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\\SARROCA\Contractacio$\Contrac. EXPEDIENTS ESCANEJATS\2025\76-3875 Obra muralla Castell de Guimerà\"/>
    </mc:Choice>
  </mc:AlternateContent>
  <xr:revisionPtr revIDLastSave="0" documentId="8_{90E5DA47-C796-43FA-8C04-4E88DB5A41E9}" xr6:coauthVersionLast="47" xr6:coauthVersionMax="47" xr10:uidLastSave="{00000000-0000-0000-0000-000000000000}"/>
  <bookViews>
    <workbookView xWindow="-120" yWindow="-120" windowWidth="29040" windowHeight="15720" tabRatio="860" activeTab="4" xr2:uid="{00000000-000D-0000-FFFF-FFFF00000000}"/>
  </bookViews>
  <sheets>
    <sheet name="Criteris" sheetId="26" r:id="rId1"/>
    <sheet name="Ofertes" sheetId="25" r:id="rId2"/>
    <sheet name="Criteris_Automàtics" sheetId="27" r:id="rId3"/>
    <sheet name="Criteris_Judici_Valor" sheetId="5" r:id="rId4"/>
    <sheet name="RESULTAT" sheetId="28" r:id="rId5"/>
    <sheet name="1 licitador - Lot 1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25" l="1"/>
  <c r="G14" i="25"/>
  <c r="G15" i="25"/>
  <c r="G16" i="25"/>
  <c r="G17" i="25"/>
  <c r="G18" i="25"/>
  <c r="G11" i="25"/>
  <c r="F13" i="25"/>
  <c r="G13" i="25" s="1"/>
  <c r="F14" i="25"/>
  <c r="F15" i="25"/>
  <c r="F16" i="25"/>
  <c r="F17" i="25"/>
  <c r="F18" i="25"/>
  <c r="F12" i="25"/>
  <c r="F11" i="25"/>
  <c r="E11" i="25"/>
  <c r="E12" i="25"/>
  <c r="E13" i="25"/>
  <c r="E14" i="25"/>
  <c r="E15" i="25"/>
  <c r="E16" i="25"/>
  <c r="E17" i="25"/>
  <c r="E18" i="25"/>
  <c r="H15" i="25"/>
  <c r="H11" i="25"/>
  <c r="D6" i="28"/>
  <c r="D7" i="28"/>
  <c r="D8" i="28"/>
  <c r="D9" i="28"/>
  <c r="D10" i="28"/>
  <c r="D11" i="28"/>
  <c r="D12" i="28"/>
  <c r="D13" i="28"/>
  <c r="C7" i="28" l="1"/>
  <c r="C8" i="28"/>
  <c r="C9" i="28"/>
  <c r="C10" i="28"/>
  <c r="C11" i="28"/>
  <c r="C12" i="28"/>
  <c r="C6" i="28"/>
  <c r="M6" i="5"/>
  <c r="G6" i="28" s="1"/>
  <c r="C13" i="28"/>
  <c r="H12" i="25" l="1"/>
  <c r="H13" i="25"/>
  <c r="H14" i="25"/>
  <c r="E10" i="28"/>
  <c r="H16" i="25"/>
  <c r="H17" i="25"/>
  <c r="H18" i="25"/>
  <c r="E7" i="28" l="1"/>
  <c r="E8" i="28"/>
  <c r="E9" i="28"/>
  <c r="E11" i="28"/>
  <c r="E12" i="28"/>
  <c r="E13" i="28"/>
  <c r="E6" i="28"/>
  <c r="A14" i="28" l="1"/>
  <c r="A13" i="28"/>
  <c r="A12" i="28"/>
  <c r="A11" i="28"/>
  <c r="A10" i="28"/>
  <c r="A9" i="28"/>
  <c r="A8" i="28"/>
  <c r="A7" i="28"/>
  <c r="A6" i="28"/>
  <c r="E2" i="28"/>
  <c r="C2" i="28"/>
  <c r="C4" i="4" l="1"/>
  <c r="B4" i="4"/>
  <c r="C7" i="5"/>
  <c r="C8" i="5"/>
  <c r="C9" i="5"/>
  <c r="C10" i="5"/>
  <c r="C11" i="5"/>
  <c r="C12" i="5"/>
  <c r="C13" i="5"/>
  <c r="C6" i="5"/>
  <c r="M7" i="5"/>
  <c r="G7" i="28" s="1"/>
  <c r="M8" i="5"/>
  <c r="G8" i="28" s="1"/>
  <c r="M9" i="5"/>
  <c r="G9" i="28" s="1"/>
  <c r="M10" i="5"/>
  <c r="G10" i="28" s="1"/>
  <c r="M11" i="5"/>
  <c r="G11" i="28" s="1"/>
  <c r="M12" i="5"/>
  <c r="G12" i="28" s="1"/>
  <c r="M13" i="5"/>
  <c r="G13" i="28" s="1"/>
  <c r="D2" i="5"/>
  <c r="C2" i="5"/>
  <c r="R8" i="27"/>
  <c r="R9" i="27"/>
  <c r="R10" i="27"/>
  <c r="R11" i="27"/>
  <c r="R12" i="27"/>
  <c r="R13" i="27"/>
  <c r="R14" i="27"/>
  <c r="R7" i="27"/>
  <c r="P8" i="27"/>
  <c r="P9" i="27"/>
  <c r="P10" i="27"/>
  <c r="P11" i="27"/>
  <c r="P12" i="27"/>
  <c r="P13" i="27"/>
  <c r="P14" i="27"/>
  <c r="P7" i="27"/>
  <c r="N8" i="27"/>
  <c r="N9" i="27"/>
  <c r="N10" i="27"/>
  <c r="N11" i="27"/>
  <c r="N12" i="27"/>
  <c r="N13" i="27"/>
  <c r="N14" i="27"/>
  <c r="N7" i="27"/>
  <c r="L8" i="27"/>
  <c r="L9" i="27"/>
  <c r="L10" i="27"/>
  <c r="L11" i="27"/>
  <c r="L12" i="27"/>
  <c r="L13" i="27"/>
  <c r="L14" i="27"/>
  <c r="L7" i="27"/>
  <c r="J8" i="27"/>
  <c r="J9" i="27"/>
  <c r="J10" i="27"/>
  <c r="J11" i="27"/>
  <c r="J12" i="27"/>
  <c r="J13" i="27"/>
  <c r="J14" i="27"/>
  <c r="J7" i="27"/>
  <c r="Q6" i="27"/>
  <c r="K6" i="27"/>
  <c r="I6" i="27"/>
  <c r="M6" i="27"/>
  <c r="O6" i="27"/>
  <c r="H8" i="27"/>
  <c r="H9" i="27"/>
  <c r="H10" i="27"/>
  <c r="H11" i="27"/>
  <c r="H12" i="27"/>
  <c r="H13" i="27"/>
  <c r="H14" i="27"/>
  <c r="H7" i="27"/>
  <c r="C8" i="27"/>
  <c r="C9" i="27"/>
  <c r="C10" i="27"/>
  <c r="C11" i="27"/>
  <c r="C12" i="27"/>
  <c r="C13" i="27"/>
  <c r="C14" i="27"/>
  <c r="C7" i="27"/>
  <c r="F8" i="27"/>
  <c r="D8" i="27" s="1"/>
  <c r="F7" i="28" s="1"/>
  <c r="F9" i="27"/>
  <c r="F10" i="27"/>
  <c r="D10" i="27" s="1"/>
  <c r="F9" i="28" s="1"/>
  <c r="F11" i="27"/>
  <c r="D11" i="27" s="1"/>
  <c r="F10" i="28" s="1"/>
  <c r="F12" i="27"/>
  <c r="D12" i="27" s="1"/>
  <c r="F11" i="28" s="1"/>
  <c r="F13" i="27"/>
  <c r="D13" i="27" s="1"/>
  <c r="F12" i="28" s="1"/>
  <c r="F14" i="27"/>
  <c r="D14" i="27" s="1"/>
  <c r="F13" i="28" s="1"/>
  <c r="F7" i="27"/>
  <c r="G6" i="27"/>
  <c r="E6" i="27"/>
  <c r="D2" i="27"/>
  <c r="C2" i="27"/>
  <c r="H13" i="28" l="1"/>
  <c r="H11" i="28"/>
  <c r="H10" i="28"/>
  <c r="H12" i="28"/>
  <c r="H9" i="28"/>
  <c r="H7" i="28"/>
  <c r="D7" i="27"/>
  <c r="F6" i="28" s="1"/>
  <c r="H6" i="28" s="1"/>
  <c r="D9" i="27"/>
  <c r="F8" i="28" s="1"/>
  <c r="H8" i="28" s="1"/>
  <c r="I6" i="28" l="1"/>
  <c r="I13" i="28"/>
  <c r="I12" i="28"/>
  <c r="I10" i="28"/>
  <c r="I11" i="28"/>
  <c r="I7" i="28"/>
  <c r="I9" i="28"/>
  <c r="I8" i="28"/>
  <c r="N6" i="28" l="1" a="1"/>
  <c r="N6" i="28" s="1"/>
  <c r="L6" i="28"/>
  <c r="L12" i="28"/>
  <c r="M11" i="28"/>
  <c r="M12" i="28"/>
  <c r="M13" i="28"/>
  <c r="M9" i="28"/>
  <c r="M6" i="28"/>
  <c r="M8" i="28"/>
  <c r="M7" i="28"/>
  <c r="L11" i="28"/>
  <c r="M10" i="28"/>
  <c r="L10" i="28"/>
  <c r="L9" i="28"/>
  <c r="L7" i="28"/>
  <c r="L8" i="28"/>
  <c r="L13" i="28"/>
  <c r="D10" i="4" l="1"/>
  <c r="C10" i="4"/>
  <c r="D6" i="4"/>
  <c r="A18" i="25"/>
  <c r="A17" i="25"/>
  <c r="A16" i="25"/>
  <c r="A15" i="25"/>
  <c r="A14" i="25"/>
  <c r="A13" i="25"/>
  <c r="A12" i="25"/>
  <c r="A11" i="25"/>
  <c r="G6" i="4" l="1"/>
  <c r="F10" i="4"/>
  <c r="A14" i="5"/>
  <c r="A13" i="5"/>
  <c r="A12" i="5"/>
  <c r="A11" i="5"/>
  <c r="A10" i="5"/>
  <c r="A9" i="5"/>
  <c r="A8" i="5"/>
  <c r="A7" i="5"/>
  <c r="A6" i="5"/>
  <c r="A10" i="4" l="1"/>
  <c r="A11" i="4"/>
  <c r="A12" i="4"/>
  <c r="A13" i="4"/>
  <c r="A14" i="4"/>
  <c r="A15" i="4"/>
  <c r="A16" i="4"/>
  <c r="A17" i="4"/>
  <c r="A18" i="4"/>
  <c r="A19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<sst xmlns="http://schemas.openxmlformats.org/spreadsheetml/2006/main" count="83" uniqueCount="54">
  <si>
    <t>Puntuació</t>
  </si>
  <si>
    <t>Licitadors (n)</t>
  </si>
  <si>
    <t>Import de l'oferta admesa</t>
  </si>
  <si>
    <t>Núm.    Oferta</t>
  </si>
  <si>
    <t>Posició</t>
  </si>
  <si>
    <t xml:space="preserve">Licitador </t>
  </si>
  <si>
    <t>1 LICITADORS</t>
  </si>
  <si>
    <t>LOT 1</t>
  </si>
  <si>
    <t>TOTAL PUNTS</t>
  </si>
  <si>
    <t>Expedient:</t>
  </si>
  <si>
    <t>Oferta</t>
  </si>
  <si>
    <t>PRESSUPOST BASE LICITACIÓ  =</t>
  </si>
  <si>
    <r>
      <rPr>
        <b/>
        <sz val="11"/>
        <color theme="1"/>
        <rFont val="Calibri"/>
        <family val="2"/>
        <scheme val="minor"/>
      </rPr>
      <t>Art. 85 Reial decret 1098/2001</t>
    </r>
    <r>
      <rPr>
        <sz val="11"/>
        <color theme="1"/>
        <rFont val="Calibri"/>
        <family val="2"/>
        <scheme val="minor"/>
      </rPr>
      <t xml:space="preserve">
1. Quan, en cas que hi concorri un sol licitador, sigui inferior al pressupost base de licitació en més de 25 unitats percentuals</t>
    </r>
  </si>
  <si>
    <t>CRITERIS AUTOMÀTICS</t>
  </si>
  <si>
    <t>PUNTUACIÓ</t>
  </si>
  <si>
    <t>Criteri 1</t>
  </si>
  <si>
    <t>Criteri 2</t>
  </si>
  <si>
    <t>Criteri 3</t>
  </si>
  <si>
    <t>Criteri 4</t>
  </si>
  <si>
    <t>Criteri 5</t>
  </si>
  <si>
    <t>Criteri 6</t>
  </si>
  <si>
    <t>Criteri 7</t>
  </si>
  <si>
    <t>Descripció criteri 2</t>
  </si>
  <si>
    <t>Descripció criteri 3</t>
  </si>
  <si>
    <t>Descripció criteri 4</t>
  </si>
  <si>
    <t>Descripció criteri 5</t>
  </si>
  <si>
    <t>Descripció criteri 6</t>
  </si>
  <si>
    <t>Descripció criteri 7</t>
  </si>
  <si>
    <t>Criteri 8</t>
  </si>
  <si>
    <t>Descripció criteri 8</t>
  </si>
  <si>
    <t>Puntació preu</t>
  </si>
  <si>
    <t>Puntuació criteris automàtics</t>
  </si>
  <si>
    <t>Puntuació criteris judici de valor</t>
  </si>
  <si>
    <t xml:space="preserve">TOTAL puntuació </t>
  </si>
  <si>
    <t>Puntuació TOTAL</t>
  </si>
  <si>
    <t>no presenta</t>
  </si>
  <si>
    <t>Oferta econòmica (fins a un màxim de punts:)</t>
  </si>
  <si>
    <t>PBL (sense IVA):</t>
  </si>
  <si>
    <t>Resultat</t>
  </si>
  <si>
    <t xml:space="preserve">BAIXA: </t>
  </si>
  <si>
    <t>Oferta (IVA Inclós)</t>
  </si>
  <si>
    <t>Tipus IVA:</t>
  </si>
  <si>
    <t>Garantia</t>
  </si>
  <si>
    <t>Baixa</t>
  </si>
  <si>
    <t>Consolidació del tram de muralla est del Castell de Guimerà</t>
  </si>
  <si>
    <t>Experiència en intervencions arqueològiques sobre BCINs</t>
  </si>
  <si>
    <t>5 o més execucions d’obra sobre BCIN</t>
  </si>
  <si>
    <t>4 execucions d’obra sobre BCIN</t>
  </si>
  <si>
    <t>3 execucions d’obra sobre BCIN</t>
  </si>
  <si>
    <t>2 execucions d’obra sobre BCIN</t>
  </si>
  <si>
    <t>1 execucions d’obra sobre BCIN</t>
  </si>
  <si>
    <t>Cap experiència d'obra sobre BCIN</t>
  </si>
  <si>
    <t>DAMARIM</t>
  </si>
  <si>
    <t>2025/3875/LIO_POR (76)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</si>
</sst>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color theme="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6"/>
      <color rgb="FFFF0000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2"/>
      <color theme="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color theme="2"/>
      <name val="Arial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sz val="11"/>
      <color theme="8"/>
      <name val="Calibri"/>
      <family val="2"/>
      <charset val="2"/>
      <scheme val="minor"/>
    </font>
    <font>
      <sz val="11"/>
      <color theme="9"/>
      <name val="Calibri"/>
      <family val="2"/>
      <charset val="2"/>
      <scheme val="minor"/>
    </font>
    <font>
      <b/>
      <sz val="18"/>
      <color theme="4" tint="0.59999389629810485"/>
      <name val="Calibri"/>
      <family val="2"/>
      <scheme val="minor"/>
    </font>
    <font>
      <b/>
      <sz val="18"/>
      <color theme="4" tint="0.3999755851924192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3">
    <xf numFmtId="0" fontId="0" fillId="0" borderId="0" xfId="0"/>
    <xf numFmtId="0" fontId="0" fillId="2" borderId="0" xfId="0" applyFill="1"/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0" fontId="0" fillId="2" borderId="0" xfId="0" applyNumberForma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0" fontId="8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164" fontId="5" fillId="2" borderId="0" xfId="2" applyNumberFormat="1" applyFont="1" applyFill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2" fontId="4" fillId="2" borderId="4" xfId="1" applyNumberFormat="1" applyFont="1" applyFill="1" applyBorder="1" applyAlignment="1" applyProtection="1">
      <alignment horizontal="center" vertical="center"/>
    </xf>
    <xf numFmtId="0" fontId="5" fillId="3" borderId="8" xfId="2" applyFont="1" applyFill="1" applyBorder="1" applyAlignment="1" applyProtection="1">
      <alignment horizontal="center" vertical="center"/>
      <protection locked="0"/>
    </xf>
    <xf numFmtId="0" fontId="5" fillId="3" borderId="15" xfId="2" applyFont="1" applyFill="1" applyBorder="1" applyAlignment="1" applyProtection="1">
      <alignment horizontal="center" vertical="center"/>
      <protection locked="0"/>
    </xf>
    <xf numFmtId="0" fontId="5" fillId="3" borderId="18" xfId="2" applyFont="1" applyFill="1" applyBorder="1" applyAlignment="1" applyProtection="1">
      <alignment horizontal="center" vertical="center"/>
      <protection locked="0"/>
    </xf>
    <xf numFmtId="0" fontId="5" fillId="3" borderId="22" xfId="2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>
      <alignment horizontal="center" vertical="center"/>
    </xf>
    <xf numFmtId="0" fontId="5" fillId="3" borderId="13" xfId="2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>
      <alignment horizontal="center" vertical="center"/>
    </xf>
    <xf numFmtId="0" fontId="5" fillId="3" borderId="24" xfId="2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0" xfId="0" applyFont="1" applyFill="1"/>
    <xf numFmtId="0" fontId="9" fillId="2" borderId="2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25" xfId="0" applyFill="1" applyBorder="1" applyAlignment="1" applyProtection="1">
      <alignment horizontal="center" vertical="center"/>
      <protection locked="0"/>
    </xf>
    <xf numFmtId="10" fontId="0" fillId="3" borderId="8" xfId="0" applyNumberFormat="1" applyFill="1" applyBorder="1" applyAlignment="1" applyProtection="1">
      <alignment horizontal="center" vertical="center"/>
      <protection locked="0"/>
    </xf>
    <xf numFmtId="10" fontId="0" fillId="3" borderId="5" xfId="0" applyNumberFormat="1" applyFill="1" applyBorder="1" applyAlignment="1" applyProtection="1">
      <alignment horizontal="center" vertical="center"/>
      <protection locked="0"/>
    </xf>
    <xf numFmtId="10" fontId="0" fillId="3" borderId="25" xfId="0" applyNumberFormat="1" applyFill="1" applyBorder="1" applyAlignment="1" applyProtection="1">
      <alignment horizontal="center" vertical="center"/>
      <protection locked="0"/>
    </xf>
    <xf numFmtId="10" fontId="0" fillId="3" borderId="13" xfId="0" applyNumberForma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/>
    <xf numFmtId="0" fontId="9" fillId="5" borderId="1" xfId="0" applyFont="1" applyFill="1" applyBorder="1" applyAlignment="1">
      <alignment horizontal="right"/>
    </xf>
    <xf numFmtId="0" fontId="14" fillId="2" borderId="0" xfId="0" applyFont="1" applyFill="1"/>
    <xf numFmtId="2" fontId="14" fillId="2" borderId="0" xfId="0" applyNumberFormat="1" applyFont="1" applyFill="1" applyAlignment="1">
      <alignment wrapText="1"/>
    </xf>
    <xf numFmtId="2" fontId="14" fillId="2" borderId="0" xfId="0" applyNumberFormat="1" applyFont="1" applyFill="1"/>
    <xf numFmtId="2" fontId="15" fillId="2" borderId="0" xfId="0" applyNumberFormat="1" applyFont="1" applyFill="1"/>
    <xf numFmtId="0" fontId="17" fillId="2" borderId="0" xfId="0" applyFont="1" applyFill="1"/>
    <xf numFmtId="0" fontId="20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10" fontId="20" fillId="2" borderId="0" xfId="0" applyNumberFormat="1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2" fontId="23" fillId="2" borderId="0" xfId="2" applyNumberFormat="1" applyFont="1" applyFill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0" fillId="5" borderId="4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/>
    </xf>
    <xf numFmtId="0" fontId="9" fillId="5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 vertical="center" wrapText="1"/>
    </xf>
    <xf numFmtId="0" fontId="5" fillId="2" borderId="13" xfId="2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5" fillId="2" borderId="19" xfId="2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left"/>
    </xf>
    <xf numFmtId="0" fontId="21" fillId="2" borderId="32" xfId="0" applyFont="1" applyFill="1" applyBorder="1" applyAlignment="1">
      <alignment horizontal="center" vertical="center"/>
    </xf>
    <xf numFmtId="0" fontId="21" fillId="2" borderId="33" xfId="0" applyFont="1" applyFill="1" applyBorder="1" applyAlignment="1">
      <alignment horizontal="center" vertical="center"/>
    </xf>
    <xf numFmtId="0" fontId="21" fillId="2" borderId="34" xfId="0" applyFont="1" applyFill="1" applyBorder="1" applyAlignment="1">
      <alignment horizontal="center" vertical="center"/>
    </xf>
    <xf numFmtId="2" fontId="13" fillId="2" borderId="38" xfId="0" applyNumberFormat="1" applyFont="1" applyFill="1" applyBorder="1" applyAlignment="1">
      <alignment horizontal="center" vertical="center"/>
    </xf>
    <xf numFmtId="2" fontId="13" fillId="2" borderId="39" xfId="0" applyNumberFormat="1" applyFont="1" applyFill="1" applyBorder="1" applyAlignment="1">
      <alignment horizontal="center" vertical="center"/>
    </xf>
    <xf numFmtId="2" fontId="13" fillId="2" borderId="40" xfId="0" applyNumberFormat="1" applyFont="1" applyFill="1" applyBorder="1" applyAlignment="1">
      <alignment horizontal="center" vertical="center"/>
    </xf>
    <xf numFmtId="0" fontId="22" fillId="2" borderId="30" xfId="0" applyFont="1" applyFill="1" applyBorder="1" applyAlignment="1">
      <alignment horizontal="center" vertical="center"/>
    </xf>
    <xf numFmtId="0" fontId="22" fillId="2" borderId="44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left" vertical="center" wrapText="1"/>
    </xf>
    <xf numFmtId="0" fontId="5" fillId="2" borderId="29" xfId="0" applyFont="1" applyFill="1" applyBorder="1" applyAlignment="1">
      <alignment vertical="center"/>
    </xf>
    <xf numFmtId="0" fontId="5" fillId="2" borderId="26" xfId="0" applyFont="1" applyFill="1" applyBorder="1" applyAlignment="1">
      <alignment vertical="center"/>
    </xf>
    <xf numFmtId="0" fontId="3" fillId="2" borderId="31" xfId="0" applyFont="1" applyFill="1" applyBorder="1" applyAlignment="1">
      <alignment vertical="center"/>
    </xf>
    <xf numFmtId="0" fontId="0" fillId="2" borderId="29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9" xfId="0" applyFill="1" applyBorder="1"/>
    <xf numFmtId="0" fontId="0" fillId="2" borderId="26" xfId="0" applyFill="1" applyBorder="1"/>
    <xf numFmtId="164" fontId="21" fillId="3" borderId="43" xfId="2" applyNumberFormat="1" applyFont="1" applyFill="1" applyBorder="1" applyAlignment="1">
      <alignment horizontal="center" vertical="center" wrapText="1"/>
    </xf>
    <xf numFmtId="164" fontId="21" fillId="3" borderId="39" xfId="2" applyNumberFormat="1" applyFont="1" applyFill="1" applyBorder="1" applyAlignment="1">
      <alignment horizontal="center" vertical="center" wrapText="1"/>
    </xf>
    <xf numFmtId="164" fontId="21" fillId="3" borderId="40" xfId="2" applyNumberFormat="1" applyFont="1" applyFill="1" applyBorder="1" applyAlignment="1">
      <alignment horizontal="center" vertical="center" wrapText="1"/>
    </xf>
    <xf numFmtId="1" fontId="21" fillId="3" borderId="37" xfId="0" applyNumberFormat="1" applyFont="1" applyFill="1" applyBorder="1" applyAlignment="1">
      <alignment horizontal="center" vertical="center"/>
    </xf>
    <xf numFmtId="1" fontId="21" fillId="3" borderId="36" xfId="0" applyNumberFormat="1" applyFont="1" applyFill="1" applyBorder="1" applyAlignment="1">
      <alignment horizontal="center" vertical="center"/>
    </xf>
    <xf numFmtId="1" fontId="21" fillId="3" borderId="42" xfId="0" applyNumberFormat="1" applyFont="1" applyFill="1" applyBorder="1" applyAlignment="1">
      <alignment horizontal="center" vertical="center"/>
    </xf>
    <xf numFmtId="2" fontId="18" fillId="3" borderId="37" xfId="0" applyNumberFormat="1" applyFont="1" applyFill="1" applyBorder="1" applyAlignment="1">
      <alignment horizontal="center" vertical="center"/>
    </xf>
    <xf numFmtId="2" fontId="18" fillId="3" borderId="36" xfId="0" applyNumberFormat="1" applyFont="1" applyFill="1" applyBorder="1" applyAlignment="1">
      <alignment horizontal="center" vertical="center"/>
    </xf>
    <xf numFmtId="2" fontId="18" fillId="3" borderId="42" xfId="0" applyNumberFormat="1" applyFont="1" applyFill="1" applyBorder="1" applyAlignment="1">
      <alignment horizontal="center" vertical="center"/>
    </xf>
    <xf numFmtId="0" fontId="14" fillId="3" borderId="37" xfId="0" applyFont="1" applyFill="1" applyBorder="1" applyAlignment="1">
      <alignment horizontal="center" vertical="center"/>
    </xf>
    <xf numFmtId="0" fontId="14" fillId="3" borderId="36" xfId="0" applyFont="1" applyFill="1" applyBorder="1" applyAlignment="1">
      <alignment horizontal="center" vertical="center"/>
    </xf>
    <xf numFmtId="0" fontId="14" fillId="3" borderId="42" xfId="0" applyFont="1" applyFill="1" applyBorder="1" applyAlignment="1">
      <alignment horizontal="center" vertical="center"/>
    </xf>
    <xf numFmtId="0" fontId="18" fillId="6" borderId="27" xfId="0" applyFont="1" applyFill="1" applyBorder="1" applyAlignment="1">
      <alignment horizontal="center" vertical="center" wrapText="1"/>
    </xf>
    <xf numFmtId="2" fontId="19" fillId="6" borderId="41" xfId="1" applyNumberFormat="1" applyFont="1" applyFill="1" applyBorder="1" applyAlignment="1">
      <alignment horizontal="center" vertical="center" wrapText="1"/>
    </xf>
    <xf numFmtId="2" fontId="18" fillId="6" borderId="3" xfId="0" applyNumberFormat="1" applyFont="1" applyFill="1" applyBorder="1" applyAlignment="1">
      <alignment horizontal="center" vertical="center" wrapText="1"/>
    </xf>
    <xf numFmtId="2" fontId="18" fillId="6" borderId="4" xfId="0" applyNumberFormat="1" applyFont="1" applyFill="1" applyBorder="1" applyAlignment="1">
      <alignment horizontal="center" vertical="center" wrapText="1"/>
    </xf>
    <xf numFmtId="2" fontId="18" fillId="6" borderId="21" xfId="0" applyNumberFormat="1" applyFont="1" applyFill="1" applyBorder="1" applyAlignment="1">
      <alignment horizontal="center" vertical="center" wrapText="1"/>
    </xf>
    <xf numFmtId="0" fontId="5" fillId="3" borderId="28" xfId="2" applyFont="1" applyFill="1" applyBorder="1" applyAlignment="1" applyProtection="1">
      <alignment horizontal="left" vertical="center"/>
      <protection locked="0"/>
    </xf>
    <xf numFmtId="2" fontId="25" fillId="3" borderId="28" xfId="1" applyNumberFormat="1" applyFont="1" applyFill="1" applyBorder="1" applyAlignment="1" applyProtection="1">
      <alignment horizontal="left" vertical="center"/>
    </xf>
    <xf numFmtId="0" fontId="5" fillId="3" borderId="19" xfId="2" applyFont="1" applyFill="1" applyBorder="1" applyAlignment="1" applyProtection="1">
      <alignment horizontal="center" vertical="center"/>
      <protection locked="0"/>
    </xf>
    <xf numFmtId="0" fontId="5" fillId="2" borderId="15" xfId="2" applyFont="1" applyFill="1" applyBorder="1" applyAlignment="1" applyProtection="1">
      <alignment horizontal="center" vertical="center"/>
      <protection locked="0"/>
    </xf>
    <xf numFmtId="0" fontId="5" fillId="2" borderId="18" xfId="2" applyFont="1" applyFill="1" applyBorder="1" applyAlignment="1" applyProtection="1">
      <alignment horizontal="center" vertical="center"/>
      <protection locked="0"/>
    </xf>
    <xf numFmtId="0" fontId="5" fillId="2" borderId="22" xfId="2" applyFont="1" applyFill="1" applyBorder="1" applyAlignment="1" applyProtection="1">
      <alignment horizontal="center" vertical="center"/>
      <protection locked="0"/>
    </xf>
    <xf numFmtId="0" fontId="5" fillId="2" borderId="8" xfId="2" applyFont="1" applyFill="1" applyBorder="1" applyAlignment="1" applyProtection="1">
      <alignment horizontal="center" vertical="center"/>
      <protection locked="0"/>
    </xf>
    <xf numFmtId="0" fontId="5" fillId="2" borderId="24" xfId="2" applyFont="1" applyFill="1" applyBorder="1" applyAlignment="1" applyProtection="1">
      <alignment horizontal="center" vertical="center"/>
      <protection locked="0"/>
    </xf>
    <xf numFmtId="0" fontId="9" fillId="3" borderId="3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35" xfId="0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164" fontId="7" fillId="5" borderId="3" xfId="2" applyNumberFormat="1" applyFont="1" applyFill="1" applyBorder="1" applyAlignment="1">
      <alignment horizontal="center" vertical="center"/>
    </xf>
    <xf numFmtId="0" fontId="5" fillId="5" borderId="19" xfId="2" applyFont="1" applyFill="1" applyBorder="1" applyAlignment="1">
      <alignment horizontal="center" vertical="center"/>
    </xf>
    <xf numFmtId="164" fontId="5" fillId="5" borderId="19" xfId="2" applyNumberFormat="1" applyFont="1" applyFill="1" applyBorder="1" applyAlignment="1">
      <alignment horizontal="center" vertic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2" fontId="14" fillId="2" borderId="43" xfId="0" applyNumberFormat="1" applyFont="1" applyFill="1" applyBorder="1" applyAlignment="1">
      <alignment horizontal="center" vertical="center"/>
    </xf>
    <xf numFmtId="2" fontId="14" fillId="2" borderId="38" xfId="0" applyNumberFormat="1" applyFont="1" applyFill="1" applyBorder="1" applyAlignment="1">
      <alignment horizontal="center" vertical="center"/>
    </xf>
    <xf numFmtId="2" fontId="14" fillId="2" borderId="5" xfId="0" applyNumberFormat="1" applyFont="1" applyFill="1" applyBorder="1" applyAlignment="1">
      <alignment horizontal="center" vertical="center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horizontal="center" vertical="center"/>
      <protection locked="0"/>
    </xf>
    <xf numFmtId="1" fontId="10" fillId="2" borderId="4" xfId="0" applyNumberFormat="1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1" fontId="12" fillId="2" borderId="4" xfId="0" applyNumberFormat="1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1" fontId="12" fillId="2" borderId="6" xfId="0" applyNumberFormat="1" applyFont="1" applyFill="1" applyBorder="1" applyAlignment="1">
      <alignment horizontal="center" vertical="center"/>
    </xf>
    <xf numFmtId="1" fontId="12" fillId="2" borderId="5" xfId="0" applyNumberFormat="1" applyFont="1" applyFill="1" applyBorder="1" applyAlignment="1">
      <alignment horizontal="center" vertical="center"/>
    </xf>
    <xf numFmtId="164" fontId="27" fillId="3" borderId="3" xfId="2" applyNumberFormat="1" applyFont="1" applyFill="1" applyBorder="1" applyAlignment="1" applyProtection="1">
      <alignment horizontal="center" vertical="center"/>
      <protection locked="0"/>
    </xf>
    <xf numFmtId="0" fontId="5" fillId="2" borderId="28" xfId="2" applyFont="1" applyFill="1" applyBorder="1" applyAlignment="1" applyProtection="1">
      <alignment horizontal="left" vertical="center"/>
      <protection locked="0"/>
    </xf>
    <xf numFmtId="0" fontId="16" fillId="3" borderId="2" xfId="0" applyFont="1" applyFill="1" applyBorder="1"/>
    <xf numFmtId="0" fontId="28" fillId="2" borderId="0" xfId="0" applyFont="1" applyFill="1"/>
    <xf numFmtId="0" fontId="15" fillId="2" borderId="3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horizontal="center" vertical="center" wrapText="1"/>
    </xf>
    <xf numFmtId="1" fontId="10" fillId="2" borderId="11" xfId="0" applyNumberFormat="1" applyFont="1" applyFill="1" applyBorder="1" applyAlignment="1">
      <alignment horizontal="center" vertical="center"/>
    </xf>
    <xf numFmtId="10" fontId="9" fillId="4" borderId="28" xfId="0" applyNumberFormat="1" applyFont="1" applyFill="1" applyBorder="1" applyAlignment="1">
      <alignment horizontal="center" vertical="center"/>
    </xf>
    <xf numFmtId="10" fontId="0" fillId="2" borderId="2" xfId="0" applyNumberFormat="1" applyFill="1" applyBorder="1" applyAlignment="1">
      <alignment horizontal="center" vertical="center"/>
    </xf>
    <xf numFmtId="9" fontId="27" fillId="3" borderId="3" xfId="4" applyFont="1" applyFill="1" applyBorder="1" applyAlignment="1" applyProtection="1">
      <alignment horizontal="center" vertical="center"/>
      <protection locked="0"/>
    </xf>
    <xf numFmtId="0" fontId="31" fillId="2" borderId="0" xfId="0" applyFont="1" applyFill="1" applyAlignment="1">
      <alignment wrapText="1"/>
    </xf>
    <xf numFmtId="0" fontId="15" fillId="2" borderId="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2" fontId="4" fillId="2" borderId="3" xfId="1" applyNumberFormat="1" applyFont="1" applyFill="1" applyBorder="1" applyAlignment="1" applyProtection="1">
      <alignment horizontal="center" vertical="center"/>
    </xf>
    <xf numFmtId="8" fontId="5" fillId="3" borderId="4" xfId="2" applyNumberFormat="1" applyFont="1" applyFill="1" applyBorder="1" applyAlignment="1" applyProtection="1">
      <alignment horizontal="center" vertical="center"/>
      <protection locked="0"/>
    </xf>
    <xf numFmtId="8" fontId="5" fillId="3" borderId="8" xfId="2" applyNumberFormat="1" applyFont="1" applyFill="1" applyBorder="1" applyAlignment="1" applyProtection="1">
      <alignment horizontal="center" vertical="center"/>
      <protection locked="0"/>
    </xf>
    <xf numFmtId="8" fontId="5" fillId="3" borderId="17" xfId="2" applyNumberFormat="1" applyFont="1" applyFill="1" applyBorder="1" applyAlignment="1" applyProtection="1">
      <alignment horizontal="center" vertical="center"/>
      <protection locked="0"/>
    </xf>
    <xf numFmtId="44" fontId="10" fillId="2" borderId="3" xfId="3" applyFont="1" applyFill="1" applyBorder="1" applyAlignment="1">
      <alignment horizontal="center" vertical="center"/>
    </xf>
    <xf numFmtId="44" fontId="5" fillId="3" borderId="23" xfId="3" applyFont="1" applyFill="1" applyBorder="1" applyAlignment="1" applyProtection="1">
      <alignment horizontal="center" vertical="center"/>
      <protection locked="0"/>
    </xf>
    <xf numFmtId="44" fontId="5" fillId="3" borderId="5" xfId="3" applyFont="1" applyFill="1" applyBorder="1" applyAlignment="1" applyProtection="1">
      <alignment horizontal="center" vertical="center"/>
      <protection locked="0"/>
    </xf>
    <xf numFmtId="0" fontId="33" fillId="2" borderId="0" xfId="0" applyFont="1" applyFill="1" applyAlignment="1">
      <alignment horizontal="left" vertical="center"/>
    </xf>
    <xf numFmtId="0" fontId="29" fillId="2" borderId="3" xfId="0" applyFont="1" applyFill="1" applyBorder="1" applyAlignment="1">
      <alignment vertical="center"/>
    </xf>
    <xf numFmtId="0" fontId="33" fillId="2" borderId="0" xfId="0" applyFont="1" applyFill="1" applyAlignment="1">
      <alignment vertical="center"/>
    </xf>
    <xf numFmtId="0" fontId="34" fillId="2" borderId="0" xfId="0" applyFont="1" applyFill="1" applyAlignment="1">
      <alignment vertical="center"/>
    </xf>
    <xf numFmtId="0" fontId="35" fillId="2" borderId="0" xfId="0" applyFont="1" applyFill="1" applyAlignment="1">
      <alignment vertical="center"/>
    </xf>
    <xf numFmtId="0" fontId="36" fillId="2" borderId="0" xfId="0" applyFont="1" applyFill="1" applyAlignment="1">
      <alignment vertical="center"/>
    </xf>
    <xf numFmtId="164" fontId="0" fillId="2" borderId="7" xfId="3" applyNumberFormat="1" applyFont="1" applyFill="1" applyBorder="1" applyAlignment="1">
      <alignment horizontal="center" vertical="center"/>
    </xf>
    <xf numFmtId="164" fontId="0" fillId="2" borderId="8" xfId="3" applyNumberFormat="1" applyFont="1" applyFill="1" applyBorder="1" applyAlignment="1">
      <alignment horizontal="center" vertical="center"/>
    </xf>
    <xf numFmtId="164" fontId="0" fillId="2" borderId="16" xfId="3" applyNumberFormat="1" applyFont="1" applyFill="1" applyBorder="1" applyAlignment="1">
      <alignment horizontal="center" vertical="center"/>
    </xf>
    <xf numFmtId="164" fontId="0" fillId="2" borderId="7" xfId="0" applyNumberFormat="1" applyFill="1" applyBorder="1" applyAlignment="1">
      <alignment horizontal="center" vertical="center"/>
    </xf>
    <xf numFmtId="164" fontId="0" fillId="2" borderId="8" xfId="0" applyNumberFormat="1" applyFill="1" applyBorder="1" applyAlignment="1">
      <alignment horizontal="center" vertical="center"/>
    </xf>
    <xf numFmtId="164" fontId="0" fillId="2" borderId="16" xfId="0" applyNumberFormat="1" applyFill="1" applyBorder="1" applyAlignment="1">
      <alignment horizontal="center" vertical="center"/>
    </xf>
    <xf numFmtId="9" fontId="0" fillId="2" borderId="8" xfId="4" applyFont="1" applyFill="1" applyBorder="1" applyAlignment="1">
      <alignment horizontal="center" vertical="center"/>
    </xf>
    <xf numFmtId="9" fontId="0" fillId="2" borderId="16" xfId="4" applyFont="1" applyFill="1" applyBorder="1" applyAlignment="1">
      <alignment horizontal="center" vertical="center"/>
    </xf>
    <xf numFmtId="0" fontId="37" fillId="2" borderId="0" xfId="0" applyFont="1" applyFill="1" applyAlignment="1">
      <alignment horizontal="right"/>
    </xf>
    <xf numFmtId="0" fontId="38" fillId="3" borderId="3" xfId="0" applyFont="1" applyFill="1" applyBorder="1" applyAlignment="1">
      <alignment horizontal="center" vertical="center"/>
    </xf>
    <xf numFmtId="10" fontId="0" fillId="2" borderId="7" xfId="4" applyNumberFormat="1" applyFont="1" applyFill="1" applyBorder="1" applyAlignment="1">
      <alignment horizontal="center" vertical="center"/>
    </xf>
    <xf numFmtId="2" fontId="4" fillId="7" borderId="20" xfId="1" applyNumberFormat="1" applyFont="1" applyFill="1" applyBorder="1" applyAlignment="1" applyProtection="1">
      <alignment horizontal="left" vertical="center"/>
    </xf>
    <xf numFmtId="2" fontId="4" fillId="7" borderId="28" xfId="1" applyNumberFormat="1" applyFont="1" applyFill="1" applyBorder="1" applyAlignment="1" applyProtection="1">
      <alignment horizontal="left" vertical="center"/>
    </xf>
    <xf numFmtId="0" fontId="29" fillId="3" borderId="9" xfId="0" applyFont="1" applyFill="1" applyBorder="1" applyAlignment="1">
      <alignment horizontal="left" vertical="center" wrapText="1"/>
    </xf>
    <xf numFmtId="0" fontId="29" fillId="3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right"/>
    </xf>
    <xf numFmtId="0" fontId="9" fillId="5" borderId="21" xfId="0" applyFont="1" applyFill="1" applyBorder="1" applyAlignment="1">
      <alignment horizontal="right"/>
    </xf>
    <xf numFmtId="0" fontId="9" fillId="5" borderId="2" xfId="0" applyFont="1" applyFill="1" applyBorder="1" applyAlignment="1">
      <alignment horizontal="right"/>
    </xf>
    <xf numFmtId="0" fontId="30" fillId="2" borderId="21" xfId="0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left" wrapText="1"/>
    </xf>
    <xf numFmtId="0" fontId="0" fillId="2" borderId="30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45" xfId="0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2" fontId="4" fillId="2" borderId="4" xfId="1" applyNumberFormat="1" applyFont="1" applyFill="1" applyBorder="1" applyAlignment="1" applyProtection="1">
      <alignment horizontal="center" vertical="center"/>
    </xf>
    <xf numFmtId="2" fontId="4" fillId="2" borderId="5" xfId="1" applyNumberFormat="1" applyFont="1" applyFill="1" applyBorder="1" applyAlignment="1" applyProtection="1">
      <alignment horizontal="center" vertic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</cellXfs>
  <cellStyles count="5">
    <cellStyle name="Coma" xfId="1" builtinId="3"/>
    <cellStyle name="Moneda" xfId="3" builtinId="4"/>
    <cellStyle name="Normal" xfId="0" builtinId="0"/>
    <cellStyle name="Normal_ORIGINAL 12_11_2012 ANTONIO EXCEL 2003" xfId="2" xr:uid="{00000000-0005-0000-0000-000002000000}"/>
    <cellStyle name="Percentatge" xfId="4" builtinId="5"/>
  </cellStyles>
  <dxfs count="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9F9F"/>
        </patternFill>
      </fill>
    </dxf>
  </dxfs>
  <tableStyles count="0" defaultTableStyle="TableStyleMedium2" defaultPivotStyle="PivotStyleLight16"/>
  <colors>
    <mruColors>
      <color rgb="FFF14B17"/>
      <color rgb="FFFAD6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495300</xdr:colOff>
      <xdr:row>5</xdr:row>
      <xdr:rowOff>47625</xdr:rowOff>
    </xdr:from>
    <xdr:to>
      <xdr:col>5</xdr:col>
      <xdr:colOff>895571</xdr:colOff>
      <xdr:row>6</xdr:row>
      <xdr:rowOff>19124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EA25F49F-62C3-2FE2-925C-CC06D51DD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9450" y="1447800"/>
          <a:ext cx="1581371" cy="5334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C2012-B4B8-4451-9340-481BCBCDD5CA}">
  <dimension ref="A1:D57"/>
  <sheetViews>
    <sheetView workbookViewId="0">
      <selection activeCell="E1" sqref="E1:Z1048576"/>
    </sheetView>
  </sheetViews>
  <sheetFormatPr defaultColWidth="11.42578125" defaultRowHeight="15"/>
  <cols>
    <col min="1" max="1" width="11.28515625" style="1" customWidth="1"/>
    <col min="2" max="2" width="60.7109375" style="66" customWidth="1"/>
    <col min="3" max="3" width="11.85546875" style="56" bestFit="1" customWidth="1"/>
    <col min="4" max="4" width="4.7109375" style="1" customWidth="1"/>
    <col min="5" max="16384" width="11.42578125" style="1"/>
  </cols>
  <sheetData>
    <row r="1" spans="1:4" ht="18" customHeight="1">
      <c r="A1" s="57" t="s">
        <v>7</v>
      </c>
      <c r="B1" s="58" t="s">
        <v>13</v>
      </c>
      <c r="C1" s="59" t="s">
        <v>14</v>
      </c>
    </row>
    <row r="2" spans="1:4" ht="19.5" customHeight="1">
      <c r="A2" s="75" t="s">
        <v>15</v>
      </c>
      <c r="B2" s="172" t="s">
        <v>45</v>
      </c>
      <c r="C2" s="173"/>
    </row>
    <row r="3" spans="1:4" s="4" customFormat="1" ht="19.5" customHeight="1">
      <c r="A3" s="76"/>
      <c r="B3" s="100" t="s">
        <v>46</v>
      </c>
      <c r="C3" s="102">
        <v>5</v>
      </c>
    </row>
    <row r="4" spans="1:4" s="4" customFormat="1" ht="19.5" customHeight="1">
      <c r="A4" s="76"/>
      <c r="B4" s="100" t="s">
        <v>47</v>
      </c>
      <c r="C4" s="102">
        <v>4</v>
      </c>
    </row>
    <row r="5" spans="1:4" s="4" customFormat="1" ht="19.5" customHeight="1">
      <c r="A5" s="76"/>
      <c r="B5" s="100" t="s">
        <v>48</v>
      </c>
      <c r="C5" s="102">
        <v>3</v>
      </c>
    </row>
    <row r="6" spans="1:4" s="4" customFormat="1" ht="19.5" customHeight="1">
      <c r="A6" s="76"/>
      <c r="B6" s="100" t="s">
        <v>49</v>
      </c>
      <c r="C6" s="102">
        <v>2</v>
      </c>
    </row>
    <row r="7" spans="1:4" s="4" customFormat="1" ht="19.5" customHeight="1">
      <c r="A7" s="76"/>
      <c r="B7" s="100" t="s">
        <v>50</v>
      </c>
      <c r="C7" s="102">
        <v>1</v>
      </c>
      <c r="D7" s="64"/>
    </row>
    <row r="8" spans="1:4" s="4" customFormat="1" ht="19.5" customHeight="1">
      <c r="A8" s="76"/>
      <c r="B8" s="133" t="s">
        <v>51</v>
      </c>
      <c r="C8" s="65">
        <v>0</v>
      </c>
    </row>
    <row r="9" spans="1:4" s="4" customFormat="1" ht="19.5" customHeight="1">
      <c r="A9" s="78" t="s">
        <v>16</v>
      </c>
      <c r="B9" s="172" t="s">
        <v>22</v>
      </c>
      <c r="C9" s="173"/>
    </row>
    <row r="10" spans="1:4" s="4" customFormat="1" ht="19.5" customHeight="1">
      <c r="A10" s="76"/>
      <c r="B10" s="100"/>
      <c r="C10" s="102"/>
    </row>
    <row r="11" spans="1:4" s="4" customFormat="1" ht="19.5" customHeight="1">
      <c r="A11" s="76"/>
      <c r="B11" s="101"/>
      <c r="C11" s="102"/>
    </row>
    <row r="12" spans="1:4" s="4" customFormat="1" ht="19.5" customHeight="1">
      <c r="A12" s="77"/>
      <c r="B12" s="133" t="s">
        <v>35</v>
      </c>
      <c r="C12" s="65">
        <v>0</v>
      </c>
    </row>
    <row r="13" spans="1:4" s="4" customFormat="1" ht="19.5" customHeight="1">
      <c r="A13" s="78" t="s">
        <v>17</v>
      </c>
      <c r="B13" s="172" t="s">
        <v>23</v>
      </c>
      <c r="C13" s="173"/>
    </row>
    <row r="14" spans="1:4" s="4" customFormat="1" ht="19.5" customHeight="1">
      <c r="A14" s="79"/>
      <c r="B14" s="100"/>
      <c r="C14" s="102"/>
    </row>
    <row r="15" spans="1:4" s="4" customFormat="1" ht="19.5" customHeight="1">
      <c r="A15" s="79"/>
      <c r="B15" s="101"/>
      <c r="C15" s="102"/>
    </row>
    <row r="16" spans="1:4" s="4" customFormat="1" ht="19.5" customHeight="1">
      <c r="A16" s="80"/>
      <c r="B16" s="133" t="s">
        <v>35</v>
      </c>
      <c r="C16" s="65">
        <v>0</v>
      </c>
    </row>
    <row r="17" spans="1:3" s="4" customFormat="1" ht="19.5" customHeight="1">
      <c r="A17" s="78" t="s">
        <v>18</v>
      </c>
      <c r="B17" s="172" t="s">
        <v>24</v>
      </c>
      <c r="C17" s="173"/>
    </row>
    <row r="18" spans="1:3" s="4" customFormat="1" ht="19.5" customHeight="1">
      <c r="A18" s="79"/>
      <c r="B18" s="100"/>
      <c r="C18" s="102"/>
    </row>
    <row r="19" spans="1:3" s="4" customFormat="1" ht="19.5" customHeight="1">
      <c r="A19" s="79"/>
      <c r="B19" s="101"/>
      <c r="C19" s="102"/>
    </row>
    <row r="20" spans="1:3" s="4" customFormat="1" ht="19.5" customHeight="1">
      <c r="A20" s="80"/>
      <c r="B20" s="133" t="s">
        <v>35</v>
      </c>
      <c r="C20" s="65">
        <v>0</v>
      </c>
    </row>
    <row r="21" spans="1:3" s="4" customFormat="1" ht="19.5" customHeight="1">
      <c r="A21" s="78" t="s">
        <v>19</v>
      </c>
      <c r="B21" s="172" t="s">
        <v>25</v>
      </c>
      <c r="C21" s="173"/>
    </row>
    <row r="22" spans="1:3" s="4" customFormat="1" ht="19.5" customHeight="1">
      <c r="A22" s="79"/>
      <c r="B22" s="100"/>
      <c r="C22" s="102"/>
    </row>
    <row r="23" spans="1:3" s="4" customFormat="1" ht="19.5" customHeight="1">
      <c r="A23" s="79"/>
      <c r="B23" s="101"/>
      <c r="C23" s="102"/>
    </row>
    <row r="24" spans="1:3" s="4" customFormat="1" ht="19.5" customHeight="1">
      <c r="A24" s="80"/>
      <c r="B24" s="133" t="s">
        <v>35</v>
      </c>
      <c r="C24" s="65">
        <v>0</v>
      </c>
    </row>
    <row r="25" spans="1:3" ht="19.5" customHeight="1">
      <c r="A25" s="78" t="s">
        <v>20</v>
      </c>
      <c r="B25" s="172" t="s">
        <v>26</v>
      </c>
      <c r="C25" s="173"/>
    </row>
    <row r="26" spans="1:3" ht="19.5" customHeight="1">
      <c r="A26" s="81"/>
      <c r="B26" s="100"/>
      <c r="C26" s="102"/>
    </row>
    <row r="27" spans="1:3" ht="19.5" customHeight="1">
      <c r="A27" s="81"/>
      <c r="B27" s="101"/>
      <c r="C27" s="102"/>
    </row>
    <row r="28" spans="1:3" ht="19.5" customHeight="1">
      <c r="A28" s="82"/>
      <c r="B28" s="133" t="s">
        <v>35</v>
      </c>
      <c r="C28" s="65">
        <v>0</v>
      </c>
    </row>
    <row r="29" spans="1:3" ht="19.5" customHeight="1">
      <c r="A29" s="78" t="s">
        <v>21</v>
      </c>
      <c r="B29" s="172" t="s">
        <v>27</v>
      </c>
      <c r="C29" s="173"/>
    </row>
    <row r="30" spans="1:3" ht="19.5" customHeight="1">
      <c r="A30" s="81"/>
      <c r="B30" s="100"/>
      <c r="C30" s="102"/>
    </row>
    <row r="31" spans="1:3" ht="19.5" customHeight="1">
      <c r="A31" s="81"/>
      <c r="B31" s="101"/>
      <c r="C31" s="102"/>
    </row>
    <row r="32" spans="1:3" ht="19.5" customHeight="1">
      <c r="A32" s="82"/>
      <c r="B32" s="133" t="s">
        <v>35</v>
      </c>
      <c r="C32" s="65">
        <v>0</v>
      </c>
    </row>
    <row r="33" spans="1:3" ht="19.5" customHeight="1">
      <c r="A33" s="78" t="s">
        <v>28</v>
      </c>
      <c r="B33" s="172" t="s">
        <v>29</v>
      </c>
      <c r="C33" s="173"/>
    </row>
    <row r="34" spans="1:3" ht="19.5" customHeight="1"/>
    <row r="35" spans="1:3" ht="19.5" customHeight="1"/>
    <row r="37" spans="1:3" ht="19.5" customHeight="1"/>
    <row r="38" spans="1:3" ht="33" customHeight="1"/>
    <row r="39" spans="1:3" ht="19.5" customHeight="1"/>
    <row r="40" spans="1:3" ht="19.5" customHeight="1"/>
    <row r="41" spans="1:3" ht="19.5" customHeight="1"/>
    <row r="42" spans="1:3" ht="19.5" customHeight="1"/>
    <row r="43" spans="1:3" ht="19.5" customHeight="1"/>
    <row r="44" spans="1:3" ht="19.5" customHeight="1"/>
    <row r="45" spans="1:3" ht="19.5" customHeight="1"/>
    <row r="46" spans="1:3" ht="19.5" customHeight="1"/>
    <row r="48" spans="1:3" ht="18" customHeight="1"/>
    <row r="49" ht="33" customHeight="1"/>
    <row r="50" ht="19.5" customHeight="1"/>
    <row r="51" ht="19.5" customHeight="1"/>
    <row r="52" ht="19.5" customHeight="1"/>
    <row r="53" ht="19.5" customHeight="1"/>
    <row r="54" ht="19.5" customHeight="1"/>
    <row r="55" ht="19.5" customHeight="1"/>
    <row r="56" ht="19.5" customHeight="1"/>
    <row r="57" ht="19.5" customHeight="1"/>
  </sheetData>
  <mergeCells count="8">
    <mergeCell ref="B21:C21"/>
    <mergeCell ref="B25:C25"/>
    <mergeCell ref="B29:C29"/>
    <mergeCell ref="B33:C33"/>
    <mergeCell ref="B2:C2"/>
    <mergeCell ref="B9:C9"/>
    <mergeCell ref="B13:C13"/>
    <mergeCell ref="B17:C17"/>
  </mergeCells>
  <phoneticPr fontId="2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A079B-7BA1-4E4D-985A-73462B8C74C3}">
  <dimension ref="A1:N19"/>
  <sheetViews>
    <sheetView topLeftCell="A3" zoomScale="150" zoomScaleNormal="150" workbookViewId="0">
      <selection activeCell="I3" sqref="I3"/>
    </sheetView>
  </sheetViews>
  <sheetFormatPr defaultColWidth="11.42578125" defaultRowHeight="15"/>
  <cols>
    <col min="1" max="1" width="2.140625" style="1" customWidth="1"/>
    <col min="2" max="2" width="11.42578125" style="1"/>
    <col min="3" max="3" width="66.7109375" style="1" customWidth="1"/>
    <col min="4" max="6" width="17.7109375" style="1" customWidth="1"/>
    <col min="7" max="7" width="8.85546875" style="1" customWidth="1"/>
    <col min="8" max="8" width="10.5703125" style="1" customWidth="1"/>
    <col min="9" max="9" width="12.5703125" style="1" customWidth="1"/>
    <col min="10" max="10" width="13.85546875" style="1" customWidth="1"/>
    <col min="11" max="11" width="66.7109375" style="1" customWidth="1"/>
    <col min="12" max="14" width="17.7109375" style="1" customWidth="1"/>
    <col min="15" max="15" width="16.7109375" style="1" customWidth="1"/>
    <col min="16" max="16384" width="11.42578125" style="1"/>
  </cols>
  <sheetData>
    <row r="1" spans="1:14" ht="15.75" thickBot="1"/>
    <row r="2" spans="1:14" ht="15.75" thickBot="1">
      <c r="B2" s="43" t="s">
        <v>9</v>
      </c>
      <c r="C2" s="134" t="s">
        <v>53</v>
      </c>
    </row>
    <row r="3" spans="1:14" ht="20.100000000000001" customHeight="1" thickBot="1">
      <c r="C3" s="135"/>
      <c r="I3" s="169"/>
    </row>
    <row r="4" spans="1:14" ht="44.25" customHeight="1" thickBot="1">
      <c r="B4" s="7"/>
      <c r="C4" s="174" t="s">
        <v>44</v>
      </c>
      <c r="D4" s="175"/>
      <c r="E4" s="175"/>
      <c r="F4" s="175"/>
      <c r="H4" s="155"/>
      <c r="I4" s="31"/>
      <c r="J4" s="31"/>
      <c r="M4" s="31"/>
      <c r="N4" s="31"/>
    </row>
    <row r="5" spans="1:14" ht="15" customHeight="1" thickBot="1">
      <c r="H5" s="158"/>
    </row>
    <row r="6" spans="1:14" ht="44.25" customHeight="1" thickBot="1">
      <c r="B6" s="7"/>
      <c r="C6" s="156" t="s">
        <v>36</v>
      </c>
      <c r="D6" s="170">
        <v>95</v>
      </c>
      <c r="E6" s="176"/>
      <c r="F6" s="176"/>
      <c r="G6" s="176"/>
      <c r="H6" s="159"/>
      <c r="I6" s="31"/>
      <c r="J6" s="31"/>
      <c r="M6" s="31"/>
      <c r="N6" s="31"/>
    </row>
    <row r="7" spans="1:14" ht="15" customHeight="1">
      <c r="H7" s="160"/>
    </row>
    <row r="8" spans="1:14" ht="15" customHeight="1" thickBot="1"/>
    <row r="9" spans="1:14" ht="18" customHeight="1" thickBot="1">
      <c r="B9" s="55" t="s">
        <v>7</v>
      </c>
      <c r="C9" s="44" t="s">
        <v>37</v>
      </c>
      <c r="D9" s="132">
        <v>172823.65</v>
      </c>
      <c r="E9" s="179" t="s">
        <v>41</v>
      </c>
      <c r="F9" s="180"/>
      <c r="G9" s="181"/>
      <c r="H9" s="141">
        <v>0.21</v>
      </c>
    </row>
    <row r="10" spans="1:14" ht="33" customHeight="1" thickBot="1">
      <c r="B10" s="18" t="s">
        <v>3</v>
      </c>
      <c r="C10" s="19" t="s">
        <v>1</v>
      </c>
      <c r="D10" s="30" t="s">
        <v>10</v>
      </c>
      <c r="E10" s="30" t="s">
        <v>40</v>
      </c>
      <c r="F10" s="177" t="s">
        <v>43</v>
      </c>
      <c r="G10" s="178"/>
      <c r="H10" s="30" t="s">
        <v>0</v>
      </c>
      <c r="I10" s="42"/>
    </row>
    <row r="11" spans="1:14" s="4" customFormat="1" ht="20.100000000000001" customHeight="1">
      <c r="A11" s="6" t="e">
        <f>#REF!</f>
        <v>#REF!</v>
      </c>
      <c r="B11" s="2">
        <v>1</v>
      </c>
      <c r="C11" s="21" t="s">
        <v>52</v>
      </c>
      <c r="D11" s="149">
        <v>168700</v>
      </c>
      <c r="E11" s="161">
        <f t="shared" ref="E11:E18" si="0">IF(D11="","",SUM(D11,ROUND(D11*$H$9,2)))</f>
        <v>204127</v>
      </c>
      <c r="F11" s="164">
        <f>IF(D11="","",$D$9-D11)</f>
        <v>4123.6499999999942</v>
      </c>
      <c r="G11" s="171">
        <f>IF(D11="","",_xlfn.PERCENTOF(F11,$D$9))</f>
        <v>2.3860449654893843E-2</v>
      </c>
      <c r="H11" s="114">
        <f t="shared" ref="H11:H18" si="1">IF($D11="","",(ROUND(PRODUCT($D$6,(1-(($D11-MIN($D$11:$D$18))/$D$9))),2)))</f>
        <v>95</v>
      </c>
      <c r="J11" s="1"/>
      <c r="K11" s="157"/>
    </row>
    <row r="12" spans="1:14" s="4" customFormat="1" ht="20.100000000000001" customHeight="1">
      <c r="A12" s="6" t="e">
        <f>#REF!</f>
        <v>#REF!</v>
      </c>
      <c r="B12" s="3">
        <v>2</v>
      </c>
      <c r="C12" s="22"/>
      <c r="D12" s="150"/>
      <c r="E12" s="162" t="str">
        <f t="shared" si="0"/>
        <v/>
      </c>
      <c r="F12" s="165" t="str">
        <f>IF(D12="","",$D$9-D12)</f>
        <v/>
      </c>
      <c r="G12" s="167" t="str">
        <f t="shared" ref="G12:G18" si="2">IF(D12="","",_xlfn.PERCENTOF(F12,$D$9))</f>
        <v/>
      </c>
      <c r="H12" s="33" t="str">
        <f t="shared" si="1"/>
        <v/>
      </c>
    </row>
    <row r="13" spans="1:14" s="4" customFormat="1" ht="20.100000000000001" customHeight="1">
      <c r="A13" s="6" t="e">
        <f>#REF!</f>
        <v>#REF!</v>
      </c>
      <c r="B13" s="3">
        <v>3</v>
      </c>
      <c r="C13" s="22"/>
      <c r="D13" s="150"/>
      <c r="E13" s="162" t="str">
        <f t="shared" si="0"/>
        <v/>
      </c>
      <c r="F13" s="165" t="str">
        <f t="shared" ref="F13:F18" si="3">IF(D13="","",$D$9-D13)</f>
        <v/>
      </c>
      <c r="G13" s="167" t="str">
        <f t="shared" si="2"/>
        <v/>
      </c>
      <c r="H13" s="33" t="str">
        <f t="shared" si="1"/>
        <v/>
      </c>
      <c r="J13" s="1"/>
      <c r="K13" s="158"/>
    </row>
    <row r="14" spans="1:14" s="4" customFormat="1" ht="20.100000000000001" customHeight="1">
      <c r="A14" s="6" t="e">
        <f>#REF!</f>
        <v>#REF!</v>
      </c>
      <c r="B14" s="3">
        <v>4</v>
      </c>
      <c r="C14" s="22"/>
      <c r="D14" s="150"/>
      <c r="E14" s="162" t="str">
        <f t="shared" si="0"/>
        <v/>
      </c>
      <c r="F14" s="165" t="str">
        <f t="shared" si="3"/>
        <v/>
      </c>
      <c r="G14" s="167" t="str">
        <f t="shared" si="2"/>
        <v/>
      </c>
      <c r="H14" s="33" t="str">
        <f t="shared" si="1"/>
        <v/>
      </c>
      <c r="J14" s="1"/>
    </row>
    <row r="15" spans="1:14" s="4" customFormat="1" ht="20.100000000000001" customHeight="1">
      <c r="A15" s="6" t="e">
        <f>#REF!</f>
        <v>#REF!</v>
      </c>
      <c r="B15" s="13">
        <v>5</v>
      </c>
      <c r="C15" s="23"/>
      <c r="D15" s="151"/>
      <c r="E15" s="162" t="str">
        <f t="shared" si="0"/>
        <v/>
      </c>
      <c r="F15" s="165" t="str">
        <f t="shared" si="3"/>
        <v/>
      </c>
      <c r="G15" s="167" t="str">
        <f t="shared" si="2"/>
        <v/>
      </c>
      <c r="H15" s="33" t="str">
        <f t="shared" si="1"/>
        <v/>
      </c>
      <c r="J15" s="1"/>
      <c r="K15" s="159"/>
    </row>
    <row r="16" spans="1:14" s="4" customFormat="1" ht="20.100000000000001" customHeight="1">
      <c r="A16" s="6" t="e">
        <f>#REF!</f>
        <v>#REF!</v>
      </c>
      <c r="B16" s="3">
        <v>6</v>
      </c>
      <c r="C16" s="20"/>
      <c r="D16" s="150"/>
      <c r="E16" s="162" t="str">
        <f t="shared" si="0"/>
        <v/>
      </c>
      <c r="F16" s="165" t="str">
        <f t="shared" si="3"/>
        <v/>
      </c>
      <c r="G16" s="167" t="str">
        <f t="shared" si="2"/>
        <v/>
      </c>
      <c r="H16" s="33" t="str">
        <f t="shared" si="1"/>
        <v/>
      </c>
      <c r="J16" s="1"/>
    </row>
    <row r="17" spans="1:11" s="4" customFormat="1" ht="20.100000000000001" customHeight="1">
      <c r="A17" s="6" t="e">
        <f>#REF!</f>
        <v>#REF!</v>
      </c>
      <c r="B17" s="26">
        <v>7</v>
      </c>
      <c r="C17" s="27"/>
      <c r="D17" s="153"/>
      <c r="E17" s="162" t="str">
        <f t="shared" si="0"/>
        <v/>
      </c>
      <c r="F17" s="165" t="str">
        <f t="shared" si="3"/>
        <v/>
      </c>
      <c r="G17" s="167" t="str">
        <f t="shared" si="2"/>
        <v/>
      </c>
      <c r="H17" s="33" t="str">
        <f t="shared" si="1"/>
        <v/>
      </c>
      <c r="J17" s="1"/>
      <c r="K17" s="160"/>
    </row>
    <row r="18" spans="1:11" s="4" customFormat="1" ht="20.100000000000001" customHeight="1" thickBot="1">
      <c r="A18" s="6" t="e">
        <f>#REF!</f>
        <v>#REF!</v>
      </c>
      <c r="B18" s="24">
        <v>8</v>
      </c>
      <c r="C18" s="25"/>
      <c r="D18" s="154"/>
      <c r="E18" s="163" t="str">
        <f t="shared" si="0"/>
        <v/>
      </c>
      <c r="F18" s="166" t="str">
        <f t="shared" si="3"/>
        <v/>
      </c>
      <c r="G18" s="168" t="str">
        <f t="shared" si="2"/>
        <v/>
      </c>
      <c r="H18" s="115" t="str">
        <f t="shared" si="1"/>
        <v/>
      </c>
    </row>
    <row r="19" spans="1:11" s="4" customFormat="1" ht="20.100000000000001" customHeight="1">
      <c r="A19" s="6"/>
      <c r="B19" s="9"/>
      <c r="C19" s="14"/>
      <c r="D19" s="5"/>
    </row>
  </sheetData>
  <mergeCells count="4">
    <mergeCell ref="C4:F4"/>
    <mergeCell ref="E6:G6"/>
    <mergeCell ref="F10:G10"/>
    <mergeCell ref="E9:G9"/>
  </mergeCells>
  <conditionalFormatting sqref="D11:D18">
    <cfRule type="cellIs" dxfId="6" priority="9" operator="greaterThan">
      <formula>$D$9</formula>
    </cfRule>
  </conditionalFormatting>
  <conditionalFormatting sqref="H11:H18">
    <cfRule type="cellIs" dxfId="5" priority="10" operator="equal">
      <formula>100</formula>
    </cfRule>
  </conditionalFormatting>
  <pageMargins left="0.7" right="0.7" top="0.75" bottom="0.75" header="0.3" footer="0.3"/>
  <pageSetup paperSize="9" orientation="portrait" r:id="rId1"/>
  <ignoredErrors>
    <ignoredError sqref="A11:A18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8D457-4EF1-4870-BC09-BB2ED0C75AFA}">
  <dimension ref="A1:AO581"/>
  <sheetViews>
    <sheetView showZeros="0" topLeftCell="A2" workbookViewId="0">
      <selection activeCell="F7" sqref="F7"/>
    </sheetView>
  </sheetViews>
  <sheetFormatPr defaultColWidth="9.140625" defaultRowHeight="15"/>
  <cols>
    <col min="1" max="1" width="4" style="1" customWidth="1"/>
    <col min="2" max="2" width="9.140625" style="1"/>
    <col min="3" max="3" width="50.85546875" style="1" customWidth="1"/>
    <col min="4" max="4" width="13.7109375" style="1" customWidth="1"/>
    <col min="5" max="5" width="26.7109375" style="1" customWidth="1"/>
    <col min="6" max="6" width="13.7109375" style="1" customWidth="1"/>
    <col min="7" max="7" width="26.7109375" style="1" customWidth="1"/>
    <col min="8" max="8" width="13.7109375" style="1" customWidth="1"/>
    <col min="9" max="9" width="26.7109375" style="1" customWidth="1"/>
    <col min="10" max="10" width="13.7109375" style="1" customWidth="1"/>
    <col min="11" max="11" width="26.7109375" style="1" customWidth="1"/>
    <col min="12" max="12" width="13.7109375" style="1" customWidth="1"/>
    <col min="13" max="13" width="26.7109375" style="1" customWidth="1"/>
    <col min="14" max="14" width="13.7109375" style="1" customWidth="1"/>
    <col min="15" max="15" width="26.7109375" style="1" customWidth="1"/>
    <col min="16" max="16" width="13.7109375" style="1" customWidth="1"/>
    <col min="17" max="17" width="26.7109375" style="1" customWidth="1"/>
    <col min="18" max="18" width="13.7109375" style="1" customWidth="1"/>
    <col min="19" max="16384" width="9.140625" style="1"/>
  </cols>
  <sheetData>
    <row r="1" spans="1:41" ht="16.5" thickBot="1">
      <c r="A1" s="45"/>
      <c r="B1" s="45"/>
      <c r="C1" s="45"/>
      <c r="D1" s="45"/>
      <c r="E1" s="45"/>
      <c r="F1" s="46"/>
      <c r="G1" s="45"/>
      <c r="H1" s="47"/>
      <c r="I1" s="48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</row>
    <row r="2" spans="1:41" s="45" customFormat="1" ht="60" customHeight="1" thickBot="1">
      <c r="B2" s="63"/>
      <c r="C2" s="136" t="str">
        <f>Ofertes!C2</f>
        <v>2025/3875/LIO_POR (76)</v>
      </c>
      <c r="D2" s="182" t="str">
        <f>Ofertes!C4</f>
        <v>Consolidació del tram de muralla est del Castell de Guimerà</v>
      </c>
      <c r="E2" s="182"/>
      <c r="F2" s="182"/>
      <c r="G2" s="183"/>
      <c r="H2" s="48"/>
    </row>
    <row r="3" spans="1:41" ht="15.75">
      <c r="A3" s="45"/>
      <c r="B3" s="45"/>
      <c r="C3" s="45"/>
      <c r="D3" s="45"/>
      <c r="E3" s="45"/>
      <c r="F3" s="46"/>
      <c r="G3" s="45"/>
      <c r="H3" s="47"/>
      <c r="I3" s="48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</row>
    <row r="4" spans="1:41" ht="15.75">
      <c r="A4" s="45"/>
      <c r="B4" s="45"/>
      <c r="C4" s="45"/>
      <c r="D4" s="45"/>
      <c r="E4" s="45"/>
      <c r="F4" s="46"/>
      <c r="G4" s="45"/>
      <c r="H4" s="47"/>
      <c r="I4" s="48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</row>
    <row r="5" spans="1:41" ht="21" thickBot="1">
      <c r="A5" s="45"/>
      <c r="B5" s="49" t="s">
        <v>7</v>
      </c>
      <c r="C5" s="45"/>
      <c r="D5" s="45"/>
      <c r="E5" s="45"/>
      <c r="F5" s="46"/>
      <c r="G5" s="45"/>
      <c r="H5" s="47"/>
      <c r="I5" s="48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</row>
    <row r="6" spans="1:41" ht="63.75" thickBot="1">
      <c r="A6" s="45"/>
      <c r="B6" s="95" t="s">
        <v>3</v>
      </c>
      <c r="C6" s="96" t="s">
        <v>1</v>
      </c>
      <c r="D6" s="97" t="s">
        <v>34</v>
      </c>
      <c r="E6" s="97" t="str">
        <f>Criteris!B2</f>
        <v>Experiència en intervencions arqueològiques sobre BCINs</v>
      </c>
      <c r="F6" s="98" t="s">
        <v>0</v>
      </c>
      <c r="G6" s="99" t="str">
        <f>Criteris!B9</f>
        <v>Descripció criteri 2</v>
      </c>
      <c r="H6" s="98" t="s">
        <v>0</v>
      </c>
      <c r="I6" s="99" t="str">
        <f>Criteris!B13</f>
        <v>Descripció criteri 3</v>
      </c>
      <c r="J6" s="98" t="s">
        <v>0</v>
      </c>
      <c r="K6" s="99" t="str">
        <f>Criteris!B17</f>
        <v>Descripció criteri 4</v>
      </c>
      <c r="L6" s="98" t="s">
        <v>0</v>
      </c>
      <c r="M6" s="99" t="str">
        <f>Criteris!B21</f>
        <v>Descripció criteri 5</v>
      </c>
      <c r="N6" s="98" t="s">
        <v>0</v>
      </c>
      <c r="O6" s="99" t="str">
        <f>Criteris!B25</f>
        <v>Descripció criteri 6</v>
      </c>
      <c r="P6" s="98" t="s">
        <v>0</v>
      </c>
      <c r="Q6" s="99" t="str">
        <f>Criteris!B29</f>
        <v>Descripció criteri 7</v>
      </c>
      <c r="R6" s="98" t="s">
        <v>0</v>
      </c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</row>
    <row r="7" spans="1:41" ht="27" customHeight="1">
      <c r="A7" s="50"/>
      <c r="B7" s="67">
        <v>1</v>
      </c>
      <c r="C7" s="73" t="str">
        <f>Ofertes!C11</f>
        <v>DAMARIM</v>
      </c>
      <c r="D7" s="122">
        <f t="shared" ref="D7:D14" si="0">IF(F7="","",SUM(F7:R7))</f>
        <v>0</v>
      </c>
      <c r="E7" s="83" t="s">
        <v>51</v>
      </c>
      <c r="F7" s="70">
        <f>IF($E7="","",INDEX(Criteris!$C$3:$C$8,MATCH($E7,Criteris!$B$3:$B$8,0)))</f>
        <v>0</v>
      </c>
      <c r="G7" s="86"/>
      <c r="H7" s="70" t="str">
        <f>IF($G7="","",INDEX(Criteris!$C$10:$C$12,MATCH($G7,Criteris!$B$10:$B$12,0)))</f>
        <v/>
      </c>
      <c r="I7" s="89"/>
      <c r="J7" s="70" t="str">
        <f>IF($I7="","",INDEX(Criteris!$C$14:$C$16,MATCH($I7,Criteris!$B$14:$B$16,0)))</f>
        <v/>
      </c>
      <c r="K7" s="92"/>
      <c r="L7" s="70" t="str">
        <f>IF($K7="","",INDEX(Criteris!$C$18:$C$20,MATCH($K7,Criteris!$B$18:$B$20,0)))</f>
        <v/>
      </c>
      <c r="M7" s="92"/>
      <c r="N7" s="70" t="str">
        <f>IF($M7="","",INDEX(Criteris!$C$22:$C$24,MATCH($M7,Criteris!$B$22:$B$24,0)))</f>
        <v/>
      </c>
      <c r="O7" s="92"/>
      <c r="P7" s="70" t="str">
        <f>IF($O7="","",INDEX(Criteris!$C$26:$C$28,MATCH($O7,Criteris!$B$26:$B$28,0)))</f>
        <v/>
      </c>
      <c r="Q7" s="92"/>
      <c r="R7" s="70" t="str">
        <f>IF($Q7="","",INDEX(Criteris!$C$30:$C$32,MATCH($Q7,Criteris!$B$30:$B$32,0)))</f>
        <v/>
      </c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</row>
    <row r="8" spans="1:41" ht="27" customHeight="1">
      <c r="A8" s="50"/>
      <c r="B8" s="68">
        <v>2</v>
      </c>
      <c r="C8" s="73">
        <f>Ofertes!C12</f>
        <v>0</v>
      </c>
      <c r="D8" s="121" t="str">
        <f t="shared" si="0"/>
        <v/>
      </c>
      <c r="E8" s="84"/>
      <c r="F8" s="71" t="str">
        <f>IF($E8="","",INDEX(Criteris!$C$3:$C$8,MATCH($E8,Criteris!$B$3:$B$8,0)))</f>
        <v/>
      </c>
      <c r="G8" s="87"/>
      <c r="H8" s="71" t="str">
        <f>IF($G8="","",INDEX(Criteris!$C$10:$C$12,MATCH($G8,Criteris!$B$10:$B$12,0)))</f>
        <v/>
      </c>
      <c r="I8" s="90"/>
      <c r="J8" s="71" t="str">
        <f>IF($I8="","",INDEX(Criteris!$C$14:$C$16,MATCH($I8,Criteris!$B$14:$B$16,0)))</f>
        <v/>
      </c>
      <c r="K8" s="93"/>
      <c r="L8" s="71" t="str">
        <f>IF($K8="","",INDEX(Criteris!$C$18:$C$20,MATCH($K8,Criteris!$B$18:$B$20,0)))</f>
        <v/>
      </c>
      <c r="M8" s="93"/>
      <c r="N8" s="71" t="str">
        <f>IF($M8="","",INDEX(Criteris!$C$22:$C$24,MATCH($M8,Criteris!$B$22:$B$24,0)))</f>
        <v/>
      </c>
      <c r="O8" s="93"/>
      <c r="P8" s="71" t="str">
        <f>IF($O8="","",INDEX(Criteris!$C$26:$C$28,MATCH($O8,Criteris!$B$26:$B$28,0)))</f>
        <v/>
      </c>
      <c r="Q8" s="93"/>
      <c r="R8" s="71" t="str">
        <f>IF($Q8="","",INDEX(Criteris!$C$30:$C$32,MATCH($Q8,Criteris!$B$30:$B$32,0)))</f>
        <v/>
      </c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</row>
    <row r="9" spans="1:41" ht="27" customHeight="1">
      <c r="A9" s="50"/>
      <c r="B9" s="67">
        <v>3</v>
      </c>
      <c r="C9" s="73">
        <f>Ofertes!C13</f>
        <v>0</v>
      </c>
      <c r="D9" s="121" t="str">
        <f t="shared" si="0"/>
        <v/>
      </c>
      <c r="E9" s="84"/>
      <c r="F9" s="71" t="str">
        <f>IF($E9="","",INDEX(Criteris!$C$3:$C$8,MATCH($E9,Criteris!$B$3:$B$8,0)))</f>
        <v/>
      </c>
      <c r="G9" s="87"/>
      <c r="H9" s="71" t="str">
        <f>IF($G9="","",INDEX(Criteris!$C$10:$C$12,MATCH($G9,Criteris!$B$10:$B$12,0)))</f>
        <v/>
      </c>
      <c r="I9" s="90"/>
      <c r="J9" s="71" t="str">
        <f>IF($I9="","",INDEX(Criteris!$C$14:$C$16,MATCH($I9,Criteris!$B$14:$B$16,0)))</f>
        <v/>
      </c>
      <c r="K9" s="93"/>
      <c r="L9" s="71" t="str">
        <f>IF($K9="","",INDEX(Criteris!$C$18:$C$20,MATCH($K9,Criteris!$B$18:$B$20,0)))</f>
        <v/>
      </c>
      <c r="M9" s="93"/>
      <c r="N9" s="71" t="str">
        <f>IF($M9="","",INDEX(Criteris!$C$22:$C$24,MATCH($M9,Criteris!$B$22:$B$24,0)))</f>
        <v/>
      </c>
      <c r="O9" s="93"/>
      <c r="P9" s="71" t="str">
        <f>IF($O9="","",INDEX(Criteris!$C$26:$C$28,MATCH($O9,Criteris!$B$26:$B$28,0)))</f>
        <v/>
      </c>
      <c r="Q9" s="93"/>
      <c r="R9" s="71" t="str">
        <f>IF($Q9="","",INDEX(Criteris!$C$30:$C$32,MATCH($Q9,Criteris!$B$30:$B$32,0)))</f>
        <v/>
      </c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</row>
    <row r="10" spans="1:41" ht="27" customHeight="1">
      <c r="A10" s="50"/>
      <c r="B10" s="68">
        <v>4</v>
      </c>
      <c r="C10" s="73">
        <f>Ofertes!C14</f>
        <v>0</v>
      </c>
      <c r="D10" s="121" t="str">
        <f t="shared" si="0"/>
        <v/>
      </c>
      <c r="E10" s="84"/>
      <c r="F10" s="71" t="str">
        <f>IF($E10="","",INDEX(Criteris!$C$3:$C$8,MATCH($E10,Criteris!$B$3:$B$8,0)))</f>
        <v/>
      </c>
      <c r="G10" s="87"/>
      <c r="H10" s="71" t="str">
        <f>IF($G10="","",INDEX(Criteris!$C$10:$C$12,MATCH($G10,Criteris!$B$10:$B$12,0)))</f>
        <v/>
      </c>
      <c r="I10" s="90"/>
      <c r="J10" s="71" t="str">
        <f>IF($I10="","",INDEX(Criteris!$C$14:$C$16,MATCH($I10,Criteris!$B$14:$B$16,0)))</f>
        <v/>
      </c>
      <c r="K10" s="93"/>
      <c r="L10" s="71" t="str">
        <f>IF($K10="","",INDEX(Criteris!$C$18:$C$20,MATCH($K10,Criteris!$B$18:$B$20,0)))</f>
        <v/>
      </c>
      <c r="M10" s="93"/>
      <c r="N10" s="71" t="str">
        <f>IF($M10="","",INDEX(Criteris!$C$22:$C$24,MATCH($M10,Criteris!$B$22:$B$24,0)))</f>
        <v/>
      </c>
      <c r="O10" s="93"/>
      <c r="P10" s="71" t="str">
        <f>IF($O10="","",INDEX(Criteris!$C$26:$C$28,MATCH($O10,Criteris!$B$26:$B$28,0)))</f>
        <v/>
      </c>
      <c r="Q10" s="93"/>
      <c r="R10" s="71" t="str">
        <f>IF($Q10="","",INDEX(Criteris!$C$30:$C$32,MATCH($Q10,Criteris!$B$30:$B$32,0)))</f>
        <v/>
      </c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</row>
    <row r="11" spans="1:41" ht="27" customHeight="1">
      <c r="A11" s="50"/>
      <c r="B11" s="67">
        <v>5</v>
      </c>
      <c r="C11" s="73">
        <f>Ofertes!C15</f>
        <v>0</v>
      </c>
      <c r="D11" s="121" t="str">
        <f t="shared" si="0"/>
        <v/>
      </c>
      <c r="E11" s="84"/>
      <c r="F11" s="71" t="str">
        <f>IF($E11="","",INDEX(Criteris!$C$3:$C$8,MATCH($E11,Criteris!$B$3:$B$8,0)))</f>
        <v/>
      </c>
      <c r="G11" s="87"/>
      <c r="H11" s="71" t="str">
        <f>IF($G11="","",INDEX(Criteris!$C$10:$C$12,MATCH($G11,Criteris!$B$10:$B$12,0)))</f>
        <v/>
      </c>
      <c r="I11" s="90"/>
      <c r="J11" s="71" t="str">
        <f>IF($I11="","",INDEX(Criteris!$C$14:$C$16,MATCH($I11,Criteris!$B$14:$B$16,0)))</f>
        <v/>
      </c>
      <c r="K11" s="93"/>
      <c r="L11" s="71" t="str">
        <f>IF($K11="","",INDEX(Criteris!$C$18:$C$20,MATCH($K11,Criteris!$B$18:$B$20,0)))</f>
        <v/>
      </c>
      <c r="M11" s="93"/>
      <c r="N11" s="71" t="str">
        <f>IF($M11="","",INDEX(Criteris!$C$22:$C$24,MATCH($M11,Criteris!$B$22:$B$24,0)))</f>
        <v/>
      </c>
      <c r="O11" s="93"/>
      <c r="P11" s="71" t="str">
        <f>IF($O11="","",INDEX(Criteris!$C$26:$C$28,MATCH($O11,Criteris!$B$26:$B$28,0)))</f>
        <v/>
      </c>
      <c r="Q11" s="93"/>
      <c r="R11" s="71" t="str">
        <f>IF($Q11="","",INDEX(Criteris!$C$30:$C$32,MATCH($Q11,Criteris!$B$30:$B$32,0)))</f>
        <v/>
      </c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</row>
    <row r="12" spans="1:41" ht="27" customHeight="1">
      <c r="A12" s="50"/>
      <c r="B12" s="68">
        <v>6</v>
      </c>
      <c r="C12" s="73">
        <f>Ofertes!C16</f>
        <v>0</v>
      </c>
      <c r="D12" s="121" t="str">
        <f t="shared" si="0"/>
        <v/>
      </c>
      <c r="E12" s="84"/>
      <c r="F12" s="71" t="str">
        <f>IF($E12="","",INDEX(Criteris!$C$3:$C$8,MATCH($E12,Criteris!$B$3:$B$8,0)))</f>
        <v/>
      </c>
      <c r="G12" s="87"/>
      <c r="H12" s="71" t="str">
        <f>IF($G12="","",INDEX(Criteris!$C$10:$C$12,MATCH($G12,Criteris!$B$10:$B$12,0)))</f>
        <v/>
      </c>
      <c r="I12" s="90"/>
      <c r="J12" s="71" t="str">
        <f>IF($I12="","",INDEX(Criteris!$C$14:$C$16,MATCH($I12,Criteris!$B$14:$B$16,0)))</f>
        <v/>
      </c>
      <c r="K12" s="93"/>
      <c r="L12" s="71" t="str">
        <f>IF($K12="","",INDEX(Criteris!$C$18:$C$20,MATCH($K12,Criteris!$B$18:$B$20,0)))</f>
        <v/>
      </c>
      <c r="M12" s="93"/>
      <c r="N12" s="71" t="str">
        <f>IF($M12="","",INDEX(Criteris!$C$22:$C$24,MATCH($M12,Criteris!$B$22:$B$24,0)))</f>
        <v/>
      </c>
      <c r="O12" s="93"/>
      <c r="P12" s="71" t="str">
        <f>IF($O12="","",INDEX(Criteris!$C$26:$C$28,MATCH($O12,Criteris!$B$26:$B$28,0)))</f>
        <v/>
      </c>
      <c r="Q12" s="93"/>
      <c r="R12" s="71" t="str">
        <f>IF($Q12="","",INDEX(Criteris!$C$30:$C$32,MATCH($Q12,Criteris!$B$30:$B$32,0)))</f>
        <v/>
      </c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</row>
    <row r="13" spans="1:41" ht="27" customHeight="1">
      <c r="A13" s="50"/>
      <c r="B13" s="67">
        <v>7</v>
      </c>
      <c r="C13" s="73">
        <f>Ofertes!C17</f>
        <v>0</v>
      </c>
      <c r="D13" s="121" t="str">
        <f t="shared" si="0"/>
        <v/>
      </c>
      <c r="E13" s="84"/>
      <c r="F13" s="71" t="str">
        <f>IF($E13="","",INDEX(Criteris!$C$3:$C$8,MATCH($E13,Criteris!$B$3:$B$8,0)))</f>
        <v/>
      </c>
      <c r="G13" s="87"/>
      <c r="H13" s="71" t="str">
        <f>IF($G13="","",INDEX(Criteris!$C$10:$C$12,MATCH($G13,Criteris!$B$10:$B$12,0)))</f>
        <v/>
      </c>
      <c r="I13" s="90"/>
      <c r="J13" s="71" t="str">
        <f>IF($I13="","",INDEX(Criteris!$C$14:$C$16,MATCH($I13,Criteris!$B$14:$B$16,0)))</f>
        <v/>
      </c>
      <c r="K13" s="93"/>
      <c r="L13" s="71" t="str">
        <f>IF($K13="","",INDEX(Criteris!$C$18:$C$20,MATCH($K13,Criteris!$B$18:$B$20,0)))</f>
        <v/>
      </c>
      <c r="M13" s="93"/>
      <c r="N13" s="71" t="str">
        <f>IF($M13="","",INDEX(Criteris!$C$22:$C$24,MATCH($M13,Criteris!$B$22:$B$24,0)))</f>
        <v/>
      </c>
      <c r="O13" s="93"/>
      <c r="P13" s="71" t="str">
        <f>IF($O13="","",INDEX(Criteris!$C$26:$C$28,MATCH($O13,Criteris!$B$26:$B$28,0)))</f>
        <v/>
      </c>
      <c r="Q13" s="93"/>
      <c r="R13" s="71" t="str">
        <f>IF($Q13="","",INDEX(Criteris!$C$30:$C$32,MATCH($Q13,Criteris!$B$30:$B$32,0)))</f>
        <v/>
      </c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</row>
    <row r="14" spans="1:41" ht="27" customHeight="1" thickBot="1">
      <c r="A14" s="50"/>
      <c r="B14" s="69">
        <v>8</v>
      </c>
      <c r="C14" s="74">
        <f>Ofertes!C18</f>
        <v>0</v>
      </c>
      <c r="D14" s="123" t="str">
        <f t="shared" si="0"/>
        <v/>
      </c>
      <c r="E14" s="85"/>
      <c r="F14" s="72" t="str">
        <f>IF($E14="","",INDEX(Criteris!$C$3:$C$8,MATCH($E14,Criteris!$B$3:$B$8,0)))</f>
        <v/>
      </c>
      <c r="G14" s="88"/>
      <c r="H14" s="72" t="str">
        <f>IF($G14="","",INDEX(Criteris!$C$10:$C$12,MATCH($G14,Criteris!$B$10:$B$12,0)))</f>
        <v/>
      </c>
      <c r="I14" s="91"/>
      <c r="J14" s="72" t="str">
        <f>IF($I14="","",INDEX(Criteris!$C$14:$C$16,MATCH($I14,Criteris!$B$14:$B$16,0)))</f>
        <v/>
      </c>
      <c r="K14" s="94"/>
      <c r="L14" s="72" t="str">
        <f>IF($K14="","",INDEX(Criteris!$C$18:$C$20,MATCH($K14,Criteris!$B$18:$B$20,0)))</f>
        <v/>
      </c>
      <c r="M14" s="94"/>
      <c r="N14" s="72" t="str">
        <f>IF($M14="","",INDEX(Criteris!$C$22:$C$24,MATCH($M14,Criteris!$B$22:$B$24,0)))</f>
        <v/>
      </c>
      <c r="O14" s="94"/>
      <c r="P14" s="72" t="str">
        <f>IF($O14="","",INDEX(Criteris!$C$26:$C$28,MATCH($O14,Criteris!$B$26:$B$28,0)))</f>
        <v/>
      </c>
      <c r="Q14" s="94"/>
      <c r="R14" s="72" t="str">
        <f>IF($Q14="","",INDEX(Criteris!$C$30:$C$32,MATCH($Q14,Criteris!$B$30:$B$32,0)))</f>
        <v/>
      </c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</row>
    <row r="15" spans="1:41" ht="27" customHeight="1">
      <c r="A15" s="52"/>
      <c r="B15" s="53"/>
      <c r="C15" s="53"/>
      <c r="D15" s="45"/>
      <c r="E15" s="45"/>
      <c r="F15" s="54"/>
      <c r="G15" s="45"/>
      <c r="H15" s="47"/>
      <c r="I15" s="48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</row>
    <row r="16" spans="1:41" ht="15.75">
      <c r="A16" s="45"/>
      <c r="B16" s="45"/>
      <c r="C16" s="45"/>
      <c r="D16" s="45"/>
      <c r="E16" s="45"/>
      <c r="F16" s="46"/>
      <c r="G16" s="45"/>
      <c r="H16" s="47"/>
      <c r="I16" s="48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</row>
    <row r="17" spans="1:41" ht="15.75">
      <c r="A17" s="45"/>
      <c r="B17" s="45"/>
      <c r="C17" s="45"/>
      <c r="D17" s="45"/>
      <c r="E17" s="45"/>
      <c r="F17" s="46"/>
      <c r="G17" s="45"/>
      <c r="H17" s="47"/>
      <c r="I17" s="48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</row>
    <row r="18" spans="1:41" ht="15.75">
      <c r="A18" s="45"/>
      <c r="B18" s="45"/>
      <c r="C18" s="45"/>
      <c r="D18" s="45"/>
      <c r="E18" s="45"/>
      <c r="F18" s="46"/>
      <c r="G18" s="45"/>
      <c r="H18" s="47"/>
      <c r="I18" s="48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</row>
    <row r="19" spans="1:41" ht="15.75">
      <c r="A19" s="45"/>
      <c r="B19" s="45"/>
      <c r="C19" s="45"/>
      <c r="D19" s="45"/>
      <c r="E19" s="45"/>
      <c r="F19" s="46"/>
      <c r="G19" s="45"/>
      <c r="H19" s="47"/>
      <c r="I19" s="48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</row>
    <row r="20" spans="1:41" ht="15.75">
      <c r="A20" s="45"/>
      <c r="B20" s="45"/>
      <c r="C20" s="45"/>
      <c r="D20" s="45"/>
      <c r="E20" s="45"/>
      <c r="F20" s="46"/>
      <c r="G20" s="45"/>
      <c r="H20" s="47"/>
      <c r="I20" s="48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</row>
    <row r="21" spans="1:41" ht="15.75">
      <c r="A21" s="45"/>
      <c r="B21" s="45"/>
      <c r="C21" s="45"/>
      <c r="D21" s="45"/>
      <c r="E21" s="45"/>
      <c r="F21" s="46"/>
      <c r="G21" s="45"/>
      <c r="H21" s="47"/>
      <c r="I21" s="48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</row>
    <row r="22" spans="1:41" ht="15.75">
      <c r="A22" s="45"/>
      <c r="B22" s="45"/>
      <c r="C22" s="45"/>
      <c r="D22" s="45"/>
      <c r="E22" s="45"/>
      <c r="F22" s="46"/>
      <c r="G22" s="45"/>
      <c r="H22" s="47"/>
      <c r="I22" s="48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</row>
    <row r="23" spans="1:41" ht="15.75">
      <c r="A23" s="45"/>
      <c r="B23" s="45"/>
      <c r="C23" s="45"/>
      <c r="D23" s="45"/>
      <c r="E23" s="45"/>
      <c r="F23" s="46"/>
      <c r="G23" s="45"/>
      <c r="H23" s="47"/>
      <c r="I23" s="48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</row>
    <row r="24" spans="1:41" ht="15.75">
      <c r="A24" s="45"/>
      <c r="B24" s="45"/>
      <c r="C24" s="45"/>
      <c r="D24" s="45"/>
      <c r="E24" s="45"/>
      <c r="F24" s="46"/>
      <c r="G24" s="45"/>
      <c r="H24" s="47"/>
      <c r="I24" s="48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</row>
    <row r="25" spans="1:41" ht="15.75">
      <c r="A25" s="45"/>
      <c r="B25" s="45"/>
      <c r="C25" s="45"/>
      <c r="D25" s="45"/>
      <c r="E25" s="45"/>
      <c r="F25" s="46"/>
      <c r="G25" s="45"/>
      <c r="H25" s="47"/>
      <c r="I25" s="48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</row>
    <row r="26" spans="1:41" ht="15.75">
      <c r="A26" s="45"/>
      <c r="B26" s="45"/>
      <c r="C26" s="45"/>
      <c r="D26" s="45"/>
      <c r="E26" s="45"/>
      <c r="F26" s="46"/>
      <c r="G26" s="45"/>
      <c r="H26" s="47"/>
      <c r="I26" s="48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</row>
    <row r="27" spans="1:41" ht="15.75">
      <c r="A27" s="45"/>
      <c r="B27" s="45"/>
      <c r="C27" s="45"/>
      <c r="D27" s="45"/>
      <c r="E27" s="45"/>
      <c r="F27" s="46"/>
      <c r="G27" s="45"/>
      <c r="H27" s="47"/>
      <c r="I27" s="48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</row>
    <row r="28" spans="1:41" ht="15.75">
      <c r="A28" s="45"/>
      <c r="B28" s="45"/>
      <c r="C28" s="45"/>
      <c r="D28" s="45"/>
      <c r="E28" s="45"/>
      <c r="F28" s="46"/>
      <c r="G28" s="45"/>
      <c r="H28" s="47"/>
      <c r="I28" s="48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</row>
    <row r="29" spans="1:41" ht="15.75">
      <c r="A29" s="45"/>
      <c r="B29" s="45"/>
      <c r="C29" s="45"/>
      <c r="D29" s="45"/>
      <c r="E29" s="45"/>
      <c r="F29" s="46"/>
      <c r="G29" s="45"/>
      <c r="H29" s="47"/>
      <c r="I29" s="48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</row>
    <row r="30" spans="1:41" ht="15.75">
      <c r="A30" s="45"/>
      <c r="B30" s="45"/>
      <c r="C30" s="45"/>
      <c r="D30" s="45"/>
      <c r="E30" s="45"/>
      <c r="F30" s="46"/>
      <c r="G30" s="45"/>
      <c r="H30" s="47"/>
      <c r="I30" s="48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</row>
    <row r="31" spans="1:41" ht="15.75">
      <c r="A31" s="45"/>
      <c r="B31" s="45"/>
      <c r="C31" s="45"/>
      <c r="D31" s="45"/>
      <c r="E31" s="45"/>
      <c r="F31" s="46"/>
      <c r="G31" s="45"/>
      <c r="H31" s="47"/>
      <c r="I31" s="48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</row>
    <row r="32" spans="1:41" ht="15.75">
      <c r="A32" s="45"/>
      <c r="B32" s="45"/>
      <c r="C32" s="45"/>
      <c r="D32" s="45"/>
      <c r="E32" s="45"/>
      <c r="F32" s="46"/>
      <c r="G32" s="45"/>
      <c r="H32" s="47"/>
      <c r="I32" s="48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</row>
    <row r="33" spans="1:41" ht="15.75">
      <c r="A33" s="45"/>
      <c r="B33" s="45"/>
      <c r="C33" s="45"/>
      <c r="D33" s="45"/>
      <c r="E33" s="45"/>
      <c r="F33" s="46"/>
      <c r="G33" s="45"/>
      <c r="H33" s="47"/>
      <c r="I33" s="48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</row>
    <row r="34" spans="1:41" ht="15.75">
      <c r="A34" s="45"/>
      <c r="B34" s="45"/>
      <c r="C34" s="45"/>
      <c r="D34" s="45"/>
      <c r="E34" s="45"/>
      <c r="F34" s="46"/>
      <c r="G34" s="45"/>
      <c r="H34" s="47"/>
      <c r="I34" s="48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</row>
    <row r="35" spans="1:41" ht="15.75">
      <c r="A35" s="45"/>
      <c r="B35" s="45"/>
      <c r="C35" s="45"/>
      <c r="D35" s="45"/>
      <c r="E35" s="45"/>
      <c r="F35" s="46"/>
      <c r="G35" s="45"/>
      <c r="H35" s="47"/>
      <c r="I35" s="48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</row>
    <row r="36" spans="1:41" ht="15.75">
      <c r="A36" s="45"/>
      <c r="B36" s="45"/>
      <c r="C36" s="45"/>
      <c r="D36" s="45"/>
      <c r="E36" s="45"/>
      <c r="F36" s="46"/>
      <c r="G36" s="45"/>
      <c r="H36" s="47"/>
      <c r="I36" s="48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</row>
    <row r="37" spans="1:41" ht="15.75">
      <c r="A37" s="45"/>
      <c r="B37" s="45"/>
      <c r="C37" s="45"/>
      <c r="D37" s="45"/>
      <c r="E37" s="45"/>
      <c r="F37" s="46"/>
      <c r="G37" s="45"/>
      <c r="H37" s="47"/>
      <c r="I37" s="48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</row>
    <row r="38" spans="1:41" ht="15.75">
      <c r="A38" s="45"/>
      <c r="B38" s="45"/>
      <c r="C38" s="45"/>
      <c r="D38" s="45"/>
      <c r="E38" s="45"/>
      <c r="F38" s="46"/>
      <c r="G38" s="45"/>
      <c r="H38" s="47"/>
      <c r="I38" s="48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</row>
    <row r="39" spans="1:41" ht="15.75">
      <c r="A39" s="45"/>
      <c r="B39" s="45"/>
      <c r="C39" s="45"/>
      <c r="D39" s="45"/>
      <c r="E39" s="45"/>
      <c r="F39" s="46"/>
      <c r="G39" s="45"/>
      <c r="H39" s="47"/>
      <c r="I39" s="48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</row>
    <row r="40" spans="1:41" ht="15.75">
      <c r="A40" s="45"/>
      <c r="B40" s="45"/>
      <c r="C40" s="45"/>
      <c r="D40" s="45"/>
      <c r="E40" s="45"/>
      <c r="F40" s="46"/>
      <c r="G40" s="45"/>
      <c r="H40" s="47"/>
      <c r="I40" s="48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</row>
    <row r="41" spans="1:41" ht="15.75">
      <c r="A41" s="45"/>
      <c r="B41" s="45"/>
      <c r="C41" s="45"/>
      <c r="D41" s="45"/>
      <c r="E41" s="45"/>
      <c r="F41" s="46"/>
      <c r="G41" s="45"/>
      <c r="H41" s="47"/>
      <c r="I41" s="48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</row>
    <row r="42" spans="1:41" ht="15.75">
      <c r="A42" s="45"/>
      <c r="B42" s="45"/>
      <c r="C42" s="45"/>
      <c r="D42" s="45"/>
      <c r="E42" s="45"/>
      <c r="F42" s="46"/>
      <c r="G42" s="45"/>
      <c r="H42" s="47"/>
      <c r="I42" s="48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</row>
    <row r="43" spans="1:41" ht="15.75">
      <c r="A43" s="45"/>
      <c r="B43" s="45"/>
      <c r="C43" s="45"/>
      <c r="D43" s="45"/>
      <c r="E43" s="45"/>
      <c r="F43" s="46"/>
      <c r="G43" s="45"/>
      <c r="H43" s="47"/>
      <c r="I43" s="48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ht="15.75">
      <c r="A44" s="45"/>
      <c r="B44" s="45"/>
      <c r="C44" s="45"/>
      <c r="D44" s="45"/>
      <c r="E44" s="45"/>
      <c r="F44" s="46"/>
      <c r="G44" s="45"/>
      <c r="H44" s="47"/>
      <c r="I44" s="48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ht="15.75">
      <c r="A45" s="45"/>
      <c r="B45" s="45"/>
      <c r="C45" s="45"/>
      <c r="D45" s="45"/>
      <c r="E45" s="45"/>
      <c r="F45" s="46"/>
      <c r="G45" s="45"/>
      <c r="H45" s="47"/>
      <c r="I45" s="48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ht="15.75">
      <c r="A46" s="45"/>
      <c r="B46" s="45"/>
      <c r="C46" s="45"/>
      <c r="D46" s="45"/>
      <c r="E46" s="45"/>
      <c r="F46" s="46"/>
      <c r="G46" s="45"/>
      <c r="H46" s="47"/>
      <c r="I46" s="48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ht="15.75">
      <c r="A47" s="45"/>
      <c r="B47" s="45"/>
      <c r="C47" s="45"/>
      <c r="D47" s="45"/>
      <c r="E47" s="45"/>
      <c r="F47" s="46"/>
      <c r="G47" s="45"/>
      <c r="H47" s="47"/>
      <c r="I47" s="48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</row>
    <row r="48" spans="1:41" ht="15.75">
      <c r="A48" s="45"/>
      <c r="B48" s="45"/>
      <c r="C48" s="45"/>
      <c r="D48" s="45"/>
      <c r="E48" s="45"/>
      <c r="F48" s="46"/>
      <c r="G48" s="45"/>
      <c r="H48" s="47"/>
      <c r="I48" s="48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</row>
    <row r="49" spans="1:41" ht="15.75">
      <c r="A49" s="45"/>
      <c r="B49" s="45"/>
      <c r="C49" s="45"/>
      <c r="D49" s="45"/>
      <c r="E49" s="45"/>
      <c r="F49" s="46"/>
      <c r="G49" s="45"/>
      <c r="H49" s="47"/>
      <c r="I49" s="48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</row>
    <row r="50" spans="1:41" ht="15.75">
      <c r="A50" s="45"/>
      <c r="B50" s="45"/>
      <c r="C50" s="45"/>
      <c r="D50" s="45"/>
      <c r="E50" s="45"/>
      <c r="F50" s="46"/>
      <c r="G50" s="45"/>
      <c r="H50" s="47"/>
      <c r="I50" s="48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</row>
    <row r="51" spans="1:41" ht="15.75">
      <c r="A51" s="45"/>
      <c r="B51" s="45"/>
      <c r="C51" s="45"/>
      <c r="D51" s="45"/>
      <c r="E51" s="45"/>
      <c r="F51" s="46"/>
      <c r="G51" s="45"/>
      <c r="H51" s="47"/>
      <c r="I51" s="48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</row>
    <row r="52" spans="1:41" ht="15.75">
      <c r="A52" s="45"/>
      <c r="B52" s="45"/>
      <c r="C52" s="45"/>
      <c r="D52" s="45"/>
      <c r="E52" s="45"/>
      <c r="F52" s="46"/>
      <c r="G52" s="45"/>
      <c r="H52" s="47"/>
      <c r="I52" s="48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</row>
    <row r="53" spans="1:41" ht="15.75">
      <c r="A53" s="45"/>
      <c r="B53" s="45"/>
      <c r="C53" s="45"/>
      <c r="D53" s="45"/>
      <c r="E53" s="45"/>
      <c r="F53" s="46"/>
      <c r="G53" s="45"/>
      <c r="H53" s="47"/>
      <c r="I53" s="48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</row>
    <row r="54" spans="1:41" ht="15.75">
      <c r="A54" s="45"/>
      <c r="B54" s="45"/>
      <c r="C54" s="45"/>
      <c r="D54" s="45"/>
      <c r="E54" s="45"/>
      <c r="F54" s="46"/>
      <c r="G54" s="45"/>
      <c r="H54" s="47"/>
      <c r="I54" s="48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</row>
    <row r="55" spans="1:41" ht="15.75">
      <c r="A55" s="45"/>
      <c r="B55" s="45"/>
      <c r="C55" s="45"/>
      <c r="D55" s="45"/>
      <c r="E55" s="45"/>
      <c r="F55" s="46"/>
      <c r="G55" s="45"/>
      <c r="H55" s="47"/>
      <c r="I55" s="48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</row>
    <row r="56" spans="1:41" ht="15.75">
      <c r="A56" s="45"/>
      <c r="B56" s="45"/>
      <c r="C56" s="45"/>
      <c r="D56" s="45"/>
      <c r="E56" s="45"/>
      <c r="F56" s="46"/>
      <c r="G56" s="45"/>
      <c r="H56" s="47"/>
      <c r="I56" s="48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</row>
    <row r="57" spans="1:41" ht="15.75">
      <c r="A57" s="45"/>
      <c r="B57" s="45"/>
      <c r="C57" s="45"/>
      <c r="D57" s="45"/>
      <c r="E57" s="45"/>
      <c r="F57" s="46"/>
      <c r="G57" s="45"/>
      <c r="H57" s="47"/>
      <c r="I57" s="48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</row>
    <row r="58" spans="1:41" ht="15.75">
      <c r="A58" s="45"/>
      <c r="B58" s="45"/>
      <c r="C58" s="45"/>
      <c r="D58" s="45"/>
      <c r="E58" s="45"/>
      <c r="F58" s="46"/>
      <c r="G58" s="45"/>
      <c r="H58" s="47"/>
      <c r="I58" s="48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</row>
    <row r="59" spans="1:41" ht="15.75">
      <c r="A59" s="45"/>
      <c r="B59" s="45"/>
      <c r="C59" s="45"/>
      <c r="D59" s="45"/>
      <c r="E59" s="45"/>
      <c r="F59" s="46"/>
      <c r="G59" s="45"/>
      <c r="H59" s="47"/>
      <c r="I59" s="48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</row>
    <row r="60" spans="1:41" ht="15.75">
      <c r="A60" s="45"/>
      <c r="B60" s="45"/>
      <c r="C60" s="45"/>
      <c r="D60" s="45"/>
      <c r="E60" s="45"/>
      <c r="F60" s="46"/>
      <c r="G60" s="45"/>
      <c r="H60" s="47"/>
      <c r="I60" s="48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</row>
    <row r="61" spans="1:41" ht="15.75">
      <c r="A61" s="45"/>
      <c r="B61" s="45"/>
      <c r="C61" s="45"/>
      <c r="D61" s="45"/>
      <c r="E61" s="45"/>
      <c r="F61" s="46"/>
      <c r="G61" s="45"/>
      <c r="H61" s="47"/>
      <c r="I61" s="48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</row>
    <row r="62" spans="1:41" ht="15.75">
      <c r="A62" s="45"/>
      <c r="B62" s="45"/>
      <c r="C62" s="45"/>
      <c r="D62" s="45"/>
      <c r="E62" s="45"/>
      <c r="F62" s="46"/>
      <c r="G62" s="45"/>
      <c r="H62" s="47"/>
      <c r="I62" s="48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</row>
    <row r="63" spans="1:41" ht="15.75">
      <c r="A63" s="45"/>
      <c r="B63" s="45"/>
      <c r="C63" s="45"/>
      <c r="D63" s="45"/>
      <c r="E63" s="45"/>
      <c r="F63" s="46"/>
      <c r="G63" s="45"/>
      <c r="H63" s="47"/>
      <c r="I63" s="48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</row>
    <row r="64" spans="1:41" ht="15.75">
      <c r="A64" s="45"/>
      <c r="B64" s="45"/>
      <c r="C64" s="45"/>
      <c r="D64" s="45"/>
      <c r="E64" s="45"/>
      <c r="F64" s="46"/>
      <c r="G64" s="45"/>
      <c r="H64" s="47"/>
      <c r="I64" s="48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</row>
    <row r="65" spans="1:41" ht="15.75">
      <c r="A65" s="45"/>
      <c r="B65" s="45"/>
      <c r="C65" s="45"/>
      <c r="D65" s="45"/>
      <c r="E65" s="45"/>
      <c r="F65" s="46"/>
      <c r="G65" s="45"/>
      <c r="H65" s="47"/>
      <c r="I65" s="48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</row>
    <row r="66" spans="1:41" ht="15.75">
      <c r="A66" s="45"/>
      <c r="B66" s="45"/>
      <c r="C66" s="45"/>
      <c r="D66" s="45"/>
      <c r="E66" s="45"/>
      <c r="F66" s="46"/>
      <c r="G66" s="45"/>
      <c r="H66" s="47"/>
      <c r="I66" s="48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</row>
    <row r="67" spans="1:41" ht="15.75">
      <c r="A67" s="45"/>
      <c r="B67" s="45"/>
      <c r="C67" s="45"/>
      <c r="D67" s="45"/>
      <c r="E67" s="45"/>
      <c r="F67" s="46"/>
      <c r="G67" s="45"/>
      <c r="H67" s="47"/>
      <c r="I67" s="48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</row>
    <row r="68" spans="1:41" ht="15.75">
      <c r="A68" s="45"/>
      <c r="B68" s="45"/>
      <c r="C68" s="45"/>
      <c r="D68" s="45"/>
      <c r="E68" s="45"/>
      <c r="F68" s="46"/>
      <c r="G68" s="45"/>
      <c r="H68" s="47"/>
      <c r="I68" s="48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</row>
    <row r="69" spans="1:41" ht="15.75">
      <c r="A69" s="45"/>
      <c r="B69" s="45"/>
      <c r="C69" s="45"/>
      <c r="D69" s="45"/>
      <c r="E69" s="45"/>
      <c r="F69" s="46"/>
      <c r="G69" s="45"/>
      <c r="H69" s="47"/>
      <c r="I69" s="48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</row>
    <row r="70" spans="1:41" ht="15.75">
      <c r="A70" s="45"/>
      <c r="B70" s="45"/>
      <c r="C70" s="45"/>
      <c r="D70" s="45"/>
      <c r="E70" s="45"/>
      <c r="F70" s="46"/>
      <c r="G70" s="45"/>
      <c r="H70" s="47"/>
      <c r="I70" s="48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</row>
    <row r="71" spans="1:41" ht="15.75">
      <c r="A71" s="45"/>
      <c r="B71" s="45"/>
      <c r="C71" s="45"/>
      <c r="D71" s="45"/>
      <c r="E71" s="45"/>
      <c r="F71" s="46"/>
      <c r="G71" s="45"/>
      <c r="H71" s="47"/>
      <c r="I71" s="48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</row>
    <row r="72" spans="1:41" ht="15.75">
      <c r="A72" s="45"/>
      <c r="B72" s="45"/>
      <c r="C72" s="45"/>
      <c r="D72" s="45"/>
      <c r="E72" s="45"/>
      <c r="F72" s="46"/>
      <c r="G72" s="45"/>
      <c r="H72" s="47"/>
      <c r="I72" s="48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</row>
    <row r="73" spans="1:41" ht="15.75">
      <c r="A73" s="45"/>
      <c r="B73" s="45"/>
      <c r="C73" s="45"/>
      <c r="D73" s="45"/>
      <c r="E73" s="45"/>
      <c r="F73" s="46"/>
      <c r="G73" s="45"/>
      <c r="H73" s="47"/>
      <c r="I73" s="48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</row>
    <row r="74" spans="1:41" ht="15.75">
      <c r="A74" s="45"/>
      <c r="B74" s="45"/>
      <c r="C74" s="45"/>
      <c r="D74" s="45"/>
      <c r="E74" s="45"/>
      <c r="F74" s="46"/>
      <c r="G74" s="45"/>
      <c r="H74" s="47"/>
      <c r="I74" s="48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</row>
    <row r="75" spans="1:41" ht="15.75">
      <c r="A75" s="45"/>
      <c r="B75" s="45"/>
      <c r="C75" s="45"/>
      <c r="D75" s="45"/>
      <c r="E75" s="45"/>
      <c r="F75" s="46"/>
      <c r="G75" s="45"/>
      <c r="H75" s="47"/>
      <c r="I75" s="48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</row>
    <row r="76" spans="1:41" ht="15.75">
      <c r="A76" s="45"/>
      <c r="B76" s="45"/>
      <c r="C76" s="45"/>
      <c r="D76" s="45"/>
      <c r="E76" s="45"/>
      <c r="F76" s="46"/>
      <c r="G76" s="45"/>
      <c r="H76" s="47"/>
      <c r="I76" s="48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</row>
    <row r="77" spans="1:41" ht="15.75">
      <c r="A77" s="45"/>
      <c r="B77" s="45"/>
      <c r="C77" s="45"/>
      <c r="D77" s="45"/>
      <c r="E77" s="45"/>
      <c r="F77" s="46"/>
      <c r="G77" s="45"/>
      <c r="H77" s="47"/>
      <c r="I77" s="48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</row>
    <row r="78" spans="1:41" ht="15.75">
      <c r="A78" s="45"/>
      <c r="B78" s="45"/>
      <c r="C78" s="45"/>
      <c r="D78" s="45"/>
      <c r="E78" s="45"/>
      <c r="F78" s="46"/>
      <c r="G78" s="45"/>
      <c r="H78" s="47"/>
      <c r="I78" s="48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</row>
    <row r="79" spans="1:41" ht="15.75">
      <c r="A79" s="45"/>
      <c r="B79" s="45"/>
      <c r="C79" s="45"/>
      <c r="D79" s="45"/>
      <c r="E79" s="45"/>
      <c r="F79" s="46"/>
      <c r="G79" s="45"/>
      <c r="H79" s="47"/>
      <c r="I79" s="48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</row>
    <row r="80" spans="1:41" ht="15.75">
      <c r="A80" s="45"/>
      <c r="B80" s="45"/>
      <c r="C80" s="45"/>
      <c r="D80" s="45"/>
      <c r="E80" s="45"/>
      <c r="F80" s="46"/>
      <c r="G80" s="45"/>
      <c r="H80" s="47"/>
      <c r="I80" s="48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</row>
    <row r="81" spans="1:41" ht="15.75">
      <c r="A81" s="45"/>
      <c r="B81" s="45"/>
      <c r="C81" s="45"/>
      <c r="D81" s="45"/>
      <c r="E81" s="45"/>
      <c r="F81" s="46"/>
      <c r="G81" s="45"/>
      <c r="H81" s="47"/>
      <c r="I81" s="48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</row>
    <row r="82" spans="1:41" ht="15.75">
      <c r="A82" s="45"/>
      <c r="B82" s="45"/>
      <c r="C82" s="45"/>
      <c r="D82" s="45"/>
      <c r="E82" s="45"/>
      <c r="F82" s="46"/>
      <c r="G82" s="45"/>
      <c r="H82" s="47"/>
      <c r="I82" s="48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</row>
    <row r="83" spans="1:41" ht="15.75">
      <c r="A83" s="45"/>
      <c r="B83" s="45"/>
      <c r="C83" s="45"/>
      <c r="D83" s="45"/>
      <c r="E83" s="45"/>
      <c r="F83" s="46"/>
      <c r="G83" s="45"/>
      <c r="H83" s="47"/>
      <c r="I83" s="48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</row>
    <row r="84" spans="1:41" ht="15.75">
      <c r="A84" s="45"/>
      <c r="B84" s="45"/>
      <c r="C84" s="45"/>
      <c r="D84" s="45"/>
      <c r="E84" s="45"/>
      <c r="F84" s="46"/>
      <c r="G84" s="45"/>
      <c r="H84" s="47"/>
      <c r="I84" s="48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</row>
    <row r="85" spans="1:41" ht="15.75">
      <c r="A85" s="45"/>
      <c r="B85" s="45"/>
      <c r="C85" s="45"/>
      <c r="D85" s="45"/>
      <c r="E85" s="45"/>
      <c r="F85" s="46"/>
      <c r="G85" s="45"/>
      <c r="H85" s="47"/>
      <c r="I85" s="48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</row>
    <row r="86" spans="1:41" ht="15.75">
      <c r="A86" s="45"/>
      <c r="B86" s="45"/>
      <c r="C86" s="45"/>
      <c r="D86" s="45"/>
      <c r="E86" s="45"/>
      <c r="F86" s="46"/>
      <c r="G86" s="45"/>
      <c r="H86" s="47"/>
      <c r="I86" s="48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</row>
    <row r="87" spans="1:41" ht="15.75">
      <c r="A87" s="45"/>
      <c r="B87" s="45"/>
      <c r="C87" s="45"/>
      <c r="D87" s="45"/>
      <c r="E87" s="45"/>
      <c r="F87" s="46"/>
      <c r="G87" s="45"/>
      <c r="H87" s="47"/>
      <c r="I87" s="48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</row>
    <row r="88" spans="1:41" ht="15.75">
      <c r="A88" s="45"/>
      <c r="B88" s="45"/>
      <c r="C88" s="45"/>
      <c r="D88" s="45"/>
      <c r="E88" s="45"/>
      <c r="F88" s="46"/>
      <c r="G88" s="45"/>
      <c r="H88" s="47"/>
      <c r="I88" s="48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</row>
    <row r="89" spans="1:41" ht="15.75">
      <c r="A89" s="45"/>
      <c r="B89" s="45"/>
      <c r="C89" s="45"/>
      <c r="D89" s="45"/>
      <c r="E89" s="45"/>
      <c r="F89" s="46"/>
      <c r="G89" s="45"/>
      <c r="H89" s="47"/>
      <c r="I89" s="48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</row>
    <row r="90" spans="1:41" ht="15.75">
      <c r="A90" s="45"/>
      <c r="B90" s="45"/>
      <c r="C90" s="45"/>
      <c r="D90" s="45"/>
      <c r="E90" s="45"/>
      <c r="F90" s="46"/>
      <c r="G90" s="45"/>
      <c r="H90" s="47"/>
      <c r="I90" s="48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</row>
    <row r="91" spans="1:41" ht="15.75">
      <c r="A91" s="45"/>
      <c r="B91" s="45"/>
      <c r="C91" s="45"/>
      <c r="D91" s="45"/>
      <c r="E91" s="45"/>
      <c r="F91" s="46"/>
      <c r="G91" s="45"/>
      <c r="H91" s="47"/>
      <c r="I91" s="48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</row>
    <row r="92" spans="1:41" ht="15.75">
      <c r="A92" s="45"/>
      <c r="B92" s="45"/>
      <c r="C92" s="45"/>
      <c r="D92" s="45"/>
      <c r="E92" s="45"/>
      <c r="F92" s="46"/>
      <c r="G92" s="45"/>
      <c r="H92" s="47"/>
      <c r="I92" s="48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</row>
    <row r="93" spans="1:41" ht="15.75">
      <c r="A93" s="45"/>
      <c r="B93" s="45"/>
      <c r="C93" s="45"/>
      <c r="D93" s="45"/>
      <c r="E93" s="45"/>
      <c r="F93" s="46"/>
      <c r="G93" s="45"/>
      <c r="H93" s="47"/>
      <c r="I93" s="48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</row>
    <row r="94" spans="1:41" ht="15.75">
      <c r="A94" s="45"/>
      <c r="B94" s="45"/>
      <c r="C94" s="45"/>
      <c r="D94" s="45"/>
      <c r="E94" s="45"/>
      <c r="F94" s="46"/>
      <c r="G94" s="45"/>
      <c r="H94" s="47"/>
      <c r="I94" s="48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</row>
    <row r="95" spans="1:41" ht="15.75">
      <c r="A95" s="45"/>
      <c r="B95" s="45"/>
      <c r="C95" s="45"/>
      <c r="D95" s="45"/>
      <c r="E95" s="45"/>
      <c r="F95" s="46"/>
      <c r="G95" s="45"/>
      <c r="H95" s="47"/>
      <c r="I95" s="48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</row>
    <row r="96" spans="1:41" ht="15.75">
      <c r="A96" s="45"/>
      <c r="B96" s="45"/>
      <c r="C96" s="45"/>
      <c r="D96" s="45"/>
      <c r="E96" s="45"/>
      <c r="F96" s="46"/>
      <c r="G96" s="45"/>
      <c r="H96" s="47"/>
      <c r="I96" s="48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</row>
    <row r="97" spans="1:41" ht="15.75">
      <c r="A97" s="45"/>
      <c r="B97" s="45"/>
      <c r="C97" s="45"/>
      <c r="D97" s="45"/>
      <c r="E97" s="45"/>
      <c r="F97" s="46"/>
      <c r="G97" s="45"/>
      <c r="H97" s="47"/>
      <c r="I97" s="48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</row>
    <row r="98" spans="1:41" ht="15.75">
      <c r="A98" s="45"/>
      <c r="B98" s="45"/>
      <c r="C98" s="45"/>
      <c r="D98" s="45"/>
      <c r="E98" s="45"/>
      <c r="F98" s="46"/>
      <c r="G98" s="45"/>
      <c r="H98" s="47"/>
      <c r="I98" s="48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</row>
    <row r="99" spans="1:41" ht="15.75">
      <c r="A99" s="45"/>
      <c r="B99" s="45"/>
      <c r="C99" s="45"/>
      <c r="D99" s="45"/>
      <c r="E99" s="45"/>
      <c r="F99" s="46"/>
      <c r="G99" s="45"/>
      <c r="H99" s="47"/>
      <c r="I99" s="48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</row>
    <row r="100" spans="1:41" ht="15.75">
      <c r="A100" s="45"/>
      <c r="B100" s="45"/>
      <c r="C100" s="45"/>
      <c r="D100" s="45"/>
      <c r="E100" s="45"/>
      <c r="F100" s="46"/>
      <c r="G100" s="45"/>
      <c r="H100" s="47"/>
      <c r="I100" s="48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</row>
    <row r="101" spans="1:41" ht="15.75">
      <c r="A101" s="45"/>
      <c r="B101" s="45"/>
      <c r="C101" s="45"/>
      <c r="D101" s="45"/>
      <c r="E101" s="45"/>
      <c r="F101" s="46"/>
      <c r="G101" s="45"/>
      <c r="H101" s="47"/>
      <c r="I101" s="48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</row>
    <row r="102" spans="1:41" ht="15.75">
      <c r="A102" s="45"/>
      <c r="B102" s="45"/>
      <c r="C102" s="45"/>
      <c r="D102" s="45"/>
      <c r="E102" s="45"/>
      <c r="F102" s="46"/>
      <c r="G102" s="45"/>
      <c r="H102" s="47"/>
      <c r="I102" s="48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</row>
    <row r="103" spans="1:41" ht="15.75">
      <c r="A103" s="45"/>
      <c r="B103" s="45"/>
      <c r="C103" s="45"/>
      <c r="D103" s="45"/>
      <c r="E103" s="45"/>
      <c r="F103" s="46"/>
      <c r="G103" s="45"/>
      <c r="H103" s="47"/>
      <c r="I103" s="48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</row>
    <row r="104" spans="1:41" ht="15.75">
      <c r="A104" s="45"/>
      <c r="B104" s="45"/>
      <c r="C104" s="45"/>
      <c r="D104" s="45"/>
      <c r="E104" s="45"/>
      <c r="F104" s="46"/>
      <c r="G104" s="45"/>
      <c r="H104" s="47"/>
      <c r="I104" s="48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</row>
    <row r="105" spans="1:41" ht="15.75">
      <c r="A105" s="45"/>
      <c r="B105" s="45"/>
      <c r="C105" s="45"/>
      <c r="D105" s="45"/>
      <c r="E105" s="45"/>
      <c r="F105" s="46"/>
      <c r="G105" s="45"/>
      <c r="H105" s="47"/>
      <c r="I105" s="48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</row>
    <row r="106" spans="1:41" ht="15.75">
      <c r="A106" s="45"/>
      <c r="B106" s="45"/>
      <c r="C106" s="45"/>
      <c r="D106" s="45"/>
      <c r="E106" s="45"/>
      <c r="F106" s="46"/>
      <c r="G106" s="45"/>
      <c r="H106" s="47"/>
      <c r="I106" s="48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</row>
    <row r="107" spans="1:41" ht="15.75">
      <c r="A107" s="45"/>
      <c r="B107" s="45"/>
      <c r="C107" s="45"/>
      <c r="D107" s="45"/>
      <c r="E107" s="45"/>
      <c r="F107" s="46"/>
      <c r="G107" s="45"/>
      <c r="H107" s="47"/>
      <c r="I107" s="48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</row>
    <row r="108" spans="1:41" ht="15.75">
      <c r="A108" s="45"/>
      <c r="B108" s="45"/>
      <c r="C108" s="45"/>
      <c r="D108" s="45"/>
      <c r="E108" s="45"/>
      <c r="F108" s="46"/>
      <c r="G108" s="45"/>
      <c r="H108" s="47"/>
      <c r="I108" s="48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</row>
    <row r="109" spans="1:41" ht="15.75">
      <c r="A109" s="45"/>
      <c r="B109" s="45"/>
      <c r="C109" s="45"/>
      <c r="D109" s="45"/>
      <c r="E109" s="45"/>
      <c r="F109" s="46"/>
      <c r="G109" s="45"/>
      <c r="H109" s="47"/>
      <c r="I109" s="48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</row>
    <row r="110" spans="1:41" ht="15.75">
      <c r="A110" s="45"/>
      <c r="B110" s="45"/>
      <c r="C110" s="45"/>
      <c r="D110" s="45"/>
      <c r="E110" s="45"/>
      <c r="F110" s="46"/>
      <c r="G110" s="45"/>
      <c r="H110" s="47"/>
      <c r="I110" s="48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</row>
    <row r="111" spans="1:41" ht="15.75">
      <c r="A111" s="45"/>
      <c r="B111" s="45"/>
      <c r="C111" s="45"/>
      <c r="D111" s="45"/>
      <c r="E111" s="45"/>
      <c r="F111" s="46"/>
      <c r="G111" s="45"/>
      <c r="H111" s="47"/>
      <c r="I111" s="48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</row>
    <row r="112" spans="1:41" ht="15.75">
      <c r="A112" s="45"/>
      <c r="B112" s="45"/>
      <c r="C112" s="45"/>
      <c r="D112" s="45"/>
      <c r="E112" s="45"/>
      <c r="F112" s="46"/>
      <c r="G112" s="45"/>
      <c r="H112" s="47"/>
      <c r="I112" s="48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</row>
    <row r="113" spans="1:41" ht="15.75">
      <c r="A113" s="45"/>
      <c r="B113" s="45"/>
      <c r="C113" s="45"/>
      <c r="D113" s="45"/>
      <c r="E113" s="45"/>
      <c r="F113" s="46"/>
      <c r="G113" s="45"/>
      <c r="H113" s="47"/>
      <c r="I113" s="48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</row>
    <row r="114" spans="1:41" ht="15.75">
      <c r="A114" s="45"/>
      <c r="B114" s="45"/>
      <c r="C114" s="45"/>
      <c r="D114" s="45"/>
      <c r="E114" s="45"/>
      <c r="F114" s="46"/>
      <c r="G114" s="45"/>
      <c r="H114" s="47"/>
      <c r="I114" s="48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</row>
    <row r="115" spans="1:41" ht="15.75">
      <c r="A115" s="45"/>
      <c r="B115" s="45"/>
      <c r="C115" s="45"/>
      <c r="D115" s="45"/>
      <c r="E115" s="45"/>
      <c r="F115" s="46"/>
      <c r="G115" s="45"/>
      <c r="H115" s="47"/>
      <c r="I115" s="48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</row>
    <row r="116" spans="1:41" ht="15.75">
      <c r="A116" s="45"/>
      <c r="B116" s="45"/>
      <c r="C116" s="45"/>
      <c r="D116" s="45"/>
      <c r="E116" s="45"/>
      <c r="F116" s="46"/>
      <c r="G116" s="45"/>
      <c r="H116" s="47"/>
      <c r="I116" s="48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</row>
    <row r="117" spans="1:41" ht="15.75">
      <c r="A117" s="45"/>
      <c r="B117" s="45"/>
      <c r="C117" s="45"/>
      <c r="D117" s="45"/>
      <c r="E117" s="45"/>
      <c r="F117" s="46"/>
      <c r="G117" s="45"/>
      <c r="H117" s="47"/>
      <c r="I117" s="48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</row>
    <row r="118" spans="1:41" ht="15.75">
      <c r="A118" s="45"/>
      <c r="B118" s="45"/>
      <c r="C118" s="45"/>
      <c r="D118" s="45"/>
      <c r="E118" s="45"/>
      <c r="F118" s="46"/>
      <c r="G118" s="45"/>
      <c r="H118" s="47"/>
      <c r="I118" s="48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</row>
    <row r="119" spans="1:41" ht="15.75">
      <c r="A119" s="45"/>
      <c r="B119" s="45"/>
      <c r="C119" s="45"/>
      <c r="D119" s="45"/>
      <c r="E119" s="45"/>
      <c r="F119" s="46"/>
      <c r="G119" s="45"/>
      <c r="H119" s="47"/>
      <c r="I119" s="48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</row>
    <row r="120" spans="1:41" ht="15.75">
      <c r="A120" s="45"/>
      <c r="B120" s="45"/>
      <c r="C120" s="45"/>
      <c r="D120" s="45"/>
      <c r="E120" s="45"/>
      <c r="F120" s="46"/>
      <c r="G120" s="45"/>
      <c r="H120" s="47"/>
      <c r="I120" s="48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</row>
    <row r="121" spans="1:41" ht="15.75">
      <c r="A121" s="45"/>
      <c r="B121" s="45"/>
      <c r="C121" s="45"/>
      <c r="D121" s="45"/>
      <c r="E121" s="45"/>
      <c r="F121" s="46"/>
      <c r="G121" s="45"/>
      <c r="H121" s="47"/>
      <c r="I121" s="48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</row>
    <row r="122" spans="1:41" ht="15.75">
      <c r="A122" s="45"/>
      <c r="B122" s="45"/>
      <c r="C122" s="45"/>
      <c r="D122" s="45"/>
      <c r="E122" s="45"/>
      <c r="F122" s="46"/>
      <c r="G122" s="45"/>
      <c r="H122" s="47"/>
      <c r="I122" s="48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</row>
    <row r="123" spans="1:41" ht="15.75">
      <c r="A123" s="45"/>
      <c r="B123" s="45"/>
      <c r="C123" s="45"/>
      <c r="D123" s="45"/>
      <c r="E123" s="45"/>
      <c r="F123" s="46"/>
      <c r="G123" s="45"/>
      <c r="H123" s="47"/>
      <c r="I123" s="48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</row>
    <row r="124" spans="1:41" ht="15.75">
      <c r="A124" s="45"/>
      <c r="B124" s="45"/>
      <c r="C124" s="45"/>
      <c r="D124" s="45"/>
      <c r="E124" s="45"/>
      <c r="F124" s="46"/>
      <c r="G124" s="45"/>
      <c r="H124" s="47"/>
      <c r="I124" s="48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</row>
    <row r="125" spans="1:41" ht="15.75">
      <c r="A125" s="45"/>
      <c r="B125" s="45"/>
      <c r="C125" s="45"/>
      <c r="D125" s="45"/>
      <c r="E125" s="45"/>
      <c r="F125" s="46"/>
      <c r="G125" s="45"/>
      <c r="H125" s="47"/>
      <c r="I125" s="48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</row>
    <row r="126" spans="1:41" ht="15.75">
      <c r="A126" s="45"/>
      <c r="B126" s="45"/>
      <c r="C126" s="45"/>
      <c r="D126" s="45"/>
      <c r="E126" s="45"/>
      <c r="F126" s="46"/>
      <c r="G126" s="45"/>
      <c r="H126" s="47"/>
      <c r="I126" s="48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</row>
    <row r="127" spans="1:41" ht="15.75">
      <c r="A127" s="45"/>
      <c r="B127" s="45"/>
      <c r="C127" s="45"/>
      <c r="D127" s="45"/>
      <c r="E127" s="45"/>
      <c r="F127" s="46"/>
      <c r="G127" s="45"/>
      <c r="H127" s="47"/>
      <c r="I127" s="48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</row>
    <row r="128" spans="1:41" ht="15.75">
      <c r="A128" s="45"/>
      <c r="B128" s="45"/>
      <c r="C128" s="45"/>
      <c r="D128" s="45"/>
      <c r="E128" s="45"/>
      <c r="F128" s="46"/>
      <c r="G128" s="45"/>
      <c r="H128" s="47"/>
      <c r="I128" s="48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</row>
    <row r="129" spans="1:41" ht="15.75">
      <c r="A129" s="45"/>
      <c r="B129" s="45"/>
      <c r="C129" s="45"/>
      <c r="D129" s="45"/>
      <c r="E129" s="45"/>
      <c r="F129" s="46"/>
      <c r="G129" s="45"/>
      <c r="H129" s="47"/>
      <c r="I129" s="48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</row>
    <row r="130" spans="1:41" ht="15.75">
      <c r="A130" s="45"/>
      <c r="B130" s="45"/>
      <c r="C130" s="45"/>
      <c r="D130" s="45"/>
      <c r="E130" s="45"/>
      <c r="F130" s="46"/>
      <c r="G130" s="45"/>
      <c r="H130" s="47"/>
      <c r="I130" s="48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</row>
    <row r="131" spans="1:41" ht="15.75">
      <c r="A131" s="45"/>
      <c r="B131" s="45"/>
      <c r="C131" s="45"/>
      <c r="D131" s="45"/>
      <c r="E131" s="45"/>
      <c r="F131" s="46"/>
      <c r="G131" s="45"/>
      <c r="H131" s="47"/>
      <c r="I131" s="48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</row>
    <row r="132" spans="1:41" ht="15.75">
      <c r="A132" s="45"/>
      <c r="B132" s="45"/>
      <c r="C132" s="45"/>
      <c r="D132" s="45"/>
      <c r="E132" s="45"/>
      <c r="F132" s="46"/>
      <c r="G132" s="45"/>
      <c r="H132" s="47"/>
      <c r="I132" s="48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</row>
    <row r="133" spans="1:41" ht="15.75">
      <c r="A133" s="45"/>
      <c r="B133" s="45"/>
      <c r="C133" s="45"/>
      <c r="D133" s="45"/>
      <c r="E133" s="45"/>
      <c r="F133" s="46"/>
      <c r="G133" s="45"/>
      <c r="H133" s="47"/>
      <c r="I133" s="48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</row>
    <row r="134" spans="1:41" ht="15.75">
      <c r="A134" s="45"/>
      <c r="B134" s="45"/>
      <c r="C134" s="45"/>
      <c r="D134" s="45"/>
      <c r="E134" s="45"/>
      <c r="F134" s="46"/>
      <c r="G134" s="45"/>
      <c r="H134" s="47"/>
      <c r="I134" s="48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</row>
    <row r="135" spans="1:41" ht="15.75">
      <c r="A135" s="45"/>
      <c r="B135" s="45"/>
      <c r="C135" s="45"/>
      <c r="D135" s="45"/>
      <c r="E135" s="45"/>
      <c r="F135" s="46"/>
      <c r="G135" s="45"/>
      <c r="H135" s="47"/>
      <c r="I135" s="48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</row>
    <row r="136" spans="1:41" ht="15.75">
      <c r="A136" s="45"/>
      <c r="B136" s="45"/>
      <c r="C136" s="45"/>
      <c r="D136" s="45"/>
      <c r="E136" s="45"/>
      <c r="F136" s="46"/>
      <c r="G136" s="45"/>
      <c r="H136" s="47"/>
      <c r="I136" s="48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</row>
    <row r="137" spans="1:41" ht="15.75">
      <c r="A137" s="45"/>
      <c r="B137" s="45"/>
      <c r="C137" s="45"/>
      <c r="D137" s="45"/>
      <c r="E137" s="45"/>
      <c r="F137" s="46"/>
      <c r="G137" s="45"/>
      <c r="H137" s="47"/>
      <c r="I137" s="48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</row>
    <row r="138" spans="1:41" ht="15.75">
      <c r="A138" s="45"/>
      <c r="B138" s="45"/>
      <c r="C138" s="45"/>
      <c r="D138" s="45"/>
      <c r="E138" s="45"/>
      <c r="F138" s="46"/>
      <c r="G138" s="45"/>
      <c r="H138" s="47"/>
      <c r="I138" s="48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</row>
    <row r="139" spans="1:41" ht="15.75">
      <c r="A139" s="45"/>
      <c r="B139" s="45"/>
      <c r="C139" s="45"/>
      <c r="D139" s="45"/>
      <c r="E139" s="45"/>
      <c r="F139" s="46"/>
      <c r="G139" s="45"/>
      <c r="H139" s="47"/>
      <c r="I139" s="48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</row>
    <row r="140" spans="1:41" ht="15.75">
      <c r="A140" s="45"/>
      <c r="B140" s="45"/>
      <c r="C140" s="45"/>
      <c r="D140" s="45"/>
      <c r="E140" s="45"/>
      <c r="F140" s="46"/>
      <c r="G140" s="45"/>
      <c r="H140" s="47"/>
      <c r="I140" s="48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</row>
    <row r="141" spans="1:41" ht="15.75">
      <c r="A141" s="45"/>
      <c r="B141" s="45"/>
      <c r="C141" s="45"/>
      <c r="D141" s="45"/>
      <c r="E141" s="45"/>
      <c r="F141" s="46"/>
      <c r="G141" s="45"/>
      <c r="H141" s="47"/>
      <c r="I141" s="48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</row>
    <row r="142" spans="1:41" ht="15.75">
      <c r="A142" s="45"/>
      <c r="B142" s="45"/>
      <c r="C142" s="45"/>
      <c r="D142" s="45"/>
      <c r="E142" s="45"/>
      <c r="F142" s="46"/>
      <c r="G142" s="45"/>
      <c r="H142" s="47"/>
      <c r="I142" s="48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  <c r="AE142" s="45"/>
      <c r="AF142" s="45"/>
      <c r="AG142" s="45"/>
      <c r="AH142" s="45"/>
      <c r="AI142" s="45"/>
      <c r="AJ142" s="45"/>
      <c r="AK142" s="45"/>
      <c r="AL142" s="45"/>
      <c r="AM142" s="45"/>
      <c r="AN142" s="45"/>
      <c r="AO142" s="45"/>
    </row>
    <row r="143" spans="1:41" ht="15.75">
      <c r="A143" s="45"/>
      <c r="B143" s="45"/>
      <c r="C143" s="45"/>
      <c r="D143" s="45"/>
      <c r="E143" s="45"/>
      <c r="F143" s="46"/>
      <c r="G143" s="45"/>
      <c r="H143" s="47"/>
      <c r="I143" s="48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</row>
    <row r="144" spans="1:41" ht="15.75">
      <c r="A144" s="45"/>
      <c r="B144" s="45"/>
      <c r="C144" s="45"/>
      <c r="D144" s="45"/>
      <c r="E144" s="45"/>
      <c r="F144" s="46"/>
      <c r="G144" s="45"/>
      <c r="H144" s="47"/>
      <c r="I144" s="48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  <c r="AE144" s="45"/>
      <c r="AF144" s="45"/>
      <c r="AG144" s="45"/>
      <c r="AH144" s="45"/>
      <c r="AI144" s="45"/>
      <c r="AJ144" s="45"/>
      <c r="AK144" s="45"/>
      <c r="AL144" s="45"/>
      <c r="AM144" s="45"/>
      <c r="AN144" s="45"/>
      <c r="AO144" s="45"/>
    </row>
    <row r="145" spans="1:41" ht="15.75">
      <c r="A145" s="45"/>
      <c r="B145" s="45"/>
      <c r="C145" s="45"/>
      <c r="D145" s="45"/>
      <c r="E145" s="45"/>
      <c r="F145" s="46"/>
      <c r="G145" s="45"/>
      <c r="H145" s="47"/>
      <c r="I145" s="48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  <c r="AE145" s="45"/>
      <c r="AF145" s="45"/>
      <c r="AG145" s="45"/>
      <c r="AH145" s="45"/>
      <c r="AI145" s="45"/>
      <c r="AJ145" s="45"/>
      <c r="AK145" s="45"/>
      <c r="AL145" s="45"/>
      <c r="AM145" s="45"/>
      <c r="AN145" s="45"/>
      <c r="AO145" s="45"/>
    </row>
    <row r="146" spans="1:41" ht="15.75">
      <c r="A146" s="45"/>
      <c r="B146" s="45"/>
      <c r="C146" s="45"/>
      <c r="D146" s="45"/>
      <c r="E146" s="45"/>
      <c r="F146" s="46"/>
      <c r="G146" s="45"/>
      <c r="H146" s="47"/>
      <c r="I146" s="48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  <c r="AE146" s="45"/>
      <c r="AF146" s="45"/>
      <c r="AG146" s="45"/>
      <c r="AH146" s="45"/>
      <c r="AI146" s="45"/>
      <c r="AJ146" s="45"/>
      <c r="AK146" s="45"/>
      <c r="AL146" s="45"/>
      <c r="AM146" s="45"/>
      <c r="AN146" s="45"/>
      <c r="AO146" s="45"/>
    </row>
    <row r="147" spans="1:41" ht="15.75">
      <c r="A147" s="45"/>
      <c r="B147" s="45"/>
      <c r="C147" s="45"/>
      <c r="D147" s="45"/>
      <c r="E147" s="45"/>
      <c r="F147" s="46"/>
      <c r="G147" s="45"/>
      <c r="H147" s="47"/>
      <c r="I147" s="48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</row>
    <row r="148" spans="1:41" ht="15.75">
      <c r="A148" s="45"/>
      <c r="B148" s="45"/>
      <c r="C148" s="45"/>
      <c r="D148" s="45"/>
      <c r="E148" s="45"/>
      <c r="F148" s="46"/>
      <c r="G148" s="45"/>
      <c r="H148" s="47"/>
      <c r="I148" s="48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  <c r="AE148" s="45"/>
      <c r="AF148" s="45"/>
      <c r="AG148" s="45"/>
      <c r="AH148" s="45"/>
      <c r="AI148" s="45"/>
      <c r="AJ148" s="45"/>
      <c r="AK148" s="45"/>
      <c r="AL148" s="45"/>
      <c r="AM148" s="45"/>
      <c r="AN148" s="45"/>
      <c r="AO148" s="45"/>
    </row>
    <row r="149" spans="1:41" ht="15.75">
      <c r="A149" s="45"/>
      <c r="B149" s="45"/>
      <c r="C149" s="45"/>
      <c r="D149" s="45"/>
      <c r="E149" s="45"/>
      <c r="F149" s="46"/>
      <c r="G149" s="45"/>
      <c r="H149" s="47"/>
      <c r="I149" s="48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  <c r="AE149" s="45"/>
      <c r="AF149" s="45"/>
      <c r="AG149" s="45"/>
      <c r="AH149" s="45"/>
      <c r="AI149" s="45"/>
      <c r="AJ149" s="45"/>
      <c r="AK149" s="45"/>
      <c r="AL149" s="45"/>
      <c r="AM149" s="45"/>
      <c r="AN149" s="45"/>
      <c r="AO149" s="45"/>
    </row>
    <row r="150" spans="1:41" ht="15.75">
      <c r="A150" s="45"/>
      <c r="B150" s="45"/>
      <c r="C150" s="45"/>
      <c r="D150" s="45"/>
      <c r="E150" s="45"/>
      <c r="F150" s="46"/>
      <c r="G150" s="45"/>
      <c r="H150" s="47"/>
      <c r="I150" s="48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45"/>
      <c r="AF150" s="45"/>
      <c r="AG150" s="45"/>
      <c r="AH150" s="45"/>
      <c r="AI150" s="45"/>
      <c r="AJ150" s="45"/>
      <c r="AK150" s="45"/>
      <c r="AL150" s="45"/>
      <c r="AM150" s="45"/>
      <c r="AN150" s="45"/>
      <c r="AO150" s="45"/>
    </row>
    <row r="151" spans="1:41" ht="15.75">
      <c r="A151" s="45"/>
      <c r="B151" s="45"/>
      <c r="C151" s="45"/>
      <c r="D151" s="45"/>
      <c r="E151" s="45"/>
      <c r="F151" s="46"/>
      <c r="G151" s="45"/>
      <c r="H151" s="47"/>
      <c r="I151" s="48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  <c r="AE151" s="45"/>
      <c r="AF151" s="45"/>
      <c r="AG151" s="45"/>
      <c r="AH151" s="45"/>
      <c r="AI151" s="45"/>
      <c r="AJ151" s="45"/>
      <c r="AK151" s="45"/>
      <c r="AL151" s="45"/>
      <c r="AM151" s="45"/>
      <c r="AN151" s="45"/>
      <c r="AO151" s="45"/>
    </row>
    <row r="152" spans="1:41" ht="15.75">
      <c r="A152" s="45"/>
      <c r="B152" s="45"/>
      <c r="C152" s="45"/>
      <c r="D152" s="45"/>
      <c r="E152" s="45"/>
      <c r="F152" s="46"/>
      <c r="G152" s="45"/>
      <c r="H152" s="47"/>
      <c r="I152" s="48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  <c r="AE152" s="45"/>
      <c r="AF152" s="45"/>
      <c r="AG152" s="45"/>
      <c r="AH152" s="45"/>
      <c r="AI152" s="45"/>
      <c r="AJ152" s="45"/>
      <c r="AK152" s="45"/>
      <c r="AL152" s="45"/>
      <c r="AM152" s="45"/>
      <c r="AN152" s="45"/>
      <c r="AO152" s="45"/>
    </row>
    <row r="153" spans="1:41" ht="15.75">
      <c r="A153" s="45"/>
      <c r="B153" s="45"/>
      <c r="C153" s="45"/>
      <c r="D153" s="45"/>
      <c r="E153" s="45"/>
      <c r="F153" s="46"/>
      <c r="G153" s="45"/>
      <c r="H153" s="47"/>
      <c r="I153" s="48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</row>
    <row r="154" spans="1:41" ht="15.75">
      <c r="A154" s="45"/>
      <c r="B154" s="45"/>
      <c r="C154" s="45"/>
      <c r="D154" s="45"/>
      <c r="E154" s="45"/>
      <c r="F154" s="46"/>
      <c r="G154" s="45"/>
      <c r="H154" s="47"/>
      <c r="I154" s="48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  <c r="AE154" s="45"/>
      <c r="AF154" s="45"/>
      <c r="AG154" s="45"/>
      <c r="AH154" s="45"/>
      <c r="AI154" s="45"/>
      <c r="AJ154" s="45"/>
      <c r="AK154" s="45"/>
      <c r="AL154" s="45"/>
      <c r="AM154" s="45"/>
      <c r="AN154" s="45"/>
      <c r="AO154" s="45"/>
    </row>
    <row r="155" spans="1:41" ht="15.75">
      <c r="A155" s="45"/>
      <c r="B155" s="45"/>
      <c r="C155" s="45"/>
      <c r="D155" s="45"/>
      <c r="E155" s="45"/>
      <c r="F155" s="46"/>
      <c r="G155" s="45"/>
      <c r="H155" s="47"/>
      <c r="I155" s="48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</row>
    <row r="156" spans="1:41" ht="15.75">
      <c r="A156" s="45"/>
      <c r="B156" s="45"/>
      <c r="C156" s="45"/>
      <c r="D156" s="45"/>
      <c r="E156" s="45"/>
      <c r="F156" s="46"/>
      <c r="G156" s="45"/>
      <c r="H156" s="47"/>
      <c r="I156" s="48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  <c r="AE156" s="45"/>
      <c r="AF156" s="45"/>
      <c r="AG156" s="45"/>
      <c r="AH156" s="45"/>
      <c r="AI156" s="45"/>
      <c r="AJ156" s="45"/>
      <c r="AK156" s="45"/>
      <c r="AL156" s="45"/>
      <c r="AM156" s="45"/>
      <c r="AN156" s="45"/>
      <c r="AO156" s="45"/>
    </row>
    <row r="157" spans="1:41" ht="15.75">
      <c r="A157" s="45"/>
      <c r="B157" s="45"/>
      <c r="C157" s="45"/>
      <c r="D157" s="45"/>
      <c r="E157" s="45"/>
      <c r="F157" s="46"/>
      <c r="G157" s="45"/>
      <c r="H157" s="47"/>
      <c r="I157" s="48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  <c r="AE157" s="45"/>
      <c r="AF157" s="45"/>
      <c r="AG157" s="45"/>
      <c r="AH157" s="45"/>
      <c r="AI157" s="45"/>
      <c r="AJ157" s="45"/>
      <c r="AK157" s="45"/>
      <c r="AL157" s="45"/>
      <c r="AM157" s="45"/>
      <c r="AN157" s="45"/>
      <c r="AO157" s="45"/>
    </row>
    <row r="158" spans="1:41" ht="15.75">
      <c r="A158" s="45"/>
      <c r="B158" s="45"/>
      <c r="C158" s="45"/>
      <c r="D158" s="45"/>
      <c r="E158" s="45"/>
      <c r="F158" s="46"/>
      <c r="G158" s="45"/>
      <c r="H158" s="47"/>
      <c r="I158" s="48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  <c r="AE158" s="45"/>
      <c r="AF158" s="45"/>
      <c r="AG158" s="45"/>
      <c r="AH158" s="45"/>
      <c r="AI158" s="45"/>
      <c r="AJ158" s="45"/>
      <c r="AK158" s="45"/>
      <c r="AL158" s="45"/>
      <c r="AM158" s="45"/>
      <c r="AN158" s="45"/>
      <c r="AO158" s="45"/>
    </row>
    <row r="159" spans="1:41" ht="15.75">
      <c r="A159" s="45"/>
      <c r="B159" s="45"/>
      <c r="C159" s="45"/>
      <c r="D159" s="45"/>
      <c r="E159" s="45"/>
      <c r="F159" s="46"/>
      <c r="G159" s="45"/>
      <c r="H159" s="47"/>
      <c r="I159" s="48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45"/>
      <c r="AF159" s="45"/>
      <c r="AG159" s="45"/>
      <c r="AH159" s="45"/>
      <c r="AI159" s="45"/>
      <c r="AJ159" s="45"/>
      <c r="AK159" s="45"/>
      <c r="AL159" s="45"/>
      <c r="AM159" s="45"/>
      <c r="AN159" s="45"/>
      <c r="AO159" s="45"/>
    </row>
    <row r="160" spans="1:41" ht="15.75">
      <c r="A160" s="45"/>
      <c r="B160" s="45"/>
      <c r="C160" s="45"/>
      <c r="D160" s="45"/>
      <c r="E160" s="45"/>
      <c r="F160" s="46"/>
      <c r="G160" s="45"/>
      <c r="H160" s="47"/>
      <c r="I160" s="48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45"/>
      <c r="AE160" s="45"/>
      <c r="AF160" s="45"/>
      <c r="AG160" s="45"/>
      <c r="AH160" s="45"/>
      <c r="AI160" s="45"/>
      <c r="AJ160" s="45"/>
      <c r="AK160" s="45"/>
      <c r="AL160" s="45"/>
      <c r="AM160" s="45"/>
      <c r="AN160" s="45"/>
      <c r="AO160" s="45"/>
    </row>
    <row r="161" spans="1:41" ht="15.75">
      <c r="A161" s="45"/>
      <c r="B161" s="45"/>
      <c r="C161" s="45"/>
      <c r="D161" s="45"/>
      <c r="E161" s="45"/>
      <c r="F161" s="46"/>
      <c r="G161" s="45"/>
      <c r="H161" s="47"/>
      <c r="I161" s="48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45"/>
      <c r="AF161" s="45"/>
      <c r="AG161" s="45"/>
      <c r="AH161" s="45"/>
      <c r="AI161" s="45"/>
      <c r="AJ161" s="45"/>
      <c r="AK161" s="45"/>
      <c r="AL161" s="45"/>
      <c r="AM161" s="45"/>
      <c r="AN161" s="45"/>
      <c r="AO161" s="45"/>
    </row>
    <row r="162" spans="1:41" ht="15.75">
      <c r="A162" s="45"/>
      <c r="B162" s="45"/>
      <c r="C162" s="45"/>
      <c r="D162" s="45"/>
      <c r="E162" s="45"/>
      <c r="F162" s="46"/>
      <c r="G162" s="45"/>
      <c r="H162" s="47"/>
      <c r="I162" s="48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45"/>
      <c r="AE162" s="45"/>
      <c r="AF162" s="45"/>
      <c r="AG162" s="45"/>
      <c r="AH162" s="45"/>
      <c r="AI162" s="45"/>
      <c r="AJ162" s="45"/>
      <c r="AK162" s="45"/>
      <c r="AL162" s="45"/>
      <c r="AM162" s="45"/>
      <c r="AN162" s="45"/>
      <c r="AO162" s="45"/>
    </row>
    <row r="163" spans="1:41" ht="15.75">
      <c r="A163" s="45"/>
      <c r="B163" s="45"/>
      <c r="C163" s="45"/>
      <c r="D163" s="45"/>
      <c r="E163" s="45"/>
      <c r="F163" s="46"/>
      <c r="G163" s="45"/>
      <c r="H163" s="47"/>
      <c r="I163" s="48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  <c r="AE163" s="45"/>
      <c r="AF163" s="45"/>
      <c r="AG163" s="45"/>
      <c r="AH163" s="45"/>
      <c r="AI163" s="45"/>
      <c r="AJ163" s="45"/>
      <c r="AK163" s="45"/>
      <c r="AL163" s="45"/>
      <c r="AM163" s="45"/>
      <c r="AN163" s="45"/>
      <c r="AO163" s="45"/>
    </row>
    <row r="164" spans="1:41" ht="15.75">
      <c r="A164" s="45"/>
      <c r="B164" s="45"/>
      <c r="C164" s="45"/>
      <c r="D164" s="45"/>
      <c r="E164" s="45"/>
      <c r="F164" s="46"/>
      <c r="G164" s="45"/>
      <c r="H164" s="47"/>
      <c r="I164" s="48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</row>
    <row r="165" spans="1:41" ht="15.75">
      <c r="A165" s="45"/>
      <c r="B165" s="45"/>
      <c r="C165" s="45"/>
      <c r="D165" s="45"/>
      <c r="E165" s="45"/>
      <c r="F165" s="46"/>
      <c r="G165" s="45"/>
      <c r="H165" s="47"/>
      <c r="I165" s="48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</row>
    <row r="166" spans="1:41" ht="15.75">
      <c r="A166" s="45"/>
      <c r="B166" s="45"/>
      <c r="C166" s="45"/>
      <c r="D166" s="45"/>
      <c r="E166" s="45"/>
      <c r="F166" s="46"/>
      <c r="G166" s="45"/>
      <c r="H166" s="47"/>
      <c r="I166" s="48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</row>
    <row r="167" spans="1:41" ht="15.75">
      <c r="A167" s="45"/>
      <c r="B167" s="45"/>
      <c r="C167" s="45"/>
      <c r="D167" s="45"/>
      <c r="E167" s="45"/>
      <c r="F167" s="46"/>
      <c r="G167" s="45"/>
      <c r="H167" s="47"/>
      <c r="I167" s="48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</row>
    <row r="168" spans="1:41" ht="15.75">
      <c r="A168" s="45"/>
      <c r="B168" s="45"/>
      <c r="C168" s="45"/>
      <c r="D168" s="45"/>
      <c r="E168" s="45"/>
      <c r="F168" s="46"/>
      <c r="G168" s="45"/>
      <c r="H168" s="47"/>
      <c r="I168" s="48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</row>
    <row r="169" spans="1:41" ht="15.75">
      <c r="A169" s="45"/>
      <c r="B169" s="45"/>
      <c r="C169" s="45"/>
      <c r="D169" s="45"/>
      <c r="E169" s="45"/>
      <c r="F169" s="46"/>
      <c r="G169" s="45"/>
      <c r="H169" s="47"/>
      <c r="I169" s="48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  <c r="AE169" s="45"/>
      <c r="AF169" s="45"/>
      <c r="AG169" s="45"/>
      <c r="AH169" s="45"/>
      <c r="AI169" s="45"/>
      <c r="AJ169" s="45"/>
      <c r="AK169" s="45"/>
      <c r="AL169" s="45"/>
      <c r="AM169" s="45"/>
      <c r="AN169" s="45"/>
      <c r="AO169" s="45"/>
    </row>
    <row r="170" spans="1:41" ht="15.75">
      <c r="A170" s="45"/>
      <c r="B170" s="45"/>
      <c r="C170" s="45"/>
      <c r="D170" s="45"/>
      <c r="E170" s="45"/>
      <c r="F170" s="46"/>
      <c r="G170" s="45"/>
      <c r="H170" s="47"/>
      <c r="I170" s="48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45"/>
      <c r="AE170" s="45"/>
      <c r="AF170" s="45"/>
      <c r="AG170" s="45"/>
      <c r="AH170" s="45"/>
      <c r="AI170" s="45"/>
      <c r="AJ170" s="45"/>
      <c r="AK170" s="45"/>
      <c r="AL170" s="45"/>
      <c r="AM170" s="45"/>
      <c r="AN170" s="45"/>
      <c r="AO170" s="45"/>
    </row>
    <row r="171" spans="1:41" ht="15.75">
      <c r="A171" s="45"/>
      <c r="B171" s="45"/>
      <c r="C171" s="45"/>
      <c r="D171" s="45"/>
      <c r="E171" s="45"/>
      <c r="F171" s="46"/>
      <c r="G171" s="45"/>
      <c r="H171" s="47"/>
      <c r="I171" s="48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  <c r="AE171" s="45"/>
      <c r="AF171" s="45"/>
      <c r="AG171" s="45"/>
      <c r="AH171" s="45"/>
      <c r="AI171" s="45"/>
      <c r="AJ171" s="45"/>
      <c r="AK171" s="45"/>
      <c r="AL171" s="45"/>
      <c r="AM171" s="45"/>
      <c r="AN171" s="45"/>
      <c r="AO171" s="45"/>
    </row>
    <row r="172" spans="1:41" ht="15.75">
      <c r="A172" s="45"/>
      <c r="B172" s="45"/>
      <c r="C172" s="45"/>
      <c r="D172" s="45"/>
      <c r="E172" s="45"/>
      <c r="F172" s="46"/>
      <c r="G172" s="45"/>
      <c r="H172" s="47"/>
      <c r="I172" s="48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45"/>
      <c r="AF172" s="45"/>
      <c r="AG172" s="45"/>
      <c r="AH172" s="45"/>
      <c r="AI172" s="45"/>
      <c r="AJ172" s="45"/>
      <c r="AK172" s="45"/>
      <c r="AL172" s="45"/>
      <c r="AM172" s="45"/>
      <c r="AN172" s="45"/>
      <c r="AO172" s="45"/>
    </row>
    <row r="173" spans="1:41" ht="15.75">
      <c r="A173" s="45"/>
      <c r="B173" s="45"/>
      <c r="C173" s="45"/>
      <c r="D173" s="45"/>
      <c r="E173" s="45"/>
      <c r="F173" s="46"/>
      <c r="G173" s="45"/>
      <c r="H173" s="47"/>
      <c r="I173" s="48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</row>
    <row r="174" spans="1:41" ht="15.75">
      <c r="A174" s="45"/>
      <c r="B174" s="45"/>
      <c r="C174" s="45"/>
      <c r="D174" s="45"/>
      <c r="E174" s="45"/>
      <c r="F174" s="46"/>
      <c r="G174" s="45"/>
      <c r="H174" s="47"/>
      <c r="I174" s="48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  <c r="AE174" s="45"/>
      <c r="AF174" s="45"/>
      <c r="AG174" s="45"/>
      <c r="AH174" s="45"/>
      <c r="AI174" s="45"/>
      <c r="AJ174" s="45"/>
      <c r="AK174" s="45"/>
      <c r="AL174" s="45"/>
      <c r="AM174" s="45"/>
      <c r="AN174" s="45"/>
      <c r="AO174" s="45"/>
    </row>
    <row r="175" spans="1:41" ht="15.75">
      <c r="A175" s="45"/>
      <c r="B175" s="45"/>
      <c r="C175" s="45"/>
      <c r="D175" s="45"/>
      <c r="E175" s="45"/>
      <c r="F175" s="46"/>
      <c r="G175" s="45"/>
      <c r="H175" s="47"/>
      <c r="I175" s="48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  <c r="AE175" s="45"/>
      <c r="AF175" s="45"/>
      <c r="AG175" s="45"/>
      <c r="AH175" s="45"/>
      <c r="AI175" s="45"/>
      <c r="AJ175" s="45"/>
      <c r="AK175" s="45"/>
      <c r="AL175" s="45"/>
      <c r="AM175" s="45"/>
      <c r="AN175" s="45"/>
      <c r="AO175" s="45"/>
    </row>
    <row r="176" spans="1:41" ht="15.75">
      <c r="A176" s="45"/>
      <c r="B176" s="45"/>
      <c r="C176" s="45"/>
      <c r="D176" s="45"/>
      <c r="E176" s="45"/>
      <c r="F176" s="46"/>
      <c r="G176" s="45"/>
      <c r="H176" s="47"/>
      <c r="I176" s="48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  <c r="AE176" s="45"/>
      <c r="AF176" s="45"/>
      <c r="AG176" s="45"/>
      <c r="AH176" s="45"/>
      <c r="AI176" s="45"/>
      <c r="AJ176" s="45"/>
      <c r="AK176" s="45"/>
      <c r="AL176" s="45"/>
      <c r="AM176" s="45"/>
      <c r="AN176" s="45"/>
      <c r="AO176" s="45"/>
    </row>
    <row r="177" spans="1:41" ht="15.75">
      <c r="A177" s="45"/>
      <c r="B177" s="45"/>
      <c r="C177" s="45"/>
      <c r="D177" s="45"/>
      <c r="E177" s="45"/>
      <c r="F177" s="46"/>
      <c r="G177" s="45"/>
      <c r="H177" s="47"/>
      <c r="I177" s="48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45"/>
      <c r="AE177" s="45"/>
      <c r="AF177" s="45"/>
      <c r="AG177" s="45"/>
      <c r="AH177" s="45"/>
      <c r="AI177" s="45"/>
      <c r="AJ177" s="45"/>
      <c r="AK177" s="45"/>
      <c r="AL177" s="45"/>
      <c r="AM177" s="45"/>
      <c r="AN177" s="45"/>
      <c r="AO177" s="45"/>
    </row>
    <row r="178" spans="1:41" ht="15.75">
      <c r="A178" s="45"/>
      <c r="B178" s="45"/>
      <c r="C178" s="45"/>
      <c r="D178" s="45"/>
      <c r="E178" s="45"/>
      <c r="F178" s="46"/>
      <c r="G178" s="45"/>
      <c r="H178" s="47"/>
      <c r="I178" s="48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45"/>
      <c r="AE178" s="45"/>
      <c r="AF178" s="45"/>
      <c r="AG178" s="45"/>
      <c r="AH178" s="45"/>
      <c r="AI178" s="45"/>
      <c r="AJ178" s="45"/>
      <c r="AK178" s="45"/>
      <c r="AL178" s="45"/>
      <c r="AM178" s="45"/>
      <c r="AN178" s="45"/>
      <c r="AO178" s="45"/>
    </row>
    <row r="179" spans="1:41" ht="15.75">
      <c r="A179" s="45"/>
      <c r="B179" s="45"/>
      <c r="C179" s="45"/>
      <c r="D179" s="45"/>
      <c r="E179" s="45"/>
      <c r="F179" s="46"/>
      <c r="G179" s="45"/>
      <c r="H179" s="47"/>
      <c r="I179" s="48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45"/>
      <c r="AE179" s="45"/>
      <c r="AF179" s="45"/>
      <c r="AG179" s="45"/>
      <c r="AH179" s="45"/>
      <c r="AI179" s="45"/>
      <c r="AJ179" s="45"/>
      <c r="AK179" s="45"/>
      <c r="AL179" s="45"/>
      <c r="AM179" s="45"/>
      <c r="AN179" s="45"/>
      <c r="AO179" s="45"/>
    </row>
    <row r="180" spans="1:41" ht="15.75">
      <c r="A180" s="45"/>
      <c r="B180" s="45"/>
      <c r="C180" s="45"/>
      <c r="D180" s="45"/>
      <c r="E180" s="45"/>
      <c r="F180" s="46"/>
      <c r="G180" s="45"/>
      <c r="H180" s="47"/>
      <c r="I180" s="48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  <c r="AE180" s="45"/>
      <c r="AF180" s="45"/>
      <c r="AG180" s="45"/>
      <c r="AH180" s="45"/>
      <c r="AI180" s="45"/>
      <c r="AJ180" s="45"/>
      <c r="AK180" s="45"/>
      <c r="AL180" s="45"/>
      <c r="AM180" s="45"/>
      <c r="AN180" s="45"/>
      <c r="AO180" s="45"/>
    </row>
    <row r="181" spans="1:41" ht="15.75">
      <c r="A181" s="45"/>
      <c r="B181" s="45"/>
      <c r="C181" s="45"/>
      <c r="D181" s="45"/>
      <c r="E181" s="45"/>
      <c r="F181" s="46"/>
      <c r="G181" s="45"/>
      <c r="H181" s="47"/>
      <c r="I181" s="48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45"/>
      <c r="AF181" s="45"/>
      <c r="AG181" s="45"/>
      <c r="AH181" s="45"/>
      <c r="AI181" s="45"/>
      <c r="AJ181" s="45"/>
      <c r="AK181" s="45"/>
      <c r="AL181" s="45"/>
      <c r="AM181" s="45"/>
      <c r="AN181" s="45"/>
      <c r="AO181" s="45"/>
    </row>
    <row r="182" spans="1:41" ht="15.75">
      <c r="A182" s="45"/>
      <c r="B182" s="45"/>
      <c r="C182" s="45"/>
      <c r="D182" s="45"/>
      <c r="E182" s="45"/>
      <c r="F182" s="46"/>
      <c r="G182" s="45"/>
      <c r="H182" s="47"/>
      <c r="I182" s="48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  <c r="AH182" s="45"/>
      <c r="AI182" s="45"/>
      <c r="AJ182" s="45"/>
      <c r="AK182" s="45"/>
      <c r="AL182" s="45"/>
      <c r="AM182" s="45"/>
      <c r="AN182" s="45"/>
      <c r="AO182" s="45"/>
    </row>
    <row r="183" spans="1:41" ht="15.75">
      <c r="A183" s="45"/>
      <c r="B183" s="45"/>
      <c r="C183" s="45"/>
      <c r="D183" s="45"/>
      <c r="E183" s="45"/>
      <c r="F183" s="46"/>
      <c r="G183" s="45"/>
      <c r="H183" s="47"/>
      <c r="I183" s="48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45"/>
      <c r="AE183" s="45"/>
      <c r="AF183" s="45"/>
      <c r="AG183" s="45"/>
      <c r="AH183" s="45"/>
      <c r="AI183" s="45"/>
      <c r="AJ183" s="45"/>
      <c r="AK183" s="45"/>
      <c r="AL183" s="45"/>
      <c r="AM183" s="45"/>
      <c r="AN183" s="45"/>
      <c r="AO183" s="45"/>
    </row>
    <row r="184" spans="1:41" ht="15.75">
      <c r="A184" s="45"/>
      <c r="B184" s="45"/>
      <c r="C184" s="45"/>
      <c r="D184" s="45"/>
      <c r="E184" s="45"/>
      <c r="F184" s="46"/>
      <c r="G184" s="45"/>
      <c r="H184" s="47"/>
      <c r="I184" s="48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45"/>
      <c r="AE184" s="45"/>
      <c r="AF184" s="45"/>
      <c r="AG184" s="45"/>
      <c r="AH184" s="45"/>
      <c r="AI184" s="45"/>
      <c r="AJ184" s="45"/>
      <c r="AK184" s="45"/>
      <c r="AL184" s="45"/>
      <c r="AM184" s="45"/>
      <c r="AN184" s="45"/>
      <c r="AO184" s="45"/>
    </row>
    <row r="185" spans="1:41" ht="15.75">
      <c r="A185" s="45"/>
      <c r="B185" s="45"/>
      <c r="C185" s="45"/>
      <c r="D185" s="45"/>
      <c r="E185" s="45"/>
      <c r="F185" s="46"/>
      <c r="G185" s="45"/>
      <c r="H185" s="47"/>
      <c r="I185" s="48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45"/>
      <c r="AF185" s="45"/>
      <c r="AG185" s="45"/>
      <c r="AH185" s="45"/>
      <c r="AI185" s="45"/>
      <c r="AJ185" s="45"/>
      <c r="AK185" s="45"/>
      <c r="AL185" s="45"/>
      <c r="AM185" s="45"/>
      <c r="AN185" s="45"/>
      <c r="AO185" s="45"/>
    </row>
    <row r="186" spans="1:41" ht="15.75">
      <c r="A186" s="45"/>
      <c r="B186" s="45"/>
      <c r="C186" s="45"/>
      <c r="D186" s="45"/>
      <c r="E186" s="45"/>
      <c r="F186" s="46"/>
      <c r="G186" s="45"/>
      <c r="H186" s="47"/>
      <c r="I186" s="48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  <c r="AD186" s="45"/>
      <c r="AE186" s="45"/>
      <c r="AF186" s="45"/>
      <c r="AG186" s="45"/>
      <c r="AH186" s="45"/>
      <c r="AI186" s="45"/>
      <c r="AJ186" s="45"/>
      <c r="AK186" s="45"/>
      <c r="AL186" s="45"/>
      <c r="AM186" s="45"/>
      <c r="AN186" s="45"/>
      <c r="AO186" s="45"/>
    </row>
    <row r="187" spans="1:41" ht="15.75">
      <c r="A187" s="45"/>
      <c r="B187" s="45"/>
      <c r="C187" s="45"/>
      <c r="D187" s="45"/>
      <c r="E187" s="45"/>
      <c r="F187" s="46"/>
      <c r="G187" s="45"/>
      <c r="H187" s="47"/>
      <c r="I187" s="48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45"/>
      <c r="AE187" s="45"/>
      <c r="AF187" s="45"/>
      <c r="AG187" s="45"/>
      <c r="AH187" s="45"/>
      <c r="AI187" s="45"/>
      <c r="AJ187" s="45"/>
      <c r="AK187" s="45"/>
      <c r="AL187" s="45"/>
      <c r="AM187" s="45"/>
      <c r="AN187" s="45"/>
      <c r="AO187" s="45"/>
    </row>
    <row r="188" spans="1:41" ht="15.75">
      <c r="A188" s="45"/>
      <c r="B188" s="45"/>
      <c r="C188" s="45"/>
      <c r="D188" s="45"/>
      <c r="E188" s="45"/>
      <c r="F188" s="46"/>
      <c r="G188" s="45"/>
      <c r="H188" s="47"/>
      <c r="I188" s="48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  <c r="AD188" s="45"/>
      <c r="AE188" s="45"/>
      <c r="AF188" s="45"/>
      <c r="AG188" s="45"/>
      <c r="AH188" s="45"/>
      <c r="AI188" s="45"/>
      <c r="AJ188" s="45"/>
      <c r="AK188" s="45"/>
      <c r="AL188" s="45"/>
      <c r="AM188" s="45"/>
      <c r="AN188" s="45"/>
      <c r="AO188" s="45"/>
    </row>
    <row r="189" spans="1:41" ht="15.75">
      <c r="A189" s="45"/>
      <c r="B189" s="45"/>
      <c r="C189" s="45"/>
      <c r="D189" s="45"/>
      <c r="E189" s="45"/>
      <c r="F189" s="46"/>
      <c r="G189" s="45"/>
      <c r="H189" s="47"/>
      <c r="I189" s="48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45"/>
      <c r="AE189" s="45"/>
      <c r="AF189" s="45"/>
      <c r="AG189" s="45"/>
      <c r="AH189" s="45"/>
      <c r="AI189" s="45"/>
      <c r="AJ189" s="45"/>
      <c r="AK189" s="45"/>
      <c r="AL189" s="45"/>
      <c r="AM189" s="45"/>
      <c r="AN189" s="45"/>
      <c r="AO189" s="45"/>
    </row>
    <row r="190" spans="1:41" ht="15.75">
      <c r="A190" s="45"/>
      <c r="B190" s="45"/>
      <c r="C190" s="45"/>
      <c r="D190" s="45"/>
      <c r="E190" s="45"/>
      <c r="F190" s="46"/>
      <c r="G190" s="45"/>
      <c r="H190" s="47"/>
      <c r="I190" s="48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45"/>
      <c r="AE190" s="45"/>
      <c r="AF190" s="45"/>
      <c r="AG190" s="45"/>
      <c r="AH190" s="45"/>
      <c r="AI190" s="45"/>
      <c r="AJ190" s="45"/>
      <c r="AK190" s="45"/>
      <c r="AL190" s="45"/>
      <c r="AM190" s="45"/>
      <c r="AN190" s="45"/>
      <c r="AO190" s="45"/>
    </row>
    <row r="191" spans="1:41" ht="15.75">
      <c r="A191" s="45"/>
      <c r="B191" s="45"/>
      <c r="C191" s="45"/>
      <c r="D191" s="45"/>
      <c r="E191" s="45"/>
      <c r="F191" s="46"/>
      <c r="G191" s="45"/>
      <c r="H191" s="47"/>
      <c r="I191" s="48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45"/>
      <c r="AE191" s="45"/>
      <c r="AF191" s="45"/>
      <c r="AG191" s="45"/>
      <c r="AH191" s="45"/>
      <c r="AI191" s="45"/>
      <c r="AJ191" s="45"/>
      <c r="AK191" s="45"/>
      <c r="AL191" s="45"/>
      <c r="AM191" s="45"/>
      <c r="AN191" s="45"/>
      <c r="AO191" s="45"/>
    </row>
    <row r="192" spans="1:41" ht="15.75">
      <c r="A192" s="45"/>
      <c r="B192" s="45"/>
      <c r="C192" s="45"/>
      <c r="D192" s="45"/>
      <c r="E192" s="45"/>
      <c r="F192" s="46"/>
      <c r="G192" s="45"/>
      <c r="H192" s="47"/>
      <c r="I192" s="48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  <c r="AD192" s="45"/>
      <c r="AE192" s="45"/>
      <c r="AF192" s="45"/>
      <c r="AG192" s="45"/>
      <c r="AH192" s="45"/>
      <c r="AI192" s="45"/>
      <c r="AJ192" s="45"/>
      <c r="AK192" s="45"/>
      <c r="AL192" s="45"/>
      <c r="AM192" s="45"/>
      <c r="AN192" s="45"/>
      <c r="AO192" s="45"/>
    </row>
    <row r="193" spans="1:41" ht="15.75">
      <c r="A193" s="45"/>
      <c r="B193" s="45"/>
      <c r="C193" s="45"/>
      <c r="D193" s="45"/>
      <c r="E193" s="45"/>
      <c r="F193" s="46"/>
      <c r="G193" s="45"/>
      <c r="H193" s="47"/>
      <c r="I193" s="48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  <c r="AD193" s="45"/>
      <c r="AE193" s="45"/>
      <c r="AF193" s="45"/>
      <c r="AG193" s="45"/>
      <c r="AH193" s="45"/>
      <c r="AI193" s="45"/>
      <c r="AJ193" s="45"/>
      <c r="AK193" s="45"/>
      <c r="AL193" s="45"/>
      <c r="AM193" s="45"/>
      <c r="AN193" s="45"/>
      <c r="AO193" s="45"/>
    </row>
    <row r="194" spans="1:41" ht="15.75">
      <c r="A194" s="45"/>
      <c r="B194" s="45"/>
      <c r="C194" s="45"/>
      <c r="D194" s="45"/>
      <c r="E194" s="45"/>
      <c r="F194" s="46"/>
      <c r="G194" s="45"/>
      <c r="H194" s="47"/>
      <c r="I194" s="48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  <c r="AD194" s="45"/>
      <c r="AE194" s="45"/>
      <c r="AF194" s="45"/>
      <c r="AG194" s="45"/>
      <c r="AH194" s="45"/>
      <c r="AI194" s="45"/>
      <c r="AJ194" s="45"/>
      <c r="AK194" s="45"/>
      <c r="AL194" s="45"/>
      <c r="AM194" s="45"/>
      <c r="AN194" s="45"/>
      <c r="AO194" s="45"/>
    </row>
    <row r="195" spans="1:41" ht="15.75">
      <c r="A195" s="45"/>
      <c r="B195" s="45"/>
      <c r="C195" s="45"/>
      <c r="D195" s="45"/>
      <c r="E195" s="45"/>
      <c r="F195" s="46"/>
      <c r="G195" s="45"/>
      <c r="H195" s="47"/>
      <c r="I195" s="48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45"/>
      <c r="AE195" s="45"/>
      <c r="AF195" s="45"/>
      <c r="AG195" s="45"/>
      <c r="AH195" s="45"/>
      <c r="AI195" s="45"/>
      <c r="AJ195" s="45"/>
      <c r="AK195" s="45"/>
      <c r="AL195" s="45"/>
      <c r="AM195" s="45"/>
      <c r="AN195" s="45"/>
      <c r="AO195" s="45"/>
    </row>
    <row r="196" spans="1:41" ht="15.75">
      <c r="A196" s="45"/>
      <c r="B196" s="45"/>
      <c r="C196" s="45"/>
      <c r="D196" s="45"/>
      <c r="E196" s="45"/>
      <c r="F196" s="46"/>
      <c r="G196" s="45"/>
      <c r="H196" s="47"/>
      <c r="I196" s="48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  <c r="AD196" s="45"/>
      <c r="AE196" s="45"/>
      <c r="AF196" s="45"/>
      <c r="AG196" s="45"/>
      <c r="AH196" s="45"/>
      <c r="AI196" s="45"/>
      <c r="AJ196" s="45"/>
      <c r="AK196" s="45"/>
      <c r="AL196" s="45"/>
      <c r="AM196" s="45"/>
      <c r="AN196" s="45"/>
      <c r="AO196" s="45"/>
    </row>
    <row r="197" spans="1:41" ht="15.75">
      <c r="A197" s="45"/>
      <c r="B197" s="45"/>
      <c r="C197" s="45"/>
      <c r="D197" s="45"/>
      <c r="E197" s="45"/>
      <c r="F197" s="46"/>
      <c r="G197" s="45"/>
      <c r="H197" s="47"/>
      <c r="I197" s="48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45"/>
      <c r="AE197" s="45"/>
      <c r="AF197" s="45"/>
      <c r="AG197" s="45"/>
      <c r="AH197" s="45"/>
      <c r="AI197" s="45"/>
      <c r="AJ197" s="45"/>
      <c r="AK197" s="45"/>
      <c r="AL197" s="45"/>
      <c r="AM197" s="45"/>
      <c r="AN197" s="45"/>
      <c r="AO197" s="45"/>
    </row>
    <row r="198" spans="1:41" ht="15.75">
      <c r="A198" s="45"/>
      <c r="B198" s="45"/>
      <c r="C198" s="45"/>
      <c r="D198" s="45"/>
      <c r="E198" s="45"/>
      <c r="F198" s="46"/>
      <c r="G198" s="45"/>
      <c r="H198" s="47"/>
      <c r="I198" s="48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  <c r="AD198" s="45"/>
      <c r="AE198" s="45"/>
      <c r="AF198" s="45"/>
      <c r="AG198" s="45"/>
      <c r="AH198" s="45"/>
      <c r="AI198" s="45"/>
      <c r="AJ198" s="45"/>
      <c r="AK198" s="45"/>
      <c r="AL198" s="45"/>
      <c r="AM198" s="45"/>
      <c r="AN198" s="45"/>
      <c r="AO198" s="45"/>
    </row>
    <row r="199" spans="1:41" ht="15.75">
      <c r="A199" s="45"/>
      <c r="B199" s="45"/>
      <c r="C199" s="45"/>
      <c r="D199" s="45"/>
      <c r="E199" s="45"/>
      <c r="F199" s="46"/>
      <c r="G199" s="45"/>
      <c r="H199" s="47"/>
      <c r="I199" s="48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  <c r="AC199" s="45"/>
      <c r="AD199" s="45"/>
      <c r="AE199" s="45"/>
      <c r="AF199" s="45"/>
      <c r="AG199" s="45"/>
      <c r="AH199" s="45"/>
      <c r="AI199" s="45"/>
      <c r="AJ199" s="45"/>
      <c r="AK199" s="45"/>
      <c r="AL199" s="45"/>
      <c r="AM199" s="45"/>
      <c r="AN199" s="45"/>
      <c r="AO199" s="45"/>
    </row>
    <row r="200" spans="1:41" ht="15.75">
      <c r="A200" s="45"/>
      <c r="B200" s="45"/>
      <c r="C200" s="45"/>
      <c r="D200" s="45"/>
      <c r="E200" s="45"/>
      <c r="F200" s="46"/>
      <c r="G200" s="45"/>
      <c r="H200" s="47"/>
      <c r="I200" s="48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  <c r="AD200" s="45"/>
      <c r="AE200" s="45"/>
      <c r="AF200" s="45"/>
      <c r="AG200" s="45"/>
      <c r="AH200" s="45"/>
      <c r="AI200" s="45"/>
      <c r="AJ200" s="45"/>
      <c r="AK200" s="45"/>
      <c r="AL200" s="45"/>
      <c r="AM200" s="45"/>
      <c r="AN200" s="45"/>
      <c r="AO200" s="45"/>
    </row>
    <row r="201" spans="1:41" ht="15.75">
      <c r="A201" s="45"/>
      <c r="B201" s="45"/>
      <c r="C201" s="45"/>
      <c r="D201" s="45"/>
      <c r="E201" s="45"/>
      <c r="F201" s="46"/>
      <c r="G201" s="45"/>
      <c r="H201" s="47"/>
      <c r="I201" s="48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  <c r="AC201" s="45"/>
      <c r="AD201" s="45"/>
      <c r="AE201" s="45"/>
      <c r="AF201" s="45"/>
      <c r="AG201" s="45"/>
      <c r="AH201" s="45"/>
      <c r="AI201" s="45"/>
      <c r="AJ201" s="45"/>
      <c r="AK201" s="45"/>
      <c r="AL201" s="45"/>
      <c r="AM201" s="45"/>
      <c r="AN201" s="45"/>
      <c r="AO201" s="45"/>
    </row>
    <row r="202" spans="1:41" ht="15.75">
      <c r="A202" s="45"/>
      <c r="B202" s="45"/>
      <c r="C202" s="45"/>
      <c r="D202" s="45"/>
      <c r="E202" s="45"/>
      <c r="F202" s="46"/>
      <c r="G202" s="45"/>
      <c r="H202" s="47"/>
      <c r="I202" s="48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  <c r="AC202" s="45"/>
      <c r="AD202" s="45"/>
      <c r="AE202" s="45"/>
      <c r="AF202" s="45"/>
      <c r="AG202" s="45"/>
      <c r="AH202" s="45"/>
      <c r="AI202" s="45"/>
      <c r="AJ202" s="45"/>
      <c r="AK202" s="45"/>
      <c r="AL202" s="45"/>
      <c r="AM202" s="45"/>
      <c r="AN202" s="45"/>
      <c r="AO202" s="45"/>
    </row>
    <row r="203" spans="1:41" ht="15.75">
      <c r="A203" s="45"/>
      <c r="B203" s="45"/>
      <c r="C203" s="45"/>
      <c r="D203" s="45"/>
      <c r="E203" s="45"/>
      <c r="F203" s="46"/>
      <c r="G203" s="45"/>
      <c r="H203" s="47"/>
      <c r="I203" s="48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  <c r="AC203" s="45"/>
      <c r="AD203" s="45"/>
      <c r="AE203" s="45"/>
      <c r="AF203" s="45"/>
      <c r="AG203" s="45"/>
      <c r="AH203" s="45"/>
      <c r="AI203" s="45"/>
      <c r="AJ203" s="45"/>
      <c r="AK203" s="45"/>
      <c r="AL203" s="45"/>
      <c r="AM203" s="45"/>
      <c r="AN203" s="45"/>
      <c r="AO203" s="45"/>
    </row>
    <row r="204" spans="1:41" ht="15.75">
      <c r="A204" s="45"/>
      <c r="B204" s="45"/>
      <c r="C204" s="45"/>
      <c r="D204" s="45"/>
      <c r="E204" s="45"/>
      <c r="F204" s="46"/>
      <c r="G204" s="45"/>
      <c r="H204" s="47"/>
      <c r="I204" s="48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  <c r="AC204" s="45"/>
      <c r="AD204" s="45"/>
      <c r="AE204" s="45"/>
      <c r="AF204" s="45"/>
      <c r="AG204" s="45"/>
      <c r="AH204" s="45"/>
      <c r="AI204" s="45"/>
      <c r="AJ204" s="45"/>
      <c r="AK204" s="45"/>
      <c r="AL204" s="45"/>
      <c r="AM204" s="45"/>
      <c r="AN204" s="45"/>
      <c r="AO204" s="45"/>
    </row>
    <row r="205" spans="1:41" ht="15.75">
      <c r="A205" s="45"/>
      <c r="B205" s="45"/>
      <c r="C205" s="45"/>
      <c r="D205" s="45"/>
      <c r="E205" s="45"/>
      <c r="F205" s="46"/>
      <c r="G205" s="45"/>
      <c r="H205" s="47"/>
      <c r="I205" s="48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  <c r="AD205" s="45"/>
      <c r="AE205" s="45"/>
      <c r="AF205" s="45"/>
      <c r="AG205" s="45"/>
      <c r="AH205" s="45"/>
      <c r="AI205" s="45"/>
      <c r="AJ205" s="45"/>
      <c r="AK205" s="45"/>
      <c r="AL205" s="45"/>
      <c r="AM205" s="45"/>
      <c r="AN205" s="45"/>
      <c r="AO205" s="45"/>
    </row>
    <row r="206" spans="1:41" ht="15.75">
      <c r="A206" s="45"/>
      <c r="B206" s="45"/>
      <c r="C206" s="45"/>
      <c r="D206" s="45"/>
      <c r="E206" s="45"/>
      <c r="F206" s="46"/>
      <c r="G206" s="45"/>
      <c r="H206" s="47"/>
      <c r="I206" s="48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  <c r="AC206" s="45"/>
      <c r="AD206" s="45"/>
      <c r="AE206" s="45"/>
      <c r="AF206" s="45"/>
      <c r="AG206" s="45"/>
      <c r="AH206" s="45"/>
      <c r="AI206" s="45"/>
      <c r="AJ206" s="45"/>
      <c r="AK206" s="45"/>
      <c r="AL206" s="45"/>
      <c r="AM206" s="45"/>
      <c r="AN206" s="45"/>
      <c r="AO206" s="45"/>
    </row>
    <row r="207" spans="1:41" ht="15.75">
      <c r="A207" s="45"/>
      <c r="B207" s="45"/>
      <c r="C207" s="45"/>
      <c r="D207" s="45"/>
      <c r="E207" s="45"/>
      <c r="F207" s="46"/>
      <c r="G207" s="45"/>
      <c r="H207" s="47"/>
      <c r="I207" s="48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  <c r="AC207" s="45"/>
      <c r="AD207" s="45"/>
      <c r="AE207" s="45"/>
      <c r="AF207" s="45"/>
      <c r="AG207" s="45"/>
      <c r="AH207" s="45"/>
      <c r="AI207" s="45"/>
      <c r="AJ207" s="45"/>
      <c r="AK207" s="45"/>
      <c r="AL207" s="45"/>
      <c r="AM207" s="45"/>
      <c r="AN207" s="45"/>
      <c r="AO207" s="45"/>
    </row>
    <row r="208" spans="1:41" ht="15.75">
      <c r="A208" s="45"/>
      <c r="B208" s="45"/>
      <c r="C208" s="45"/>
      <c r="D208" s="45"/>
      <c r="E208" s="45"/>
      <c r="F208" s="46"/>
      <c r="G208" s="45"/>
      <c r="H208" s="47"/>
      <c r="I208" s="48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  <c r="AC208" s="45"/>
      <c r="AD208" s="45"/>
      <c r="AE208" s="45"/>
      <c r="AF208" s="45"/>
      <c r="AG208" s="45"/>
      <c r="AH208" s="45"/>
      <c r="AI208" s="45"/>
      <c r="AJ208" s="45"/>
      <c r="AK208" s="45"/>
      <c r="AL208" s="45"/>
      <c r="AM208" s="45"/>
      <c r="AN208" s="45"/>
      <c r="AO208" s="45"/>
    </row>
    <row r="209" spans="1:41" ht="15.75">
      <c r="A209" s="45"/>
      <c r="B209" s="45"/>
      <c r="C209" s="45"/>
      <c r="D209" s="45"/>
      <c r="E209" s="45"/>
      <c r="F209" s="46"/>
      <c r="G209" s="45"/>
      <c r="H209" s="47"/>
      <c r="I209" s="48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  <c r="AC209" s="45"/>
      <c r="AD209" s="45"/>
      <c r="AE209" s="45"/>
      <c r="AF209" s="45"/>
      <c r="AG209" s="45"/>
      <c r="AH209" s="45"/>
      <c r="AI209" s="45"/>
      <c r="AJ209" s="45"/>
      <c r="AK209" s="45"/>
      <c r="AL209" s="45"/>
      <c r="AM209" s="45"/>
      <c r="AN209" s="45"/>
      <c r="AO209" s="45"/>
    </row>
    <row r="210" spans="1:41" ht="15.75">
      <c r="A210" s="45"/>
      <c r="B210" s="45"/>
      <c r="C210" s="45"/>
      <c r="D210" s="45"/>
      <c r="E210" s="45"/>
      <c r="F210" s="46"/>
      <c r="G210" s="45"/>
      <c r="H210" s="47"/>
      <c r="I210" s="48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  <c r="AD210" s="45"/>
      <c r="AE210" s="45"/>
      <c r="AF210" s="45"/>
      <c r="AG210" s="45"/>
      <c r="AH210" s="45"/>
      <c r="AI210" s="45"/>
      <c r="AJ210" s="45"/>
      <c r="AK210" s="45"/>
      <c r="AL210" s="45"/>
      <c r="AM210" s="45"/>
      <c r="AN210" s="45"/>
      <c r="AO210" s="45"/>
    </row>
    <row r="211" spans="1:41" ht="15.75">
      <c r="A211" s="45"/>
      <c r="B211" s="45"/>
      <c r="C211" s="45"/>
      <c r="D211" s="45"/>
      <c r="E211" s="45"/>
      <c r="F211" s="46"/>
      <c r="G211" s="45"/>
      <c r="H211" s="47"/>
      <c r="I211" s="48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  <c r="AC211" s="45"/>
      <c r="AD211" s="45"/>
      <c r="AE211" s="45"/>
      <c r="AF211" s="45"/>
      <c r="AG211" s="45"/>
      <c r="AH211" s="45"/>
      <c r="AI211" s="45"/>
      <c r="AJ211" s="45"/>
      <c r="AK211" s="45"/>
      <c r="AL211" s="45"/>
      <c r="AM211" s="45"/>
      <c r="AN211" s="45"/>
      <c r="AO211" s="45"/>
    </row>
    <row r="212" spans="1:41" ht="15.75">
      <c r="A212" s="45"/>
      <c r="B212" s="45"/>
      <c r="C212" s="45"/>
      <c r="D212" s="45"/>
      <c r="E212" s="45"/>
      <c r="F212" s="46"/>
      <c r="G212" s="45"/>
      <c r="H212" s="47"/>
      <c r="I212" s="48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  <c r="AC212" s="45"/>
      <c r="AD212" s="45"/>
      <c r="AE212" s="45"/>
      <c r="AF212" s="45"/>
      <c r="AG212" s="45"/>
      <c r="AH212" s="45"/>
      <c r="AI212" s="45"/>
      <c r="AJ212" s="45"/>
      <c r="AK212" s="45"/>
      <c r="AL212" s="45"/>
      <c r="AM212" s="45"/>
      <c r="AN212" s="45"/>
      <c r="AO212" s="45"/>
    </row>
    <row r="213" spans="1:41" ht="15.75">
      <c r="A213" s="45"/>
      <c r="B213" s="45"/>
      <c r="C213" s="45"/>
      <c r="D213" s="45"/>
      <c r="E213" s="45"/>
      <c r="F213" s="46"/>
      <c r="G213" s="45"/>
      <c r="H213" s="47"/>
      <c r="I213" s="48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  <c r="AD213" s="45"/>
      <c r="AE213" s="45"/>
      <c r="AF213" s="45"/>
      <c r="AG213" s="45"/>
      <c r="AH213" s="45"/>
      <c r="AI213" s="45"/>
      <c r="AJ213" s="45"/>
      <c r="AK213" s="45"/>
      <c r="AL213" s="45"/>
      <c r="AM213" s="45"/>
      <c r="AN213" s="45"/>
      <c r="AO213" s="45"/>
    </row>
    <row r="214" spans="1:41" ht="15.75">
      <c r="A214" s="45"/>
      <c r="B214" s="45"/>
      <c r="C214" s="45"/>
      <c r="D214" s="45"/>
      <c r="E214" s="45"/>
      <c r="F214" s="46"/>
      <c r="G214" s="45"/>
      <c r="H214" s="47"/>
      <c r="I214" s="48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  <c r="AC214" s="45"/>
      <c r="AD214" s="45"/>
      <c r="AE214" s="45"/>
      <c r="AF214" s="45"/>
      <c r="AG214" s="45"/>
      <c r="AH214" s="45"/>
      <c r="AI214" s="45"/>
      <c r="AJ214" s="45"/>
      <c r="AK214" s="45"/>
      <c r="AL214" s="45"/>
      <c r="AM214" s="45"/>
      <c r="AN214" s="45"/>
      <c r="AO214" s="45"/>
    </row>
    <row r="215" spans="1:41" ht="15.75">
      <c r="A215" s="45"/>
      <c r="B215" s="45"/>
      <c r="C215" s="45"/>
      <c r="D215" s="45"/>
      <c r="E215" s="45"/>
      <c r="F215" s="46"/>
      <c r="G215" s="45"/>
      <c r="H215" s="47"/>
      <c r="I215" s="48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  <c r="AD215" s="45"/>
      <c r="AE215" s="45"/>
      <c r="AF215" s="45"/>
      <c r="AG215" s="45"/>
      <c r="AH215" s="45"/>
      <c r="AI215" s="45"/>
      <c r="AJ215" s="45"/>
      <c r="AK215" s="45"/>
      <c r="AL215" s="45"/>
      <c r="AM215" s="45"/>
      <c r="AN215" s="45"/>
      <c r="AO215" s="45"/>
    </row>
    <row r="216" spans="1:41" ht="15.75">
      <c r="A216" s="45"/>
      <c r="B216" s="45"/>
      <c r="C216" s="45"/>
      <c r="D216" s="45"/>
      <c r="E216" s="45"/>
      <c r="F216" s="46"/>
      <c r="G216" s="45"/>
      <c r="H216" s="47"/>
      <c r="I216" s="48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  <c r="AD216" s="45"/>
      <c r="AE216" s="45"/>
      <c r="AF216" s="45"/>
      <c r="AG216" s="45"/>
      <c r="AH216" s="45"/>
      <c r="AI216" s="45"/>
      <c r="AJ216" s="45"/>
      <c r="AK216" s="45"/>
      <c r="AL216" s="45"/>
      <c r="AM216" s="45"/>
      <c r="AN216" s="45"/>
      <c r="AO216" s="45"/>
    </row>
    <row r="217" spans="1:41" ht="15.75">
      <c r="A217" s="45"/>
      <c r="B217" s="45"/>
      <c r="C217" s="45"/>
      <c r="D217" s="45"/>
      <c r="E217" s="45"/>
      <c r="F217" s="46"/>
      <c r="G217" s="45"/>
      <c r="H217" s="47"/>
      <c r="I217" s="48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  <c r="AD217" s="45"/>
      <c r="AE217" s="45"/>
      <c r="AF217" s="45"/>
      <c r="AG217" s="45"/>
      <c r="AH217" s="45"/>
      <c r="AI217" s="45"/>
      <c r="AJ217" s="45"/>
      <c r="AK217" s="45"/>
      <c r="AL217" s="45"/>
      <c r="AM217" s="45"/>
      <c r="AN217" s="45"/>
      <c r="AO217" s="45"/>
    </row>
    <row r="218" spans="1:41" ht="15.75">
      <c r="A218" s="45"/>
      <c r="B218" s="45"/>
      <c r="C218" s="45"/>
      <c r="D218" s="45"/>
      <c r="E218" s="45"/>
      <c r="F218" s="46"/>
      <c r="G218" s="45"/>
      <c r="H218" s="47"/>
      <c r="I218" s="48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  <c r="AD218" s="45"/>
      <c r="AE218" s="45"/>
      <c r="AF218" s="45"/>
      <c r="AG218" s="45"/>
      <c r="AH218" s="45"/>
      <c r="AI218" s="45"/>
      <c r="AJ218" s="45"/>
      <c r="AK218" s="45"/>
      <c r="AL218" s="45"/>
      <c r="AM218" s="45"/>
      <c r="AN218" s="45"/>
      <c r="AO218" s="45"/>
    </row>
    <row r="219" spans="1:41" ht="15.75">
      <c r="A219" s="45"/>
      <c r="B219" s="45"/>
      <c r="C219" s="45"/>
      <c r="D219" s="45"/>
      <c r="E219" s="45"/>
      <c r="F219" s="46"/>
      <c r="G219" s="45"/>
      <c r="H219" s="47"/>
      <c r="I219" s="48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  <c r="AD219" s="45"/>
      <c r="AE219" s="45"/>
      <c r="AF219" s="45"/>
      <c r="AG219" s="45"/>
      <c r="AH219" s="45"/>
      <c r="AI219" s="45"/>
      <c r="AJ219" s="45"/>
      <c r="AK219" s="45"/>
      <c r="AL219" s="45"/>
      <c r="AM219" s="45"/>
      <c r="AN219" s="45"/>
      <c r="AO219" s="45"/>
    </row>
    <row r="220" spans="1:41" ht="15.75">
      <c r="A220" s="45"/>
      <c r="B220" s="45"/>
      <c r="C220" s="45"/>
      <c r="D220" s="45"/>
      <c r="E220" s="45"/>
      <c r="F220" s="46"/>
      <c r="G220" s="45"/>
      <c r="H220" s="47"/>
      <c r="I220" s="48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  <c r="AC220" s="45"/>
      <c r="AD220" s="45"/>
      <c r="AE220" s="45"/>
      <c r="AF220" s="45"/>
      <c r="AG220" s="45"/>
      <c r="AH220" s="45"/>
      <c r="AI220" s="45"/>
      <c r="AJ220" s="45"/>
      <c r="AK220" s="45"/>
      <c r="AL220" s="45"/>
      <c r="AM220" s="45"/>
      <c r="AN220" s="45"/>
      <c r="AO220" s="45"/>
    </row>
    <row r="221" spans="1:41" ht="15.75">
      <c r="A221" s="45"/>
      <c r="B221" s="45"/>
      <c r="C221" s="45"/>
      <c r="D221" s="45"/>
      <c r="E221" s="45"/>
      <c r="F221" s="46"/>
      <c r="G221" s="45"/>
      <c r="H221" s="47"/>
      <c r="I221" s="48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  <c r="AD221" s="45"/>
      <c r="AE221" s="45"/>
      <c r="AF221" s="45"/>
      <c r="AG221" s="45"/>
      <c r="AH221" s="45"/>
      <c r="AI221" s="45"/>
      <c r="AJ221" s="45"/>
      <c r="AK221" s="45"/>
      <c r="AL221" s="45"/>
      <c r="AM221" s="45"/>
      <c r="AN221" s="45"/>
      <c r="AO221" s="45"/>
    </row>
    <row r="222" spans="1:41" ht="15.75">
      <c r="A222" s="45"/>
      <c r="B222" s="45"/>
      <c r="C222" s="45"/>
      <c r="D222" s="45"/>
      <c r="E222" s="45"/>
      <c r="F222" s="46"/>
      <c r="G222" s="45"/>
      <c r="H222" s="47"/>
      <c r="I222" s="48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  <c r="AC222" s="45"/>
      <c r="AD222" s="45"/>
      <c r="AE222" s="45"/>
      <c r="AF222" s="45"/>
      <c r="AG222" s="45"/>
      <c r="AH222" s="45"/>
      <c r="AI222" s="45"/>
      <c r="AJ222" s="45"/>
      <c r="AK222" s="45"/>
      <c r="AL222" s="45"/>
      <c r="AM222" s="45"/>
      <c r="AN222" s="45"/>
      <c r="AO222" s="45"/>
    </row>
    <row r="223" spans="1:41" ht="15.75">
      <c r="A223" s="45"/>
      <c r="B223" s="45"/>
      <c r="C223" s="45"/>
      <c r="D223" s="45"/>
      <c r="E223" s="45"/>
      <c r="F223" s="46"/>
      <c r="G223" s="45"/>
      <c r="H223" s="47"/>
      <c r="I223" s="48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  <c r="AC223" s="45"/>
      <c r="AD223" s="45"/>
      <c r="AE223" s="45"/>
      <c r="AF223" s="45"/>
      <c r="AG223" s="45"/>
      <c r="AH223" s="45"/>
      <c r="AI223" s="45"/>
      <c r="AJ223" s="45"/>
      <c r="AK223" s="45"/>
      <c r="AL223" s="45"/>
      <c r="AM223" s="45"/>
      <c r="AN223" s="45"/>
      <c r="AO223" s="45"/>
    </row>
    <row r="224" spans="1:41" ht="15.75">
      <c r="A224" s="45"/>
      <c r="B224" s="45"/>
      <c r="C224" s="45"/>
      <c r="D224" s="45"/>
      <c r="E224" s="45"/>
      <c r="F224" s="46"/>
      <c r="G224" s="45"/>
      <c r="H224" s="47"/>
      <c r="I224" s="48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  <c r="AC224" s="45"/>
      <c r="AD224" s="45"/>
      <c r="AE224" s="45"/>
      <c r="AF224" s="45"/>
      <c r="AG224" s="45"/>
      <c r="AH224" s="45"/>
      <c r="AI224" s="45"/>
      <c r="AJ224" s="45"/>
      <c r="AK224" s="45"/>
      <c r="AL224" s="45"/>
      <c r="AM224" s="45"/>
      <c r="AN224" s="45"/>
      <c r="AO224" s="45"/>
    </row>
    <row r="225" spans="1:41" ht="15.75">
      <c r="A225" s="45"/>
      <c r="B225" s="45"/>
      <c r="C225" s="45"/>
      <c r="D225" s="45"/>
      <c r="E225" s="45"/>
      <c r="F225" s="46"/>
      <c r="G225" s="45"/>
      <c r="H225" s="47"/>
      <c r="I225" s="48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  <c r="AC225" s="45"/>
      <c r="AD225" s="45"/>
      <c r="AE225" s="45"/>
      <c r="AF225" s="45"/>
      <c r="AG225" s="45"/>
      <c r="AH225" s="45"/>
      <c r="AI225" s="45"/>
      <c r="AJ225" s="45"/>
      <c r="AK225" s="45"/>
      <c r="AL225" s="45"/>
      <c r="AM225" s="45"/>
      <c r="AN225" s="45"/>
      <c r="AO225" s="45"/>
    </row>
    <row r="226" spans="1:41" ht="15.75">
      <c r="A226" s="45"/>
      <c r="B226" s="45"/>
      <c r="C226" s="45"/>
      <c r="D226" s="45"/>
      <c r="E226" s="45"/>
      <c r="F226" s="46"/>
      <c r="G226" s="45"/>
      <c r="H226" s="47"/>
      <c r="I226" s="48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  <c r="AC226" s="45"/>
      <c r="AD226" s="45"/>
      <c r="AE226" s="45"/>
      <c r="AF226" s="45"/>
      <c r="AG226" s="45"/>
      <c r="AH226" s="45"/>
      <c r="AI226" s="45"/>
      <c r="AJ226" s="45"/>
      <c r="AK226" s="45"/>
      <c r="AL226" s="45"/>
      <c r="AM226" s="45"/>
      <c r="AN226" s="45"/>
      <c r="AO226" s="45"/>
    </row>
    <row r="227" spans="1:41" ht="15.75">
      <c r="A227" s="45"/>
      <c r="B227" s="45"/>
      <c r="C227" s="45"/>
      <c r="D227" s="45"/>
      <c r="E227" s="45"/>
      <c r="F227" s="46"/>
      <c r="G227" s="45"/>
      <c r="H227" s="47"/>
      <c r="I227" s="48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  <c r="AC227" s="45"/>
      <c r="AD227" s="45"/>
      <c r="AE227" s="45"/>
      <c r="AF227" s="45"/>
      <c r="AG227" s="45"/>
      <c r="AH227" s="45"/>
      <c r="AI227" s="45"/>
      <c r="AJ227" s="45"/>
      <c r="AK227" s="45"/>
      <c r="AL227" s="45"/>
      <c r="AM227" s="45"/>
      <c r="AN227" s="45"/>
      <c r="AO227" s="45"/>
    </row>
    <row r="228" spans="1:41" ht="15.75">
      <c r="A228" s="45"/>
      <c r="B228" s="45"/>
      <c r="C228" s="45"/>
      <c r="D228" s="45"/>
      <c r="E228" s="45"/>
      <c r="F228" s="46"/>
      <c r="G228" s="45"/>
      <c r="H228" s="47"/>
      <c r="I228" s="48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  <c r="AC228" s="45"/>
      <c r="AD228" s="45"/>
      <c r="AE228" s="45"/>
      <c r="AF228" s="45"/>
      <c r="AG228" s="45"/>
      <c r="AH228" s="45"/>
      <c r="AI228" s="45"/>
      <c r="AJ228" s="45"/>
      <c r="AK228" s="45"/>
      <c r="AL228" s="45"/>
      <c r="AM228" s="45"/>
      <c r="AN228" s="45"/>
      <c r="AO228" s="45"/>
    </row>
    <row r="229" spans="1:41" ht="15.75">
      <c r="A229" s="45"/>
      <c r="B229" s="45"/>
      <c r="C229" s="45"/>
      <c r="D229" s="45"/>
      <c r="E229" s="45"/>
      <c r="F229" s="46"/>
      <c r="G229" s="45"/>
      <c r="H229" s="47"/>
      <c r="I229" s="48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  <c r="AC229" s="45"/>
      <c r="AD229" s="45"/>
      <c r="AE229" s="45"/>
      <c r="AF229" s="45"/>
      <c r="AG229" s="45"/>
      <c r="AH229" s="45"/>
      <c r="AI229" s="45"/>
      <c r="AJ229" s="45"/>
      <c r="AK229" s="45"/>
      <c r="AL229" s="45"/>
      <c r="AM229" s="45"/>
      <c r="AN229" s="45"/>
      <c r="AO229" s="45"/>
    </row>
    <row r="230" spans="1:41" ht="15.75">
      <c r="A230" s="45"/>
      <c r="B230" s="45"/>
      <c r="C230" s="45"/>
      <c r="D230" s="45"/>
      <c r="E230" s="45"/>
      <c r="F230" s="46"/>
      <c r="G230" s="45"/>
      <c r="H230" s="47"/>
      <c r="I230" s="48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  <c r="AC230" s="45"/>
      <c r="AD230" s="45"/>
      <c r="AE230" s="45"/>
      <c r="AF230" s="45"/>
      <c r="AG230" s="45"/>
      <c r="AH230" s="45"/>
      <c r="AI230" s="45"/>
      <c r="AJ230" s="45"/>
      <c r="AK230" s="45"/>
      <c r="AL230" s="45"/>
      <c r="AM230" s="45"/>
      <c r="AN230" s="45"/>
      <c r="AO230" s="45"/>
    </row>
    <row r="231" spans="1:41" ht="15.75">
      <c r="A231" s="45"/>
      <c r="B231" s="45"/>
      <c r="C231" s="45"/>
      <c r="D231" s="45"/>
      <c r="E231" s="45"/>
      <c r="F231" s="46"/>
      <c r="G231" s="45"/>
      <c r="H231" s="47"/>
      <c r="I231" s="48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  <c r="AD231" s="45"/>
      <c r="AE231" s="45"/>
      <c r="AF231" s="45"/>
      <c r="AG231" s="45"/>
      <c r="AH231" s="45"/>
      <c r="AI231" s="45"/>
      <c r="AJ231" s="45"/>
      <c r="AK231" s="45"/>
      <c r="AL231" s="45"/>
      <c r="AM231" s="45"/>
      <c r="AN231" s="45"/>
      <c r="AO231" s="45"/>
    </row>
    <row r="232" spans="1:41" ht="15.75">
      <c r="A232" s="45"/>
      <c r="B232" s="45"/>
      <c r="C232" s="45"/>
      <c r="D232" s="45"/>
      <c r="E232" s="45"/>
      <c r="F232" s="46"/>
      <c r="G232" s="45"/>
      <c r="H232" s="47"/>
      <c r="I232" s="48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  <c r="AD232" s="45"/>
      <c r="AE232" s="45"/>
      <c r="AF232" s="45"/>
      <c r="AG232" s="45"/>
      <c r="AH232" s="45"/>
      <c r="AI232" s="45"/>
      <c r="AJ232" s="45"/>
      <c r="AK232" s="45"/>
      <c r="AL232" s="45"/>
      <c r="AM232" s="45"/>
      <c r="AN232" s="45"/>
      <c r="AO232" s="45"/>
    </row>
    <row r="233" spans="1:41" ht="15.75">
      <c r="A233" s="45"/>
      <c r="B233" s="45"/>
      <c r="C233" s="45"/>
      <c r="D233" s="45"/>
      <c r="E233" s="45"/>
      <c r="F233" s="46"/>
      <c r="G233" s="45"/>
      <c r="H233" s="47"/>
      <c r="I233" s="48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  <c r="AC233" s="45"/>
      <c r="AD233" s="45"/>
      <c r="AE233" s="45"/>
      <c r="AF233" s="45"/>
      <c r="AG233" s="45"/>
      <c r="AH233" s="45"/>
      <c r="AI233" s="45"/>
      <c r="AJ233" s="45"/>
      <c r="AK233" s="45"/>
      <c r="AL233" s="45"/>
      <c r="AM233" s="45"/>
      <c r="AN233" s="45"/>
      <c r="AO233" s="45"/>
    </row>
    <row r="234" spans="1:41" ht="15.75">
      <c r="A234" s="45"/>
      <c r="B234" s="45"/>
      <c r="C234" s="45"/>
      <c r="D234" s="45"/>
      <c r="E234" s="45"/>
      <c r="F234" s="46"/>
      <c r="G234" s="45"/>
      <c r="H234" s="47"/>
      <c r="I234" s="48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  <c r="AC234" s="45"/>
      <c r="AD234" s="45"/>
      <c r="AE234" s="45"/>
      <c r="AF234" s="45"/>
      <c r="AG234" s="45"/>
      <c r="AH234" s="45"/>
      <c r="AI234" s="45"/>
      <c r="AJ234" s="45"/>
      <c r="AK234" s="45"/>
      <c r="AL234" s="45"/>
      <c r="AM234" s="45"/>
      <c r="AN234" s="45"/>
      <c r="AO234" s="45"/>
    </row>
    <row r="235" spans="1:41" ht="15.75">
      <c r="A235" s="45"/>
      <c r="B235" s="45"/>
      <c r="C235" s="45"/>
      <c r="D235" s="45"/>
      <c r="E235" s="45"/>
      <c r="F235" s="46"/>
      <c r="G235" s="45"/>
      <c r="H235" s="47"/>
      <c r="I235" s="48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  <c r="AD235" s="45"/>
      <c r="AE235" s="45"/>
      <c r="AF235" s="45"/>
      <c r="AG235" s="45"/>
      <c r="AH235" s="45"/>
      <c r="AI235" s="45"/>
      <c r="AJ235" s="45"/>
      <c r="AK235" s="45"/>
      <c r="AL235" s="45"/>
      <c r="AM235" s="45"/>
      <c r="AN235" s="45"/>
      <c r="AO235" s="45"/>
    </row>
    <row r="236" spans="1:41" ht="15.75">
      <c r="A236" s="45"/>
      <c r="B236" s="45"/>
      <c r="C236" s="45"/>
      <c r="D236" s="45"/>
      <c r="E236" s="45"/>
      <c r="F236" s="46"/>
      <c r="G236" s="45"/>
      <c r="H236" s="47"/>
      <c r="I236" s="48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  <c r="AD236" s="45"/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</row>
    <row r="237" spans="1:41" ht="15.75">
      <c r="A237" s="45"/>
      <c r="B237" s="45"/>
      <c r="C237" s="45"/>
      <c r="D237" s="45"/>
      <c r="E237" s="45"/>
      <c r="F237" s="46"/>
      <c r="G237" s="45"/>
      <c r="H237" s="47"/>
      <c r="I237" s="48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  <c r="AC237" s="45"/>
      <c r="AD237" s="45"/>
      <c r="AE237" s="45"/>
      <c r="AF237" s="45"/>
      <c r="AG237" s="45"/>
      <c r="AH237" s="45"/>
      <c r="AI237" s="45"/>
      <c r="AJ237" s="45"/>
      <c r="AK237" s="45"/>
      <c r="AL237" s="45"/>
      <c r="AM237" s="45"/>
      <c r="AN237" s="45"/>
      <c r="AO237" s="45"/>
    </row>
    <row r="238" spans="1:41" ht="15.75">
      <c r="A238" s="45"/>
      <c r="B238" s="45"/>
      <c r="C238" s="45"/>
      <c r="D238" s="45"/>
      <c r="E238" s="45"/>
      <c r="F238" s="46"/>
      <c r="G238" s="45"/>
      <c r="H238" s="47"/>
      <c r="I238" s="48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  <c r="AC238" s="45"/>
      <c r="AD238" s="45"/>
      <c r="AE238" s="45"/>
      <c r="AF238" s="45"/>
      <c r="AG238" s="45"/>
      <c r="AH238" s="45"/>
      <c r="AI238" s="45"/>
      <c r="AJ238" s="45"/>
      <c r="AK238" s="45"/>
      <c r="AL238" s="45"/>
      <c r="AM238" s="45"/>
      <c r="AN238" s="45"/>
      <c r="AO238" s="45"/>
    </row>
    <row r="239" spans="1:41" ht="15.75">
      <c r="A239" s="45"/>
      <c r="B239" s="45"/>
      <c r="C239" s="45"/>
      <c r="D239" s="45"/>
      <c r="E239" s="45"/>
      <c r="F239" s="46"/>
      <c r="G239" s="45"/>
      <c r="H239" s="47"/>
      <c r="I239" s="48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  <c r="AC239" s="45"/>
      <c r="AD239" s="45"/>
      <c r="AE239" s="45"/>
      <c r="AF239" s="45"/>
      <c r="AG239" s="45"/>
      <c r="AH239" s="45"/>
      <c r="AI239" s="45"/>
      <c r="AJ239" s="45"/>
      <c r="AK239" s="45"/>
      <c r="AL239" s="45"/>
      <c r="AM239" s="45"/>
      <c r="AN239" s="45"/>
      <c r="AO239" s="45"/>
    </row>
    <row r="240" spans="1:41" ht="15.75">
      <c r="A240" s="45"/>
      <c r="B240" s="45"/>
      <c r="C240" s="45"/>
      <c r="D240" s="45"/>
      <c r="E240" s="45"/>
      <c r="F240" s="46"/>
      <c r="G240" s="45"/>
      <c r="H240" s="47"/>
      <c r="I240" s="48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  <c r="AC240" s="45"/>
      <c r="AD240" s="45"/>
      <c r="AE240" s="45"/>
      <c r="AF240" s="45"/>
      <c r="AG240" s="45"/>
      <c r="AH240" s="45"/>
      <c r="AI240" s="45"/>
      <c r="AJ240" s="45"/>
      <c r="AK240" s="45"/>
      <c r="AL240" s="45"/>
      <c r="AM240" s="45"/>
      <c r="AN240" s="45"/>
      <c r="AO240" s="45"/>
    </row>
    <row r="241" spans="1:41" ht="15.75">
      <c r="A241" s="45"/>
      <c r="B241" s="45"/>
      <c r="C241" s="45"/>
      <c r="D241" s="45"/>
      <c r="E241" s="45"/>
      <c r="F241" s="46"/>
      <c r="G241" s="45"/>
      <c r="H241" s="47"/>
      <c r="I241" s="48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  <c r="AC241" s="45"/>
      <c r="AD241" s="45"/>
      <c r="AE241" s="45"/>
      <c r="AF241" s="45"/>
      <c r="AG241" s="45"/>
      <c r="AH241" s="45"/>
      <c r="AI241" s="45"/>
      <c r="AJ241" s="45"/>
      <c r="AK241" s="45"/>
      <c r="AL241" s="45"/>
      <c r="AM241" s="45"/>
      <c r="AN241" s="45"/>
      <c r="AO241" s="45"/>
    </row>
    <row r="242" spans="1:41" ht="15.75">
      <c r="A242" s="45"/>
      <c r="B242" s="45"/>
      <c r="C242" s="45"/>
      <c r="D242" s="45"/>
      <c r="E242" s="45"/>
      <c r="F242" s="46"/>
      <c r="G242" s="45"/>
      <c r="H242" s="47"/>
      <c r="I242" s="48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  <c r="AC242" s="45"/>
      <c r="AD242" s="45"/>
      <c r="AE242" s="45"/>
      <c r="AF242" s="45"/>
      <c r="AG242" s="45"/>
      <c r="AH242" s="45"/>
      <c r="AI242" s="45"/>
      <c r="AJ242" s="45"/>
      <c r="AK242" s="45"/>
      <c r="AL242" s="45"/>
      <c r="AM242" s="45"/>
      <c r="AN242" s="45"/>
      <c r="AO242" s="45"/>
    </row>
    <row r="243" spans="1:41" ht="15.75">
      <c r="A243" s="45"/>
      <c r="B243" s="45"/>
      <c r="C243" s="45"/>
      <c r="D243" s="45"/>
      <c r="E243" s="45"/>
      <c r="F243" s="46"/>
      <c r="G243" s="45"/>
      <c r="H243" s="47"/>
      <c r="I243" s="48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  <c r="AC243" s="45"/>
      <c r="AD243" s="45"/>
      <c r="AE243" s="45"/>
      <c r="AF243" s="45"/>
      <c r="AG243" s="45"/>
      <c r="AH243" s="45"/>
      <c r="AI243" s="45"/>
      <c r="AJ243" s="45"/>
      <c r="AK243" s="45"/>
      <c r="AL243" s="45"/>
      <c r="AM243" s="45"/>
      <c r="AN243" s="45"/>
      <c r="AO243" s="45"/>
    </row>
    <row r="244" spans="1:41" ht="15.75">
      <c r="A244" s="45"/>
      <c r="B244" s="45"/>
      <c r="C244" s="45"/>
      <c r="D244" s="45"/>
      <c r="E244" s="45"/>
      <c r="F244" s="46"/>
      <c r="G244" s="45"/>
      <c r="H244" s="47"/>
      <c r="I244" s="48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  <c r="AC244" s="45"/>
      <c r="AD244" s="45"/>
      <c r="AE244" s="45"/>
      <c r="AF244" s="45"/>
      <c r="AG244" s="45"/>
      <c r="AH244" s="45"/>
      <c r="AI244" s="45"/>
      <c r="AJ244" s="45"/>
      <c r="AK244" s="45"/>
      <c r="AL244" s="45"/>
      <c r="AM244" s="45"/>
      <c r="AN244" s="45"/>
      <c r="AO244" s="45"/>
    </row>
    <row r="245" spans="1:41" ht="15.75">
      <c r="A245" s="45"/>
      <c r="B245" s="45"/>
      <c r="C245" s="45"/>
      <c r="D245" s="45"/>
      <c r="E245" s="45"/>
      <c r="F245" s="46"/>
      <c r="G245" s="45"/>
      <c r="H245" s="47"/>
      <c r="I245" s="48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  <c r="AC245" s="45"/>
      <c r="AD245" s="45"/>
      <c r="AE245" s="45"/>
      <c r="AF245" s="45"/>
      <c r="AG245" s="45"/>
      <c r="AH245" s="45"/>
      <c r="AI245" s="45"/>
      <c r="AJ245" s="45"/>
      <c r="AK245" s="45"/>
      <c r="AL245" s="45"/>
      <c r="AM245" s="45"/>
      <c r="AN245" s="45"/>
      <c r="AO245" s="45"/>
    </row>
    <row r="246" spans="1:41" ht="15.75">
      <c r="A246" s="45"/>
      <c r="B246" s="45"/>
      <c r="C246" s="45"/>
      <c r="D246" s="45"/>
      <c r="E246" s="45"/>
      <c r="F246" s="46"/>
      <c r="G246" s="45"/>
      <c r="H246" s="47"/>
      <c r="I246" s="48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  <c r="AC246" s="45"/>
      <c r="AD246" s="45"/>
      <c r="AE246" s="45"/>
      <c r="AF246" s="45"/>
      <c r="AG246" s="45"/>
      <c r="AH246" s="45"/>
      <c r="AI246" s="45"/>
      <c r="AJ246" s="45"/>
      <c r="AK246" s="45"/>
      <c r="AL246" s="45"/>
      <c r="AM246" s="45"/>
      <c r="AN246" s="45"/>
      <c r="AO246" s="45"/>
    </row>
    <row r="247" spans="1:41" ht="15.75">
      <c r="A247" s="45"/>
      <c r="B247" s="45"/>
      <c r="C247" s="45"/>
      <c r="D247" s="45"/>
      <c r="E247" s="45"/>
      <c r="F247" s="46"/>
      <c r="G247" s="45"/>
      <c r="H247" s="47"/>
      <c r="I247" s="48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  <c r="AD247" s="45"/>
      <c r="AE247" s="45"/>
      <c r="AF247" s="45"/>
      <c r="AG247" s="45"/>
      <c r="AH247" s="45"/>
      <c r="AI247" s="45"/>
      <c r="AJ247" s="45"/>
      <c r="AK247" s="45"/>
      <c r="AL247" s="45"/>
      <c r="AM247" s="45"/>
      <c r="AN247" s="45"/>
      <c r="AO247" s="45"/>
    </row>
    <row r="248" spans="1:41" ht="15.75">
      <c r="A248" s="45"/>
      <c r="B248" s="45"/>
      <c r="C248" s="45"/>
      <c r="D248" s="45"/>
      <c r="E248" s="45"/>
      <c r="F248" s="46"/>
      <c r="G248" s="45"/>
      <c r="H248" s="47"/>
      <c r="I248" s="48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  <c r="AC248" s="45"/>
      <c r="AD248" s="45"/>
      <c r="AE248" s="45"/>
      <c r="AF248" s="45"/>
      <c r="AG248" s="45"/>
      <c r="AH248" s="45"/>
      <c r="AI248" s="45"/>
      <c r="AJ248" s="45"/>
      <c r="AK248" s="45"/>
      <c r="AL248" s="45"/>
      <c r="AM248" s="45"/>
      <c r="AN248" s="45"/>
      <c r="AO248" s="45"/>
    </row>
    <row r="249" spans="1:41" ht="15.75">
      <c r="A249" s="45"/>
      <c r="B249" s="45"/>
      <c r="C249" s="45"/>
      <c r="D249" s="45"/>
      <c r="E249" s="45"/>
      <c r="F249" s="46"/>
      <c r="G249" s="45"/>
      <c r="H249" s="47"/>
      <c r="I249" s="48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  <c r="AD249" s="45"/>
      <c r="AE249" s="45"/>
      <c r="AF249" s="45"/>
      <c r="AG249" s="45"/>
      <c r="AH249" s="45"/>
      <c r="AI249" s="45"/>
      <c r="AJ249" s="45"/>
      <c r="AK249" s="45"/>
      <c r="AL249" s="45"/>
      <c r="AM249" s="45"/>
      <c r="AN249" s="45"/>
      <c r="AO249" s="45"/>
    </row>
    <row r="250" spans="1:41" ht="15.75">
      <c r="A250" s="45"/>
      <c r="B250" s="45"/>
      <c r="C250" s="45"/>
      <c r="D250" s="45"/>
      <c r="E250" s="45"/>
      <c r="F250" s="46"/>
      <c r="G250" s="45"/>
      <c r="H250" s="47"/>
      <c r="I250" s="48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  <c r="AD250" s="45"/>
      <c r="AE250" s="45"/>
      <c r="AF250" s="45"/>
      <c r="AG250" s="45"/>
      <c r="AH250" s="45"/>
      <c r="AI250" s="45"/>
      <c r="AJ250" s="45"/>
      <c r="AK250" s="45"/>
      <c r="AL250" s="45"/>
      <c r="AM250" s="45"/>
      <c r="AN250" s="45"/>
      <c r="AO250" s="45"/>
    </row>
    <row r="251" spans="1:41" ht="15.75">
      <c r="A251" s="45"/>
      <c r="B251" s="45"/>
      <c r="C251" s="45"/>
      <c r="D251" s="45"/>
      <c r="E251" s="45"/>
      <c r="F251" s="46"/>
      <c r="G251" s="45"/>
      <c r="H251" s="47"/>
      <c r="I251" s="48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  <c r="AC251" s="45"/>
      <c r="AD251" s="45"/>
      <c r="AE251" s="45"/>
      <c r="AF251" s="45"/>
      <c r="AG251" s="45"/>
      <c r="AH251" s="45"/>
      <c r="AI251" s="45"/>
      <c r="AJ251" s="45"/>
      <c r="AK251" s="45"/>
      <c r="AL251" s="45"/>
      <c r="AM251" s="45"/>
      <c r="AN251" s="45"/>
      <c r="AO251" s="45"/>
    </row>
    <row r="252" spans="1:41" ht="15.75">
      <c r="A252" s="45"/>
      <c r="B252" s="45"/>
      <c r="C252" s="45"/>
      <c r="D252" s="45"/>
      <c r="E252" s="45"/>
      <c r="F252" s="46"/>
      <c r="G252" s="45"/>
      <c r="H252" s="47"/>
      <c r="I252" s="48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  <c r="AC252" s="45"/>
      <c r="AD252" s="45"/>
      <c r="AE252" s="45"/>
      <c r="AF252" s="45"/>
      <c r="AG252" s="45"/>
      <c r="AH252" s="45"/>
      <c r="AI252" s="45"/>
      <c r="AJ252" s="45"/>
      <c r="AK252" s="45"/>
      <c r="AL252" s="45"/>
      <c r="AM252" s="45"/>
      <c r="AN252" s="45"/>
      <c r="AO252" s="45"/>
    </row>
    <row r="253" spans="1:41" ht="15.75">
      <c r="A253" s="45"/>
      <c r="B253" s="45"/>
      <c r="C253" s="45"/>
      <c r="D253" s="45"/>
      <c r="E253" s="45"/>
      <c r="F253" s="46"/>
      <c r="G253" s="45"/>
      <c r="H253" s="47"/>
      <c r="I253" s="48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  <c r="AC253" s="45"/>
      <c r="AD253" s="45"/>
      <c r="AE253" s="45"/>
      <c r="AF253" s="45"/>
      <c r="AG253" s="45"/>
      <c r="AH253" s="45"/>
      <c r="AI253" s="45"/>
      <c r="AJ253" s="45"/>
      <c r="AK253" s="45"/>
      <c r="AL253" s="45"/>
      <c r="AM253" s="45"/>
      <c r="AN253" s="45"/>
      <c r="AO253" s="45"/>
    </row>
    <row r="254" spans="1:41" ht="15.75">
      <c r="A254" s="45"/>
      <c r="B254" s="45"/>
      <c r="C254" s="45"/>
      <c r="D254" s="45"/>
      <c r="E254" s="45"/>
      <c r="F254" s="46"/>
      <c r="G254" s="45"/>
      <c r="H254" s="47"/>
      <c r="I254" s="48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  <c r="AC254" s="45"/>
      <c r="AD254" s="45"/>
      <c r="AE254" s="45"/>
      <c r="AF254" s="45"/>
      <c r="AG254" s="45"/>
      <c r="AH254" s="45"/>
      <c r="AI254" s="45"/>
      <c r="AJ254" s="45"/>
      <c r="AK254" s="45"/>
      <c r="AL254" s="45"/>
      <c r="AM254" s="45"/>
      <c r="AN254" s="45"/>
      <c r="AO254" s="45"/>
    </row>
    <row r="255" spans="1:41" ht="15.75">
      <c r="A255" s="45"/>
      <c r="B255" s="45"/>
      <c r="C255" s="45"/>
      <c r="D255" s="45"/>
      <c r="E255" s="45"/>
      <c r="F255" s="46"/>
      <c r="G255" s="45"/>
      <c r="H255" s="47"/>
      <c r="I255" s="48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  <c r="AC255" s="45"/>
      <c r="AD255" s="45"/>
      <c r="AE255" s="45"/>
      <c r="AF255" s="45"/>
      <c r="AG255" s="45"/>
      <c r="AH255" s="45"/>
      <c r="AI255" s="45"/>
      <c r="AJ255" s="45"/>
      <c r="AK255" s="45"/>
      <c r="AL255" s="45"/>
      <c r="AM255" s="45"/>
      <c r="AN255" s="45"/>
      <c r="AO255" s="45"/>
    </row>
    <row r="256" spans="1:41" ht="15.75">
      <c r="A256" s="45"/>
      <c r="B256" s="45"/>
      <c r="C256" s="45"/>
      <c r="D256" s="45"/>
      <c r="E256" s="45"/>
      <c r="F256" s="46"/>
      <c r="G256" s="45"/>
      <c r="H256" s="47"/>
      <c r="I256" s="48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  <c r="AC256" s="45"/>
      <c r="AD256" s="45"/>
      <c r="AE256" s="45"/>
      <c r="AF256" s="45"/>
      <c r="AG256" s="45"/>
      <c r="AH256" s="45"/>
      <c r="AI256" s="45"/>
      <c r="AJ256" s="45"/>
      <c r="AK256" s="45"/>
      <c r="AL256" s="45"/>
      <c r="AM256" s="45"/>
      <c r="AN256" s="45"/>
      <c r="AO256" s="45"/>
    </row>
    <row r="257" spans="1:41" ht="15.75">
      <c r="A257" s="45"/>
      <c r="B257" s="45"/>
      <c r="C257" s="45"/>
      <c r="D257" s="45"/>
      <c r="E257" s="45"/>
      <c r="F257" s="46"/>
      <c r="G257" s="45"/>
      <c r="H257" s="47"/>
      <c r="I257" s="48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  <c r="AC257" s="45"/>
      <c r="AD257" s="45"/>
      <c r="AE257" s="45"/>
      <c r="AF257" s="45"/>
      <c r="AG257" s="45"/>
      <c r="AH257" s="45"/>
      <c r="AI257" s="45"/>
      <c r="AJ257" s="45"/>
      <c r="AK257" s="45"/>
      <c r="AL257" s="45"/>
      <c r="AM257" s="45"/>
      <c r="AN257" s="45"/>
      <c r="AO257" s="45"/>
    </row>
    <row r="258" spans="1:41" ht="15.75">
      <c r="A258" s="45"/>
      <c r="B258" s="45"/>
      <c r="C258" s="45"/>
      <c r="D258" s="45"/>
      <c r="E258" s="45"/>
      <c r="F258" s="46"/>
      <c r="G258" s="45"/>
      <c r="H258" s="47"/>
      <c r="I258" s="48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  <c r="AC258" s="45"/>
      <c r="AD258" s="45"/>
      <c r="AE258" s="45"/>
      <c r="AF258" s="45"/>
      <c r="AG258" s="45"/>
      <c r="AH258" s="45"/>
      <c r="AI258" s="45"/>
      <c r="AJ258" s="45"/>
      <c r="AK258" s="45"/>
      <c r="AL258" s="45"/>
      <c r="AM258" s="45"/>
      <c r="AN258" s="45"/>
      <c r="AO258" s="45"/>
    </row>
    <row r="259" spans="1:41" ht="15.75">
      <c r="A259" s="45"/>
      <c r="B259" s="45"/>
      <c r="C259" s="45"/>
      <c r="D259" s="45"/>
      <c r="E259" s="45"/>
      <c r="F259" s="46"/>
      <c r="G259" s="45"/>
      <c r="H259" s="47"/>
      <c r="I259" s="48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  <c r="AC259" s="45"/>
      <c r="AD259" s="45"/>
      <c r="AE259" s="45"/>
      <c r="AF259" s="45"/>
      <c r="AG259" s="45"/>
      <c r="AH259" s="45"/>
      <c r="AI259" s="45"/>
      <c r="AJ259" s="45"/>
      <c r="AK259" s="45"/>
      <c r="AL259" s="45"/>
      <c r="AM259" s="45"/>
      <c r="AN259" s="45"/>
      <c r="AO259" s="45"/>
    </row>
    <row r="260" spans="1:41" ht="15.75">
      <c r="A260" s="45"/>
      <c r="B260" s="45"/>
      <c r="C260" s="45"/>
      <c r="D260" s="45"/>
      <c r="E260" s="45"/>
      <c r="F260" s="46"/>
      <c r="G260" s="45"/>
      <c r="H260" s="47"/>
      <c r="I260" s="48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  <c r="AC260" s="45"/>
      <c r="AD260" s="45"/>
      <c r="AE260" s="45"/>
      <c r="AF260" s="45"/>
      <c r="AG260" s="45"/>
      <c r="AH260" s="45"/>
      <c r="AI260" s="45"/>
      <c r="AJ260" s="45"/>
      <c r="AK260" s="45"/>
      <c r="AL260" s="45"/>
      <c r="AM260" s="45"/>
      <c r="AN260" s="45"/>
      <c r="AO260" s="45"/>
    </row>
    <row r="261" spans="1:41" ht="15.75">
      <c r="A261" s="45"/>
      <c r="B261" s="45"/>
      <c r="C261" s="45"/>
      <c r="D261" s="45"/>
      <c r="E261" s="45"/>
      <c r="F261" s="46"/>
      <c r="G261" s="45"/>
      <c r="H261" s="47"/>
      <c r="I261" s="48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  <c r="AC261" s="45"/>
      <c r="AD261" s="45"/>
      <c r="AE261" s="45"/>
      <c r="AF261" s="45"/>
      <c r="AG261" s="45"/>
      <c r="AH261" s="45"/>
      <c r="AI261" s="45"/>
      <c r="AJ261" s="45"/>
      <c r="AK261" s="45"/>
      <c r="AL261" s="45"/>
      <c r="AM261" s="45"/>
      <c r="AN261" s="45"/>
      <c r="AO261" s="45"/>
    </row>
    <row r="262" spans="1:41" ht="15.75">
      <c r="A262" s="45"/>
      <c r="B262" s="45"/>
      <c r="C262" s="45"/>
      <c r="D262" s="45"/>
      <c r="E262" s="45"/>
      <c r="F262" s="46"/>
      <c r="G262" s="45"/>
      <c r="H262" s="47"/>
      <c r="I262" s="48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  <c r="AD262" s="45"/>
      <c r="AE262" s="45"/>
      <c r="AF262" s="45"/>
      <c r="AG262" s="45"/>
      <c r="AH262" s="45"/>
      <c r="AI262" s="45"/>
      <c r="AJ262" s="45"/>
      <c r="AK262" s="45"/>
      <c r="AL262" s="45"/>
      <c r="AM262" s="45"/>
      <c r="AN262" s="45"/>
      <c r="AO262" s="45"/>
    </row>
    <row r="263" spans="1:41" ht="15.75">
      <c r="A263" s="45"/>
      <c r="B263" s="45"/>
      <c r="C263" s="45"/>
      <c r="D263" s="45"/>
      <c r="E263" s="45"/>
      <c r="F263" s="46"/>
      <c r="G263" s="45"/>
      <c r="H263" s="47"/>
      <c r="I263" s="48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  <c r="AD263" s="45"/>
      <c r="AE263" s="45"/>
      <c r="AF263" s="45"/>
      <c r="AG263" s="45"/>
      <c r="AH263" s="45"/>
      <c r="AI263" s="45"/>
      <c r="AJ263" s="45"/>
      <c r="AK263" s="45"/>
      <c r="AL263" s="45"/>
      <c r="AM263" s="45"/>
      <c r="AN263" s="45"/>
      <c r="AO263" s="45"/>
    </row>
    <row r="264" spans="1:41" ht="15.75">
      <c r="A264" s="45"/>
      <c r="B264" s="45"/>
      <c r="C264" s="45"/>
      <c r="D264" s="45"/>
      <c r="E264" s="45"/>
      <c r="F264" s="46"/>
      <c r="G264" s="45"/>
      <c r="H264" s="47"/>
      <c r="I264" s="48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  <c r="AC264" s="45"/>
      <c r="AD264" s="45"/>
      <c r="AE264" s="45"/>
      <c r="AF264" s="45"/>
      <c r="AG264" s="45"/>
      <c r="AH264" s="45"/>
      <c r="AI264" s="45"/>
      <c r="AJ264" s="45"/>
      <c r="AK264" s="45"/>
      <c r="AL264" s="45"/>
      <c r="AM264" s="45"/>
      <c r="AN264" s="45"/>
      <c r="AO264" s="45"/>
    </row>
    <row r="265" spans="1:41" ht="15.75">
      <c r="A265" s="45"/>
      <c r="B265" s="45"/>
      <c r="C265" s="45"/>
      <c r="D265" s="45"/>
      <c r="E265" s="45"/>
      <c r="F265" s="46"/>
      <c r="G265" s="45"/>
      <c r="H265" s="47"/>
      <c r="I265" s="48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  <c r="AC265" s="45"/>
      <c r="AD265" s="45"/>
      <c r="AE265" s="45"/>
      <c r="AF265" s="45"/>
      <c r="AG265" s="45"/>
      <c r="AH265" s="45"/>
      <c r="AI265" s="45"/>
      <c r="AJ265" s="45"/>
      <c r="AK265" s="45"/>
      <c r="AL265" s="45"/>
      <c r="AM265" s="45"/>
      <c r="AN265" s="45"/>
      <c r="AO265" s="45"/>
    </row>
    <row r="266" spans="1:41" ht="15.75">
      <c r="A266" s="45"/>
      <c r="B266" s="45"/>
      <c r="C266" s="45"/>
      <c r="D266" s="45"/>
      <c r="E266" s="45"/>
      <c r="F266" s="46"/>
      <c r="G266" s="45"/>
      <c r="H266" s="47"/>
      <c r="I266" s="48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  <c r="AC266" s="45"/>
      <c r="AD266" s="45"/>
      <c r="AE266" s="45"/>
      <c r="AF266" s="45"/>
      <c r="AG266" s="45"/>
      <c r="AH266" s="45"/>
      <c r="AI266" s="45"/>
      <c r="AJ266" s="45"/>
      <c r="AK266" s="45"/>
      <c r="AL266" s="45"/>
      <c r="AM266" s="45"/>
      <c r="AN266" s="45"/>
      <c r="AO266" s="45"/>
    </row>
    <row r="267" spans="1:41" ht="15.75">
      <c r="A267" s="45"/>
      <c r="B267" s="45"/>
      <c r="C267" s="45"/>
      <c r="D267" s="45"/>
      <c r="E267" s="45"/>
      <c r="F267" s="46"/>
      <c r="G267" s="45"/>
      <c r="H267" s="47"/>
      <c r="I267" s="48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  <c r="AC267" s="45"/>
      <c r="AD267" s="45"/>
      <c r="AE267" s="45"/>
      <c r="AF267" s="45"/>
      <c r="AG267" s="45"/>
      <c r="AH267" s="45"/>
      <c r="AI267" s="45"/>
      <c r="AJ267" s="45"/>
      <c r="AK267" s="45"/>
      <c r="AL267" s="45"/>
      <c r="AM267" s="45"/>
      <c r="AN267" s="45"/>
      <c r="AO267" s="45"/>
    </row>
    <row r="268" spans="1:41" ht="15.75">
      <c r="A268" s="45"/>
      <c r="B268" s="45"/>
      <c r="C268" s="45"/>
      <c r="D268" s="45"/>
      <c r="E268" s="45"/>
      <c r="F268" s="46"/>
      <c r="G268" s="45"/>
      <c r="H268" s="47"/>
      <c r="I268" s="48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  <c r="AD268" s="45"/>
      <c r="AE268" s="45"/>
      <c r="AF268" s="45"/>
      <c r="AG268" s="45"/>
      <c r="AH268" s="45"/>
      <c r="AI268" s="45"/>
      <c r="AJ268" s="45"/>
      <c r="AK268" s="45"/>
      <c r="AL268" s="45"/>
      <c r="AM268" s="45"/>
      <c r="AN268" s="45"/>
      <c r="AO268" s="45"/>
    </row>
    <row r="269" spans="1:41" ht="15.75">
      <c r="A269" s="45"/>
      <c r="B269" s="45"/>
      <c r="C269" s="45"/>
      <c r="D269" s="45"/>
      <c r="E269" s="45"/>
      <c r="F269" s="46"/>
      <c r="G269" s="45"/>
      <c r="H269" s="47"/>
      <c r="I269" s="48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  <c r="AC269" s="45"/>
      <c r="AD269" s="45"/>
      <c r="AE269" s="45"/>
      <c r="AF269" s="45"/>
      <c r="AG269" s="45"/>
      <c r="AH269" s="45"/>
      <c r="AI269" s="45"/>
      <c r="AJ269" s="45"/>
      <c r="AK269" s="45"/>
      <c r="AL269" s="45"/>
      <c r="AM269" s="45"/>
      <c r="AN269" s="45"/>
      <c r="AO269" s="45"/>
    </row>
    <row r="270" spans="1:41" ht="15.75">
      <c r="A270" s="45"/>
      <c r="B270" s="45"/>
      <c r="C270" s="45"/>
      <c r="D270" s="45"/>
      <c r="E270" s="45"/>
      <c r="F270" s="46"/>
      <c r="G270" s="45"/>
      <c r="H270" s="47"/>
      <c r="I270" s="48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  <c r="AC270" s="45"/>
      <c r="AD270" s="45"/>
      <c r="AE270" s="45"/>
      <c r="AF270" s="45"/>
      <c r="AG270" s="45"/>
      <c r="AH270" s="45"/>
      <c r="AI270" s="45"/>
      <c r="AJ270" s="45"/>
      <c r="AK270" s="45"/>
      <c r="AL270" s="45"/>
      <c r="AM270" s="45"/>
      <c r="AN270" s="45"/>
      <c r="AO270" s="45"/>
    </row>
    <row r="271" spans="1:41" ht="15.75">
      <c r="A271" s="45"/>
      <c r="B271" s="45"/>
      <c r="C271" s="45"/>
      <c r="D271" s="45"/>
      <c r="E271" s="45"/>
      <c r="F271" s="46"/>
      <c r="G271" s="45"/>
      <c r="H271" s="47"/>
      <c r="I271" s="48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  <c r="AC271" s="45"/>
      <c r="AD271" s="45"/>
      <c r="AE271" s="45"/>
      <c r="AF271" s="45"/>
      <c r="AG271" s="45"/>
      <c r="AH271" s="45"/>
      <c r="AI271" s="45"/>
      <c r="AJ271" s="45"/>
      <c r="AK271" s="45"/>
      <c r="AL271" s="45"/>
      <c r="AM271" s="45"/>
      <c r="AN271" s="45"/>
      <c r="AO271" s="45"/>
    </row>
    <row r="272" spans="1:41" ht="15.75">
      <c r="A272" s="45"/>
      <c r="B272" s="45"/>
      <c r="C272" s="45"/>
      <c r="D272" s="45"/>
      <c r="E272" s="45"/>
      <c r="F272" s="46"/>
      <c r="G272" s="45"/>
      <c r="H272" s="47"/>
      <c r="I272" s="48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  <c r="AC272" s="45"/>
      <c r="AD272" s="45"/>
      <c r="AE272" s="45"/>
      <c r="AF272" s="45"/>
      <c r="AG272" s="45"/>
      <c r="AH272" s="45"/>
      <c r="AI272" s="45"/>
      <c r="AJ272" s="45"/>
      <c r="AK272" s="45"/>
      <c r="AL272" s="45"/>
      <c r="AM272" s="45"/>
      <c r="AN272" s="45"/>
      <c r="AO272" s="45"/>
    </row>
    <row r="273" spans="1:41" ht="15.75">
      <c r="A273" s="45"/>
      <c r="B273" s="45"/>
      <c r="C273" s="45"/>
      <c r="D273" s="45"/>
      <c r="E273" s="45"/>
      <c r="F273" s="46"/>
      <c r="G273" s="45"/>
      <c r="H273" s="47"/>
      <c r="I273" s="48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  <c r="AC273" s="45"/>
      <c r="AD273" s="45"/>
      <c r="AE273" s="45"/>
      <c r="AF273" s="45"/>
      <c r="AG273" s="45"/>
      <c r="AH273" s="45"/>
      <c r="AI273" s="45"/>
      <c r="AJ273" s="45"/>
      <c r="AK273" s="45"/>
      <c r="AL273" s="45"/>
      <c r="AM273" s="45"/>
      <c r="AN273" s="45"/>
      <c r="AO273" s="45"/>
    </row>
    <row r="274" spans="1:41" ht="15.75">
      <c r="A274" s="45"/>
      <c r="B274" s="45"/>
      <c r="C274" s="45"/>
      <c r="D274" s="45"/>
      <c r="E274" s="45"/>
      <c r="F274" s="46"/>
      <c r="G274" s="45"/>
      <c r="H274" s="47"/>
      <c r="I274" s="48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  <c r="AD274" s="45"/>
      <c r="AE274" s="45"/>
      <c r="AF274" s="45"/>
      <c r="AG274" s="45"/>
      <c r="AH274" s="45"/>
      <c r="AI274" s="45"/>
      <c r="AJ274" s="45"/>
      <c r="AK274" s="45"/>
      <c r="AL274" s="45"/>
      <c r="AM274" s="45"/>
      <c r="AN274" s="45"/>
      <c r="AO274" s="45"/>
    </row>
    <row r="275" spans="1:41" ht="15.75">
      <c r="A275" s="45"/>
      <c r="B275" s="45"/>
      <c r="C275" s="45"/>
      <c r="D275" s="45"/>
      <c r="E275" s="45"/>
      <c r="F275" s="46"/>
      <c r="G275" s="45"/>
      <c r="H275" s="47"/>
      <c r="I275" s="48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  <c r="AC275" s="45"/>
      <c r="AD275" s="45"/>
      <c r="AE275" s="45"/>
      <c r="AF275" s="45"/>
      <c r="AG275" s="45"/>
      <c r="AH275" s="45"/>
      <c r="AI275" s="45"/>
      <c r="AJ275" s="45"/>
      <c r="AK275" s="45"/>
      <c r="AL275" s="45"/>
      <c r="AM275" s="45"/>
      <c r="AN275" s="45"/>
      <c r="AO275" s="45"/>
    </row>
    <row r="276" spans="1:41" ht="15.75">
      <c r="A276" s="45"/>
      <c r="B276" s="45"/>
      <c r="C276" s="45"/>
      <c r="D276" s="45"/>
      <c r="E276" s="45"/>
      <c r="F276" s="46"/>
      <c r="G276" s="45"/>
      <c r="H276" s="47"/>
      <c r="I276" s="48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  <c r="AC276" s="45"/>
      <c r="AD276" s="45"/>
      <c r="AE276" s="45"/>
      <c r="AF276" s="45"/>
      <c r="AG276" s="45"/>
      <c r="AH276" s="45"/>
      <c r="AI276" s="45"/>
      <c r="AJ276" s="45"/>
      <c r="AK276" s="45"/>
      <c r="AL276" s="45"/>
      <c r="AM276" s="45"/>
      <c r="AN276" s="45"/>
      <c r="AO276" s="45"/>
    </row>
    <row r="277" spans="1:41" ht="15.75">
      <c r="A277" s="45"/>
      <c r="B277" s="45"/>
      <c r="C277" s="45"/>
      <c r="D277" s="45"/>
      <c r="E277" s="45"/>
      <c r="F277" s="46"/>
      <c r="G277" s="45"/>
      <c r="H277" s="47"/>
      <c r="I277" s="48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  <c r="AC277" s="45"/>
      <c r="AD277" s="45"/>
      <c r="AE277" s="45"/>
      <c r="AF277" s="45"/>
      <c r="AG277" s="45"/>
      <c r="AH277" s="45"/>
      <c r="AI277" s="45"/>
      <c r="AJ277" s="45"/>
      <c r="AK277" s="45"/>
      <c r="AL277" s="45"/>
      <c r="AM277" s="45"/>
      <c r="AN277" s="45"/>
      <c r="AO277" s="45"/>
    </row>
    <row r="278" spans="1:41" ht="15.75">
      <c r="A278" s="45"/>
      <c r="B278" s="45"/>
      <c r="C278" s="45"/>
      <c r="D278" s="45"/>
      <c r="E278" s="45"/>
      <c r="F278" s="46"/>
      <c r="G278" s="45"/>
      <c r="H278" s="47"/>
      <c r="I278" s="48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  <c r="AC278" s="45"/>
      <c r="AD278" s="45"/>
      <c r="AE278" s="45"/>
      <c r="AF278" s="45"/>
      <c r="AG278" s="45"/>
      <c r="AH278" s="45"/>
      <c r="AI278" s="45"/>
      <c r="AJ278" s="45"/>
      <c r="AK278" s="45"/>
      <c r="AL278" s="45"/>
      <c r="AM278" s="45"/>
      <c r="AN278" s="45"/>
      <c r="AO278" s="45"/>
    </row>
    <row r="279" spans="1:41" ht="15.75">
      <c r="A279" s="45"/>
      <c r="B279" s="45"/>
      <c r="C279" s="45"/>
      <c r="D279" s="45"/>
      <c r="E279" s="45"/>
      <c r="F279" s="46"/>
      <c r="G279" s="45"/>
      <c r="H279" s="47"/>
      <c r="I279" s="48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  <c r="AD279" s="45"/>
      <c r="AE279" s="45"/>
      <c r="AF279" s="45"/>
      <c r="AG279" s="45"/>
      <c r="AH279" s="45"/>
      <c r="AI279" s="45"/>
      <c r="AJ279" s="45"/>
      <c r="AK279" s="45"/>
      <c r="AL279" s="45"/>
      <c r="AM279" s="45"/>
      <c r="AN279" s="45"/>
      <c r="AO279" s="45"/>
    </row>
    <row r="280" spans="1:41" ht="15.75">
      <c r="A280" s="45"/>
      <c r="B280" s="45"/>
      <c r="C280" s="45"/>
      <c r="D280" s="45"/>
      <c r="E280" s="45"/>
      <c r="F280" s="46"/>
      <c r="G280" s="45"/>
      <c r="H280" s="47"/>
      <c r="I280" s="48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  <c r="AD280" s="45"/>
      <c r="AE280" s="45"/>
      <c r="AF280" s="45"/>
      <c r="AG280" s="45"/>
      <c r="AH280" s="45"/>
      <c r="AI280" s="45"/>
      <c r="AJ280" s="45"/>
      <c r="AK280" s="45"/>
      <c r="AL280" s="45"/>
      <c r="AM280" s="45"/>
      <c r="AN280" s="45"/>
      <c r="AO280" s="45"/>
    </row>
    <row r="281" spans="1:41" ht="15.75">
      <c r="A281" s="45"/>
      <c r="B281" s="45"/>
      <c r="C281" s="45"/>
      <c r="D281" s="45"/>
      <c r="E281" s="45"/>
      <c r="F281" s="46"/>
      <c r="G281" s="45"/>
      <c r="H281" s="47"/>
      <c r="I281" s="48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  <c r="AD281" s="45"/>
      <c r="AE281" s="45"/>
      <c r="AF281" s="45"/>
      <c r="AG281" s="45"/>
      <c r="AH281" s="45"/>
      <c r="AI281" s="45"/>
      <c r="AJ281" s="45"/>
      <c r="AK281" s="45"/>
      <c r="AL281" s="45"/>
      <c r="AM281" s="45"/>
      <c r="AN281" s="45"/>
      <c r="AO281" s="45"/>
    </row>
    <row r="282" spans="1:41" ht="15.75">
      <c r="A282" s="45"/>
      <c r="B282" s="45"/>
      <c r="C282" s="45"/>
      <c r="D282" s="45"/>
      <c r="E282" s="45"/>
      <c r="F282" s="46"/>
      <c r="G282" s="45"/>
      <c r="H282" s="47"/>
      <c r="I282" s="48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  <c r="AD282" s="45"/>
      <c r="AE282" s="45"/>
      <c r="AF282" s="45"/>
      <c r="AG282" s="45"/>
      <c r="AH282" s="45"/>
      <c r="AI282" s="45"/>
      <c r="AJ282" s="45"/>
      <c r="AK282" s="45"/>
      <c r="AL282" s="45"/>
      <c r="AM282" s="45"/>
      <c r="AN282" s="45"/>
      <c r="AO282" s="45"/>
    </row>
    <row r="283" spans="1:41" ht="15.75">
      <c r="A283" s="45"/>
      <c r="B283" s="45"/>
      <c r="C283" s="45"/>
      <c r="D283" s="45"/>
      <c r="E283" s="45"/>
      <c r="F283" s="46"/>
      <c r="G283" s="45"/>
      <c r="H283" s="47"/>
      <c r="I283" s="48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  <c r="AC283" s="45"/>
      <c r="AD283" s="45"/>
      <c r="AE283" s="45"/>
      <c r="AF283" s="45"/>
      <c r="AG283" s="45"/>
      <c r="AH283" s="45"/>
      <c r="AI283" s="45"/>
      <c r="AJ283" s="45"/>
      <c r="AK283" s="45"/>
      <c r="AL283" s="45"/>
      <c r="AM283" s="45"/>
      <c r="AN283" s="45"/>
      <c r="AO283" s="45"/>
    </row>
    <row r="284" spans="1:41" ht="15.75">
      <c r="A284" s="45"/>
      <c r="B284" s="45"/>
      <c r="C284" s="45"/>
      <c r="D284" s="45"/>
      <c r="E284" s="45"/>
      <c r="F284" s="46"/>
      <c r="G284" s="45"/>
      <c r="H284" s="47"/>
      <c r="I284" s="48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  <c r="AD284" s="45"/>
      <c r="AE284" s="45"/>
      <c r="AF284" s="45"/>
      <c r="AG284" s="45"/>
      <c r="AH284" s="45"/>
      <c r="AI284" s="45"/>
      <c r="AJ284" s="45"/>
      <c r="AK284" s="45"/>
      <c r="AL284" s="45"/>
      <c r="AM284" s="45"/>
      <c r="AN284" s="45"/>
      <c r="AO284" s="45"/>
    </row>
    <row r="285" spans="1:41" ht="15.75">
      <c r="A285" s="45"/>
      <c r="B285" s="45"/>
      <c r="C285" s="45"/>
      <c r="D285" s="45"/>
      <c r="E285" s="45"/>
      <c r="F285" s="46"/>
      <c r="G285" s="45"/>
      <c r="H285" s="47"/>
      <c r="I285" s="48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  <c r="AD285" s="45"/>
      <c r="AE285" s="45"/>
      <c r="AF285" s="45"/>
      <c r="AG285" s="45"/>
      <c r="AH285" s="45"/>
      <c r="AI285" s="45"/>
      <c r="AJ285" s="45"/>
      <c r="AK285" s="45"/>
      <c r="AL285" s="45"/>
      <c r="AM285" s="45"/>
      <c r="AN285" s="45"/>
      <c r="AO285" s="45"/>
    </row>
    <row r="286" spans="1:41" ht="15.75">
      <c r="A286" s="45"/>
      <c r="B286" s="45"/>
      <c r="C286" s="45"/>
      <c r="D286" s="45"/>
      <c r="E286" s="45"/>
      <c r="F286" s="46"/>
      <c r="G286" s="45"/>
      <c r="H286" s="47"/>
      <c r="I286" s="48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  <c r="AD286" s="45"/>
      <c r="AE286" s="45"/>
      <c r="AF286" s="45"/>
      <c r="AG286" s="45"/>
      <c r="AH286" s="45"/>
      <c r="AI286" s="45"/>
      <c r="AJ286" s="45"/>
      <c r="AK286" s="45"/>
      <c r="AL286" s="45"/>
      <c r="AM286" s="45"/>
      <c r="AN286" s="45"/>
      <c r="AO286" s="45"/>
    </row>
    <row r="287" spans="1:41" ht="15.75">
      <c r="A287" s="45"/>
      <c r="B287" s="45"/>
      <c r="C287" s="45"/>
      <c r="D287" s="45"/>
      <c r="E287" s="45"/>
      <c r="F287" s="46"/>
      <c r="G287" s="45"/>
      <c r="H287" s="47"/>
      <c r="I287" s="48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  <c r="AD287" s="45"/>
      <c r="AE287" s="45"/>
      <c r="AF287" s="45"/>
      <c r="AG287" s="45"/>
      <c r="AH287" s="45"/>
      <c r="AI287" s="45"/>
      <c r="AJ287" s="45"/>
      <c r="AK287" s="45"/>
      <c r="AL287" s="45"/>
      <c r="AM287" s="45"/>
      <c r="AN287" s="45"/>
      <c r="AO287" s="45"/>
    </row>
    <row r="288" spans="1:41" ht="15.75">
      <c r="A288" s="45"/>
      <c r="B288" s="45"/>
      <c r="C288" s="45"/>
      <c r="D288" s="45"/>
      <c r="E288" s="45"/>
      <c r="F288" s="46"/>
      <c r="G288" s="45"/>
      <c r="H288" s="47"/>
      <c r="I288" s="48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  <c r="AD288" s="45"/>
      <c r="AE288" s="45"/>
      <c r="AF288" s="45"/>
      <c r="AG288" s="45"/>
      <c r="AH288" s="45"/>
      <c r="AI288" s="45"/>
      <c r="AJ288" s="45"/>
      <c r="AK288" s="45"/>
      <c r="AL288" s="45"/>
      <c r="AM288" s="45"/>
      <c r="AN288" s="45"/>
      <c r="AO288" s="45"/>
    </row>
    <row r="289" spans="1:41" ht="15.75">
      <c r="A289" s="45"/>
      <c r="B289" s="45"/>
      <c r="C289" s="45"/>
      <c r="D289" s="45"/>
      <c r="E289" s="45"/>
      <c r="F289" s="46"/>
      <c r="G289" s="45"/>
      <c r="H289" s="47"/>
      <c r="I289" s="48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  <c r="AD289" s="45"/>
      <c r="AE289" s="45"/>
      <c r="AF289" s="45"/>
      <c r="AG289" s="45"/>
      <c r="AH289" s="45"/>
      <c r="AI289" s="45"/>
      <c r="AJ289" s="45"/>
      <c r="AK289" s="45"/>
      <c r="AL289" s="45"/>
      <c r="AM289" s="45"/>
      <c r="AN289" s="45"/>
      <c r="AO289" s="45"/>
    </row>
    <row r="290" spans="1:41" ht="15.75">
      <c r="A290" s="45"/>
      <c r="B290" s="45"/>
      <c r="C290" s="45"/>
      <c r="D290" s="45"/>
      <c r="E290" s="45"/>
      <c r="F290" s="46"/>
      <c r="G290" s="45"/>
      <c r="H290" s="47"/>
      <c r="I290" s="48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  <c r="AD290" s="45"/>
      <c r="AE290" s="45"/>
      <c r="AF290" s="45"/>
      <c r="AG290" s="45"/>
      <c r="AH290" s="45"/>
      <c r="AI290" s="45"/>
      <c r="AJ290" s="45"/>
      <c r="AK290" s="45"/>
      <c r="AL290" s="45"/>
      <c r="AM290" s="45"/>
      <c r="AN290" s="45"/>
      <c r="AO290" s="45"/>
    </row>
    <row r="291" spans="1:41" ht="15.75">
      <c r="A291" s="45"/>
      <c r="B291" s="45"/>
      <c r="C291" s="45"/>
      <c r="D291" s="45"/>
      <c r="E291" s="45"/>
      <c r="F291" s="46"/>
      <c r="G291" s="45"/>
      <c r="H291" s="47"/>
      <c r="I291" s="48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  <c r="AD291" s="45"/>
      <c r="AE291" s="45"/>
      <c r="AF291" s="45"/>
      <c r="AG291" s="45"/>
      <c r="AH291" s="45"/>
      <c r="AI291" s="45"/>
      <c r="AJ291" s="45"/>
      <c r="AK291" s="45"/>
      <c r="AL291" s="45"/>
      <c r="AM291" s="45"/>
      <c r="AN291" s="45"/>
      <c r="AO291" s="45"/>
    </row>
    <row r="292" spans="1:41" ht="15.75">
      <c r="A292" s="45"/>
      <c r="B292" s="45"/>
      <c r="C292" s="45"/>
      <c r="D292" s="45"/>
      <c r="E292" s="45"/>
      <c r="F292" s="46"/>
      <c r="G292" s="45"/>
      <c r="H292" s="47"/>
      <c r="I292" s="48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  <c r="AD292" s="45"/>
      <c r="AE292" s="45"/>
      <c r="AF292" s="45"/>
      <c r="AG292" s="45"/>
      <c r="AH292" s="45"/>
      <c r="AI292" s="45"/>
      <c r="AJ292" s="45"/>
      <c r="AK292" s="45"/>
      <c r="AL292" s="45"/>
      <c r="AM292" s="45"/>
      <c r="AN292" s="45"/>
      <c r="AO292" s="45"/>
    </row>
    <row r="293" spans="1:41" ht="15.75">
      <c r="A293" s="45"/>
      <c r="B293" s="45"/>
      <c r="C293" s="45"/>
      <c r="D293" s="45"/>
      <c r="E293" s="45"/>
      <c r="F293" s="46"/>
      <c r="G293" s="45"/>
      <c r="H293" s="47"/>
      <c r="I293" s="48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  <c r="AD293" s="45"/>
      <c r="AE293" s="45"/>
      <c r="AF293" s="45"/>
      <c r="AG293" s="45"/>
      <c r="AH293" s="45"/>
      <c r="AI293" s="45"/>
      <c r="AJ293" s="45"/>
      <c r="AK293" s="45"/>
      <c r="AL293" s="45"/>
      <c r="AM293" s="45"/>
      <c r="AN293" s="45"/>
      <c r="AO293" s="45"/>
    </row>
    <row r="294" spans="1:41" ht="15.75">
      <c r="A294" s="45"/>
      <c r="B294" s="45"/>
      <c r="C294" s="45"/>
      <c r="D294" s="45"/>
      <c r="E294" s="45"/>
      <c r="F294" s="46"/>
      <c r="G294" s="45"/>
      <c r="H294" s="47"/>
      <c r="I294" s="48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  <c r="AD294" s="45"/>
      <c r="AE294" s="45"/>
      <c r="AF294" s="45"/>
      <c r="AG294" s="45"/>
      <c r="AH294" s="45"/>
      <c r="AI294" s="45"/>
      <c r="AJ294" s="45"/>
      <c r="AK294" s="45"/>
      <c r="AL294" s="45"/>
      <c r="AM294" s="45"/>
      <c r="AN294" s="45"/>
      <c r="AO294" s="45"/>
    </row>
    <row r="295" spans="1:41" ht="15.75">
      <c r="A295" s="45"/>
      <c r="B295" s="45"/>
      <c r="C295" s="45"/>
      <c r="D295" s="45"/>
      <c r="E295" s="45"/>
      <c r="F295" s="46"/>
      <c r="G295" s="45"/>
      <c r="H295" s="47"/>
      <c r="I295" s="48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  <c r="AD295" s="45"/>
      <c r="AE295" s="45"/>
      <c r="AF295" s="45"/>
      <c r="AG295" s="45"/>
      <c r="AH295" s="45"/>
      <c r="AI295" s="45"/>
      <c r="AJ295" s="45"/>
      <c r="AK295" s="45"/>
      <c r="AL295" s="45"/>
      <c r="AM295" s="45"/>
      <c r="AN295" s="45"/>
      <c r="AO295" s="45"/>
    </row>
    <row r="296" spans="1:41" ht="15.75">
      <c r="A296" s="45"/>
      <c r="B296" s="45"/>
      <c r="C296" s="45"/>
      <c r="D296" s="45"/>
      <c r="E296" s="45"/>
      <c r="F296" s="46"/>
      <c r="G296" s="45"/>
      <c r="H296" s="47"/>
      <c r="I296" s="48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  <c r="AC296" s="45"/>
      <c r="AD296" s="45"/>
      <c r="AE296" s="45"/>
      <c r="AF296" s="45"/>
      <c r="AG296" s="45"/>
      <c r="AH296" s="45"/>
      <c r="AI296" s="45"/>
      <c r="AJ296" s="45"/>
      <c r="AK296" s="45"/>
      <c r="AL296" s="45"/>
      <c r="AM296" s="45"/>
      <c r="AN296" s="45"/>
      <c r="AO296" s="45"/>
    </row>
    <row r="297" spans="1:41" ht="15.75">
      <c r="A297" s="45"/>
      <c r="B297" s="45"/>
      <c r="C297" s="45"/>
      <c r="D297" s="45"/>
      <c r="E297" s="45"/>
      <c r="F297" s="46"/>
      <c r="G297" s="45"/>
      <c r="H297" s="47"/>
      <c r="I297" s="48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  <c r="AD297" s="45"/>
      <c r="AE297" s="45"/>
      <c r="AF297" s="45"/>
      <c r="AG297" s="45"/>
      <c r="AH297" s="45"/>
      <c r="AI297" s="45"/>
      <c r="AJ297" s="45"/>
      <c r="AK297" s="45"/>
      <c r="AL297" s="45"/>
      <c r="AM297" s="45"/>
      <c r="AN297" s="45"/>
      <c r="AO297" s="45"/>
    </row>
    <row r="298" spans="1:41" ht="15.75">
      <c r="A298" s="45"/>
      <c r="B298" s="45"/>
      <c r="C298" s="45"/>
      <c r="D298" s="45"/>
      <c r="E298" s="45"/>
      <c r="F298" s="46"/>
      <c r="G298" s="45"/>
      <c r="H298" s="47"/>
      <c r="I298" s="48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  <c r="AC298" s="45"/>
      <c r="AD298" s="45"/>
      <c r="AE298" s="45"/>
      <c r="AF298" s="45"/>
      <c r="AG298" s="45"/>
      <c r="AH298" s="45"/>
      <c r="AI298" s="45"/>
      <c r="AJ298" s="45"/>
      <c r="AK298" s="45"/>
      <c r="AL298" s="45"/>
      <c r="AM298" s="45"/>
      <c r="AN298" s="45"/>
      <c r="AO298" s="45"/>
    </row>
    <row r="299" spans="1:41" ht="15.75">
      <c r="A299" s="45"/>
      <c r="B299" s="45"/>
      <c r="C299" s="45"/>
      <c r="D299" s="45"/>
      <c r="E299" s="45"/>
      <c r="F299" s="46"/>
      <c r="G299" s="45"/>
      <c r="H299" s="47"/>
      <c r="I299" s="48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  <c r="AC299" s="45"/>
      <c r="AD299" s="45"/>
      <c r="AE299" s="45"/>
      <c r="AF299" s="45"/>
      <c r="AG299" s="45"/>
      <c r="AH299" s="45"/>
      <c r="AI299" s="45"/>
      <c r="AJ299" s="45"/>
      <c r="AK299" s="45"/>
      <c r="AL299" s="45"/>
      <c r="AM299" s="45"/>
      <c r="AN299" s="45"/>
      <c r="AO299" s="45"/>
    </row>
    <row r="300" spans="1:41" ht="15.75">
      <c r="A300" s="45"/>
      <c r="B300" s="45"/>
      <c r="C300" s="45"/>
      <c r="D300" s="45"/>
      <c r="E300" s="45"/>
      <c r="F300" s="46"/>
      <c r="G300" s="45"/>
      <c r="H300" s="47"/>
      <c r="I300" s="48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  <c r="AD300" s="45"/>
      <c r="AE300" s="45"/>
      <c r="AF300" s="45"/>
      <c r="AG300" s="45"/>
      <c r="AH300" s="45"/>
      <c r="AI300" s="45"/>
      <c r="AJ300" s="45"/>
      <c r="AK300" s="45"/>
      <c r="AL300" s="45"/>
      <c r="AM300" s="45"/>
      <c r="AN300" s="45"/>
      <c r="AO300" s="45"/>
    </row>
    <row r="301" spans="1:41" ht="15.75">
      <c r="A301" s="45"/>
      <c r="B301" s="45"/>
      <c r="C301" s="45"/>
      <c r="D301" s="45"/>
      <c r="E301" s="45"/>
      <c r="F301" s="46"/>
      <c r="G301" s="45"/>
      <c r="H301" s="47"/>
      <c r="I301" s="48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  <c r="AD301" s="45"/>
      <c r="AE301" s="45"/>
      <c r="AF301" s="45"/>
      <c r="AG301" s="45"/>
      <c r="AH301" s="45"/>
      <c r="AI301" s="45"/>
      <c r="AJ301" s="45"/>
      <c r="AK301" s="45"/>
      <c r="AL301" s="45"/>
      <c r="AM301" s="45"/>
      <c r="AN301" s="45"/>
      <c r="AO301" s="45"/>
    </row>
    <row r="302" spans="1:41" ht="15.75">
      <c r="A302" s="45"/>
      <c r="B302" s="45"/>
      <c r="C302" s="45"/>
      <c r="D302" s="45"/>
      <c r="E302" s="45"/>
      <c r="F302" s="46"/>
      <c r="G302" s="45"/>
      <c r="H302" s="47"/>
      <c r="I302" s="48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  <c r="AD302" s="45"/>
      <c r="AE302" s="45"/>
      <c r="AF302" s="45"/>
      <c r="AG302" s="45"/>
      <c r="AH302" s="45"/>
      <c r="AI302" s="45"/>
      <c r="AJ302" s="45"/>
      <c r="AK302" s="45"/>
      <c r="AL302" s="45"/>
      <c r="AM302" s="45"/>
      <c r="AN302" s="45"/>
      <c r="AO302" s="45"/>
    </row>
    <row r="303" spans="1:41" ht="15.75">
      <c r="A303" s="45"/>
      <c r="B303" s="45"/>
      <c r="C303" s="45"/>
      <c r="D303" s="45"/>
      <c r="E303" s="45"/>
      <c r="F303" s="46"/>
      <c r="G303" s="45"/>
      <c r="H303" s="47"/>
      <c r="I303" s="48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  <c r="AD303" s="45"/>
      <c r="AE303" s="45"/>
      <c r="AF303" s="45"/>
      <c r="AG303" s="45"/>
      <c r="AH303" s="45"/>
      <c r="AI303" s="45"/>
      <c r="AJ303" s="45"/>
      <c r="AK303" s="45"/>
      <c r="AL303" s="45"/>
      <c r="AM303" s="45"/>
      <c r="AN303" s="45"/>
      <c r="AO303" s="45"/>
    </row>
    <row r="304" spans="1:41" ht="15.75">
      <c r="A304" s="45"/>
      <c r="B304" s="45"/>
      <c r="C304" s="45"/>
      <c r="D304" s="45"/>
      <c r="E304" s="45"/>
      <c r="F304" s="46"/>
      <c r="G304" s="45"/>
      <c r="H304" s="47"/>
      <c r="I304" s="48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  <c r="AD304" s="45"/>
      <c r="AE304" s="45"/>
      <c r="AF304" s="45"/>
      <c r="AG304" s="45"/>
      <c r="AH304" s="45"/>
      <c r="AI304" s="45"/>
      <c r="AJ304" s="45"/>
      <c r="AK304" s="45"/>
      <c r="AL304" s="45"/>
      <c r="AM304" s="45"/>
      <c r="AN304" s="45"/>
      <c r="AO304" s="45"/>
    </row>
    <row r="305" spans="1:41" ht="15.75">
      <c r="A305" s="45"/>
      <c r="B305" s="45"/>
      <c r="C305" s="45"/>
      <c r="D305" s="45"/>
      <c r="E305" s="45"/>
      <c r="F305" s="46"/>
      <c r="G305" s="45"/>
      <c r="H305" s="47"/>
      <c r="I305" s="48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  <c r="AD305" s="45"/>
      <c r="AE305" s="45"/>
      <c r="AF305" s="45"/>
      <c r="AG305" s="45"/>
      <c r="AH305" s="45"/>
      <c r="AI305" s="45"/>
      <c r="AJ305" s="45"/>
      <c r="AK305" s="45"/>
      <c r="AL305" s="45"/>
      <c r="AM305" s="45"/>
      <c r="AN305" s="45"/>
      <c r="AO305" s="45"/>
    </row>
    <row r="306" spans="1:41" ht="15.75">
      <c r="A306" s="45"/>
      <c r="B306" s="45"/>
      <c r="C306" s="45"/>
      <c r="D306" s="45"/>
      <c r="E306" s="45"/>
      <c r="F306" s="46"/>
      <c r="G306" s="45"/>
      <c r="H306" s="47"/>
      <c r="I306" s="48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  <c r="AD306" s="45"/>
      <c r="AE306" s="45"/>
      <c r="AF306" s="45"/>
      <c r="AG306" s="45"/>
      <c r="AH306" s="45"/>
      <c r="AI306" s="45"/>
      <c r="AJ306" s="45"/>
      <c r="AK306" s="45"/>
      <c r="AL306" s="45"/>
      <c r="AM306" s="45"/>
      <c r="AN306" s="45"/>
      <c r="AO306" s="45"/>
    </row>
    <row r="307" spans="1:41" ht="15.75">
      <c r="A307" s="45"/>
      <c r="B307" s="45"/>
      <c r="C307" s="45"/>
      <c r="D307" s="45"/>
      <c r="E307" s="45"/>
      <c r="F307" s="46"/>
      <c r="G307" s="45"/>
      <c r="H307" s="47"/>
      <c r="I307" s="48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  <c r="AD307" s="45"/>
      <c r="AE307" s="45"/>
      <c r="AF307" s="45"/>
      <c r="AG307" s="45"/>
      <c r="AH307" s="45"/>
      <c r="AI307" s="45"/>
      <c r="AJ307" s="45"/>
      <c r="AK307" s="45"/>
      <c r="AL307" s="45"/>
      <c r="AM307" s="45"/>
      <c r="AN307" s="45"/>
      <c r="AO307" s="45"/>
    </row>
    <row r="308" spans="1:41" ht="15.75">
      <c r="A308" s="45"/>
      <c r="B308" s="45"/>
      <c r="C308" s="45"/>
      <c r="D308" s="45"/>
      <c r="E308" s="45"/>
      <c r="F308" s="46"/>
      <c r="G308" s="45"/>
      <c r="H308" s="47"/>
      <c r="I308" s="48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  <c r="AD308" s="45"/>
      <c r="AE308" s="45"/>
      <c r="AF308" s="45"/>
      <c r="AG308" s="45"/>
      <c r="AH308" s="45"/>
      <c r="AI308" s="45"/>
      <c r="AJ308" s="45"/>
      <c r="AK308" s="45"/>
      <c r="AL308" s="45"/>
      <c r="AM308" s="45"/>
      <c r="AN308" s="45"/>
      <c r="AO308" s="45"/>
    </row>
    <row r="309" spans="1:41" ht="15.75">
      <c r="A309" s="45"/>
      <c r="B309" s="45"/>
      <c r="C309" s="45"/>
      <c r="D309" s="45"/>
      <c r="E309" s="45"/>
      <c r="F309" s="46"/>
      <c r="G309" s="45"/>
      <c r="H309" s="47"/>
      <c r="I309" s="48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  <c r="AD309" s="45"/>
      <c r="AE309" s="45"/>
      <c r="AF309" s="45"/>
      <c r="AG309" s="45"/>
      <c r="AH309" s="45"/>
      <c r="AI309" s="45"/>
      <c r="AJ309" s="45"/>
      <c r="AK309" s="45"/>
      <c r="AL309" s="45"/>
      <c r="AM309" s="45"/>
      <c r="AN309" s="45"/>
      <c r="AO309" s="45"/>
    </row>
    <row r="310" spans="1:41" ht="15.75">
      <c r="A310" s="45"/>
      <c r="B310" s="45"/>
      <c r="C310" s="45"/>
      <c r="D310" s="45"/>
      <c r="E310" s="45"/>
      <c r="F310" s="46"/>
      <c r="G310" s="45"/>
      <c r="H310" s="47"/>
      <c r="I310" s="48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  <c r="AD310" s="45"/>
      <c r="AE310" s="45"/>
      <c r="AF310" s="45"/>
      <c r="AG310" s="45"/>
      <c r="AH310" s="45"/>
      <c r="AI310" s="45"/>
      <c r="AJ310" s="45"/>
      <c r="AK310" s="45"/>
      <c r="AL310" s="45"/>
      <c r="AM310" s="45"/>
      <c r="AN310" s="45"/>
      <c r="AO310" s="45"/>
    </row>
    <row r="311" spans="1:41" ht="15.75">
      <c r="A311" s="45"/>
      <c r="B311" s="45"/>
      <c r="C311" s="45"/>
      <c r="D311" s="45"/>
      <c r="E311" s="45"/>
      <c r="F311" s="46"/>
      <c r="G311" s="45"/>
      <c r="H311" s="47"/>
      <c r="I311" s="48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  <c r="AC311" s="45"/>
      <c r="AD311" s="45"/>
      <c r="AE311" s="45"/>
      <c r="AF311" s="45"/>
      <c r="AG311" s="45"/>
      <c r="AH311" s="45"/>
      <c r="AI311" s="45"/>
      <c r="AJ311" s="45"/>
      <c r="AK311" s="45"/>
      <c r="AL311" s="45"/>
      <c r="AM311" s="45"/>
      <c r="AN311" s="45"/>
      <c r="AO311" s="45"/>
    </row>
    <row r="312" spans="1:41" ht="15.75">
      <c r="A312" s="45"/>
      <c r="B312" s="45"/>
      <c r="C312" s="45"/>
      <c r="D312" s="45"/>
      <c r="E312" s="45"/>
      <c r="F312" s="46"/>
      <c r="G312" s="45"/>
      <c r="H312" s="47"/>
      <c r="I312" s="48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  <c r="AC312" s="45"/>
      <c r="AD312" s="45"/>
      <c r="AE312" s="45"/>
      <c r="AF312" s="45"/>
      <c r="AG312" s="45"/>
      <c r="AH312" s="45"/>
      <c r="AI312" s="45"/>
      <c r="AJ312" s="45"/>
      <c r="AK312" s="45"/>
      <c r="AL312" s="45"/>
      <c r="AM312" s="45"/>
      <c r="AN312" s="45"/>
      <c r="AO312" s="45"/>
    </row>
    <row r="313" spans="1:41" ht="15.75">
      <c r="A313" s="45"/>
      <c r="B313" s="45"/>
      <c r="C313" s="45"/>
      <c r="D313" s="45"/>
      <c r="E313" s="45"/>
      <c r="F313" s="46"/>
      <c r="G313" s="45"/>
      <c r="H313" s="47"/>
      <c r="I313" s="48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  <c r="AC313" s="45"/>
      <c r="AD313" s="45"/>
      <c r="AE313" s="45"/>
      <c r="AF313" s="45"/>
      <c r="AG313" s="45"/>
      <c r="AH313" s="45"/>
      <c r="AI313" s="45"/>
      <c r="AJ313" s="45"/>
      <c r="AK313" s="45"/>
      <c r="AL313" s="45"/>
      <c r="AM313" s="45"/>
      <c r="AN313" s="45"/>
      <c r="AO313" s="45"/>
    </row>
    <row r="314" spans="1:41" ht="15.75">
      <c r="A314" s="45"/>
      <c r="B314" s="45"/>
      <c r="C314" s="45"/>
      <c r="D314" s="45"/>
      <c r="E314" s="45"/>
      <c r="F314" s="46"/>
      <c r="G314" s="45"/>
      <c r="H314" s="47"/>
      <c r="I314" s="48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  <c r="AD314" s="45"/>
      <c r="AE314" s="45"/>
      <c r="AF314" s="45"/>
      <c r="AG314" s="45"/>
      <c r="AH314" s="45"/>
      <c r="AI314" s="45"/>
      <c r="AJ314" s="45"/>
      <c r="AK314" s="45"/>
      <c r="AL314" s="45"/>
      <c r="AM314" s="45"/>
      <c r="AN314" s="45"/>
      <c r="AO314" s="45"/>
    </row>
    <row r="315" spans="1:41" ht="15.75">
      <c r="A315" s="45"/>
      <c r="B315" s="45"/>
      <c r="C315" s="45"/>
      <c r="D315" s="45"/>
      <c r="E315" s="45"/>
      <c r="F315" s="46"/>
      <c r="G315" s="45"/>
      <c r="H315" s="47"/>
      <c r="I315" s="48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  <c r="AC315" s="45"/>
      <c r="AD315" s="45"/>
      <c r="AE315" s="45"/>
      <c r="AF315" s="45"/>
      <c r="AG315" s="45"/>
      <c r="AH315" s="45"/>
      <c r="AI315" s="45"/>
      <c r="AJ315" s="45"/>
      <c r="AK315" s="45"/>
      <c r="AL315" s="45"/>
      <c r="AM315" s="45"/>
      <c r="AN315" s="45"/>
      <c r="AO315" s="45"/>
    </row>
    <row r="316" spans="1:41" ht="15.75">
      <c r="A316" s="45"/>
      <c r="B316" s="45"/>
      <c r="C316" s="45"/>
      <c r="D316" s="45"/>
      <c r="E316" s="45"/>
      <c r="F316" s="46"/>
      <c r="G316" s="45"/>
      <c r="H316" s="47"/>
      <c r="I316" s="48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  <c r="AC316" s="45"/>
      <c r="AD316" s="45"/>
      <c r="AE316" s="45"/>
      <c r="AF316" s="45"/>
      <c r="AG316" s="45"/>
      <c r="AH316" s="45"/>
      <c r="AI316" s="45"/>
      <c r="AJ316" s="45"/>
      <c r="AK316" s="45"/>
      <c r="AL316" s="45"/>
      <c r="AM316" s="45"/>
      <c r="AN316" s="45"/>
      <c r="AO316" s="45"/>
    </row>
    <row r="317" spans="1:41" ht="15.75">
      <c r="A317" s="45"/>
      <c r="B317" s="45"/>
      <c r="C317" s="45"/>
      <c r="D317" s="45"/>
      <c r="E317" s="45"/>
      <c r="F317" s="46"/>
      <c r="G317" s="45"/>
      <c r="H317" s="47"/>
      <c r="I317" s="48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  <c r="AD317" s="45"/>
      <c r="AE317" s="45"/>
      <c r="AF317" s="45"/>
      <c r="AG317" s="45"/>
      <c r="AH317" s="45"/>
      <c r="AI317" s="45"/>
      <c r="AJ317" s="45"/>
      <c r="AK317" s="45"/>
      <c r="AL317" s="45"/>
      <c r="AM317" s="45"/>
      <c r="AN317" s="45"/>
      <c r="AO317" s="45"/>
    </row>
    <row r="318" spans="1:41" ht="15.75">
      <c r="A318" s="45"/>
      <c r="B318" s="45"/>
      <c r="C318" s="45"/>
      <c r="D318" s="45"/>
      <c r="E318" s="45"/>
      <c r="F318" s="46"/>
      <c r="G318" s="45"/>
      <c r="H318" s="47"/>
      <c r="I318" s="48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  <c r="AC318" s="45"/>
      <c r="AD318" s="45"/>
      <c r="AE318" s="45"/>
      <c r="AF318" s="45"/>
      <c r="AG318" s="45"/>
      <c r="AH318" s="45"/>
      <c r="AI318" s="45"/>
      <c r="AJ318" s="45"/>
      <c r="AK318" s="45"/>
      <c r="AL318" s="45"/>
      <c r="AM318" s="45"/>
      <c r="AN318" s="45"/>
      <c r="AO318" s="45"/>
    </row>
    <row r="319" spans="1:41" ht="15.75">
      <c r="A319" s="45"/>
      <c r="B319" s="45"/>
      <c r="C319" s="45"/>
      <c r="D319" s="45"/>
      <c r="E319" s="45"/>
      <c r="F319" s="46"/>
      <c r="G319" s="45"/>
      <c r="H319" s="47"/>
      <c r="I319" s="48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  <c r="AC319" s="45"/>
      <c r="AD319" s="45"/>
      <c r="AE319" s="45"/>
      <c r="AF319" s="45"/>
      <c r="AG319" s="45"/>
      <c r="AH319" s="45"/>
      <c r="AI319" s="45"/>
      <c r="AJ319" s="45"/>
      <c r="AK319" s="45"/>
      <c r="AL319" s="45"/>
      <c r="AM319" s="45"/>
      <c r="AN319" s="45"/>
      <c r="AO319" s="45"/>
    </row>
    <row r="320" spans="1:41" ht="15.75">
      <c r="A320" s="45"/>
      <c r="B320" s="45"/>
      <c r="C320" s="45"/>
      <c r="D320" s="45"/>
      <c r="E320" s="45"/>
      <c r="F320" s="46"/>
      <c r="G320" s="45"/>
      <c r="H320" s="47"/>
      <c r="I320" s="48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  <c r="AC320" s="45"/>
      <c r="AD320" s="45"/>
      <c r="AE320" s="45"/>
      <c r="AF320" s="45"/>
      <c r="AG320" s="45"/>
      <c r="AH320" s="45"/>
      <c r="AI320" s="45"/>
      <c r="AJ320" s="45"/>
      <c r="AK320" s="45"/>
      <c r="AL320" s="45"/>
      <c r="AM320" s="45"/>
      <c r="AN320" s="45"/>
      <c r="AO320" s="45"/>
    </row>
    <row r="321" spans="1:41" ht="15.75">
      <c r="A321" s="45"/>
      <c r="B321" s="45"/>
      <c r="C321" s="45"/>
      <c r="D321" s="45"/>
      <c r="E321" s="45"/>
      <c r="F321" s="46"/>
      <c r="G321" s="45"/>
      <c r="H321" s="47"/>
      <c r="I321" s="48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  <c r="AC321" s="45"/>
      <c r="AD321" s="45"/>
      <c r="AE321" s="45"/>
      <c r="AF321" s="45"/>
      <c r="AG321" s="45"/>
      <c r="AH321" s="45"/>
      <c r="AI321" s="45"/>
      <c r="AJ321" s="45"/>
      <c r="AK321" s="45"/>
      <c r="AL321" s="45"/>
      <c r="AM321" s="45"/>
      <c r="AN321" s="45"/>
      <c r="AO321" s="45"/>
    </row>
    <row r="322" spans="1:41" ht="15.75">
      <c r="A322" s="45"/>
      <c r="B322" s="45"/>
      <c r="C322" s="45"/>
      <c r="D322" s="45"/>
      <c r="E322" s="45"/>
      <c r="F322" s="46"/>
      <c r="G322" s="45"/>
      <c r="H322" s="47"/>
      <c r="I322" s="48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  <c r="AC322" s="45"/>
      <c r="AD322" s="45"/>
      <c r="AE322" s="45"/>
      <c r="AF322" s="45"/>
      <c r="AG322" s="45"/>
      <c r="AH322" s="45"/>
      <c r="AI322" s="45"/>
      <c r="AJ322" s="45"/>
      <c r="AK322" s="45"/>
      <c r="AL322" s="45"/>
      <c r="AM322" s="45"/>
      <c r="AN322" s="45"/>
      <c r="AO322" s="45"/>
    </row>
    <row r="323" spans="1:41" ht="15.75">
      <c r="A323" s="45"/>
      <c r="B323" s="45"/>
      <c r="C323" s="45"/>
      <c r="D323" s="45"/>
      <c r="E323" s="45"/>
      <c r="F323" s="46"/>
      <c r="G323" s="45"/>
      <c r="H323" s="47"/>
      <c r="I323" s="48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  <c r="AC323" s="45"/>
      <c r="AD323" s="45"/>
      <c r="AE323" s="45"/>
      <c r="AF323" s="45"/>
      <c r="AG323" s="45"/>
      <c r="AH323" s="45"/>
      <c r="AI323" s="45"/>
      <c r="AJ323" s="45"/>
      <c r="AK323" s="45"/>
      <c r="AL323" s="45"/>
      <c r="AM323" s="45"/>
      <c r="AN323" s="45"/>
      <c r="AO323" s="45"/>
    </row>
    <row r="324" spans="1:41" ht="15.75">
      <c r="A324" s="45"/>
      <c r="B324" s="45"/>
      <c r="C324" s="45"/>
      <c r="D324" s="45"/>
      <c r="E324" s="45"/>
      <c r="F324" s="46"/>
      <c r="G324" s="45"/>
      <c r="H324" s="47"/>
      <c r="I324" s="48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  <c r="AC324" s="45"/>
      <c r="AD324" s="45"/>
      <c r="AE324" s="45"/>
      <c r="AF324" s="45"/>
      <c r="AG324" s="45"/>
      <c r="AH324" s="45"/>
      <c r="AI324" s="45"/>
      <c r="AJ324" s="45"/>
      <c r="AK324" s="45"/>
      <c r="AL324" s="45"/>
      <c r="AM324" s="45"/>
      <c r="AN324" s="45"/>
      <c r="AO324" s="45"/>
    </row>
    <row r="325" spans="1:41" ht="15.75">
      <c r="A325" s="45"/>
      <c r="B325" s="45"/>
      <c r="C325" s="45"/>
      <c r="D325" s="45"/>
      <c r="E325" s="45"/>
      <c r="F325" s="46"/>
      <c r="G325" s="45"/>
      <c r="H325" s="47"/>
      <c r="I325" s="48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  <c r="AC325" s="45"/>
      <c r="AD325" s="45"/>
      <c r="AE325" s="45"/>
      <c r="AF325" s="45"/>
      <c r="AG325" s="45"/>
      <c r="AH325" s="45"/>
      <c r="AI325" s="45"/>
      <c r="AJ325" s="45"/>
      <c r="AK325" s="45"/>
      <c r="AL325" s="45"/>
      <c r="AM325" s="45"/>
      <c r="AN325" s="45"/>
      <c r="AO325" s="45"/>
    </row>
    <row r="326" spans="1:41" ht="15.75">
      <c r="A326" s="45"/>
      <c r="B326" s="45"/>
      <c r="C326" s="45"/>
      <c r="D326" s="45"/>
      <c r="E326" s="45"/>
      <c r="F326" s="46"/>
      <c r="G326" s="45"/>
      <c r="H326" s="47"/>
      <c r="I326" s="48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  <c r="AC326" s="45"/>
      <c r="AD326" s="45"/>
      <c r="AE326" s="45"/>
      <c r="AF326" s="45"/>
      <c r="AG326" s="45"/>
      <c r="AH326" s="45"/>
      <c r="AI326" s="45"/>
      <c r="AJ326" s="45"/>
      <c r="AK326" s="45"/>
      <c r="AL326" s="45"/>
      <c r="AM326" s="45"/>
      <c r="AN326" s="45"/>
      <c r="AO326" s="45"/>
    </row>
    <row r="327" spans="1:41" ht="15.75">
      <c r="A327" s="45"/>
      <c r="B327" s="45"/>
      <c r="C327" s="45"/>
      <c r="D327" s="45"/>
      <c r="E327" s="45"/>
      <c r="F327" s="46"/>
      <c r="G327" s="45"/>
      <c r="H327" s="47"/>
      <c r="I327" s="48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  <c r="AC327" s="45"/>
      <c r="AD327" s="45"/>
      <c r="AE327" s="45"/>
      <c r="AF327" s="45"/>
      <c r="AG327" s="45"/>
      <c r="AH327" s="45"/>
      <c r="AI327" s="45"/>
      <c r="AJ327" s="45"/>
      <c r="AK327" s="45"/>
      <c r="AL327" s="45"/>
      <c r="AM327" s="45"/>
      <c r="AN327" s="45"/>
      <c r="AO327" s="45"/>
    </row>
    <row r="328" spans="1:41" ht="15.75">
      <c r="A328" s="45"/>
      <c r="B328" s="45"/>
      <c r="C328" s="45"/>
      <c r="D328" s="45"/>
      <c r="E328" s="45"/>
      <c r="F328" s="46"/>
      <c r="G328" s="45"/>
      <c r="H328" s="47"/>
      <c r="I328" s="48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  <c r="AC328" s="45"/>
      <c r="AD328" s="45"/>
      <c r="AE328" s="45"/>
      <c r="AF328" s="45"/>
      <c r="AG328" s="45"/>
      <c r="AH328" s="45"/>
      <c r="AI328" s="45"/>
      <c r="AJ328" s="45"/>
      <c r="AK328" s="45"/>
      <c r="AL328" s="45"/>
      <c r="AM328" s="45"/>
      <c r="AN328" s="45"/>
      <c r="AO328" s="45"/>
    </row>
    <row r="329" spans="1:41" ht="15.75">
      <c r="A329" s="45"/>
      <c r="B329" s="45"/>
      <c r="C329" s="45"/>
      <c r="D329" s="45"/>
      <c r="E329" s="45"/>
      <c r="F329" s="46"/>
      <c r="G329" s="45"/>
      <c r="H329" s="47"/>
      <c r="I329" s="48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  <c r="AC329" s="45"/>
      <c r="AD329" s="45"/>
      <c r="AE329" s="45"/>
      <c r="AF329" s="45"/>
      <c r="AG329" s="45"/>
      <c r="AH329" s="45"/>
      <c r="AI329" s="45"/>
      <c r="AJ329" s="45"/>
      <c r="AK329" s="45"/>
      <c r="AL329" s="45"/>
      <c r="AM329" s="45"/>
      <c r="AN329" s="45"/>
      <c r="AO329" s="45"/>
    </row>
    <row r="330" spans="1:41" ht="15.75">
      <c r="A330" s="45"/>
      <c r="B330" s="45"/>
      <c r="C330" s="45"/>
      <c r="D330" s="45"/>
      <c r="E330" s="45"/>
      <c r="F330" s="46"/>
      <c r="G330" s="45"/>
      <c r="H330" s="47"/>
      <c r="I330" s="48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  <c r="AC330" s="45"/>
      <c r="AD330" s="45"/>
      <c r="AE330" s="45"/>
      <c r="AF330" s="45"/>
      <c r="AG330" s="45"/>
      <c r="AH330" s="45"/>
      <c r="AI330" s="45"/>
      <c r="AJ330" s="45"/>
      <c r="AK330" s="45"/>
      <c r="AL330" s="45"/>
      <c r="AM330" s="45"/>
      <c r="AN330" s="45"/>
      <c r="AO330" s="45"/>
    </row>
    <row r="331" spans="1:41" ht="15.75">
      <c r="A331" s="45"/>
      <c r="B331" s="45"/>
      <c r="C331" s="45"/>
      <c r="D331" s="45"/>
      <c r="E331" s="45"/>
      <c r="F331" s="46"/>
      <c r="G331" s="45"/>
      <c r="H331" s="47"/>
      <c r="I331" s="48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  <c r="AC331" s="45"/>
      <c r="AD331" s="45"/>
      <c r="AE331" s="45"/>
      <c r="AF331" s="45"/>
      <c r="AG331" s="45"/>
      <c r="AH331" s="45"/>
      <c r="AI331" s="45"/>
      <c r="AJ331" s="45"/>
      <c r="AK331" s="45"/>
      <c r="AL331" s="45"/>
      <c r="AM331" s="45"/>
      <c r="AN331" s="45"/>
      <c r="AO331" s="45"/>
    </row>
    <row r="332" spans="1:41" ht="15.75">
      <c r="A332" s="45"/>
      <c r="B332" s="45"/>
      <c r="C332" s="45"/>
      <c r="D332" s="45"/>
      <c r="E332" s="45"/>
      <c r="F332" s="46"/>
      <c r="G332" s="45"/>
      <c r="H332" s="47"/>
      <c r="I332" s="48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  <c r="AC332" s="45"/>
      <c r="AD332" s="45"/>
      <c r="AE332" s="45"/>
      <c r="AF332" s="45"/>
      <c r="AG332" s="45"/>
      <c r="AH332" s="45"/>
      <c r="AI332" s="45"/>
      <c r="AJ332" s="45"/>
      <c r="AK332" s="45"/>
      <c r="AL332" s="45"/>
      <c r="AM332" s="45"/>
      <c r="AN332" s="45"/>
      <c r="AO332" s="45"/>
    </row>
    <row r="333" spans="1:41" ht="15.75">
      <c r="A333" s="45"/>
      <c r="B333" s="45"/>
      <c r="C333" s="45"/>
      <c r="D333" s="45"/>
      <c r="E333" s="45"/>
      <c r="F333" s="46"/>
      <c r="G333" s="45"/>
      <c r="H333" s="47"/>
      <c r="I333" s="48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  <c r="AC333" s="45"/>
      <c r="AD333" s="45"/>
      <c r="AE333" s="45"/>
      <c r="AF333" s="45"/>
      <c r="AG333" s="45"/>
      <c r="AH333" s="45"/>
      <c r="AI333" s="45"/>
      <c r="AJ333" s="45"/>
      <c r="AK333" s="45"/>
      <c r="AL333" s="45"/>
      <c r="AM333" s="45"/>
      <c r="AN333" s="45"/>
      <c r="AO333" s="45"/>
    </row>
    <row r="334" spans="1:41" ht="15.75">
      <c r="A334" s="45"/>
      <c r="B334" s="45"/>
      <c r="C334" s="45"/>
      <c r="D334" s="45"/>
      <c r="E334" s="45"/>
      <c r="F334" s="46"/>
      <c r="G334" s="45"/>
      <c r="H334" s="47"/>
      <c r="I334" s="48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  <c r="AC334" s="45"/>
      <c r="AD334" s="45"/>
      <c r="AE334" s="45"/>
      <c r="AF334" s="45"/>
      <c r="AG334" s="45"/>
      <c r="AH334" s="45"/>
      <c r="AI334" s="45"/>
      <c r="AJ334" s="45"/>
      <c r="AK334" s="45"/>
      <c r="AL334" s="45"/>
      <c r="AM334" s="45"/>
      <c r="AN334" s="45"/>
      <c r="AO334" s="45"/>
    </row>
    <row r="335" spans="1:41" ht="15.75">
      <c r="A335" s="45"/>
      <c r="B335" s="45"/>
      <c r="C335" s="45"/>
      <c r="D335" s="45"/>
      <c r="E335" s="45"/>
      <c r="F335" s="46"/>
      <c r="G335" s="45"/>
      <c r="H335" s="47"/>
      <c r="I335" s="48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  <c r="AC335" s="45"/>
      <c r="AD335" s="45"/>
      <c r="AE335" s="45"/>
      <c r="AF335" s="45"/>
      <c r="AG335" s="45"/>
      <c r="AH335" s="45"/>
      <c r="AI335" s="45"/>
      <c r="AJ335" s="45"/>
      <c r="AK335" s="45"/>
      <c r="AL335" s="45"/>
      <c r="AM335" s="45"/>
      <c r="AN335" s="45"/>
      <c r="AO335" s="45"/>
    </row>
    <row r="336" spans="1:41" ht="15.75">
      <c r="A336" s="45"/>
      <c r="B336" s="45"/>
      <c r="C336" s="45"/>
      <c r="D336" s="45"/>
      <c r="E336" s="45"/>
      <c r="F336" s="46"/>
      <c r="G336" s="45"/>
      <c r="H336" s="47"/>
      <c r="I336" s="48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  <c r="AC336" s="45"/>
      <c r="AD336" s="45"/>
      <c r="AE336" s="45"/>
      <c r="AF336" s="45"/>
      <c r="AG336" s="45"/>
      <c r="AH336" s="45"/>
      <c r="AI336" s="45"/>
      <c r="AJ336" s="45"/>
      <c r="AK336" s="45"/>
      <c r="AL336" s="45"/>
      <c r="AM336" s="45"/>
      <c r="AN336" s="45"/>
      <c r="AO336" s="45"/>
    </row>
    <row r="337" spans="1:41" ht="15.75">
      <c r="A337" s="45"/>
      <c r="B337" s="45"/>
      <c r="C337" s="45"/>
      <c r="D337" s="45"/>
      <c r="E337" s="45"/>
      <c r="F337" s="46"/>
      <c r="G337" s="45"/>
      <c r="H337" s="47"/>
      <c r="I337" s="48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  <c r="AD337" s="45"/>
      <c r="AE337" s="45"/>
      <c r="AF337" s="45"/>
      <c r="AG337" s="45"/>
      <c r="AH337" s="45"/>
      <c r="AI337" s="45"/>
      <c r="AJ337" s="45"/>
      <c r="AK337" s="45"/>
      <c r="AL337" s="45"/>
      <c r="AM337" s="45"/>
      <c r="AN337" s="45"/>
      <c r="AO337" s="45"/>
    </row>
    <row r="338" spans="1:41" ht="15.75">
      <c r="A338" s="45"/>
      <c r="B338" s="45"/>
      <c r="C338" s="45"/>
      <c r="D338" s="45"/>
      <c r="E338" s="45"/>
      <c r="F338" s="46"/>
      <c r="G338" s="45"/>
      <c r="H338" s="47"/>
      <c r="I338" s="48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  <c r="AC338" s="45"/>
      <c r="AD338" s="45"/>
      <c r="AE338" s="45"/>
      <c r="AF338" s="45"/>
      <c r="AG338" s="45"/>
      <c r="AH338" s="45"/>
      <c r="AI338" s="45"/>
      <c r="AJ338" s="45"/>
      <c r="AK338" s="45"/>
      <c r="AL338" s="45"/>
      <c r="AM338" s="45"/>
      <c r="AN338" s="45"/>
      <c r="AO338" s="45"/>
    </row>
    <row r="339" spans="1:41" ht="15.75">
      <c r="A339" s="45"/>
      <c r="B339" s="45"/>
      <c r="C339" s="45"/>
      <c r="D339" s="45"/>
      <c r="E339" s="45"/>
      <c r="F339" s="46"/>
      <c r="G339" s="45"/>
      <c r="H339" s="47"/>
      <c r="I339" s="48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  <c r="AC339" s="45"/>
      <c r="AD339" s="45"/>
      <c r="AE339" s="45"/>
      <c r="AF339" s="45"/>
      <c r="AG339" s="45"/>
      <c r="AH339" s="45"/>
      <c r="AI339" s="45"/>
      <c r="AJ339" s="45"/>
      <c r="AK339" s="45"/>
      <c r="AL339" s="45"/>
      <c r="AM339" s="45"/>
      <c r="AN339" s="45"/>
      <c r="AO339" s="45"/>
    </row>
    <row r="340" spans="1:41" ht="15.75">
      <c r="A340" s="45"/>
      <c r="B340" s="45"/>
      <c r="C340" s="45"/>
      <c r="D340" s="45"/>
      <c r="E340" s="45"/>
      <c r="F340" s="46"/>
      <c r="G340" s="45"/>
      <c r="H340" s="47"/>
      <c r="I340" s="48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  <c r="AC340" s="45"/>
      <c r="AD340" s="45"/>
      <c r="AE340" s="45"/>
      <c r="AF340" s="45"/>
      <c r="AG340" s="45"/>
      <c r="AH340" s="45"/>
      <c r="AI340" s="45"/>
      <c r="AJ340" s="45"/>
      <c r="AK340" s="45"/>
      <c r="AL340" s="45"/>
      <c r="AM340" s="45"/>
      <c r="AN340" s="45"/>
      <c r="AO340" s="45"/>
    </row>
    <row r="341" spans="1:41" ht="15.75">
      <c r="A341" s="45"/>
      <c r="B341" s="45"/>
      <c r="C341" s="45"/>
      <c r="D341" s="45"/>
      <c r="E341" s="45"/>
      <c r="F341" s="46"/>
      <c r="G341" s="45"/>
      <c r="H341" s="47"/>
      <c r="I341" s="48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  <c r="AC341" s="45"/>
      <c r="AD341" s="45"/>
      <c r="AE341" s="45"/>
      <c r="AF341" s="45"/>
      <c r="AG341" s="45"/>
      <c r="AH341" s="45"/>
      <c r="AI341" s="45"/>
      <c r="AJ341" s="45"/>
      <c r="AK341" s="45"/>
      <c r="AL341" s="45"/>
      <c r="AM341" s="45"/>
      <c r="AN341" s="45"/>
      <c r="AO341" s="45"/>
    </row>
    <row r="342" spans="1:41" ht="15.75">
      <c r="A342" s="45"/>
      <c r="B342" s="45"/>
      <c r="C342" s="45"/>
      <c r="D342" s="45"/>
      <c r="E342" s="45"/>
      <c r="F342" s="46"/>
      <c r="G342" s="45"/>
      <c r="H342" s="47"/>
      <c r="I342" s="48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  <c r="AC342" s="45"/>
      <c r="AD342" s="45"/>
      <c r="AE342" s="45"/>
      <c r="AF342" s="45"/>
      <c r="AG342" s="45"/>
      <c r="AH342" s="45"/>
      <c r="AI342" s="45"/>
      <c r="AJ342" s="45"/>
      <c r="AK342" s="45"/>
      <c r="AL342" s="45"/>
      <c r="AM342" s="45"/>
      <c r="AN342" s="45"/>
      <c r="AO342" s="45"/>
    </row>
    <row r="343" spans="1:41" ht="15.75">
      <c r="A343" s="45"/>
      <c r="B343" s="45"/>
      <c r="C343" s="45"/>
      <c r="D343" s="45"/>
      <c r="E343" s="45"/>
      <c r="F343" s="46"/>
      <c r="G343" s="45"/>
      <c r="H343" s="47"/>
      <c r="I343" s="48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  <c r="AC343" s="45"/>
      <c r="AD343" s="45"/>
      <c r="AE343" s="45"/>
      <c r="AF343" s="45"/>
      <c r="AG343" s="45"/>
      <c r="AH343" s="45"/>
      <c r="AI343" s="45"/>
      <c r="AJ343" s="45"/>
      <c r="AK343" s="45"/>
      <c r="AL343" s="45"/>
      <c r="AM343" s="45"/>
      <c r="AN343" s="45"/>
      <c r="AO343" s="45"/>
    </row>
    <row r="344" spans="1:41" ht="15.75">
      <c r="A344" s="45"/>
      <c r="B344" s="45"/>
      <c r="C344" s="45"/>
      <c r="D344" s="45"/>
      <c r="E344" s="45"/>
      <c r="F344" s="46"/>
      <c r="G344" s="45"/>
      <c r="H344" s="47"/>
      <c r="I344" s="48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  <c r="AC344" s="45"/>
      <c r="AD344" s="45"/>
      <c r="AE344" s="45"/>
      <c r="AF344" s="45"/>
      <c r="AG344" s="45"/>
      <c r="AH344" s="45"/>
      <c r="AI344" s="45"/>
      <c r="AJ344" s="45"/>
      <c r="AK344" s="45"/>
      <c r="AL344" s="45"/>
      <c r="AM344" s="45"/>
      <c r="AN344" s="45"/>
      <c r="AO344" s="45"/>
    </row>
    <row r="345" spans="1:41" ht="15.75">
      <c r="A345" s="45"/>
      <c r="B345" s="45"/>
      <c r="C345" s="45"/>
      <c r="D345" s="45"/>
      <c r="E345" s="45"/>
      <c r="F345" s="46"/>
      <c r="G345" s="45"/>
      <c r="H345" s="47"/>
      <c r="I345" s="48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  <c r="AC345" s="45"/>
      <c r="AD345" s="45"/>
      <c r="AE345" s="45"/>
      <c r="AF345" s="45"/>
      <c r="AG345" s="45"/>
      <c r="AH345" s="45"/>
      <c r="AI345" s="45"/>
      <c r="AJ345" s="45"/>
      <c r="AK345" s="45"/>
      <c r="AL345" s="45"/>
      <c r="AM345" s="45"/>
      <c r="AN345" s="45"/>
      <c r="AO345" s="45"/>
    </row>
    <row r="346" spans="1:41" ht="15.75">
      <c r="A346" s="45"/>
      <c r="B346" s="45"/>
      <c r="C346" s="45"/>
      <c r="D346" s="45"/>
      <c r="E346" s="45"/>
      <c r="F346" s="46"/>
      <c r="G346" s="45"/>
      <c r="H346" s="47"/>
      <c r="I346" s="48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  <c r="AC346" s="45"/>
      <c r="AD346" s="45"/>
      <c r="AE346" s="45"/>
      <c r="AF346" s="45"/>
      <c r="AG346" s="45"/>
      <c r="AH346" s="45"/>
      <c r="AI346" s="45"/>
      <c r="AJ346" s="45"/>
      <c r="AK346" s="45"/>
      <c r="AL346" s="45"/>
      <c r="AM346" s="45"/>
      <c r="AN346" s="45"/>
      <c r="AO346" s="45"/>
    </row>
    <row r="347" spans="1:41" ht="15.75">
      <c r="A347" s="45"/>
      <c r="B347" s="45"/>
      <c r="C347" s="45"/>
      <c r="D347" s="45"/>
      <c r="E347" s="45"/>
      <c r="F347" s="46"/>
      <c r="G347" s="45"/>
      <c r="H347" s="47"/>
      <c r="I347" s="48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  <c r="AC347" s="45"/>
      <c r="AD347" s="45"/>
      <c r="AE347" s="45"/>
      <c r="AF347" s="45"/>
      <c r="AG347" s="45"/>
      <c r="AH347" s="45"/>
      <c r="AI347" s="45"/>
      <c r="AJ347" s="45"/>
      <c r="AK347" s="45"/>
      <c r="AL347" s="45"/>
      <c r="AM347" s="45"/>
      <c r="AN347" s="45"/>
      <c r="AO347" s="45"/>
    </row>
    <row r="348" spans="1:41" ht="15.75">
      <c r="A348" s="45"/>
      <c r="B348" s="45"/>
      <c r="C348" s="45"/>
      <c r="D348" s="45"/>
      <c r="E348" s="45"/>
      <c r="F348" s="46"/>
      <c r="G348" s="45"/>
      <c r="H348" s="47"/>
      <c r="I348" s="48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  <c r="AC348" s="45"/>
      <c r="AD348" s="45"/>
      <c r="AE348" s="45"/>
      <c r="AF348" s="45"/>
      <c r="AG348" s="45"/>
      <c r="AH348" s="45"/>
      <c r="AI348" s="45"/>
      <c r="AJ348" s="45"/>
      <c r="AK348" s="45"/>
      <c r="AL348" s="45"/>
      <c r="AM348" s="45"/>
      <c r="AN348" s="45"/>
      <c r="AO348" s="45"/>
    </row>
    <row r="349" spans="1:41" ht="15.75">
      <c r="A349" s="45"/>
      <c r="B349" s="45"/>
      <c r="C349" s="45"/>
      <c r="D349" s="45"/>
      <c r="E349" s="45"/>
      <c r="F349" s="46"/>
      <c r="G349" s="45"/>
      <c r="H349" s="47"/>
      <c r="I349" s="48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  <c r="AC349" s="45"/>
      <c r="AD349" s="45"/>
      <c r="AE349" s="45"/>
      <c r="AF349" s="45"/>
      <c r="AG349" s="45"/>
      <c r="AH349" s="45"/>
      <c r="AI349" s="45"/>
      <c r="AJ349" s="45"/>
      <c r="AK349" s="45"/>
      <c r="AL349" s="45"/>
      <c r="AM349" s="45"/>
      <c r="AN349" s="45"/>
      <c r="AO349" s="45"/>
    </row>
    <row r="350" spans="1:41" ht="15.75">
      <c r="A350" s="45"/>
      <c r="B350" s="45"/>
      <c r="C350" s="45"/>
      <c r="D350" s="45"/>
      <c r="E350" s="45"/>
      <c r="F350" s="46"/>
      <c r="G350" s="45"/>
      <c r="H350" s="47"/>
      <c r="I350" s="48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  <c r="AC350" s="45"/>
      <c r="AD350" s="45"/>
      <c r="AE350" s="45"/>
      <c r="AF350" s="45"/>
      <c r="AG350" s="45"/>
      <c r="AH350" s="45"/>
      <c r="AI350" s="45"/>
      <c r="AJ350" s="45"/>
      <c r="AK350" s="45"/>
      <c r="AL350" s="45"/>
      <c r="AM350" s="45"/>
      <c r="AN350" s="45"/>
      <c r="AO350" s="45"/>
    </row>
    <row r="351" spans="1:41" ht="15.75">
      <c r="A351" s="45"/>
      <c r="B351" s="45"/>
      <c r="C351" s="45"/>
      <c r="D351" s="45"/>
      <c r="E351" s="45"/>
      <c r="F351" s="46"/>
      <c r="G351" s="45"/>
      <c r="H351" s="47"/>
      <c r="I351" s="48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  <c r="AC351" s="45"/>
      <c r="AD351" s="45"/>
      <c r="AE351" s="45"/>
      <c r="AF351" s="45"/>
      <c r="AG351" s="45"/>
      <c r="AH351" s="45"/>
      <c r="AI351" s="45"/>
      <c r="AJ351" s="45"/>
      <c r="AK351" s="45"/>
      <c r="AL351" s="45"/>
      <c r="AM351" s="45"/>
      <c r="AN351" s="45"/>
      <c r="AO351" s="45"/>
    </row>
    <row r="352" spans="1:41" ht="15.75">
      <c r="A352" s="45"/>
      <c r="B352" s="45"/>
      <c r="C352" s="45"/>
      <c r="D352" s="45"/>
      <c r="E352" s="45"/>
      <c r="F352" s="46"/>
      <c r="G352" s="45"/>
      <c r="H352" s="47"/>
      <c r="I352" s="48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  <c r="AC352" s="45"/>
      <c r="AD352" s="45"/>
      <c r="AE352" s="45"/>
      <c r="AF352" s="45"/>
      <c r="AG352" s="45"/>
      <c r="AH352" s="45"/>
      <c r="AI352" s="45"/>
      <c r="AJ352" s="45"/>
      <c r="AK352" s="45"/>
      <c r="AL352" s="45"/>
      <c r="AM352" s="45"/>
      <c r="AN352" s="45"/>
      <c r="AO352" s="45"/>
    </row>
    <row r="353" spans="1:41" ht="15.75">
      <c r="A353" s="45"/>
      <c r="B353" s="45"/>
      <c r="C353" s="45"/>
      <c r="D353" s="45"/>
      <c r="E353" s="45"/>
      <c r="F353" s="46"/>
      <c r="G353" s="45"/>
      <c r="H353" s="47"/>
      <c r="I353" s="48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  <c r="AC353" s="45"/>
      <c r="AD353" s="45"/>
      <c r="AE353" s="45"/>
      <c r="AF353" s="45"/>
      <c r="AG353" s="45"/>
      <c r="AH353" s="45"/>
      <c r="AI353" s="45"/>
      <c r="AJ353" s="45"/>
      <c r="AK353" s="45"/>
      <c r="AL353" s="45"/>
      <c r="AM353" s="45"/>
      <c r="AN353" s="45"/>
      <c r="AO353" s="45"/>
    </row>
    <row r="354" spans="1:41" ht="15.75">
      <c r="A354" s="45"/>
      <c r="B354" s="45"/>
      <c r="C354" s="45"/>
      <c r="D354" s="45"/>
      <c r="E354" s="45"/>
      <c r="F354" s="46"/>
      <c r="G354" s="45"/>
      <c r="H354" s="47"/>
      <c r="I354" s="48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  <c r="AC354" s="45"/>
      <c r="AD354" s="45"/>
      <c r="AE354" s="45"/>
      <c r="AF354" s="45"/>
      <c r="AG354" s="45"/>
      <c r="AH354" s="45"/>
      <c r="AI354" s="45"/>
      <c r="AJ354" s="45"/>
      <c r="AK354" s="45"/>
      <c r="AL354" s="45"/>
      <c r="AM354" s="45"/>
      <c r="AN354" s="45"/>
      <c r="AO354" s="45"/>
    </row>
    <row r="355" spans="1:41" ht="15.75">
      <c r="A355" s="45"/>
      <c r="B355" s="45"/>
      <c r="C355" s="45"/>
      <c r="D355" s="45"/>
      <c r="E355" s="45"/>
      <c r="F355" s="46"/>
      <c r="G355" s="45"/>
      <c r="H355" s="47"/>
      <c r="I355" s="48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  <c r="AC355" s="45"/>
      <c r="AD355" s="45"/>
      <c r="AE355" s="45"/>
      <c r="AF355" s="45"/>
      <c r="AG355" s="45"/>
      <c r="AH355" s="45"/>
      <c r="AI355" s="45"/>
      <c r="AJ355" s="45"/>
      <c r="AK355" s="45"/>
      <c r="AL355" s="45"/>
      <c r="AM355" s="45"/>
      <c r="AN355" s="45"/>
      <c r="AO355" s="45"/>
    </row>
    <row r="356" spans="1:41" ht="15.75">
      <c r="A356" s="45"/>
      <c r="B356" s="45"/>
      <c r="C356" s="45"/>
      <c r="D356" s="45"/>
      <c r="E356" s="45"/>
      <c r="F356" s="46"/>
      <c r="G356" s="45"/>
      <c r="H356" s="47"/>
      <c r="I356" s="48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  <c r="AC356" s="45"/>
      <c r="AD356" s="45"/>
      <c r="AE356" s="45"/>
      <c r="AF356" s="45"/>
      <c r="AG356" s="45"/>
      <c r="AH356" s="45"/>
      <c r="AI356" s="45"/>
      <c r="AJ356" s="45"/>
      <c r="AK356" s="45"/>
      <c r="AL356" s="45"/>
      <c r="AM356" s="45"/>
      <c r="AN356" s="45"/>
      <c r="AO356" s="45"/>
    </row>
    <row r="357" spans="1:41" ht="15.75">
      <c r="A357" s="45"/>
      <c r="B357" s="45"/>
      <c r="C357" s="45"/>
      <c r="D357" s="45"/>
      <c r="E357" s="45"/>
      <c r="F357" s="46"/>
      <c r="G357" s="45"/>
      <c r="H357" s="47"/>
      <c r="I357" s="48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  <c r="AC357" s="45"/>
      <c r="AD357" s="45"/>
      <c r="AE357" s="45"/>
      <c r="AF357" s="45"/>
      <c r="AG357" s="45"/>
      <c r="AH357" s="45"/>
      <c r="AI357" s="45"/>
      <c r="AJ357" s="45"/>
      <c r="AK357" s="45"/>
      <c r="AL357" s="45"/>
      <c r="AM357" s="45"/>
      <c r="AN357" s="45"/>
      <c r="AO357" s="45"/>
    </row>
    <row r="358" spans="1:41" ht="15.75">
      <c r="A358" s="45"/>
      <c r="B358" s="45"/>
      <c r="C358" s="45"/>
      <c r="D358" s="45"/>
      <c r="E358" s="45"/>
      <c r="F358" s="46"/>
      <c r="G358" s="45"/>
      <c r="H358" s="47"/>
      <c r="I358" s="48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  <c r="AC358" s="45"/>
      <c r="AD358" s="45"/>
      <c r="AE358" s="45"/>
      <c r="AF358" s="45"/>
      <c r="AG358" s="45"/>
      <c r="AH358" s="45"/>
      <c r="AI358" s="45"/>
      <c r="AJ358" s="45"/>
      <c r="AK358" s="45"/>
      <c r="AL358" s="45"/>
      <c r="AM358" s="45"/>
      <c r="AN358" s="45"/>
      <c r="AO358" s="45"/>
    </row>
    <row r="359" spans="1:41" ht="15.75">
      <c r="A359" s="45"/>
      <c r="B359" s="45"/>
      <c r="C359" s="45"/>
      <c r="D359" s="45"/>
      <c r="E359" s="45"/>
      <c r="F359" s="46"/>
      <c r="G359" s="45"/>
      <c r="H359" s="47"/>
      <c r="I359" s="48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  <c r="AC359" s="45"/>
      <c r="AD359" s="45"/>
      <c r="AE359" s="45"/>
      <c r="AF359" s="45"/>
      <c r="AG359" s="45"/>
      <c r="AH359" s="45"/>
      <c r="AI359" s="45"/>
      <c r="AJ359" s="45"/>
      <c r="AK359" s="45"/>
      <c r="AL359" s="45"/>
      <c r="AM359" s="45"/>
      <c r="AN359" s="45"/>
      <c r="AO359" s="45"/>
    </row>
    <row r="360" spans="1:41" ht="15.75">
      <c r="A360" s="45"/>
      <c r="B360" s="45"/>
      <c r="C360" s="45"/>
      <c r="D360" s="45"/>
      <c r="E360" s="45"/>
      <c r="F360" s="46"/>
      <c r="G360" s="45"/>
      <c r="H360" s="47"/>
      <c r="I360" s="48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  <c r="AC360" s="45"/>
      <c r="AD360" s="45"/>
      <c r="AE360" s="45"/>
      <c r="AF360" s="45"/>
      <c r="AG360" s="45"/>
      <c r="AH360" s="45"/>
      <c r="AI360" s="45"/>
      <c r="AJ360" s="45"/>
      <c r="AK360" s="45"/>
      <c r="AL360" s="45"/>
      <c r="AM360" s="45"/>
      <c r="AN360" s="45"/>
      <c r="AO360" s="45"/>
    </row>
    <row r="361" spans="1:41" ht="15.75">
      <c r="A361" s="45"/>
      <c r="B361" s="45"/>
      <c r="C361" s="45"/>
      <c r="D361" s="45"/>
      <c r="E361" s="45"/>
      <c r="F361" s="46"/>
      <c r="G361" s="45"/>
      <c r="H361" s="47"/>
      <c r="I361" s="48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  <c r="AC361" s="45"/>
      <c r="AD361" s="45"/>
      <c r="AE361" s="45"/>
      <c r="AF361" s="45"/>
      <c r="AG361" s="45"/>
      <c r="AH361" s="45"/>
      <c r="AI361" s="45"/>
      <c r="AJ361" s="45"/>
      <c r="AK361" s="45"/>
      <c r="AL361" s="45"/>
      <c r="AM361" s="45"/>
      <c r="AN361" s="45"/>
      <c r="AO361" s="45"/>
    </row>
    <row r="362" spans="1:41" ht="15.75">
      <c r="A362" s="45"/>
      <c r="B362" s="45"/>
      <c r="C362" s="45"/>
      <c r="D362" s="45"/>
      <c r="E362" s="45"/>
      <c r="F362" s="46"/>
      <c r="G362" s="45"/>
      <c r="H362" s="47"/>
      <c r="I362" s="48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  <c r="AC362" s="45"/>
      <c r="AD362" s="45"/>
      <c r="AE362" s="45"/>
      <c r="AF362" s="45"/>
      <c r="AG362" s="45"/>
      <c r="AH362" s="45"/>
      <c r="AI362" s="45"/>
      <c r="AJ362" s="45"/>
      <c r="AK362" s="45"/>
      <c r="AL362" s="45"/>
      <c r="AM362" s="45"/>
      <c r="AN362" s="45"/>
      <c r="AO362" s="45"/>
    </row>
    <row r="363" spans="1:41" ht="15.75">
      <c r="A363" s="45"/>
      <c r="B363" s="45"/>
      <c r="C363" s="45"/>
      <c r="D363" s="45"/>
      <c r="E363" s="45"/>
      <c r="F363" s="46"/>
      <c r="G363" s="45"/>
      <c r="H363" s="47"/>
      <c r="I363" s="48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  <c r="AC363" s="45"/>
      <c r="AD363" s="45"/>
      <c r="AE363" s="45"/>
      <c r="AF363" s="45"/>
      <c r="AG363" s="45"/>
      <c r="AH363" s="45"/>
      <c r="AI363" s="45"/>
      <c r="AJ363" s="45"/>
      <c r="AK363" s="45"/>
      <c r="AL363" s="45"/>
      <c r="AM363" s="45"/>
      <c r="AN363" s="45"/>
      <c r="AO363" s="45"/>
    </row>
    <row r="364" spans="1:41" ht="15.75">
      <c r="A364" s="45"/>
      <c r="B364" s="45"/>
      <c r="C364" s="45"/>
      <c r="D364" s="45"/>
      <c r="E364" s="45"/>
      <c r="F364" s="46"/>
      <c r="G364" s="45"/>
      <c r="H364" s="47"/>
      <c r="I364" s="48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  <c r="AC364" s="45"/>
      <c r="AD364" s="45"/>
      <c r="AE364" s="45"/>
      <c r="AF364" s="45"/>
      <c r="AG364" s="45"/>
      <c r="AH364" s="45"/>
      <c r="AI364" s="45"/>
      <c r="AJ364" s="45"/>
      <c r="AK364" s="45"/>
      <c r="AL364" s="45"/>
      <c r="AM364" s="45"/>
      <c r="AN364" s="45"/>
      <c r="AO364" s="45"/>
    </row>
    <row r="365" spans="1:41" ht="15.75">
      <c r="A365" s="45"/>
      <c r="B365" s="45"/>
      <c r="C365" s="45"/>
      <c r="D365" s="45"/>
      <c r="E365" s="45"/>
      <c r="F365" s="46"/>
      <c r="G365" s="45"/>
      <c r="H365" s="47"/>
      <c r="I365" s="48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  <c r="AC365" s="45"/>
      <c r="AD365" s="45"/>
      <c r="AE365" s="45"/>
      <c r="AF365" s="45"/>
      <c r="AG365" s="45"/>
      <c r="AH365" s="45"/>
      <c r="AI365" s="45"/>
      <c r="AJ365" s="45"/>
      <c r="AK365" s="45"/>
      <c r="AL365" s="45"/>
      <c r="AM365" s="45"/>
      <c r="AN365" s="45"/>
      <c r="AO365" s="45"/>
    </row>
    <row r="366" spans="1:41" ht="15.75">
      <c r="A366" s="45"/>
      <c r="B366" s="45"/>
      <c r="C366" s="45"/>
      <c r="D366" s="45"/>
      <c r="E366" s="45"/>
      <c r="F366" s="46"/>
      <c r="G366" s="45"/>
      <c r="H366" s="47"/>
      <c r="I366" s="48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  <c r="AC366" s="45"/>
      <c r="AD366" s="45"/>
      <c r="AE366" s="45"/>
      <c r="AF366" s="45"/>
      <c r="AG366" s="45"/>
      <c r="AH366" s="45"/>
      <c r="AI366" s="45"/>
      <c r="AJ366" s="45"/>
      <c r="AK366" s="45"/>
      <c r="AL366" s="45"/>
      <c r="AM366" s="45"/>
      <c r="AN366" s="45"/>
      <c r="AO366" s="45"/>
    </row>
    <row r="367" spans="1:41" ht="15.75">
      <c r="A367" s="45"/>
      <c r="B367" s="45"/>
      <c r="C367" s="45"/>
      <c r="D367" s="45"/>
      <c r="E367" s="45"/>
      <c r="F367" s="46"/>
      <c r="G367" s="45"/>
      <c r="H367" s="47"/>
      <c r="I367" s="48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  <c r="AC367" s="45"/>
      <c r="AD367" s="45"/>
      <c r="AE367" s="45"/>
      <c r="AF367" s="45"/>
      <c r="AG367" s="45"/>
      <c r="AH367" s="45"/>
      <c r="AI367" s="45"/>
      <c r="AJ367" s="45"/>
      <c r="AK367" s="45"/>
      <c r="AL367" s="45"/>
      <c r="AM367" s="45"/>
      <c r="AN367" s="45"/>
      <c r="AO367" s="45"/>
    </row>
    <row r="368" spans="1:41" ht="15.75">
      <c r="A368" s="45"/>
      <c r="B368" s="45"/>
      <c r="C368" s="45"/>
      <c r="D368" s="45"/>
      <c r="E368" s="45"/>
      <c r="F368" s="46"/>
      <c r="G368" s="45"/>
      <c r="H368" s="47"/>
      <c r="I368" s="48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  <c r="AC368" s="45"/>
      <c r="AD368" s="45"/>
      <c r="AE368" s="45"/>
      <c r="AF368" s="45"/>
      <c r="AG368" s="45"/>
      <c r="AH368" s="45"/>
      <c r="AI368" s="45"/>
      <c r="AJ368" s="45"/>
      <c r="AK368" s="45"/>
      <c r="AL368" s="45"/>
      <c r="AM368" s="45"/>
      <c r="AN368" s="45"/>
      <c r="AO368" s="45"/>
    </row>
    <row r="369" spans="1:41" ht="15.75">
      <c r="A369" s="45"/>
      <c r="B369" s="45"/>
      <c r="C369" s="45"/>
      <c r="D369" s="45"/>
      <c r="E369" s="45"/>
      <c r="F369" s="46"/>
      <c r="G369" s="45"/>
      <c r="H369" s="47"/>
      <c r="I369" s="48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  <c r="AC369" s="45"/>
      <c r="AD369" s="45"/>
      <c r="AE369" s="45"/>
      <c r="AF369" s="45"/>
      <c r="AG369" s="45"/>
      <c r="AH369" s="45"/>
      <c r="AI369" s="45"/>
      <c r="AJ369" s="45"/>
      <c r="AK369" s="45"/>
      <c r="AL369" s="45"/>
      <c r="AM369" s="45"/>
      <c r="AN369" s="45"/>
      <c r="AO369" s="45"/>
    </row>
    <row r="370" spans="1:41" ht="15.75">
      <c r="A370" s="45"/>
      <c r="B370" s="45"/>
      <c r="C370" s="45"/>
      <c r="D370" s="45"/>
      <c r="E370" s="45"/>
      <c r="F370" s="46"/>
      <c r="G370" s="45"/>
      <c r="H370" s="47"/>
      <c r="I370" s="48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  <c r="AC370" s="45"/>
      <c r="AD370" s="45"/>
      <c r="AE370" s="45"/>
      <c r="AF370" s="45"/>
      <c r="AG370" s="45"/>
      <c r="AH370" s="45"/>
      <c r="AI370" s="45"/>
      <c r="AJ370" s="45"/>
      <c r="AK370" s="45"/>
      <c r="AL370" s="45"/>
      <c r="AM370" s="45"/>
      <c r="AN370" s="45"/>
      <c r="AO370" s="45"/>
    </row>
    <row r="371" spans="1:41" ht="15.75">
      <c r="A371" s="45"/>
      <c r="B371" s="45"/>
      <c r="C371" s="45"/>
      <c r="D371" s="45"/>
      <c r="E371" s="45"/>
      <c r="F371" s="46"/>
      <c r="G371" s="45"/>
      <c r="H371" s="47"/>
      <c r="I371" s="48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  <c r="AC371" s="45"/>
      <c r="AD371" s="45"/>
      <c r="AE371" s="45"/>
      <c r="AF371" s="45"/>
      <c r="AG371" s="45"/>
      <c r="AH371" s="45"/>
      <c r="AI371" s="45"/>
      <c r="AJ371" s="45"/>
      <c r="AK371" s="45"/>
      <c r="AL371" s="45"/>
      <c r="AM371" s="45"/>
      <c r="AN371" s="45"/>
      <c r="AO371" s="45"/>
    </row>
    <row r="372" spans="1:41" ht="15.75">
      <c r="A372" s="45"/>
      <c r="B372" s="45"/>
      <c r="C372" s="45"/>
      <c r="D372" s="45"/>
      <c r="E372" s="45"/>
      <c r="F372" s="46"/>
      <c r="G372" s="45"/>
      <c r="H372" s="47"/>
      <c r="I372" s="48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  <c r="AC372" s="45"/>
      <c r="AD372" s="45"/>
      <c r="AE372" s="45"/>
      <c r="AF372" s="45"/>
      <c r="AG372" s="45"/>
      <c r="AH372" s="45"/>
      <c r="AI372" s="45"/>
      <c r="AJ372" s="45"/>
      <c r="AK372" s="45"/>
      <c r="AL372" s="45"/>
      <c r="AM372" s="45"/>
      <c r="AN372" s="45"/>
      <c r="AO372" s="45"/>
    </row>
    <row r="373" spans="1:41" ht="15.75">
      <c r="A373" s="45"/>
      <c r="B373" s="45"/>
      <c r="C373" s="45"/>
      <c r="D373" s="45"/>
      <c r="E373" s="45"/>
      <c r="F373" s="46"/>
      <c r="G373" s="45"/>
      <c r="H373" s="47"/>
      <c r="I373" s="48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  <c r="AC373" s="45"/>
      <c r="AD373" s="45"/>
      <c r="AE373" s="45"/>
      <c r="AF373" s="45"/>
      <c r="AG373" s="45"/>
      <c r="AH373" s="45"/>
      <c r="AI373" s="45"/>
      <c r="AJ373" s="45"/>
      <c r="AK373" s="45"/>
      <c r="AL373" s="45"/>
      <c r="AM373" s="45"/>
      <c r="AN373" s="45"/>
      <c r="AO373" s="45"/>
    </row>
    <row r="374" spans="1:41" ht="15.75">
      <c r="A374" s="45"/>
      <c r="B374" s="45"/>
      <c r="C374" s="45"/>
      <c r="D374" s="45"/>
      <c r="E374" s="45"/>
      <c r="F374" s="46"/>
      <c r="G374" s="45"/>
      <c r="H374" s="47"/>
      <c r="I374" s="48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  <c r="AC374" s="45"/>
      <c r="AD374" s="45"/>
      <c r="AE374" s="45"/>
      <c r="AF374" s="45"/>
      <c r="AG374" s="45"/>
      <c r="AH374" s="45"/>
      <c r="AI374" s="45"/>
      <c r="AJ374" s="45"/>
      <c r="AK374" s="45"/>
      <c r="AL374" s="45"/>
      <c r="AM374" s="45"/>
      <c r="AN374" s="45"/>
      <c r="AO374" s="45"/>
    </row>
    <row r="375" spans="1:41" ht="15.75">
      <c r="A375" s="45"/>
      <c r="B375" s="45"/>
      <c r="C375" s="45"/>
      <c r="D375" s="45"/>
      <c r="E375" s="45"/>
      <c r="F375" s="46"/>
      <c r="G375" s="45"/>
      <c r="H375" s="47"/>
      <c r="I375" s="48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  <c r="AC375" s="45"/>
      <c r="AD375" s="45"/>
      <c r="AE375" s="45"/>
      <c r="AF375" s="45"/>
      <c r="AG375" s="45"/>
      <c r="AH375" s="45"/>
      <c r="AI375" s="45"/>
      <c r="AJ375" s="45"/>
      <c r="AK375" s="45"/>
      <c r="AL375" s="45"/>
      <c r="AM375" s="45"/>
      <c r="AN375" s="45"/>
      <c r="AO375" s="45"/>
    </row>
    <row r="376" spans="1:41" ht="15.75">
      <c r="A376" s="45"/>
      <c r="B376" s="45"/>
      <c r="C376" s="45"/>
      <c r="D376" s="45"/>
      <c r="E376" s="45"/>
      <c r="F376" s="46"/>
      <c r="G376" s="45"/>
      <c r="H376" s="47"/>
      <c r="I376" s="48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  <c r="AC376" s="45"/>
      <c r="AD376" s="45"/>
      <c r="AE376" s="45"/>
      <c r="AF376" s="45"/>
      <c r="AG376" s="45"/>
      <c r="AH376" s="45"/>
      <c r="AI376" s="45"/>
      <c r="AJ376" s="45"/>
      <c r="AK376" s="45"/>
      <c r="AL376" s="45"/>
      <c r="AM376" s="45"/>
      <c r="AN376" s="45"/>
      <c r="AO376" s="45"/>
    </row>
    <row r="377" spans="1:41" ht="15.75">
      <c r="A377" s="45"/>
      <c r="B377" s="45"/>
      <c r="C377" s="45"/>
      <c r="D377" s="45"/>
      <c r="E377" s="45"/>
      <c r="F377" s="46"/>
      <c r="G377" s="45"/>
      <c r="H377" s="47"/>
      <c r="I377" s="48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  <c r="AC377" s="45"/>
      <c r="AD377" s="45"/>
      <c r="AE377" s="45"/>
      <c r="AF377" s="45"/>
      <c r="AG377" s="45"/>
      <c r="AH377" s="45"/>
      <c r="AI377" s="45"/>
      <c r="AJ377" s="45"/>
      <c r="AK377" s="45"/>
      <c r="AL377" s="45"/>
      <c r="AM377" s="45"/>
      <c r="AN377" s="45"/>
      <c r="AO377" s="45"/>
    </row>
    <row r="378" spans="1:41" ht="15.75">
      <c r="A378" s="45"/>
      <c r="B378" s="45"/>
      <c r="C378" s="45"/>
      <c r="D378" s="45"/>
      <c r="E378" s="45"/>
      <c r="F378" s="46"/>
      <c r="G378" s="45"/>
      <c r="H378" s="47"/>
      <c r="I378" s="48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  <c r="AD378" s="45"/>
      <c r="AE378" s="45"/>
      <c r="AF378" s="45"/>
      <c r="AG378" s="45"/>
      <c r="AH378" s="45"/>
      <c r="AI378" s="45"/>
      <c r="AJ378" s="45"/>
      <c r="AK378" s="45"/>
      <c r="AL378" s="45"/>
      <c r="AM378" s="45"/>
      <c r="AN378" s="45"/>
      <c r="AO378" s="45"/>
    </row>
    <row r="379" spans="1:41" ht="15.75">
      <c r="A379" s="45"/>
      <c r="B379" s="45"/>
      <c r="C379" s="45"/>
      <c r="D379" s="45"/>
      <c r="E379" s="45"/>
      <c r="F379" s="46"/>
      <c r="G379" s="45"/>
      <c r="H379" s="47"/>
      <c r="I379" s="48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  <c r="AC379" s="45"/>
      <c r="AD379" s="45"/>
      <c r="AE379" s="45"/>
      <c r="AF379" s="45"/>
      <c r="AG379" s="45"/>
      <c r="AH379" s="45"/>
      <c r="AI379" s="45"/>
      <c r="AJ379" s="45"/>
      <c r="AK379" s="45"/>
      <c r="AL379" s="45"/>
      <c r="AM379" s="45"/>
      <c r="AN379" s="45"/>
      <c r="AO379" s="45"/>
    </row>
    <row r="380" spans="1:41" ht="15.75">
      <c r="A380" s="45"/>
      <c r="B380" s="45"/>
      <c r="C380" s="45"/>
      <c r="D380" s="45"/>
      <c r="E380" s="45"/>
      <c r="F380" s="46"/>
      <c r="G380" s="45"/>
      <c r="H380" s="47"/>
      <c r="I380" s="48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  <c r="AC380" s="45"/>
      <c r="AD380" s="45"/>
      <c r="AE380" s="45"/>
      <c r="AF380" s="45"/>
      <c r="AG380" s="45"/>
      <c r="AH380" s="45"/>
      <c r="AI380" s="45"/>
      <c r="AJ380" s="45"/>
      <c r="AK380" s="45"/>
      <c r="AL380" s="45"/>
      <c r="AM380" s="45"/>
      <c r="AN380" s="45"/>
      <c r="AO380" s="45"/>
    </row>
    <row r="381" spans="1:41" ht="15.75">
      <c r="A381" s="45"/>
      <c r="B381" s="45"/>
      <c r="C381" s="45"/>
      <c r="D381" s="45"/>
      <c r="E381" s="45"/>
      <c r="F381" s="46"/>
      <c r="G381" s="45"/>
      <c r="H381" s="47"/>
      <c r="I381" s="48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  <c r="AC381" s="45"/>
      <c r="AD381" s="45"/>
      <c r="AE381" s="45"/>
      <c r="AF381" s="45"/>
      <c r="AG381" s="45"/>
      <c r="AH381" s="45"/>
      <c r="AI381" s="45"/>
      <c r="AJ381" s="45"/>
      <c r="AK381" s="45"/>
      <c r="AL381" s="45"/>
      <c r="AM381" s="45"/>
      <c r="AN381" s="45"/>
      <c r="AO381" s="45"/>
    </row>
    <row r="382" spans="1:41" ht="15.75">
      <c r="A382" s="45"/>
      <c r="B382" s="45"/>
      <c r="C382" s="45"/>
      <c r="D382" s="45"/>
      <c r="E382" s="45"/>
      <c r="F382" s="46"/>
      <c r="G382" s="45"/>
      <c r="H382" s="47"/>
      <c r="I382" s="48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  <c r="AC382" s="45"/>
      <c r="AD382" s="45"/>
      <c r="AE382" s="45"/>
      <c r="AF382" s="45"/>
      <c r="AG382" s="45"/>
      <c r="AH382" s="45"/>
      <c r="AI382" s="45"/>
      <c r="AJ382" s="45"/>
      <c r="AK382" s="45"/>
      <c r="AL382" s="45"/>
      <c r="AM382" s="45"/>
      <c r="AN382" s="45"/>
      <c r="AO382" s="45"/>
    </row>
    <row r="383" spans="1:41" ht="15.75">
      <c r="A383" s="45"/>
      <c r="B383" s="45"/>
      <c r="C383" s="45"/>
      <c r="D383" s="45"/>
      <c r="E383" s="45"/>
      <c r="F383" s="46"/>
      <c r="G383" s="45"/>
      <c r="H383" s="47"/>
      <c r="I383" s="48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  <c r="AD383" s="45"/>
      <c r="AE383" s="45"/>
      <c r="AF383" s="45"/>
      <c r="AG383" s="45"/>
      <c r="AH383" s="45"/>
      <c r="AI383" s="45"/>
      <c r="AJ383" s="45"/>
      <c r="AK383" s="45"/>
      <c r="AL383" s="45"/>
      <c r="AM383" s="45"/>
      <c r="AN383" s="45"/>
      <c r="AO383" s="45"/>
    </row>
    <row r="384" spans="1:41" ht="15.75">
      <c r="A384" s="45"/>
      <c r="B384" s="45"/>
      <c r="C384" s="45"/>
      <c r="D384" s="45"/>
      <c r="E384" s="45"/>
      <c r="F384" s="46"/>
      <c r="G384" s="45"/>
      <c r="H384" s="47"/>
      <c r="I384" s="48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  <c r="AC384" s="45"/>
      <c r="AD384" s="45"/>
      <c r="AE384" s="45"/>
      <c r="AF384" s="45"/>
      <c r="AG384" s="45"/>
      <c r="AH384" s="45"/>
      <c r="AI384" s="45"/>
      <c r="AJ384" s="45"/>
      <c r="AK384" s="45"/>
      <c r="AL384" s="45"/>
      <c r="AM384" s="45"/>
      <c r="AN384" s="45"/>
      <c r="AO384" s="45"/>
    </row>
    <row r="385" spans="1:41" ht="15.75">
      <c r="A385" s="45"/>
      <c r="B385" s="45"/>
      <c r="C385" s="45"/>
      <c r="D385" s="45"/>
      <c r="E385" s="45"/>
      <c r="F385" s="46"/>
      <c r="G385" s="45"/>
      <c r="H385" s="47"/>
      <c r="I385" s="48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  <c r="AC385" s="45"/>
      <c r="AD385" s="45"/>
      <c r="AE385" s="45"/>
      <c r="AF385" s="45"/>
      <c r="AG385" s="45"/>
      <c r="AH385" s="45"/>
      <c r="AI385" s="45"/>
      <c r="AJ385" s="45"/>
      <c r="AK385" s="45"/>
      <c r="AL385" s="45"/>
      <c r="AM385" s="45"/>
      <c r="AN385" s="45"/>
      <c r="AO385" s="45"/>
    </row>
    <row r="386" spans="1:41" ht="15.75">
      <c r="A386" s="45"/>
      <c r="B386" s="45"/>
      <c r="C386" s="45"/>
      <c r="D386" s="45"/>
      <c r="E386" s="45"/>
      <c r="F386" s="46"/>
      <c r="G386" s="45"/>
      <c r="H386" s="47"/>
      <c r="I386" s="48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  <c r="AC386" s="45"/>
      <c r="AD386" s="45"/>
      <c r="AE386" s="45"/>
      <c r="AF386" s="45"/>
      <c r="AG386" s="45"/>
      <c r="AH386" s="45"/>
      <c r="AI386" s="45"/>
      <c r="AJ386" s="45"/>
      <c r="AK386" s="45"/>
      <c r="AL386" s="45"/>
      <c r="AM386" s="45"/>
      <c r="AN386" s="45"/>
      <c r="AO386" s="45"/>
    </row>
    <row r="387" spans="1:41" ht="15.75">
      <c r="A387" s="45"/>
      <c r="B387" s="45"/>
      <c r="C387" s="45"/>
      <c r="D387" s="45"/>
      <c r="E387" s="45"/>
      <c r="F387" s="46"/>
      <c r="G387" s="45"/>
      <c r="H387" s="47"/>
      <c r="I387" s="48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  <c r="AC387" s="45"/>
      <c r="AD387" s="45"/>
      <c r="AE387" s="45"/>
      <c r="AF387" s="45"/>
      <c r="AG387" s="45"/>
      <c r="AH387" s="45"/>
      <c r="AI387" s="45"/>
      <c r="AJ387" s="45"/>
      <c r="AK387" s="45"/>
      <c r="AL387" s="45"/>
      <c r="AM387" s="45"/>
      <c r="AN387" s="45"/>
      <c r="AO387" s="45"/>
    </row>
    <row r="388" spans="1:41" ht="15.75">
      <c r="A388" s="45"/>
      <c r="B388" s="45"/>
      <c r="C388" s="45"/>
      <c r="D388" s="45"/>
      <c r="E388" s="45"/>
      <c r="F388" s="46"/>
      <c r="G388" s="45"/>
      <c r="H388" s="47"/>
      <c r="I388" s="48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  <c r="AC388" s="45"/>
      <c r="AD388" s="45"/>
      <c r="AE388" s="45"/>
      <c r="AF388" s="45"/>
      <c r="AG388" s="45"/>
      <c r="AH388" s="45"/>
      <c r="AI388" s="45"/>
      <c r="AJ388" s="45"/>
      <c r="AK388" s="45"/>
      <c r="AL388" s="45"/>
      <c r="AM388" s="45"/>
      <c r="AN388" s="45"/>
      <c r="AO388" s="45"/>
    </row>
    <row r="389" spans="1:41" ht="15.75">
      <c r="A389" s="45"/>
      <c r="B389" s="45"/>
      <c r="C389" s="45"/>
      <c r="D389" s="45"/>
      <c r="E389" s="45"/>
      <c r="F389" s="46"/>
      <c r="G389" s="45"/>
      <c r="H389" s="47"/>
      <c r="I389" s="48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  <c r="AD389" s="45"/>
      <c r="AE389" s="45"/>
      <c r="AF389" s="45"/>
      <c r="AG389" s="45"/>
      <c r="AH389" s="45"/>
      <c r="AI389" s="45"/>
      <c r="AJ389" s="45"/>
      <c r="AK389" s="45"/>
      <c r="AL389" s="45"/>
      <c r="AM389" s="45"/>
      <c r="AN389" s="45"/>
      <c r="AO389" s="45"/>
    </row>
    <row r="390" spans="1:41" ht="15.75">
      <c r="A390" s="45"/>
      <c r="B390" s="45"/>
      <c r="C390" s="45"/>
      <c r="D390" s="45"/>
      <c r="E390" s="45"/>
      <c r="F390" s="46"/>
      <c r="G390" s="45"/>
      <c r="H390" s="47"/>
      <c r="I390" s="48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  <c r="AC390" s="45"/>
      <c r="AD390" s="45"/>
      <c r="AE390" s="45"/>
      <c r="AF390" s="45"/>
      <c r="AG390" s="45"/>
      <c r="AH390" s="45"/>
      <c r="AI390" s="45"/>
      <c r="AJ390" s="45"/>
      <c r="AK390" s="45"/>
      <c r="AL390" s="45"/>
      <c r="AM390" s="45"/>
      <c r="AN390" s="45"/>
      <c r="AO390" s="45"/>
    </row>
    <row r="391" spans="1:41" ht="15.75">
      <c r="A391" s="45"/>
      <c r="B391" s="45"/>
      <c r="C391" s="45"/>
      <c r="D391" s="45"/>
      <c r="E391" s="45"/>
      <c r="F391" s="46"/>
      <c r="G391" s="45"/>
      <c r="H391" s="47"/>
      <c r="I391" s="48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  <c r="AC391" s="45"/>
      <c r="AD391" s="45"/>
      <c r="AE391" s="45"/>
      <c r="AF391" s="45"/>
      <c r="AG391" s="45"/>
      <c r="AH391" s="45"/>
      <c r="AI391" s="45"/>
      <c r="AJ391" s="45"/>
      <c r="AK391" s="45"/>
      <c r="AL391" s="45"/>
      <c r="AM391" s="45"/>
      <c r="AN391" s="45"/>
      <c r="AO391" s="45"/>
    </row>
    <row r="392" spans="1:41" ht="15.75">
      <c r="A392" s="45"/>
      <c r="B392" s="45"/>
      <c r="C392" s="45"/>
      <c r="D392" s="45"/>
      <c r="E392" s="45"/>
      <c r="F392" s="46"/>
      <c r="G392" s="45"/>
      <c r="H392" s="47"/>
      <c r="I392" s="48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  <c r="AC392" s="45"/>
      <c r="AD392" s="45"/>
      <c r="AE392" s="45"/>
      <c r="AF392" s="45"/>
      <c r="AG392" s="45"/>
      <c r="AH392" s="45"/>
      <c r="AI392" s="45"/>
      <c r="AJ392" s="45"/>
      <c r="AK392" s="45"/>
      <c r="AL392" s="45"/>
      <c r="AM392" s="45"/>
      <c r="AN392" s="45"/>
      <c r="AO392" s="45"/>
    </row>
    <row r="393" spans="1:41" ht="15.75">
      <c r="A393" s="45"/>
      <c r="B393" s="45"/>
      <c r="C393" s="45"/>
      <c r="D393" s="45"/>
      <c r="E393" s="45"/>
      <c r="F393" s="46"/>
      <c r="G393" s="45"/>
      <c r="H393" s="47"/>
      <c r="I393" s="48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  <c r="AC393" s="45"/>
      <c r="AD393" s="45"/>
      <c r="AE393" s="45"/>
      <c r="AF393" s="45"/>
      <c r="AG393" s="45"/>
      <c r="AH393" s="45"/>
      <c r="AI393" s="45"/>
      <c r="AJ393" s="45"/>
      <c r="AK393" s="45"/>
      <c r="AL393" s="45"/>
      <c r="AM393" s="45"/>
      <c r="AN393" s="45"/>
      <c r="AO393" s="45"/>
    </row>
    <row r="394" spans="1:41" ht="15.75">
      <c r="A394" s="45"/>
      <c r="B394" s="45"/>
      <c r="C394" s="45"/>
      <c r="D394" s="45"/>
      <c r="E394" s="45"/>
      <c r="F394" s="46"/>
      <c r="G394" s="45"/>
      <c r="H394" s="47"/>
      <c r="I394" s="48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  <c r="AC394" s="45"/>
      <c r="AD394" s="45"/>
      <c r="AE394" s="45"/>
      <c r="AF394" s="45"/>
      <c r="AG394" s="45"/>
      <c r="AH394" s="45"/>
      <c r="AI394" s="45"/>
      <c r="AJ394" s="45"/>
      <c r="AK394" s="45"/>
      <c r="AL394" s="45"/>
      <c r="AM394" s="45"/>
      <c r="AN394" s="45"/>
      <c r="AO394" s="45"/>
    </row>
    <row r="395" spans="1:41" ht="15.75">
      <c r="A395" s="45"/>
      <c r="B395" s="45"/>
      <c r="C395" s="45"/>
      <c r="D395" s="45"/>
      <c r="E395" s="45"/>
      <c r="F395" s="46"/>
      <c r="G395" s="45"/>
      <c r="H395" s="47"/>
      <c r="I395" s="48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  <c r="AC395" s="45"/>
      <c r="AD395" s="45"/>
      <c r="AE395" s="45"/>
      <c r="AF395" s="45"/>
      <c r="AG395" s="45"/>
      <c r="AH395" s="45"/>
      <c r="AI395" s="45"/>
      <c r="AJ395" s="45"/>
      <c r="AK395" s="45"/>
      <c r="AL395" s="45"/>
      <c r="AM395" s="45"/>
      <c r="AN395" s="45"/>
      <c r="AO395" s="45"/>
    </row>
    <row r="396" spans="1:41" ht="15.75">
      <c r="A396" s="45"/>
      <c r="B396" s="45"/>
      <c r="C396" s="45"/>
      <c r="D396" s="45"/>
      <c r="E396" s="45"/>
      <c r="F396" s="46"/>
      <c r="G396" s="45"/>
      <c r="H396" s="47"/>
      <c r="I396" s="48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  <c r="AC396" s="45"/>
      <c r="AD396" s="45"/>
      <c r="AE396" s="45"/>
      <c r="AF396" s="45"/>
      <c r="AG396" s="45"/>
      <c r="AH396" s="45"/>
      <c r="AI396" s="45"/>
      <c r="AJ396" s="45"/>
      <c r="AK396" s="45"/>
      <c r="AL396" s="45"/>
      <c r="AM396" s="45"/>
      <c r="AN396" s="45"/>
      <c r="AO396" s="45"/>
    </row>
    <row r="397" spans="1:41" ht="15.75">
      <c r="A397" s="45"/>
      <c r="B397" s="45"/>
      <c r="C397" s="45"/>
      <c r="D397" s="45"/>
      <c r="E397" s="45"/>
      <c r="F397" s="46"/>
      <c r="G397" s="45"/>
      <c r="H397" s="47"/>
      <c r="I397" s="48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  <c r="AC397" s="45"/>
      <c r="AD397" s="45"/>
      <c r="AE397" s="45"/>
      <c r="AF397" s="45"/>
      <c r="AG397" s="45"/>
      <c r="AH397" s="45"/>
      <c r="AI397" s="45"/>
      <c r="AJ397" s="45"/>
      <c r="AK397" s="45"/>
      <c r="AL397" s="45"/>
      <c r="AM397" s="45"/>
      <c r="AN397" s="45"/>
      <c r="AO397" s="45"/>
    </row>
    <row r="398" spans="1:41" ht="15.75">
      <c r="A398" s="45"/>
      <c r="B398" s="45"/>
      <c r="C398" s="45"/>
      <c r="D398" s="45"/>
      <c r="E398" s="45"/>
      <c r="F398" s="46"/>
      <c r="G398" s="45"/>
      <c r="H398" s="47"/>
      <c r="I398" s="48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  <c r="AC398" s="45"/>
      <c r="AD398" s="45"/>
      <c r="AE398" s="45"/>
      <c r="AF398" s="45"/>
      <c r="AG398" s="45"/>
      <c r="AH398" s="45"/>
      <c r="AI398" s="45"/>
      <c r="AJ398" s="45"/>
      <c r="AK398" s="45"/>
      <c r="AL398" s="45"/>
      <c r="AM398" s="45"/>
      <c r="AN398" s="45"/>
      <c r="AO398" s="45"/>
    </row>
    <row r="399" spans="1:41" ht="15.75">
      <c r="A399" s="45"/>
      <c r="B399" s="45"/>
      <c r="C399" s="45"/>
      <c r="D399" s="45"/>
      <c r="E399" s="45"/>
      <c r="F399" s="46"/>
      <c r="G399" s="45"/>
      <c r="H399" s="47"/>
      <c r="I399" s="48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  <c r="AC399" s="45"/>
      <c r="AD399" s="45"/>
      <c r="AE399" s="45"/>
      <c r="AF399" s="45"/>
      <c r="AG399" s="45"/>
      <c r="AH399" s="45"/>
      <c r="AI399" s="45"/>
      <c r="AJ399" s="45"/>
      <c r="AK399" s="45"/>
      <c r="AL399" s="45"/>
      <c r="AM399" s="45"/>
      <c r="AN399" s="45"/>
      <c r="AO399" s="45"/>
    </row>
    <row r="400" spans="1:41" ht="15.75">
      <c r="A400" s="45"/>
      <c r="B400" s="45"/>
      <c r="C400" s="45"/>
      <c r="D400" s="45"/>
      <c r="E400" s="45"/>
      <c r="F400" s="46"/>
      <c r="G400" s="45"/>
      <c r="H400" s="47"/>
      <c r="I400" s="48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  <c r="AC400" s="45"/>
      <c r="AD400" s="45"/>
      <c r="AE400" s="45"/>
      <c r="AF400" s="45"/>
      <c r="AG400" s="45"/>
      <c r="AH400" s="45"/>
      <c r="AI400" s="45"/>
      <c r="AJ400" s="45"/>
      <c r="AK400" s="45"/>
      <c r="AL400" s="45"/>
      <c r="AM400" s="45"/>
      <c r="AN400" s="45"/>
      <c r="AO400" s="45"/>
    </row>
    <row r="401" spans="1:41" ht="15.75">
      <c r="A401" s="45"/>
      <c r="B401" s="45"/>
      <c r="C401" s="45"/>
      <c r="D401" s="45"/>
      <c r="E401" s="45"/>
      <c r="F401" s="46"/>
      <c r="G401" s="45"/>
      <c r="H401" s="47"/>
      <c r="I401" s="48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  <c r="AC401" s="45"/>
      <c r="AD401" s="45"/>
      <c r="AE401" s="45"/>
      <c r="AF401" s="45"/>
      <c r="AG401" s="45"/>
      <c r="AH401" s="45"/>
      <c r="AI401" s="45"/>
      <c r="AJ401" s="45"/>
      <c r="AK401" s="45"/>
      <c r="AL401" s="45"/>
      <c r="AM401" s="45"/>
      <c r="AN401" s="45"/>
      <c r="AO401" s="45"/>
    </row>
    <row r="402" spans="1:41" ht="15.75">
      <c r="A402" s="45"/>
      <c r="B402" s="45"/>
      <c r="C402" s="45"/>
      <c r="D402" s="45"/>
      <c r="E402" s="45"/>
      <c r="F402" s="46"/>
      <c r="G402" s="45"/>
      <c r="H402" s="47"/>
      <c r="I402" s="48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  <c r="AC402" s="45"/>
      <c r="AD402" s="45"/>
      <c r="AE402" s="45"/>
      <c r="AF402" s="45"/>
      <c r="AG402" s="45"/>
      <c r="AH402" s="45"/>
      <c r="AI402" s="45"/>
      <c r="AJ402" s="45"/>
      <c r="AK402" s="45"/>
      <c r="AL402" s="45"/>
      <c r="AM402" s="45"/>
      <c r="AN402" s="45"/>
      <c r="AO402" s="45"/>
    </row>
    <row r="403" spans="1:41" ht="15.75">
      <c r="A403" s="45"/>
      <c r="B403" s="45"/>
      <c r="C403" s="45"/>
      <c r="D403" s="45"/>
      <c r="E403" s="45"/>
      <c r="F403" s="46"/>
      <c r="G403" s="45"/>
      <c r="H403" s="47"/>
      <c r="I403" s="48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  <c r="AC403" s="45"/>
      <c r="AD403" s="45"/>
      <c r="AE403" s="45"/>
      <c r="AF403" s="45"/>
      <c r="AG403" s="45"/>
      <c r="AH403" s="45"/>
      <c r="AI403" s="45"/>
      <c r="AJ403" s="45"/>
      <c r="AK403" s="45"/>
      <c r="AL403" s="45"/>
      <c r="AM403" s="45"/>
      <c r="AN403" s="45"/>
      <c r="AO403" s="45"/>
    </row>
    <row r="404" spans="1:41" ht="15.75">
      <c r="A404" s="45"/>
      <c r="B404" s="45"/>
      <c r="C404" s="45"/>
      <c r="D404" s="45"/>
      <c r="E404" s="45"/>
      <c r="F404" s="46"/>
      <c r="G404" s="45"/>
      <c r="H404" s="47"/>
      <c r="I404" s="48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  <c r="AC404" s="45"/>
      <c r="AD404" s="45"/>
      <c r="AE404" s="45"/>
      <c r="AF404" s="45"/>
      <c r="AG404" s="45"/>
      <c r="AH404" s="45"/>
      <c r="AI404" s="45"/>
      <c r="AJ404" s="45"/>
      <c r="AK404" s="45"/>
      <c r="AL404" s="45"/>
      <c r="AM404" s="45"/>
      <c r="AN404" s="45"/>
      <c r="AO404" s="45"/>
    </row>
    <row r="405" spans="1:41" ht="15.75">
      <c r="A405" s="45"/>
      <c r="B405" s="45"/>
      <c r="C405" s="45"/>
      <c r="D405" s="45"/>
      <c r="E405" s="45"/>
      <c r="F405" s="46"/>
      <c r="G405" s="45"/>
      <c r="H405" s="47"/>
      <c r="I405" s="48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  <c r="AC405" s="45"/>
      <c r="AD405" s="45"/>
      <c r="AE405" s="45"/>
      <c r="AF405" s="45"/>
      <c r="AG405" s="45"/>
      <c r="AH405" s="45"/>
      <c r="AI405" s="45"/>
      <c r="AJ405" s="45"/>
      <c r="AK405" s="45"/>
      <c r="AL405" s="45"/>
      <c r="AM405" s="45"/>
      <c r="AN405" s="45"/>
      <c r="AO405" s="45"/>
    </row>
    <row r="406" spans="1:41" ht="15.75">
      <c r="A406" s="45"/>
      <c r="B406" s="45"/>
      <c r="C406" s="45"/>
      <c r="D406" s="45"/>
      <c r="E406" s="45"/>
      <c r="F406" s="46"/>
      <c r="G406" s="45"/>
      <c r="H406" s="47"/>
      <c r="I406" s="48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  <c r="AC406" s="45"/>
      <c r="AD406" s="45"/>
      <c r="AE406" s="45"/>
      <c r="AF406" s="45"/>
      <c r="AG406" s="45"/>
      <c r="AH406" s="45"/>
      <c r="AI406" s="45"/>
      <c r="AJ406" s="45"/>
      <c r="AK406" s="45"/>
      <c r="AL406" s="45"/>
      <c r="AM406" s="45"/>
      <c r="AN406" s="45"/>
      <c r="AO406" s="45"/>
    </row>
    <row r="407" spans="1:41" ht="15.75">
      <c r="A407" s="45"/>
      <c r="B407" s="45"/>
      <c r="C407" s="45"/>
      <c r="D407" s="45"/>
      <c r="E407" s="45"/>
      <c r="F407" s="46"/>
      <c r="G407" s="45"/>
      <c r="H407" s="47"/>
      <c r="I407" s="48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  <c r="AC407" s="45"/>
      <c r="AD407" s="45"/>
      <c r="AE407" s="45"/>
      <c r="AF407" s="45"/>
      <c r="AG407" s="45"/>
      <c r="AH407" s="45"/>
      <c r="AI407" s="45"/>
      <c r="AJ407" s="45"/>
      <c r="AK407" s="45"/>
      <c r="AL407" s="45"/>
      <c r="AM407" s="45"/>
      <c r="AN407" s="45"/>
      <c r="AO407" s="45"/>
    </row>
    <row r="408" spans="1:41" ht="15.75">
      <c r="A408" s="45"/>
      <c r="B408" s="45"/>
      <c r="C408" s="45"/>
      <c r="D408" s="45"/>
      <c r="E408" s="45"/>
      <c r="F408" s="46"/>
      <c r="G408" s="45"/>
      <c r="H408" s="47"/>
      <c r="I408" s="48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  <c r="AC408" s="45"/>
      <c r="AD408" s="45"/>
      <c r="AE408" s="45"/>
      <c r="AF408" s="45"/>
      <c r="AG408" s="45"/>
      <c r="AH408" s="45"/>
      <c r="AI408" s="45"/>
      <c r="AJ408" s="45"/>
      <c r="AK408" s="45"/>
      <c r="AL408" s="45"/>
      <c r="AM408" s="45"/>
      <c r="AN408" s="45"/>
      <c r="AO408" s="45"/>
    </row>
    <row r="409" spans="1:41" ht="15.75">
      <c r="A409" s="45"/>
      <c r="B409" s="45"/>
      <c r="C409" s="45"/>
      <c r="D409" s="45"/>
      <c r="E409" s="45"/>
      <c r="F409" s="46"/>
      <c r="G409" s="45"/>
      <c r="H409" s="47"/>
      <c r="I409" s="48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  <c r="AC409" s="45"/>
      <c r="AD409" s="45"/>
      <c r="AE409" s="45"/>
      <c r="AF409" s="45"/>
      <c r="AG409" s="45"/>
      <c r="AH409" s="45"/>
      <c r="AI409" s="45"/>
      <c r="AJ409" s="45"/>
      <c r="AK409" s="45"/>
      <c r="AL409" s="45"/>
      <c r="AM409" s="45"/>
      <c r="AN409" s="45"/>
      <c r="AO409" s="45"/>
    </row>
    <row r="410" spans="1:41" ht="15.75">
      <c r="A410" s="45"/>
      <c r="B410" s="45"/>
      <c r="C410" s="45"/>
      <c r="D410" s="45"/>
      <c r="E410" s="45"/>
      <c r="F410" s="46"/>
      <c r="G410" s="45"/>
      <c r="H410" s="47"/>
      <c r="I410" s="48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  <c r="AC410" s="45"/>
      <c r="AD410" s="45"/>
      <c r="AE410" s="45"/>
      <c r="AF410" s="45"/>
      <c r="AG410" s="45"/>
      <c r="AH410" s="45"/>
      <c r="AI410" s="45"/>
      <c r="AJ410" s="45"/>
      <c r="AK410" s="45"/>
      <c r="AL410" s="45"/>
      <c r="AM410" s="45"/>
      <c r="AN410" s="45"/>
      <c r="AO410" s="45"/>
    </row>
    <row r="411" spans="1:41" ht="15.75">
      <c r="A411" s="45"/>
      <c r="B411" s="45"/>
      <c r="C411" s="45"/>
      <c r="D411" s="45"/>
      <c r="E411" s="45"/>
      <c r="F411" s="46"/>
      <c r="G411" s="45"/>
      <c r="H411" s="47"/>
      <c r="I411" s="48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  <c r="AC411" s="45"/>
      <c r="AD411" s="45"/>
      <c r="AE411" s="45"/>
      <c r="AF411" s="45"/>
      <c r="AG411" s="45"/>
      <c r="AH411" s="45"/>
      <c r="AI411" s="45"/>
      <c r="AJ411" s="45"/>
      <c r="AK411" s="45"/>
      <c r="AL411" s="45"/>
      <c r="AM411" s="45"/>
      <c r="AN411" s="45"/>
      <c r="AO411" s="45"/>
    </row>
    <row r="412" spans="1:41" ht="15.75">
      <c r="A412" s="45"/>
      <c r="B412" s="45"/>
      <c r="C412" s="45"/>
      <c r="D412" s="45"/>
      <c r="E412" s="45"/>
      <c r="F412" s="46"/>
      <c r="G412" s="45"/>
      <c r="H412" s="47"/>
      <c r="I412" s="48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  <c r="AC412" s="45"/>
      <c r="AD412" s="45"/>
      <c r="AE412" s="45"/>
      <c r="AF412" s="45"/>
      <c r="AG412" s="45"/>
      <c r="AH412" s="45"/>
      <c r="AI412" s="45"/>
      <c r="AJ412" s="45"/>
      <c r="AK412" s="45"/>
      <c r="AL412" s="45"/>
      <c r="AM412" s="45"/>
      <c r="AN412" s="45"/>
      <c r="AO412" s="45"/>
    </row>
    <row r="413" spans="1:41" ht="15.75">
      <c r="A413" s="45"/>
      <c r="B413" s="45"/>
      <c r="C413" s="45"/>
      <c r="D413" s="45"/>
      <c r="E413" s="45"/>
      <c r="F413" s="46"/>
      <c r="G413" s="45"/>
      <c r="H413" s="47"/>
      <c r="I413" s="48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  <c r="AC413" s="45"/>
      <c r="AD413" s="45"/>
      <c r="AE413" s="45"/>
      <c r="AF413" s="45"/>
      <c r="AG413" s="45"/>
      <c r="AH413" s="45"/>
      <c r="AI413" s="45"/>
      <c r="AJ413" s="45"/>
      <c r="AK413" s="45"/>
      <c r="AL413" s="45"/>
      <c r="AM413" s="45"/>
      <c r="AN413" s="45"/>
      <c r="AO413" s="45"/>
    </row>
    <row r="414" spans="1:41" ht="15.75">
      <c r="A414" s="45"/>
      <c r="B414" s="45"/>
      <c r="C414" s="45"/>
      <c r="D414" s="45"/>
      <c r="E414" s="45"/>
      <c r="F414" s="46"/>
      <c r="G414" s="45"/>
      <c r="H414" s="47"/>
      <c r="I414" s="48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  <c r="AC414" s="45"/>
      <c r="AD414" s="45"/>
      <c r="AE414" s="45"/>
      <c r="AF414" s="45"/>
      <c r="AG414" s="45"/>
      <c r="AH414" s="45"/>
      <c r="AI414" s="45"/>
      <c r="AJ414" s="45"/>
      <c r="AK414" s="45"/>
      <c r="AL414" s="45"/>
      <c r="AM414" s="45"/>
      <c r="AN414" s="45"/>
      <c r="AO414" s="45"/>
    </row>
    <row r="415" spans="1:41" ht="15.75">
      <c r="A415" s="45"/>
      <c r="B415" s="45"/>
      <c r="C415" s="45"/>
      <c r="D415" s="45"/>
      <c r="E415" s="45"/>
      <c r="F415" s="46"/>
      <c r="G415" s="45"/>
      <c r="H415" s="47"/>
      <c r="I415" s="48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  <c r="AC415" s="45"/>
      <c r="AD415" s="45"/>
      <c r="AE415" s="45"/>
      <c r="AF415" s="45"/>
      <c r="AG415" s="45"/>
      <c r="AH415" s="45"/>
      <c r="AI415" s="45"/>
      <c r="AJ415" s="45"/>
      <c r="AK415" s="45"/>
      <c r="AL415" s="45"/>
      <c r="AM415" s="45"/>
      <c r="AN415" s="45"/>
      <c r="AO415" s="45"/>
    </row>
    <row r="416" spans="1:41" ht="15.75">
      <c r="A416" s="45"/>
      <c r="B416" s="45"/>
      <c r="C416" s="45"/>
      <c r="D416" s="45"/>
      <c r="E416" s="45"/>
      <c r="F416" s="46"/>
      <c r="G416" s="45"/>
      <c r="H416" s="47"/>
      <c r="I416" s="48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  <c r="AC416" s="45"/>
      <c r="AD416" s="45"/>
      <c r="AE416" s="45"/>
      <c r="AF416" s="45"/>
      <c r="AG416" s="45"/>
      <c r="AH416" s="45"/>
      <c r="AI416" s="45"/>
      <c r="AJ416" s="45"/>
      <c r="AK416" s="45"/>
      <c r="AL416" s="45"/>
      <c r="AM416" s="45"/>
      <c r="AN416" s="45"/>
      <c r="AO416" s="45"/>
    </row>
    <row r="417" spans="1:41" ht="15.75">
      <c r="A417" s="45"/>
      <c r="B417" s="45"/>
      <c r="C417" s="45"/>
      <c r="D417" s="45"/>
      <c r="E417" s="45"/>
      <c r="F417" s="46"/>
      <c r="G417" s="45"/>
      <c r="H417" s="47"/>
      <c r="I417" s="48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  <c r="AC417" s="45"/>
      <c r="AD417" s="45"/>
      <c r="AE417" s="45"/>
      <c r="AF417" s="45"/>
      <c r="AG417" s="45"/>
      <c r="AH417" s="45"/>
      <c r="AI417" s="45"/>
      <c r="AJ417" s="45"/>
      <c r="AK417" s="45"/>
      <c r="AL417" s="45"/>
      <c r="AM417" s="45"/>
      <c r="AN417" s="45"/>
      <c r="AO417" s="45"/>
    </row>
    <row r="418" spans="1:41" ht="15.75">
      <c r="A418" s="45"/>
      <c r="B418" s="45"/>
      <c r="C418" s="45"/>
      <c r="D418" s="45"/>
      <c r="E418" s="45"/>
      <c r="F418" s="46"/>
      <c r="G418" s="45"/>
      <c r="H418" s="47"/>
      <c r="I418" s="48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  <c r="AC418" s="45"/>
      <c r="AD418" s="45"/>
      <c r="AE418" s="45"/>
      <c r="AF418" s="45"/>
      <c r="AG418" s="45"/>
      <c r="AH418" s="45"/>
      <c r="AI418" s="45"/>
      <c r="AJ418" s="45"/>
      <c r="AK418" s="45"/>
      <c r="AL418" s="45"/>
      <c r="AM418" s="45"/>
      <c r="AN418" s="45"/>
      <c r="AO418" s="45"/>
    </row>
    <row r="419" spans="1:41" ht="15.75">
      <c r="A419" s="45"/>
      <c r="B419" s="45"/>
      <c r="C419" s="45"/>
      <c r="D419" s="45"/>
      <c r="E419" s="45"/>
      <c r="F419" s="46"/>
      <c r="G419" s="45"/>
      <c r="H419" s="47"/>
      <c r="I419" s="48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  <c r="AC419" s="45"/>
      <c r="AD419" s="45"/>
      <c r="AE419" s="45"/>
      <c r="AF419" s="45"/>
      <c r="AG419" s="45"/>
      <c r="AH419" s="45"/>
      <c r="AI419" s="45"/>
      <c r="AJ419" s="45"/>
      <c r="AK419" s="45"/>
      <c r="AL419" s="45"/>
      <c r="AM419" s="45"/>
      <c r="AN419" s="45"/>
      <c r="AO419" s="45"/>
    </row>
    <row r="420" spans="1:41" ht="15.75">
      <c r="A420" s="45"/>
      <c r="B420" s="45"/>
      <c r="C420" s="45"/>
      <c r="D420" s="45"/>
      <c r="E420" s="45"/>
      <c r="F420" s="46"/>
      <c r="G420" s="45"/>
      <c r="H420" s="47"/>
      <c r="I420" s="48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  <c r="AC420" s="45"/>
      <c r="AD420" s="45"/>
      <c r="AE420" s="45"/>
      <c r="AF420" s="45"/>
      <c r="AG420" s="45"/>
      <c r="AH420" s="45"/>
      <c r="AI420" s="45"/>
      <c r="AJ420" s="45"/>
      <c r="AK420" s="45"/>
      <c r="AL420" s="45"/>
      <c r="AM420" s="45"/>
      <c r="AN420" s="45"/>
      <c r="AO420" s="45"/>
    </row>
    <row r="421" spans="1:41" ht="15.75">
      <c r="A421" s="45"/>
      <c r="B421" s="45"/>
      <c r="C421" s="45"/>
      <c r="D421" s="45"/>
      <c r="E421" s="45"/>
      <c r="F421" s="46"/>
      <c r="G421" s="45"/>
      <c r="H421" s="47"/>
      <c r="I421" s="48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  <c r="AC421" s="45"/>
      <c r="AD421" s="45"/>
      <c r="AE421" s="45"/>
      <c r="AF421" s="45"/>
      <c r="AG421" s="45"/>
      <c r="AH421" s="45"/>
      <c r="AI421" s="45"/>
      <c r="AJ421" s="45"/>
      <c r="AK421" s="45"/>
      <c r="AL421" s="45"/>
      <c r="AM421" s="45"/>
      <c r="AN421" s="45"/>
      <c r="AO421" s="45"/>
    </row>
    <row r="422" spans="1:41" ht="15.75">
      <c r="A422" s="45"/>
      <c r="B422" s="45"/>
      <c r="C422" s="45"/>
      <c r="D422" s="45"/>
      <c r="E422" s="45"/>
      <c r="F422" s="46"/>
      <c r="G422" s="45"/>
      <c r="H422" s="47"/>
      <c r="I422" s="48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  <c r="AC422" s="45"/>
      <c r="AD422" s="45"/>
      <c r="AE422" s="45"/>
      <c r="AF422" s="45"/>
      <c r="AG422" s="45"/>
      <c r="AH422" s="45"/>
      <c r="AI422" s="45"/>
      <c r="AJ422" s="45"/>
      <c r="AK422" s="45"/>
      <c r="AL422" s="45"/>
      <c r="AM422" s="45"/>
      <c r="AN422" s="45"/>
      <c r="AO422" s="45"/>
    </row>
    <row r="423" spans="1:41" ht="15.75">
      <c r="A423" s="45"/>
      <c r="B423" s="45"/>
      <c r="C423" s="45"/>
      <c r="D423" s="45"/>
      <c r="E423" s="45"/>
      <c r="F423" s="46"/>
      <c r="G423" s="45"/>
      <c r="H423" s="47"/>
      <c r="I423" s="48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  <c r="AC423" s="45"/>
      <c r="AD423" s="45"/>
      <c r="AE423" s="45"/>
      <c r="AF423" s="45"/>
      <c r="AG423" s="45"/>
      <c r="AH423" s="45"/>
      <c r="AI423" s="45"/>
      <c r="AJ423" s="45"/>
      <c r="AK423" s="45"/>
      <c r="AL423" s="45"/>
      <c r="AM423" s="45"/>
      <c r="AN423" s="45"/>
      <c r="AO423" s="45"/>
    </row>
    <row r="424" spans="1:41" ht="15.75">
      <c r="A424" s="45"/>
      <c r="B424" s="45"/>
      <c r="C424" s="45"/>
      <c r="D424" s="45"/>
      <c r="E424" s="45"/>
      <c r="F424" s="46"/>
      <c r="G424" s="45"/>
      <c r="H424" s="47"/>
      <c r="I424" s="48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  <c r="AC424" s="45"/>
      <c r="AD424" s="45"/>
      <c r="AE424" s="45"/>
      <c r="AF424" s="45"/>
      <c r="AG424" s="45"/>
      <c r="AH424" s="45"/>
      <c r="AI424" s="45"/>
      <c r="AJ424" s="45"/>
      <c r="AK424" s="45"/>
      <c r="AL424" s="45"/>
      <c r="AM424" s="45"/>
      <c r="AN424" s="45"/>
      <c r="AO424" s="45"/>
    </row>
    <row r="425" spans="1:41" ht="15.75">
      <c r="A425" s="45"/>
      <c r="B425" s="45"/>
      <c r="C425" s="45"/>
      <c r="D425" s="45"/>
      <c r="E425" s="45"/>
      <c r="F425" s="46"/>
      <c r="G425" s="45"/>
      <c r="H425" s="47"/>
      <c r="I425" s="48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  <c r="AC425" s="45"/>
      <c r="AD425" s="45"/>
      <c r="AE425" s="45"/>
      <c r="AF425" s="45"/>
      <c r="AG425" s="45"/>
      <c r="AH425" s="45"/>
      <c r="AI425" s="45"/>
      <c r="AJ425" s="45"/>
      <c r="AK425" s="45"/>
      <c r="AL425" s="45"/>
      <c r="AM425" s="45"/>
      <c r="AN425" s="45"/>
      <c r="AO425" s="45"/>
    </row>
    <row r="426" spans="1:41" ht="15.75">
      <c r="A426" s="45"/>
      <c r="B426" s="45"/>
      <c r="C426" s="45"/>
      <c r="D426" s="45"/>
      <c r="E426" s="45"/>
      <c r="F426" s="46"/>
      <c r="G426" s="45"/>
      <c r="H426" s="47"/>
      <c r="I426" s="48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  <c r="AC426" s="45"/>
      <c r="AD426" s="45"/>
      <c r="AE426" s="45"/>
      <c r="AF426" s="45"/>
      <c r="AG426" s="45"/>
      <c r="AH426" s="45"/>
      <c r="AI426" s="45"/>
      <c r="AJ426" s="45"/>
      <c r="AK426" s="45"/>
      <c r="AL426" s="45"/>
      <c r="AM426" s="45"/>
      <c r="AN426" s="45"/>
      <c r="AO426" s="45"/>
    </row>
    <row r="427" spans="1:41" ht="15.75">
      <c r="A427" s="45"/>
      <c r="B427" s="45"/>
      <c r="C427" s="45"/>
      <c r="D427" s="45"/>
      <c r="E427" s="45"/>
      <c r="F427" s="46"/>
      <c r="G427" s="45"/>
      <c r="H427" s="47"/>
      <c r="I427" s="48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  <c r="AD427" s="45"/>
      <c r="AE427" s="45"/>
      <c r="AF427" s="45"/>
      <c r="AG427" s="45"/>
      <c r="AH427" s="45"/>
      <c r="AI427" s="45"/>
      <c r="AJ427" s="45"/>
      <c r="AK427" s="45"/>
      <c r="AL427" s="45"/>
      <c r="AM427" s="45"/>
      <c r="AN427" s="45"/>
      <c r="AO427" s="45"/>
    </row>
    <row r="428" spans="1:41" ht="15.75">
      <c r="A428" s="45"/>
      <c r="B428" s="45"/>
      <c r="C428" s="45"/>
      <c r="D428" s="45"/>
      <c r="E428" s="45"/>
      <c r="F428" s="46"/>
      <c r="G428" s="45"/>
      <c r="H428" s="47"/>
      <c r="I428" s="48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  <c r="AC428" s="45"/>
      <c r="AD428" s="45"/>
      <c r="AE428" s="45"/>
      <c r="AF428" s="45"/>
      <c r="AG428" s="45"/>
      <c r="AH428" s="45"/>
      <c r="AI428" s="45"/>
      <c r="AJ428" s="45"/>
      <c r="AK428" s="45"/>
      <c r="AL428" s="45"/>
      <c r="AM428" s="45"/>
      <c r="AN428" s="45"/>
      <c r="AO428" s="45"/>
    </row>
    <row r="429" spans="1:41" ht="15.75">
      <c r="A429" s="45"/>
      <c r="B429" s="45"/>
      <c r="C429" s="45"/>
      <c r="D429" s="45"/>
      <c r="E429" s="45"/>
      <c r="F429" s="46"/>
      <c r="G429" s="45"/>
      <c r="H429" s="47"/>
      <c r="I429" s="48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  <c r="AC429" s="45"/>
      <c r="AD429" s="45"/>
      <c r="AE429" s="45"/>
      <c r="AF429" s="45"/>
      <c r="AG429" s="45"/>
      <c r="AH429" s="45"/>
      <c r="AI429" s="45"/>
      <c r="AJ429" s="45"/>
      <c r="AK429" s="45"/>
      <c r="AL429" s="45"/>
      <c r="AM429" s="45"/>
      <c r="AN429" s="45"/>
      <c r="AO429" s="45"/>
    </row>
    <row r="430" spans="1:41" ht="15.75">
      <c r="A430" s="45"/>
      <c r="B430" s="45"/>
      <c r="C430" s="45"/>
      <c r="D430" s="45"/>
      <c r="E430" s="45"/>
      <c r="F430" s="46"/>
      <c r="G430" s="45"/>
      <c r="H430" s="47"/>
      <c r="I430" s="48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  <c r="AC430" s="45"/>
      <c r="AD430" s="45"/>
      <c r="AE430" s="45"/>
      <c r="AF430" s="45"/>
      <c r="AG430" s="45"/>
      <c r="AH430" s="45"/>
      <c r="AI430" s="45"/>
      <c r="AJ430" s="45"/>
      <c r="AK430" s="45"/>
      <c r="AL430" s="45"/>
      <c r="AM430" s="45"/>
      <c r="AN430" s="45"/>
      <c r="AO430" s="45"/>
    </row>
    <row r="431" spans="1:41" ht="15.75">
      <c r="A431" s="45"/>
      <c r="B431" s="45"/>
      <c r="C431" s="45"/>
      <c r="D431" s="45"/>
      <c r="E431" s="45"/>
      <c r="F431" s="46"/>
      <c r="G431" s="45"/>
      <c r="H431" s="47"/>
      <c r="I431" s="48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  <c r="AC431" s="45"/>
      <c r="AD431" s="45"/>
      <c r="AE431" s="45"/>
      <c r="AF431" s="45"/>
      <c r="AG431" s="45"/>
      <c r="AH431" s="45"/>
      <c r="AI431" s="45"/>
      <c r="AJ431" s="45"/>
      <c r="AK431" s="45"/>
      <c r="AL431" s="45"/>
      <c r="AM431" s="45"/>
      <c r="AN431" s="45"/>
      <c r="AO431" s="45"/>
    </row>
    <row r="432" spans="1:41" ht="15.75">
      <c r="A432" s="45"/>
      <c r="B432" s="45"/>
      <c r="C432" s="45"/>
      <c r="D432" s="45"/>
      <c r="E432" s="45"/>
      <c r="F432" s="46"/>
      <c r="G432" s="45"/>
      <c r="H432" s="47"/>
      <c r="I432" s="48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  <c r="AC432" s="45"/>
      <c r="AD432" s="45"/>
      <c r="AE432" s="45"/>
      <c r="AF432" s="45"/>
      <c r="AG432" s="45"/>
      <c r="AH432" s="45"/>
      <c r="AI432" s="45"/>
      <c r="AJ432" s="45"/>
      <c r="AK432" s="45"/>
      <c r="AL432" s="45"/>
      <c r="AM432" s="45"/>
      <c r="AN432" s="45"/>
      <c r="AO432" s="45"/>
    </row>
    <row r="433" spans="1:41" ht="15.75">
      <c r="A433" s="45"/>
      <c r="B433" s="45"/>
      <c r="C433" s="45"/>
      <c r="D433" s="45"/>
      <c r="E433" s="45"/>
      <c r="F433" s="46"/>
      <c r="G433" s="45"/>
      <c r="H433" s="47"/>
      <c r="I433" s="48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  <c r="AC433" s="45"/>
      <c r="AD433" s="45"/>
      <c r="AE433" s="45"/>
      <c r="AF433" s="45"/>
      <c r="AG433" s="45"/>
      <c r="AH433" s="45"/>
      <c r="AI433" s="45"/>
      <c r="AJ433" s="45"/>
      <c r="AK433" s="45"/>
      <c r="AL433" s="45"/>
      <c r="AM433" s="45"/>
      <c r="AN433" s="45"/>
      <c r="AO433" s="45"/>
    </row>
    <row r="434" spans="1:41" ht="15.75">
      <c r="A434" s="45"/>
      <c r="B434" s="45"/>
      <c r="C434" s="45"/>
      <c r="D434" s="45"/>
      <c r="E434" s="45"/>
      <c r="F434" s="46"/>
      <c r="G434" s="45"/>
      <c r="H434" s="47"/>
      <c r="I434" s="48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  <c r="AD434" s="45"/>
      <c r="AE434" s="45"/>
      <c r="AF434" s="45"/>
      <c r="AG434" s="45"/>
      <c r="AH434" s="45"/>
      <c r="AI434" s="45"/>
      <c r="AJ434" s="45"/>
      <c r="AK434" s="45"/>
      <c r="AL434" s="45"/>
      <c r="AM434" s="45"/>
      <c r="AN434" s="45"/>
      <c r="AO434" s="45"/>
    </row>
    <row r="435" spans="1:41" ht="15.75">
      <c r="A435" s="45"/>
      <c r="B435" s="45"/>
      <c r="C435" s="45"/>
      <c r="D435" s="45"/>
      <c r="E435" s="45"/>
      <c r="F435" s="46"/>
      <c r="G435" s="45"/>
      <c r="H435" s="47"/>
      <c r="I435" s="48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  <c r="AC435" s="45"/>
      <c r="AD435" s="45"/>
      <c r="AE435" s="45"/>
      <c r="AF435" s="45"/>
      <c r="AG435" s="45"/>
      <c r="AH435" s="45"/>
      <c r="AI435" s="45"/>
      <c r="AJ435" s="45"/>
      <c r="AK435" s="45"/>
      <c r="AL435" s="45"/>
      <c r="AM435" s="45"/>
      <c r="AN435" s="45"/>
      <c r="AO435" s="45"/>
    </row>
    <row r="436" spans="1:41" ht="15.75">
      <c r="A436" s="45"/>
      <c r="B436" s="45"/>
      <c r="C436" s="45"/>
      <c r="D436" s="45"/>
      <c r="E436" s="45"/>
      <c r="F436" s="46"/>
      <c r="G436" s="45"/>
      <c r="H436" s="47"/>
      <c r="I436" s="48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  <c r="AC436" s="45"/>
      <c r="AD436" s="45"/>
      <c r="AE436" s="45"/>
      <c r="AF436" s="45"/>
      <c r="AG436" s="45"/>
      <c r="AH436" s="45"/>
      <c r="AI436" s="45"/>
      <c r="AJ436" s="45"/>
      <c r="AK436" s="45"/>
      <c r="AL436" s="45"/>
      <c r="AM436" s="45"/>
      <c r="AN436" s="45"/>
      <c r="AO436" s="45"/>
    </row>
    <row r="437" spans="1:41" ht="15.75">
      <c r="A437" s="45"/>
      <c r="B437" s="45"/>
      <c r="C437" s="45"/>
      <c r="D437" s="45"/>
      <c r="E437" s="45"/>
      <c r="F437" s="46"/>
      <c r="G437" s="45"/>
      <c r="H437" s="47"/>
      <c r="I437" s="48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  <c r="AC437" s="45"/>
      <c r="AD437" s="45"/>
      <c r="AE437" s="45"/>
      <c r="AF437" s="45"/>
      <c r="AG437" s="45"/>
      <c r="AH437" s="45"/>
      <c r="AI437" s="45"/>
      <c r="AJ437" s="45"/>
      <c r="AK437" s="45"/>
      <c r="AL437" s="45"/>
      <c r="AM437" s="45"/>
      <c r="AN437" s="45"/>
      <c r="AO437" s="45"/>
    </row>
    <row r="438" spans="1:41" ht="15.75">
      <c r="A438" s="45"/>
      <c r="B438" s="45"/>
      <c r="C438" s="45"/>
      <c r="D438" s="45"/>
      <c r="E438" s="45"/>
      <c r="F438" s="46"/>
      <c r="G438" s="45"/>
      <c r="H438" s="47"/>
      <c r="I438" s="48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  <c r="AC438" s="45"/>
      <c r="AD438" s="45"/>
      <c r="AE438" s="45"/>
      <c r="AF438" s="45"/>
      <c r="AG438" s="45"/>
      <c r="AH438" s="45"/>
      <c r="AI438" s="45"/>
      <c r="AJ438" s="45"/>
      <c r="AK438" s="45"/>
      <c r="AL438" s="45"/>
      <c r="AM438" s="45"/>
      <c r="AN438" s="45"/>
      <c r="AO438" s="45"/>
    </row>
    <row r="439" spans="1:41" ht="15.75">
      <c r="A439" s="45"/>
      <c r="B439" s="45"/>
      <c r="C439" s="45"/>
      <c r="D439" s="45"/>
      <c r="E439" s="45"/>
      <c r="F439" s="46"/>
      <c r="G439" s="45"/>
      <c r="H439" s="47"/>
      <c r="I439" s="48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  <c r="AC439" s="45"/>
      <c r="AD439" s="45"/>
      <c r="AE439" s="45"/>
      <c r="AF439" s="45"/>
      <c r="AG439" s="45"/>
      <c r="AH439" s="45"/>
      <c r="AI439" s="45"/>
      <c r="AJ439" s="45"/>
      <c r="AK439" s="45"/>
      <c r="AL439" s="45"/>
      <c r="AM439" s="45"/>
      <c r="AN439" s="45"/>
      <c r="AO439" s="45"/>
    </row>
    <row r="440" spans="1:41" ht="15.75">
      <c r="A440" s="45"/>
      <c r="B440" s="45"/>
      <c r="C440" s="45"/>
      <c r="D440" s="45"/>
      <c r="E440" s="45"/>
      <c r="F440" s="46"/>
      <c r="G440" s="45"/>
      <c r="H440" s="47"/>
      <c r="I440" s="48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  <c r="AC440" s="45"/>
      <c r="AD440" s="45"/>
      <c r="AE440" s="45"/>
      <c r="AF440" s="45"/>
      <c r="AG440" s="45"/>
      <c r="AH440" s="45"/>
      <c r="AI440" s="45"/>
      <c r="AJ440" s="45"/>
      <c r="AK440" s="45"/>
      <c r="AL440" s="45"/>
      <c r="AM440" s="45"/>
      <c r="AN440" s="45"/>
      <c r="AO440" s="45"/>
    </row>
    <row r="441" spans="1:41" ht="15.75">
      <c r="A441" s="45"/>
      <c r="B441" s="45"/>
      <c r="C441" s="45"/>
      <c r="D441" s="45"/>
      <c r="E441" s="45"/>
      <c r="F441" s="46"/>
      <c r="G441" s="45"/>
      <c r="H441" s="47"/>
      <c r="I441" s="48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  <c r="AD441" s="45"/>
      <c r="AE441" s="45"/>
      <c r="AF441" s="45"/>
      <c r="AG441" s="45"/>
      <c r="AH441" s="45"/>
      <c r="AI441" s="45"/>
      <c r="AJ441" s="45"/>
      <c r="AK441" s="45"/>
      <c r="AL441" s="45"/>
      <c r="AM441" s="45"/>
      <c r="AN441" s="45"/>
      <c r="AO441" s="45"/>
    </row>
    <row r="442" spans="1:41" ht="15.75">
      <c r="A442" s="45"/>
      <c r="B442" s="45"/>
      <c r="C442" s="45"/>
      <c r="D442" s="45"/>
      <c r="E442" s="45"/>
      <c r="F442" s="46"/>
      <c r="G442" s="45"/>
      <c r="H442" s="47"/>
      <c r="I442" s="48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  <c r="AC442" s="45"/>
      <c r="AD442" s="45"/>
      <c r="AE442" s="45"/>
      <c r="AF442" s="45"/>
      <c r="AG442" s="45"/>
      <c r="AH442" s="45"/>
      <c r="AI442" s="45"/>
      <c r="AJ442" s="45"/>
      <c r="AK442" s="45"/>
      <c r="AL442" s="45"/>
      <c r="AM442" s="45"/>
      <c r="AN442" s="45"/>
      <c r="AO442" s="45"/>
    </row>
    <row r="443" spans="1:41" ht="15.75">
      <c r="A443" s="45"/>
      <c r="B443" s="45"/>
      <c r="C443" s="45"/>
      <c r="D443" s="45"/>
      <c r="E443" s="45"/>
      <c r="F443" s="46"/>
      <c r="G443" s="45"/>
      <c r="H443" s="47"/>
      <c r="I443" s="48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  <c r="AC443" s="45"/>
      <c r="AD443" s="45"/>
      <c r="AE443" s="45"/>
      <c r="AF443" s="45"/>
      <c r="AG443" s="45"/>
      <c r="AH443" s="45"/>
      <c r="AI443" s="45"/>
      <c r="AJ443" s="45"/>
      <c r="AK443" s="45"/>
      <c r="AL443" s="45"/>
      <c r="AM443" s="45"/>
      <c r="AN443" s="45"/>
      <c r="AO443" s="45"/>
    </row>
    <row r="444" spans="1:41" ht="15.75">
      <c r="A444" s="45"/>
      <c r="B444" s="45"/>
      <c r="C444" s="45"/>
      <c r="D444" s="45"/>
      <c r="E444" s="45"/>
      <c r="F444" s="46"/>
      <c r="G444" s="45"/>
      <c r="H444" s="47"/>
      <c r="I444" s="48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  <c r="AC444" s="45"/>
      <c r="AD444" s="45"/>
      <c r="AE444" s="45"/>
      <c r="AF444" s="45"/>
      <c r="AG444" s="45"/>
      <c r="AH444" s="45"/>
      <c r="AI444" s="45"/>
      <c r="AJ444" s="45"/>
      <c r="AK444" s="45"/>
      <c r="AL444" s="45"/>
      <c r="AM444" s="45"/>
      <c r="AN444" s="45"/>
      <c r="AO444" s="45"/>
    </row>
    <row r="445" spans="1:41" ht="15.75">
      <c r="A445" s="45"/>
      <c r="B445" s="45"/>
      <c r="C445" s="45"/>
      <c r="D445" s="45"/>
      <c r="E445" s="45"/>
      <c r="F445" s="46"/>
      <c r="G445" s="45"/>
      <c r="H445" s="47"/>
      <c r="I445" s="48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  <c r="AC445" s="45"/>
      <c r="AD445" s="45"/>
      <c r="AE445" s="45"/>
      <c r="AF445" s="45"/>
      <c r="AG445" s="45"/>
      <c r="AH445" s="45"/>
      <c r="AI445" s="45"/>
      <c r="AJ445" s="45"/>
      <c r="AK445" s="45"/>
      <c r="AL445" s="45"/>
      <c r="AM445" s="45"/>
      <c r="AN445" s="45"/>
      <c r="AO445" s="45"/>
    </row>
    <row r="446" spans="1:41" ht="15.75">
      <c r="A446" s="45"/>
      <c r="B446" s="45"/>
      <c r="C446" s="45"/>
      <c r="D446" s="45"/>
      <c r="E446" s="45"/>
      <c r="F446" s="46"/>
      <c r="G446" s="45"/>
      <c r="H446" s="47"/>
      <c r="I446" s="48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  <c r="AC446" s="45"/>
      <c r="AD446" s="45"/>
      <c r="AE446" s="45"/>
      <c r="AF446" s="45"/>
      <c r="AG446" s="45"/>
      <c r="AH446" s="45"/>
      <c r="AI446" s="45"/>
      <c r="AJ446" s="45"/>
      <c r="AK446" s="45"/>
      <c r="AL446" s="45"/>
      <c r="AM446" s="45"/>
      <c r="AN446" s="45"/>
      <c r="AO446" s="45"/>
    </row>
    <row r="447" spans="1:41" ht="15.75">
      <c r="A447" s="45"/>
      <c r="B447" s="45"/>
      <c r="C447" s="45"/>
      <c r="D447" s="45"/>
      <c r="E447" s="45"/>
      <c r="F447" s="46"/>
      <c r="G447" s="45"/>
      <c r="H447" s="47"/>
      <c r="I447" s="48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  <c r="AC447" s="45"/>
      <c r="AD447" s="45"/>
      <c r="AE447" s="45"/>
      <c r="AF447" s="45"/>
      <c r="AG447" s="45"/>
      <c r="AH447" s="45"/>
      <c r="AI447" s="45"/>
      <c r="AJ447" s="45"/>
      <c r="AK447" s="45"/>
      <c r="AL447" s="45"/>
      <c r="AM447" s="45"/>
      <c r="AN447" s="45"/>
      <c r="AO447" s="45"/>
    </row>
    <row r="448" spans="1:41" ht="15.75">
      <c r="A448" s="45"/>
      <c r="B448" s="45"/>
      <c r="C448" s="45"/>
      <c r="D448" s="45"/>
      <c r="E448" s="45"/>
      <c r="F448" s="46"/>
      <c r="G448" s="45"/>
      <c r="H448" s="47"/>
      <c r="I448" s="48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  <c r="AD448" s="45"/>
      <c r="AE448" s="45"/>
      <c r="AF448" s="45"/>
      <c r="AG448" s="45"/>
      <c r="AH448" s="45"/>
      <c r="AI448" s="45"/>
      <c r="AJ448" s="45"/>
      <c r="AK448" s="45"/>
      <c r="AL448" s="45"/>
      <c r="AM448" s="45"/>
      <c r="AN448" s="45"/>
      <c r="AO448" s="45"/>
    </row>
    <row r="449" spans="1:41" ht="15.75">
      <c r="A449" s="45"/>
      <c r="B449" s="45"/>
      <c r="C449" s="45"/>
      <c r="D449" s="45"/>
      <c r="E449" s="45"/>
      <c r="F449" s="46"/>
      <c r="G449" s="45"/>
      <c r="H449" s="47"/>
      <c r="I449" s="48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  <c r="AC449" s="45"/>
      <c r="AD449" s="45"/>
      <c r="AE449" s="45"/>
      <c r="AF449" s="45"/>
      <c r="AG449" s="45"/>
      <c r="AH449" s="45"/>
      <c r="AI449" s="45"/>
      <c r="AJ449" s="45"/>
      <c r="AK449" s="45"/>
      <c r="AL449" s="45"/>
      <c r="AM449" s="45"/>
      <c r="AN449" s="45"/>
      <c r="AO449" s="45"/>
    </row>
    <row r="450" spans="1:41" ht="15.75">
      <c r="A450" s="45"/>
      <c r="B450" s="45"/>
      <c r="C450" s="45"/>
      <c r="D450" s="45"/>
      <c r="E450" s="45"/>
      <c r="F450" s="46"/>
      <c r="G450" s="45"/>
      <c r="H450" s="47"/>
      <c r="I450" s="48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  <c r="AC450" s="45"/>
      <c r="AD450" s="45"/>
      <c r="AE450" s="45"/>
      <c r="AF450" s="45"/>
      <c r="AG450" s="45"/>
      <c r="AH450" s="45"/>
      <c r="AI450" s="45"/>
      <c r="AJ450" s="45"/>
      <c r="AK450" s="45"/>
      <c r="AL450" s="45"/>
      <c r="AM450" s="45"/>
      <c r="AN450" s="45"/>
      <c r="AO450" s="45"/>
    </row>
    <row r="451" spans="1:41" ht="15.75">
      <c r="A451" s="45"/>
      <c r="B451" s="45"/>
      <c r="C451" s="45"/>
      <c r="D451" s="45"/>
      <c r="E451" s="45"/>
      <c r="F451" s="46"/>
      <c r="G451" s="45"/>
      <c r="H451" s="47"/>
      <c r="I451" s="48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  <c r="AC451" s="45"/>
      <c r="AD451" s="45"/>
      <c r="AE451" s="45"/>
      <c r="AF451" s="45"/>
      <c r="AG451" s="45"/>
      <c r="AH451" s="45"/>
      <c r="AI451" s="45"/>
      <c r="AJ451" s="45"/>
      <c r="AK451" s="45"/>
      <c r="AL451" s="45"/>
      <c r="AM451" s="45"/>
      <c r="AN451" s="45"/>
      <c r="AO451" s="45"/>
    </row>
    <row r="452" spans="1:41" ht="15.75">
      <c r="A452" s="45"/>
      <c r="B452" s="45"/>
      <c r="C452" s="45"/>
      <c r="D452" s="45"/>
      <c r="E452" s="45"/>
      <c r="F452" s="46"/>
      <c r="G452" s="45"/>
      <c r="H452" s="47"/>
      <c r="I452" s="48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  <c r="AC452" s="45"/>
      <c r="AD452" s="45"/>
      <c r="AE452" s="45"/>
      <c r="AF452" s="45"/>
      <c r="AG452" s="45"/>
      <c r="AH452" s="45"/>
      <c r="AI452" s="45"/>
      <c r="AJ452" s="45"/>
      <c r="AK452" s="45"/>
      <c r="AL452" s="45"/>
      <c r="AM452" s="45"/>
      <c r="AN452" s="45"/>
      <c r="AO452" s="45"/>
    </row>
    <row r="453" spans="1:41" ht="15.75">
      <c r="A453" s="45"/>
      <c r="B453" s="45"/>
      <c r="C453" s="45"/>
      <c r="D453" s="45"/>
      <c r="E453" s="45"/>
      <c r="F453" s="46"/>
      <c r="G453" s="45"/>
      <c r="H453" s="47"/>
      <c r="I453" s="48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  <c r="AC453" s="45"/>
      <c r="AD453" s="45"/>
      <c r="AE453" s="45"/>
      <c r="AF453" s="45"/>
      <c r="AG453" s="45"/>
      <c r="AH453" s="45"/>
      <c r="AI453" s="45"/>
      <c r="AJ453" s="45"/>
      <c r="AK453" s="45"/>
      <c r="AL453" s="45"/>
      <c r="AM453" s="45"/>
      <c r="AN453" s="45"/>
      <c r="AO453" s="45"/>
    </row>
    <row r="454" spans="1:41" ht="15.75">
      <c r="A454" s="45"/>
      <c r="B454" s="45"/>
      <c r="C454" s="45"/>
      <c r="D454" s="45"/>
      <c r="E454" s="45"/>
      <c r="F454" s="46"/>
      <c r="G454" s="45"/>
      <c r="H454" s="47"/>
      <c r="I454" s="48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  <c r="AC454" s="45"/>
      <c r="AD454" s="45"/>
      <c r="AE454" s="45"/>
      <c r="AF454" s="45"/>
      <c r="AG454" s="45"/>
      <c r="AH454" s="45"/>
      <c r="AI454" s="45"/>
      <c r="AJ454" s="45"/>
      <c r="AK454" s="45"/>
      <c r="AL454" s="45"/>
      <c r="AM454" s="45"/>
      <c r="AN454" s="45"/>
      <c r="AO454" s="45"/>
    </row>
    <row r="455" spans="1:41" ht="15.75">
      <c r="A455" s="45"/>
      <c r="B455" s="45"/>
      <c r="C455" s="45"/>
      <c r="D455" s="45"/>
      <c r="E455" s="45"/>
      <c r="F455" s="46"/>
      <c r="G455" s="45"/>
      <c r="H455" s="47"/>
      <c r="I455" s="48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  <c r="AD455" s="45"/>
      <c r="AE455" s="45"/>
      <c r="AF455" s="45"/>
      <c r="AG455" s="45"/>
      <c r="AH455" s="45"/>
      <c r="AI455" s="45"/>
      <c r="AJ455" s="45"/>
      <c r="AK455" s="45"/>
      <c r="AL455" s="45"/>
      <c r="AM455" s="45"/>
      <c r="AN455" s="45"/>
      <c r="AO455" s="45"/>
    </row>
    <row r="456" spans="1:41" ht="15.75">
      <c r="A456" s="45"/>
      <c r="B456" s="45"/>
      <c r="C456" s="45"/>
      <c r="D456" s="45"/>
      <c r="E456" s="45"/>
      <c r="F456" s="46"/>
      <c r="G456" s="45"/>
      <c r="H456" s="47"/>
      <c r="I456" s="48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  <c r="AD456" s="45"/>
      <c r="AE456" s="45"/>
      <c r="AF456" s="45"/>
      <c r="AG456" s="45"/>
      <c r="AH456" s="45"/>
      <c r="AI456" s="45"/>
      <c r="AJ456" s="45"/>
      <c r="AK456" s="45"/>
      <c r="AL456" s="45"/>
      <c r="AM456" s="45"/>
      <c r="AN456" s="45"/>
      <c r="AO456" s="45"/>
    </row>
    <row r="457" spans="1:41" ht="15.75">
      <c r="A457" s="45"/>
      <c r="B457" s="45"/>
      <c r="C457" s="45"/>
      <c r="D457" s="45"/>
      <c r="E457" s="45"/>
      <c r="F457" s="46"/>
      <c r="G457" s="45"/>
      <c r="H457" s="47"/>
      <c r="I457" s="48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5"/>
      <c r="AE457" s="45"/>
      <c r="AF457" s="45"/>
      <c r="AG457" s="45"/>
      <c r="AH457" s="45"/>
      <c r="AI457" s="45"/>
      <c r="AJ457" s="45"/>
      <c r="AK457" s="45"/>
      <c r="AL457" s="45"/>
      <c r="AM457" s="45"/>
      <c r="AN457" s="45"/>
      <c r="AO457" s="45"/>
    </row>
    <row r="458" spans="1:41" ht="15.75">
      <c r="A458" s="45"/>
      <c r="B458" s="45"/>
      <c r="C458" s="45"/>
      <c r="D458" s="45"/>
      <c r="E458" s="45"/>
      <c r="F458" s="46"/>
      <c r="G458" s="45"/>
      <c r="H458" s="47"/>
      <c r="I458" s="48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  <c r="AD458" s="45"/>
      <c r="AE458" s="45"/>
      <c r="AF458" s="45"/>
      <c r="AG458" s="45"/>
      <c r="AH458" s="45"/>
      <c r="AI458" s="45"/>
      <c r="AJ458" s="45"/>
      <c r="AK458" s="45"/>
      <c r="AL458" s="45"/>
      <c r="AM458" s="45"/>
      <c r="AN458" s="45"/>
      <c r="AO458" s="45"/>
    </row>
    <row r="459" spans="1:41" ht="15.75">
      <c r="A459" s="45"/>
      <c r="B459" s="45"/>
      <c r="C459" s="45"/>
      <c r="D459" s="45"/>
      <c r="E459" s="45"/>
      <c r="F459" s="46"/>
      <c r="G459" s="45"/>
      <c r="H459" s="47"/>
      <c r="I459" s="48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  <c r="AC459" s="45"/>
      <c r="AD459" s="45"/>
      <c r="AE459" s="45"/>
      <c r="AF459" s="45"/>
      <c r="AG459" s="45"/>
      <c r="AH459" s="45"/>
      <c r="AI459" s="45"/>
      <c r="AJ459" s="45"/>
      <c r="AK459" s="45"/>
      <c r="AL459" s="45"/>
      <c r="AM459" s="45"/>
      <c r="AN459" s="45"/>
      <c r="AO459" s="45"/>
    </row>
    <row r="460" spans="1:41" ht="15.75">
      <c r="A460" s="45"/>
      <c r="B460" s="45"/>
      <c r="C460" s="45"/>
      <c r="D460" s="45"/>
      <c r="E460" s="45"/>
      <c r="F460" s="46"/>
      <c r="G460" s="45"/>
      <c r="H460" s="47"/>
      <c r="I460" s="48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  <c r="AC460" s="45"/>
      <c r="AD460" s="45"/>
      <c r="AE460" s="45"/>
      <c r="AF460" s="45"/>
      <c r="AG460" s="45"/>
      <c r="AH460" s="45"/>
      <c r="AI460" s="45"/>
      <c r="AJ460" s="45"/>
      <c r="AK460" s="45"/>
      <c r="AL460" s="45"/>
      <c r="AM460" s="45"/>
      <c r="AN460" s="45"/>
      <c r="AO460" s="45"/>
    </row>
    <row r="461" spans="1:41" ht="15.75">
      <c r="A461" s="45"/>
      <c r="B461" s="45"/>
      <c r="C461" s="45"/>
      <c r="D461" s="45"/>
      <c r="E461" s="45"/>
      <c r="F461" s="46"/>
      <c r="G461" s="45"/>
      <c r="H461" s="47"/>
      <c r="I461" s="48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  <c r="AC461" s="45"/>
      <c r="AD461" s="45"/>
      <c r="AE461" s="45"/>
      <c r="AF461" s="45"/>
      <c r="AG461" s="45"/>
      <c r="AH461" s="45"/>
      <c r="AI461" s="45"/>
      <c r="AJ461" s="45"/>
      <c r="AK461" s="45"/>
      <c r="AL461" s="45"/>
      <c r="AM461" s="45"/>
      <c r="AN461" s="45"/>
      <c r="AO461" s="45"/>
    </row>
    <row r="462" spans="1:41" ht="15.75">
      <c r="A462" s="45"/>
      <c r="B462" s="45"/>
      <c r="C462" s="45"/>
      <c r="D462" s="45"/>
      <c r="E462" s="45"/>
      <c r="F462" s="46"/>
      <c r="G462" s="45"/>
      <c r="H462" s="47"/>
      <c r="I462" s="48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  <c r="AC462" s="45"/>
      <c r="AD462" s="45"/>
      <c r="AE462" s="45"/>
      <c r="AF462" s="45"/>
      <c r="AG462" s="45"/>
      <c r="AH462" s="45"/>
      <c r="AI462" s="45"/>
      <c r="AJ462" s="45"/>
      <c r="AK462" s="45"/>
      <c r="AL462" s="45"/>
      <c r="AM462" s="45"/>
      <c r="AN462" s="45"/>
      <c r="AO462" s="45"/>
    </row>
    <row r="463" spans="1:41" ht="15.75">
      <c r="A463" s="45"/>
      <c r="B463" s="45"/>
      <c r="C463" s="45"/>
      <c r="D463" s="45"/>
      <c r="E463" s="45"/>
      <c r="F463" s="46"/>
      <c r="G463" s="45"/>
      <c r="H463" s="47"/>
      <c r="I463" s="48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  <c r="AC463" s="45"/>
      <c r="AD463" s="45"/>
      <c r="AE463" s="45"/>
      <c r="AF463" s="45"/>
      <c r="AG463" s="45"/>
      <c r="AH463" s="45"/>
      <c r="AI463" s="45"/>
      <c r="AJ463" s="45"/>
      <c r="AK463" s="45"/>
      <c r="AL463" s="45"/>
      <c r="AM463" s="45"/>
      <c r="AN463" s="45"/>
      <c r="AO463" s="45"/>
    </row>
    <row r="464" spans="1:41" ht="15.75">
      <c r="A464" s="45"/>
      <c r="B464" s="45"/>
      <c r="C464" s="45"/>
      <c r="D464" s="45"/>
      <c r="E464" s="45"/>
      <c r="F464" s="46"/>
      <c r="G464" s="45"/>
      <c r="H464" s="47"/>
      <c r="I464" s="48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  <c r="AC464" s="45"/>
      <c r="AD464" s="45"/>
      <c r="AE464" s="45"/>
      <c r="AF464" s="45"/>
      <c r="AG464" s="45"/>
      <c r="AH464" s="45"/>
      <c r="AI464" s="45"/>
      <c r="AJ464" s="45"/>
      <c r="AK464" s="45"/>
      <c r="AL464" s="45"/>
      <c r="AM464" s="45"/>
      <c r="AN464" s="45"/>
      <c r="AO464" s="45"/>
    </row>
    <row r="465" spans="1:41" ht="15.75">
      <c r="A465" s="45"/>
      <c r="B465" s="45"/>
      <c r="C465" s="45"/>
      <c r="D465" s="45"/>
      <c r="E465" s="45"/>
      <c r="F465" s="46"/>
      <c r="G465" s="45"/>
      <c r="H465" s="47"/>
      <c r="I465" s="48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  <c r="AC465" s="45"/>
      <c r="AD465" s="45"/>
      <c r="AE465" s="45"/>
      <c r="AF465" s="45"/>
      <c r="AG465" s="45"/>
      <c r="AH465" s="45"/>
      <c r="AI465" s="45"/>
      <c r="AJ465" s="45"/>
      <c r="AK465" s="45"/>
      <c r="AL465" s="45"/>
      <c r="AM465" s="45"/>
      <c r="AN465" s="45"/>
      <c r="AO465" s="45"/>
    </row>
    <row r="466" spans="1:41" ht="15.75">
      <c r="A466" s="45"/>
      <c r="B466" s="45"/>
      <c r="C466" s="45"/>
      <c r="D466" s="45"/>
      <c r="E466" s="45"/>
      <c r="F466" s="46"/>
      <c r="G466" s="45"/>
      <c r="H466" s="47"/>
      <c r="I466" s="48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  <c r="AC466" s="45"/>
      <c r="AD466" s="45"/>
      <c r="AE466" s="45"/>
      <c r="AF466" s="45"/>
      <c r="AG466" s="45"/>
      <c r="AH466" s="45"/>
      <c r="AI466" s="45"/>
      <c r="AJ466" s="45"/>
      <c r="AK466" s="45"/>
      <c r="AL466" s="45"/>
      <c r="AM466" s="45"/>
      <c r="AN466" s="45"/>
      <c r="AO466" s="45"/>
    </row>
    <row r="467" spans="1:41" ht="15.75">
      <c r="A467" s="45"/>
      <c r="B467" s="45"/>
      <c r="C467" s="45"/>
      <c r="D467" s="45"/>
      <c r="E467" s="45"/>
      <c r="F467" s="46"/>
      <c r="G467" s="45"/>
      <c r="H467" s="47"/>
      <c r="I467" s="48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  <c r="AC467" s="45"/>
      <c r="AD467" s="45"/>
      <c r="AE467" s="45"/>
      <c r="AF467" s="45"/>
      <c r="AG467" s="45"/>
      <c r="AH467" s="45"/>
      <c r="AI467" s="45"/>
      <c r="AJ467" s="45"/>
      <c r="AK467" s="45"/>
      <c r="AL467" s="45"/>
      <c r="AM467" s="45"/>
      <c r="AN467" s="45"/>
      <c r="AO467" s="45"/>
    </row>
    <row r="468" spans="1:41" ht="15.75">
      <c r="A468" s="45"/>
      <c r="B468" s="45"/>
      <c r="C468" s="45"/>
      <c r="D468" s="45"/>
      <c r="E468" s="45"/>
      <c r="F468" s="46"/>
      <c r="G468" s="45"/>
      <c r="H468" s="47"/>
      <c r="I468" s="48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  <c r="AC468" s="45"/>
      <c r="AD468" s="45"/>
      <c r="AE468" s="45"/>
      <c r="AF468" s="45"/>
      <c r="AG468" s="45"/>
      <c r="AH468" s="45"/>
      <c r="AI468" s="45"/>
      <c r="AJ468" s="45"/>
      <c r="AK468" s="45"/>
      <c r="AL468" s="45"/>
      <c r="AM468" s="45"/>
      <c r="AN468" s="45"/>
      <c r="AO468" s="45"/>
    </row>
    <row r="469" spans="1:41" ht="15.75">
      <c r="A469" s="45"/>
      <c r="B469" s="45"/>
      <c r="C469" s="45"/>
      <c r="D469" s="45"/>
      <c r="E469" s="45"/>
      <c r="F469" s="46"/>
      <c r="G469" s="45"/>
      <c r="H469" s="47"/>
      <c r="I469" s="48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  <c r="AC469" s="45"/>
      <c r="AD469" s="45"/>
      <c r="AE469" s="45"/>
      <c r="AF469" s="45"/>
      <c r="AG469" s="45"/>
      <c r="AH469" s="45"/>
      <c r="AI469" s="45"/>
      <c r="AJ469" s="45"/>
      <c r="AK469" s="45"/>
      <c r="AL469" s="45"/>
      <c r="AM469" s="45"/>
      <c r="AN469" s="45"/>
      <c r="AO469" s="45"/>
    </row>
    <row r="470" spans="1:41" ht="15.75">
      <c r="A470" s="45"/>
      <c r="B470" s="45"/>
      <c r="C470" s="45"/>
      <c r="D470" s="45"/>
      <c r="E470" s="45"/>
      <c r="F470" s="46"/>
      <c r="G470" s="45"/>
      <c r="H470" s="47"/>
      <c r="I470" s="48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  <c r="AC470" s="45"/>
      <c r="AD470" s="45"/>
      <c r="AE470" s="45"/>
      <c r="AF470" s="45"/>
      <c r="AG470" s="45"/>
      <c r="AH470" s="45"/>
      <c r="AI470" s="45"/>
      <c r="AJ470" s="45"/>
      <c r="AK470" s="45"/>
      <c r="AL470" s="45"/>
      <c r="AM470" s="45"/>
      <c r="AN470" s="45"/>
      <c r="AO470" s="45"/>
    </row>
    <row r="471" spans="1:41" ht="15.75">
      <c r="A471" s="45"/>
      <c r="B471" s="45"/>
      <c r="C471" s="45"/>
      <c r="D471" s="45"/>
      <c r="E471" s="45"/>
      <c r="F471" s="46"/>
      <c r="G471" s="45"/>
      <c r="H471" s="47"/>
      <c r="I471" s="48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  <c r="AC471" s="45"/>
      <c r="AD471" s="45"/>
      <c r="AE471" s="45"/>
      <c r="AF471" s="45"/>
      <c r="AG471" s="45"/>
      <c r="AH471" s="45"/>
      <c r="AI471" s="45"/>
      <c r="AJ471" s="45"/>
      <c r="AK471" s="45"/>
      <c r="AL471" s="45"/>
      <c r="AM471" s="45"/>
      <c r="AN471" s="45"/>
      <c r="AO471" s="45"/>
    </row>
    <row r="472" spans="1:41" ht="15.75">
      <c r="A472" s="45"/>
      <c r="B472" s="45"/>
      <c r="C472" s="45"/>
      <c r="D472" s="45"/>
      <c r="E472" s="45"/>
      <c r="F472" s="46"/>
      <c r="G472" s="45"/>
      <c r="H472" s="47"/>
      <c r="I472" s="48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  <c r="AC472" s="45"/>
      <c r="AD472" s="45"/>
      <c r="AE472" s="45"/>
      <c r="AF472" s="45"/>
      <c r="AG472" s="45"/>
      <c r="AH472" s="45"/>
      <c r="AI472" s="45"/>
      <c r="AJ472" s="45"/>
      <c r="AK472" s="45"/>
      <c r="AL472" s="45"/>
      <c r="AM472" s="45"/>
      <c r="AN472" s="45"/>
      <c r="AO472" s="45"/>
    </row>
    <row r="473" spans="1:41" ht="15.75">
      <c r="A473" s="45"/>
      <c r="B473" s="45"/>
      <c r="C473" s="45"/>
      <c r="D473" s="45"/>
      <c r="E473" s="45"/>
      <c r="F473" s="46"/>
      <c r="G473" s="45"/>
      <c r="H473" s="47"/>
      <c r="I473" s="48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  <c r="AC473" s="45"/>
      <c r="AD473" s="45"/>
      <c r="AE473" s="45"/>
      <c r="AF473" s="45"/>
      <c r="AG473" s="45"/>
      <c r="AH473" s="45"/>
      <c r="AI473" s="45"/>
      <c r="AJ473" s="45"/>
      <c r="AK473" s="45"/>
      <c r="AL473" s="45"/>
      <c r="AM473" s="45"/>
      <c r="AN473" s="45"/>
      <c r="AO473" s="45"/>
    </row>
    <row r="474" spans="1:41" ht="15.75">
      <c r="A474" s="45"/>
      <c r="B474" s="45"/>
      <c r="C474" s="45"/>
      <c r="D474" s="45"/>
      <c r="E474" s="45"/>
      <c r="F474" s="46"/>
      <c r="G474" s="45"/>
      <c r="H474" s="47"/>
      <c r="I474" s="48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  <c r="AC474" s="45"/>
      <c r="AD474" s="45"/>
      <c r="AE474" s="45"/>
      <c r="AF474" s="45"/>
      <c r="AG474" s="45"/>
      <c r="AH474" s="45"/>
      <c r="AI474" s="45"/>
      <c r="AJ474" s="45"/>
      <c r="AK474" s="45"/>
      <c r="AL474" s="45"/>
      <c r="AM474" s="45"/>
      <c r="AN474" s="45"/>
      <c r="AO474" s="45"/>
    </row>
    <row r="475" spans="1:41" ht="15.75">
      <c r="A475" s="45"/>
      <c r="B475" s="45"/>
      <c r="C475" s="45"/>
      <c r="D475" s="45"/>
      <c r="E475" s="45"/>
      <c r="F475" s="46"/>
      <c r="G475" s="45"/>
      <c r="H475" s="47"/>
      <c r="I475" s="48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  <c r="AC475" s="45"/>
      <c r="AD475" s="45"/>
      <c r="AE475" s="45"/>
      <c r="AF475" s="45"/>
      <c r="AG475" s="45"/>
      <c r="AH475" s="45"/>
      <c r="AI475" s="45"/>
      <c r="AJ475" s="45"/>
      <c r="AK475" s="45"/>
      <c r="AL475" s="45"/>
      <c r="AM475" s="45"/>
      <c r="AN475" s="45"/>
      <c r="AO475" s="45"/>
    </row>
    <row r="476" spans="1:41" ht="15.75">
      <c r="A476" s="45"/>
      <c r="B476" s="45"/>
      <c r="C476" s="45"/>
      <c r="D476" s="45"/>
      <c r="E476" s="45"/>
      <c r="F476" s="46"/>
      <c r="G476" s="45"/>
      <c r="H476" s="47"/>
      <c r="I476" s="48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  <c r="AC476" s="45"/>
      <c r="AD476" s="45"/>
      <c r="AE476" s="45"/>
      <c r="AF476" s="45"/>
      <c r="AG476" s="45"/>
      <c r="AH476" s="45"/>
      <c r="AI476" s="45"/>
      <c r="AJ476" s="45"/>
      <c r="AK476" s="45"/>
      <c r="AL476" s="45"/>
      <c r="AM476" s="45"/>
      <c r="AN476" s="45"/>
      <c r="AO476" s="45"/>
    </row>
    <row r="477" spans="1:41" ht="15.75">
      <c r="A477" s="45"/>
      <c r="B477" s="45"/>
      <c r="C477" s="45"/>
      <c r="D477" s="45"/>
      <c r="E477" s="45"/>
      <c r="F477" s="46"/>
      <c r="G477" s="45"/>
      <c r="H477" s="47"/>
      <c r="I477" s="48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  <c r="AC477" s="45"/>
      <c r="AD477" s="45"/>
      <c r="AE477" s="45"/>
      <c r="AF477" s="45"/>
      <c r="AG477" s="45"/>
      <c r="AH477" s="45"/>
      <c r="AI477" s="45"/>
      <c r="AJ477" s="45"/>
      <c r="AK477" s="45"/>
      <c r="AL477" s="45"/>
      <c r="AM477" s="45"/>
      <c r="AN477" s="45"/>
      <c r="AO477" s="45"/>
    </row>
    <row r="478" spans="1:41" ht="15.75">
      <c r="A478" s="45"/>
      <c r="B478" s="45"/>
      <c r="C478" s="45"/>
      <c r="D478" s="45"/>
      <c r="E478" s="45"/>
      <c r="F478" s="46"/>
      <c r="G478" s="45"/>
      <c r="H478" s="47"/>
      <c r="I478" s="48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  <c r="AC478" s="45"/>
      <c r="AD478" s="45"/>
      <c r="AE478" s="45"/>
      <c r="AF478" s="45"/>
      <c r="AG478" s="45"/>
      <c r="AH478" s="45"/>
      <c r="AI478" s="45"/>
      <c r="AJ478" s="45"/>
      <c r="AK478" s="45"/>
      <c r="AL478" s="45"/>
      <c r="AM478" s="45"/>
      <c r="AN478" s="45"/>
      <c r="AO478" s="45"/>
    </row>
    <row r="479" spans="1:41" ht="15.75">
      <c r="A479" s="45"/>
      <c r="B479" s="45"/>
      <c r="C479" s="45"/>
      <c r="D479" s="45"/>
      <c r="E479" s="45"/>
      <c r="F479" s="46"/>
      <c r="G479" s="45"/>
      <c r="H479" s="47"/>
      <c r="I479" s="48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  <c r="AC479" s="45"/>
      <c r="AD479" s="45"/>
      <c r="AE479" s="45"/>
      <c r="AF479" s="45"/>
      <c r="AG479" s="45"/>
      <c r="AH479" s="45"/>
      <c r="AI479" s="45"/>
      <c r="AJ479" s="45"/>
      <c r="AK479" s="45"/>
      <c r="AL479" s="45"/>
      <c r="AM479" s="45"/>
      <c r="AN479" s="45"/>
      <c r="AO479" s="45"/>
    </row>
    <row r="480" spans="1:41" ht="15.75">
      <c r="A480" s="45"/>
      <c r="B480" s="45"/>
      <c r="C480" s="45"/>
      <c r="D480" s="45"/>
      <c r="E480" s="45"/>
      <c r="F480" s="46"/>
      <c r="G480" s="45"/>
      <c r="H480" s="47"/>
      <c r="I480" s="48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  <c r="AC480" s="45"/>
      <c r="AD480" s="45"/>
      <c r="AE480" s="45"/>
      <c r="AF480" s="45"/>
      <c r="AG480" s="45"/>
      <c r="AH480" s="45"/>
      <c r="AI480" s="45"/>
      <c r="AJ480" s="45"/>
      <c r="AK480" s="45"/>
      <c r="AL480" s="45"/>
      <c r="AM480" s="45"/>
      <c r="AN480" s="45"/>
      <c r="AO480" s="45"/>
    </row>
    <row r="481" spans="1:41" ht="15.75">
      <c r="A481" s="45"/>
      <c r="B481" s="45"/>
      <c r="C481" s="45"/>
      <c r="D481" s="45"/>
      <c r="E481" s="45"/>
      <c r="F481" s="46"/>
      <c r="G481" s="45"/>
      <c r="H481" s="47"/>
      <c r="I481" s="48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  <c r="AC481" s="45"/>
      <c r="AD481" s="45"/>
      <c r="AE481" s="45"/>
      <c r="AF481" s="45"/>
      <c r="AG481" s="45"/>
      <c r="AH481" s="45"/>
      <c r="AI481" s="45"/>
      <c r="AJ481" s="45"/>
      <c r="AK481" s="45"/>
      <c r="AL481" s="45"/>
      <c r="AM481" s="45"/>
      <c r="AN481" s="45"/>
      <c r="AO481" s="45"/>
    </row>
    <row r="482" spans="1:41" ht="15.75">
      <c r="A482" s="45"/>
      <c r="B482" s="45"/>
      <c r="C482" s="45"/>
      <c r="D482" s="45"/>
      <c r="E482" s="45"/>
      <c r="F482" s="46"/>
      <c r="G482" s="45"/>
      <c r="H482" s="47"/>
      <c r="I482" s="48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  <c r="AC482" s="45"/>
      <c r="AD482" s="45"/>
      <c r="AE482" s="45"/>
      <c r="AF482" s="45"/>
      <c r="AG482" s="45"/>
      <c r="AH482" s="45"/>
      <c r="AI482" s="45"/>
      <c r="AJ482" s="45"/>
      <c r="AK482" s="45"/>
      <c r="AL482" s="45"/>
      <c r="AM482" s="45"/>
      <c r="AN482" s="45"/>
      <c r="AO482" s="45"/>
    </row>
    <row r="483" spans="1:41" ht="15.75">
      <c r="A483" s="45"/>
      <c r="B483" s="45"/>
      <c r="C483" s="45"/>
      <c r="D483" s="45"/>
      <c r="E483" s="45"/>
      <c r="F483" s="46"/>
      <c r="G483" s="45"/>
      <c r="H483" s="47"/>
      <c r="I483" s="48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  <c r="AD483" s="45"/>
      <c r="AE483" s="45"/>
      <c r="AF483" s="45"/>
      <c r="AG483" s="45"/>
      <c r="AH483" s="45"/>
      <c r="AI483" s="45"/>
      <c r="AJ483" s="45"/>
      <c r="AK483" s="45"/>
      <c r="AL483" s="45"/>
      <c r="AM483" s="45"/>
      <c r="AN483" s="45"/>
      <c r="AO483" s="45"/>
    </row>
    <row r="484" spans="1:41" ht="15.75">
      <c r="A484" s="45"/>
      <c r="B484" s="45"/>
      <c r="C484" s="45"/>
      <c r="D484" s="45"/>
      <c r="E484" s="45"/>
      <c r="F484" s="46"/>
      <c r="G484" s="45"/>
      <c r="H484" s="47"/>
      <c r="I484" s="48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  <c r="AC484" s="45"/>
      <c r="AD484" s="45"/>
      <c r="AE484" s="45"/>
      <c r="AF484" s="45"/>
      <c r="AG484" s="45"/>
      <c r="AH484" s="45"/>
      <c r="AI484" s="45"/>
      <c r="AJ484" s="45"/>
      <c r="AK484" s="45"/>
      <c r="AL484" s="45"/>
      <c r="AM484" s="45"/>
      <c r="AN484" s="45"/>
      <c r="AO484" s="45"/>
    </row>
    <row r="485" spans="1:41" ht="15.75">
      <c r="A485" s="45"/>
      <c r="B485" s="45"/>
      <c r="C485" s="45"/>
      <c r="D485" s="45"/>
      <c r="E485" s="45"/>
      <c r="F485" s="46"/>
      <c r="G485" s="45"/>
      <c r="H485" s="47"/>
      <c r="I485" s="48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  <c r="AC485" s="45"/>
      <c r="AD485" s="45"/>
      <c r="AE485" s="45"/>
      <c r="AF485" s="45"/>
      <c r="AG485" s="45"/>
      <c r="AH485" s="45"/>
      <c r="AI485" s="45"/>
      <c r="AJ485" s="45"/>
      <c r="AK485" s="45"/>
      <c r="AL485" s="45"/>
      <c r="AM485" s="45"/>
      <c r="AN485" s="45"/>
      <c r="AO485" s="45"/>
    </row>
    <row r="486" spans="1:41" ht="15.75">
      <c r="A486" s="45"/>
      <c r="B486" s="45"/>
      <c r="C486" s="45"/>
      <c r="D486" s="45"/>
      <c r="E486" s="45"/>
      <c r="F486" s="46"/>
      <c r="G486" s="45"/>
      <c r="H486" s="47"/>
      <c r="I486" s="48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  <c r="AD486" s="45"/>
      <c r="AE486" s="45"/>
      <c r="AF486" s="45"/>
      <c r="AG486" s="45"/>
      <c r="AH486" s="45"/>
      <c r="AI486" s="45"/>
      <c r="AJ486" s="45"/>
      <c r="AK486" s="45"/>
      <c r="AL486" s="45"/>
      <c r="AM486" s="45"/>
      <c r="AN486" s="45"/>
      <c r="AO486" s="45"/>
    </row>
    <row r="487" spans="1:41" ht="15.75">
      <c r="A487" s="45"/>
      <c r="B487" s="45"/>
      <c r="C487" s="45"/>
      <c r="D487" s="45"/>
      <c r="E487" s="45"/>
      <c r="F487" s="46"/>
      <c r="G487" s="45"/>
      <c r="H487" s="47"/>
      <c r="I487" s="48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  <c r="AC487" s="45"/>
      <c r="AD487" s="45"/>
      <c r="AE487" s="45"/>
      <c r="AF487" s="45"/>
      <c r="AG487" s="45"/>
      <c r="AH487" s="45"/>
      <c r="AI487" s="45"/>
      <c r="AJ487" s="45"/>
      <c r="AK487" s="45"/>
      <c r="AL487" s="45"/>
      <c r="AM487" s="45"/>
      <c r="AN487" s="45"/>
      <c r="AO487" s="45"/>
    </row>
    <row r="488" spans="1:41" ht="15.75">
      <c r="A488" s="45"/>
      <c r="B488" s="45"/>
      <c r="C488" s="45"/>
      <c r="D488" s="45"/>
      <c r="E488" s="45"/>
      <c r="F488" s="46"/>
      <c r="G488" s="45"/>
      <c r="H488" s="47"/>
      <c r="I488" s="48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  <c r="AC488" s="45"/>
      <c r="AD488" s="45"/>
      <c r="AE488" s="45"/>
      <c r="AF488" s="45"/>
      <c r="AG488" s="45"/>
      <c r="AH488" s="45"/>
      <c r="AI488" s="45"/>
      <c r="AJ488" s="45"/>
      <c r="AK488" s="45"/>
      <c r="AL488" s="45"/>
      <c r="AM488" s="45"/>
      <c r="AN488" s="45"/>
      <c r="AO488" s="45"/>
    </row>
    <row r="489" spans="1:41" ht="15.75">
      <c r="A489" s="45"/>
      <c r="B489" s="45"/>
      <c r="C489" s="45"/>
      <c r="D489" s="45"/>
      <c r="E489" s="45"/>
      <c r="F489" s="46"/>
      <c r="G489" s="45"/>
      <c r="H489" s="47"/>
      <c r="I489" s="48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  <c r="AC489" s="45"/>
      <c r="AD489" s="45"/>
      <c r="AE489" s="45"/>
      <c r="AF489" s="45"/>
      <c r="AG489" s="45"/>
      <c r="AH489" s="45"/>
      <c r="AI489" s="45"/>
      <c r="AJ489" s="45"/>
      <c r="AK489" s="45"/>
      <c r="AL489" s="45"/>
      <c r="AM489" s="45"/>
      <c r="AN489" s="45"/>
      <c r="AO489" s="45"/>
    </row>
    <row r="490" spans="1:41" ht="15.75">
      <c r="A490" s="45"/>
      <c r="B490" s="45"/>
      <c r="C490" s="45"/>
      <c r="D490" s="45"/>
      <c r="E490" s="45"/>
      <c r="F490" s="46"/>
      <c r="G490" s="45"/>
      <c r="H490" s="47"/>
      <c r="I490" s="48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  <c r="AC490" s="45"/>
      <c r="AD490" s="45"/>
      <c r="AE490" s="45"/>
      <c r="AF490" s="45"/>
      <c r="AG490" s="45"/>
      <c r="AH490" s="45"/>
      <c r="AI490" s="45"/>
      <c r="AJ490" s="45"/>
      <c r="AK490" s="45"/>
      <c r="AL490" s="45"/>
      <c r="AM490" s="45"/>
      <c r="AN490" s="45"/>
      <c r="AO490" s="45"/>
    </row>
    <row r="491" spans="1:41" ht="15.75">
      <c r="A491" s="45"/>
      <c r="B491" s="45"/>
      <c r="C491" s="45"/>
      <c r="D491" s="45"/>
      <c r="E491" s="45"/>
      <c r="F491" s="46"/>
      <c r="G491" s="45"/>
      <c r="H491" s="47"/>
      <c r="I491" s="48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  <c r="AC491" s="45"/>
      <c r="AD491" s="45"/>
      <c r="AE491" s="45"/>
      <c r="AF491" s="45"/>
      <c r="AG491" s="45"/>
      <c r="AH491" s="45"/>
      <c r="AI491" s="45"/>
      <c r="AJ491" s="45"/>
      <c r="AK491" s="45"/>
      <c r="AL491" s="45"/>
      <c r="AM491" s="45"/>
      <c r="AN491" s="45"/>
      <c r="AO491" s="45"/>
    </row>
    <row r="492" spans="1:41" ht="15.75">
      <c r="A492" s="45"/>
      <c r="B492" s="45"/>
      <c r="C492" s="45"/>
      <c r="D492" s="45"/>
      <c r="E492" s="45"/>
      <c r="F492" s="46"/>
      <c r="G492" s="45"/>
      <c r="H492" s="47"/>
      <c r="I492" s="48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  <c r="AC492" s="45"/>
      <c r="AD492" s="45"/>
      <c r="AE492" s="45"/>
      <c r="AF492" s="45"/>
      <c r="AG492" s="45"/>
      <c r="AH492" s="45"/>
      <c r="AI492" s="45"/>
      <c r="AJ492" s="45"/>
      <c r="AK492" s="45"/>
      <c r="AL492" s="45"/>
      <c r="AM492" s="45"/>
      <c r="AN492" s="45"/>
      <c r="AO492" s="45"/>
    </row>
    <row r="493" spans="1:41" ht="15.75">
      <c r="A493" s="45"/>
      <c r="B493" s="45"/>
      <c r="C493" s="45"/>
      <c r="D493" s="45"/>
      <c r="E493" s="45"/>
      <c r="F493" s="46"/>
      <c r="G493" s="45"/>
      <c r="H493" s="47"/>
      <c r="I493" s="48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  <c r="AD493" s="45"/>
      <c r="AE493" s="45"/>
      <c r="AF493" s="45"/>
      <c r="AG493" s="45"/>
      <c r="AH493" s="45"/>
      <c r="AI493" s="45"/>
      <c r="AJ493" s="45"/>
      <c r="AK493" s="45"/>
      <c r="AL493" s="45"/>
      <c r="AM493" s="45"/>
      <c r="AN493" s="45"/>
      <c r="AO493" s="45"/>
    </row>
    <row r="494" spans="1:41" ht="15.75">
      <c r="A494" s="45"/>
      <c r="B494" s="45"/>
      <c r="C494" s="45"/>
      <c r="D494" s="45"/>
      <c r="E494" s="45"/>
      <c r="F494" s="46"/>
      <c r="G494" s="45"/>
      <c r="H494" s="47"/>
      <c r="I494" s="48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  <c r="AC494" s="45"/>
      <c r="AD494" s="45"/>
      <c r="AE494" s="45"/>
      <c r="AF494" s="45"/>
      <c r="AG494" s="45"/>
      <c r="AH494" s="45"/>
      <c r="AI494" s="45"/>
      <c r="AJ494" s="45"/>
      <c r="AK494" s="45"/>
      <c r="AL494" s="45"/>
      <c r="AM494" s="45"/>
      <c r="AN494" s="45"/>
      <c r="AO494" s="45"/>
    </row>
    <row r="495" spans="1:41" ht="15.75">
      <c r="A495" s="45"/>
      <c r="B495" s="45"/>
      <c r="C495" s="45"/>
      <c r="D495" s="45"/>
      <c r="E495" s="45"/>
      <c r="F495" s="46"/>
      <c r="G495" s="45"/>
      <c r="H495" s="47"/>
      <c r="I495" s="48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  <c r="AC495" s="45"/>
      <c r="AD495" s="45"/>
      <c r="AE495" s="45"/>
      <c r="AF495" s="45"/>
      <c r="AG495" s="45"/>
      <c r="AH495" s="45"/>
      <c r="AI495" s="45"/>
      <c r="AJ495" s="45"/>
      <c r="AK495" s="45"/>
      <c r="AL495" s="45"/>
      <c r="AM495" s="45"/>
      <c r="AN495" s="45"/>
      <c r="AO495" s="45"/>
    </row>
    <row r="496" spans="1:41" ht="15.75">
      <c r="A496" s="45"/>
      <c r="B496" s="45"/>
      <c r="C496" s="45"/>
      <c r="D496" s="45"/>
      <c r="E496" s="45"/>
      <c r="F496" s="46"/>
      <c r="G496" s="45"/>
      <c r="H496" s="47"/>
      <c r="I496" s="48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  <c r="AC496" s="45"/>
      <c r="AD496" s="45"/>
      <c r="AE496" s="45"/>
      <c r="AF496" s="45"/>
      <c r="AG496" s="45"/>
      <c r="AH496" s="45"/>
      <c r="AI496" s="45"/>
      <c r="AJ496" s="45"/>
      <c r="AK496" s="45"/>
      <c r="AL496" s="45"/>
      <c r="AM496" s="45"/>
      <c r="AN496" s="45"/>
      <c r="AO496" s="45"/>
    </row>
    <row r="497" spans="1:41" ht="15.75">
      <c r="A497" s="45"/>
      <c r="B497" s="45"/>
      <c r="C497" s="45"/>
      <c r="D497" s="45"/>
      <c r="E497" s="45"/>
      <c r="F497" s="46"/>
      <c r="G497" s="45"/>
      <c r="H497" s="47"/>
      <c r="I497" s="48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  <c r="AC497" s="45"/>
      <c r="AD497" s="45"/>
      <c r="AE497" s="45"/>
      <c r="AF497" s="45"/>
      <c r="AG497" s="45"/>
      <c r="AH497" s="45"/>
      <c r="AI497" s="45"/>
      <c r="AJ497" s="45"/>
      <c r="AK497" s="45"/>
      <c r="AL497" s="45"/>
      <c r="AM497" s="45"/>
      <c r="AN497" s="45"/>
      <c r="AO497" s="45"/>
    </row>
    <row r="498" spans="1:41" ht="15.75">
      <c r="A498" s="45"/>
      <c r="B498" s="45"/>
      <c r="C498" s="45"/>
      <c r="D498" s="45"/>
      <c r="E498" s="45"/>
      <c r="F498" s="46"/>
      <c r="G498" s="45"/>
      <c r="H498" s="47"/>
      <c r="I498" s="48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  <c r="AC498" s="45"/>
      <c r="AD498" s="45"/>
      <c r="AE498" s="45"/>
      <c r="AF498" s="45"/>
      <c r="AG498" s="45"/>
      <c r="AH498" s="45"/>
      <c r="AI498" s="45"/>
      <c r="AJ498" s="45"/>
      <c r="AK498" s="45"/>
      <c r="AL498" s="45"/>
      <c r="AM498" s="45"/>
      <c r="AN498" s="45"/>
      <c r="AO498" s="45"/>
    </row>
    <row r="499" spans="1:41" ht="15.75">
      <c r="A499" s="45"/>
      <c r="B499" s="45"/>
      <c r="C499" s="45"/>
      <c r="D499" s="45"/>
      <c r="E499" s="45"/>
      <c r="F499" s="46"/>
      <c r="G499" s="45"/>
      <c r="H499" s="47"/>
      <c r="I499" s="48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  <c r="AD499" s="45"/>
      <c r="AE499" s="45"/>
      <c r="AF499" s="45"/>
      <c r="AG499" s="45"/>
      <c r="AH499" s="45"/>
      <c r="AI499" s="45"/>
      <c r="AJ499" s="45"/>
      <c r="AK499" s="45"/>
      <c r="AL499" s="45"/>
      <c r="AM499" s="45"/>
      <c r="AN499" s="45"/>
      <c r="AO499" s="45"/>
    </row>
    <row r="500" spans="1:41" ht="15.75">
      <c r="A500" s="45"/>
      <c r="B500" s="45"/>
      <c r="C500" s="45"/>
      <c r="D500" s="45"/>
      <c r="E500" s="45"/>
      <c r="F500" s="46"/>
      <c r="G500" s="45"/>
      <c r="H500" s="47"/>
      <c r="I500" s="48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  <c r="AC500" s="45"/>
      <c r="AD500" s="45"/>
      <c r="AE500" s="45"/>
      <c r="AF500" s="45"/>
      <c r="AG500" s="45"/>
      <c r="AH500" s="45"/>
      <c r="AI500" s="45"/>
      <c r="AJ500" s="45"/>
      <c r="AK500" s="45"/>
      <c r="AL500" s="45"/>
      <c r="AM500" s="45"/>
      <c r="AN500" s="45"/>
      <c r="AO500" s="45"/>
    </row>
    <row r="501" spans="1:41" ht="15.75">
      <c r="A501" s="45"/>
      <c r="B501" s="45"/>
      <c r="C501" s="45"/>
      <c r="D501" s="45"/>
      <c r="E501" s="45"/>
      <c r="F501" s="46"/>
      <c r="G501" s="45"/>
      <c r="H501" s="47"/>
      <c r="I501" s="48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  <c r="AD501" s="45"/>
      <c r="AE501" s="45"/>
      <c r="AF501" s="45"/>
      <c r="AG501" s="45"/>
      <c r="AH501" s="45"/>
      <c r="AI501" s="45"/>
      <c r="AJ501" s="45"/>
      <c r="AK501" s="45"/>
      <c r="AL501" s="45"/>
      <c r="AM501" s="45"/>
      <c r="AN501" s="45"/>
      <c r="AO501" s="45"/>
    </row>
    <row r="502" spans="1:41" ht="15.75">
      <c r="A502" s="45"/>
      <c r="B502" s="45"/>
      <c r="C502" s="45"/>
      <c r="D502" s="45"/>
      <c r="E502" s="45"/>
      <c r="F502" s="46"/>
      <c r="G502" s="45"/>
      <c r="H502" s="47"/>
      <c r="I502" s="48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  <c r="AC502" s="45"/>
      <c r="AD502" s="45"/>
      <c r="AE502" s="45"/>
      <c r="AF502" s="45"/>
      <c r="AG502" s="45"/>
      <c r="AH502" s="45"/>
      <c r="AI502" s="45"/>
      <c r="AJ502" s="45"/>
      <c r="AK502" s="45"/>
      <c r="AL502" s="45"/>
      <c r="AM502" s="45"/>
      <c r="AN502" s="45"/>
      <c r="AO502" s="45"/>
    </row>
    <row r="503" spans="1:41" ht="15.75">
      <c r="A503" s="45"/>
      <c r="B503" s="45"/>
      <c r="C503" s="45"/>
      <c r="D503" s="45"/>
      <c r="E503" s="45"/>
      <c r="F503" s="46"/>
      <c r="G503" s="45"/>
      <c r="H503" s="47"/>
      <c r="I503" s="48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  <c r="AC503" s="45"/>
      <c r="AD503" s="45"/>
      <c r="AE503" s="45"/>
      <c r="AF503" s="45"/>
      <c r="AG503" s="45"/>
      <c r="AH503" s="45"/>
      <c r="AI503" s="45"/>
      <c r="AJ503" s="45"/>
      <c r="AK503" s="45"/>
      <c r="AL503" s="45"/>
      <c r="AM503" s="45"/>
      <c r="AN503" s="45"/>
      <c r="AO503" s="45"/>
    </row>
    <row r="504" spans="1:41" ht="15.75">
      <c r="A504" s="45"/>
      <c r="B504" s="45"/>
      <c r="C504" s="45"/>
      <c r="D504" s="45"/>
      <c r="E504" s="45"/>
      <c r="F504" s="46"/>
      <c r="G504" s="45"/>
      <c r="H504" s="47"/>
      <c r="I504" s="48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  <c r="AC504" s="45"/>
      <c r="AD504" s="45"/>
      <c r="AE504" s="45"/>
      <c r="AF504" s="45"/>
      <c r="AG504" s="45"/>
      <c r="AH504" s="45"/>
      <c r="AI504" s="45"/>
      <c r="AJ504" s="45"/>
      <c r="AK504" s="45"/>
      <c r="AL504" s="45"/>
      <c r="AM504" s="45"/>
      <c r="AN504" s="45"/>
      <c r="AO504" s="45"/>
    </row>
    <row r="505" spans="1:41" ht="15.75">
      <c r="A505" s="45"/>
      <c r="B505" s="45"/>
      <c r="C505" s="45"/>
      <c r="D505" s="45"/>
      <c r="E505" s="45"/>
      <c r="F505" s="46"/>
      <c r="G505" s="45"/>
      <c r="H505" s="47"/>
      <c r="I505" s="48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  <c r="AC505" s="45"/>
      <c r="AD505" s="45"/>
      <c r="AE505" s="45"/>
      <c r="AF505" s="45"/>
      <c r="AG505" s="45"/>
      <c r="AH505" s="45"/>
      <c r="AI505" s="45"/>
      <c r="AJ505" s="45"/>
      <c r="AK505" s="45"/>
      <c r="AL505" s="45"/>
      <c r="AM505" s="45"/>
      <c r="AN505" s="45"/>
      <c r="AO505" s="45"/>
    </row>
    <row r="506" spans="1:41" ht="15.75">
      <c r="A506" s="45"/>
      <c r="B506" s="45"/>
      <c r="C506" s="45"/>
      <c r="D506" s="45"/>
      <c r="E506" s="45"/>
      <c r="F506" s="46"/>
      <c r="G506" s="45"/>
      <c r="H506" s="47"/>
      <c r="I506" s="48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  <c r="AC506" s="45"/>
      <c r="AD506" s="45"/>
      <c r="AE506" s="45"/>
      <c r="AF506" s="45"/>
      <c r="AG506" s="45"/>
      <c r="AH506" s="45"/>
      <c r="AI506" s="45"/>
      <c r="AJ506" s="45"/>
      <c r="AK506" s="45"/>
      <c r="AL506" s="45"/>
      <c r="AM506" s="45"/>
      <c r="AN506" s="45"/>
      <c r="AO506" s="45"/>
    </row>
    <row r="507" spans="1:41" ht="15.75">
      <c r="A507" s="45"/>
      <c r="B507" s="45"/>
      <c r="C507" s="45"/>
      <c r="D507" s="45"/>
      <c r="E507" s="45"/>
      <c r="F507" s="46"/>
      <c r="G507" s="45"/>
      <c r="H507" s="47"/>
      <c r="I507" s="48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  <c r="AD507" s="45"/>
      <c r="AE507" s="45"/>
      <c r="AF507" s="45"/>
      <c r="AG507" s="45"/>
      <c r="AH507" s="45"/>
      <c r="AI507" s="45"/>
      <c r="AJ507" s="45"/>
      <c r="AK507" s="45"/>
      <c r="AL507" s="45"/>
      <c r="AM507" s="45"/>
      <c r="AN507" s="45"/>
      <c r="AO507" s="45"/>
    </row>
    <row r="508" spans="1:41" ht="15.75">
      <c r="A508" s="45"/>
      <c r="B508" s="45"/>
      <c r="C508" s="45"/>
      <c r="D508" s="45"/>
      <c r="E508" s="45"/>
      <c r="F508" s="46"/>
      <c r="G508" s="45"/>
      <c r="H508" s="47"/>
      <c r="I508" s="48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  <c r="AC508" s="45"/>
      <c r="AD508" s="45"/>
      <c r="AE508" s="45"/>
      <c r="AF508" s="45"/>
      <c r="AG508" s="45"/>
      <c r="AH508" s="45"/>
      <c r="AI508" s="45"/>
      <c r="AJ508" s="45"/>
      <c r="AK508" s="45"/>
      <c r="AL508" s="45"/>
      <c r="AM508" s="45"/>
      <c r="AN508" s="45"/>
      <c r="AO508" s="45"/>
    </row>
    <row r="509" spans="1:41" ht="15.75">
      <c r="A509" s="45"/>
      <c r="B509" s="45"/>
      <c r="C509" s="45"/>
      <c r="D509" s="45"/>
      <c r="E509" s="45"/>
      <c r="F509" s="46"/>
      <c r="G509" s="45"/>
      <c r="H509" s="47"/>
      <c r="I509" s="48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  <c r="AC509" s="45"/>
      <c r="AD509" s="45"/>
      <c r="AE509" s="45"/>
      <c r="AF509" s="45"/>
      <c r="AG509" s="45"/>
      <c r="AH509" s="45"/>
      <c r="AI509" s="45"/>
      <c r="AJ509" s="45"/>
      <c r="AK509" s="45"/>
      <c r="AL509" s="45"/>
      <c r="AM509" s="45"/>
      <c r="AN509" s="45"/>
      <c r="AO509" s="45"/>
    </row>
    <row r="510" spans="1:41" ht="15.75">
      <c r="A510" s="45"/>
      <c r="B510" s="45"/>
      <c r="C510" s="45"/>
      <c r="D510" s="45"/>
      <c r="E510" s="45"/>
      <c r="F510" s="46"/>
      <c r="G510" s="45"/>
      <c r="H510" s="47"/>
      <c r="I510" s="48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  <c r="AC510" s="45"/>
      <c r="AD510" s="45"/>
      <c r="AE510" s="45"/>
      <c r="AF510" s="45"/>
      <c r="AG510" s="45"/>
      <c r="AH510" s="45"/>
      <c r="AI510" s="45"/>
      <c r="AJ510" s="45"/>
      <c r="AK510" s="45"/>
      <c r="AL510" s="45"/>
      <c r="AM510" s="45"/>
      <c r="AN510" s="45"/>
      <c r="AO510" s="45"/>
    </row>
    <row r="511" spans="1:41" ht="15.75">
      <c r="A511" s="45"/>
      <c r="B511" s="45"/>
      <c r="C511" s="45"/>
      <c r="D511" s="45"/>
      <c r="E511" s="45"/>
      <c r="F511" s="46"/>
      <c r="G511" s="45"/>
      <c r="H511" s="47"/>
      <c r="I511" s="48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  <c r="AC511" s="45"/>
      <c r="AD511" s="45"/>
      <c r="AE511" s="45"/>
      <c r="AF511" s="45"/>
      <c r="AG511" s="45"/>
      <c r="AH511" s="45"/>
      <c r="AI511" s="45"/>
      <c r="AJ511" s="45"/>
      <c r="AK511" s="45"/>
      <c r="AL511" s="45"/>
      <c r="AM511" s="45"/>
      <c r="AN511" s="45"/>
      <c r="AO511" s="45"/>
    </row>
    <row r="512" spans="1:41" ht="15.75">
      <c r="A512" s="45"/>
      <c r="B512" s="45"/>
      <c r="C512" s="45"/>
      <c r="D512" s="45"/>
      <c r="E512" s="45"/>
      <c r="F512" s="46"/>
      <c r="G512" s="45"/>
      <c r="H512" s="47"/>
      <c r="I512" s="48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  <c r="AC512" s="45"/>
      <c r="AD512" s="45"/>
      <c r="AE512" s="45"/>
      <c r="AF512" s="45"/>
      <c r="AG512" s="45"/>
      <c r="AH512" s="45"/>
      <c r="AI512" s="45"/>
      <c r="AJ512" s="45"/>
      <c r="AK512" s="45"/>
      <c r="AL512" s="45"/>
      <c r="AM512" s="45"/>
      <c r="AN512" s="45"/>
      <c r="AO512" s="45"/>
    </row>
    <row r="513" spans="1:41" ht="15.75">
      <c r="A513" s="45"/>
      <c r="B513" s="45"/>
      <c r="C513" s="45"/>
      <c r="D513" s="45"/>
      <c r="E513" s="45"/>
      <c r="F513" s="46"/>
      <c r="G513" s="45"/>
      <c r="H513" s="47"/>
      <c r="I513" s="48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  <c r="AC513" s="45"/>
      <c r="AD513" s="45"/>
      <c r="AE513" s="45"/>
      <c r="AF513" s="45"/>
      <c r="AG513" s="45"/>
      <c r="AH513" s="45"/>
      <c r="AI513" s="45"/>
      <c r="AJ513" s="45"/>
      <c r="AK513" s="45"/>
      <c r="AL513" s="45"/>
      <c r="AM513" s="45"/>
      <c r="AN513" s="45"/>
      <c r="AO513" s="45"/>
    </row>
    <row r="514" spans="1:41" ht="15.75">
      <c r="A514" s="45"/>
      <c r="B514" s="45"/>
      <c r="C514" s="45"/>
      <c r="D514" s="45"/>
      <c r="E514" s="45"/>
      <c r="F514" s="46"/>
      <c r="G514" s="45"/>
      <c r="H514" s="47"/>
      <c r="I514" s="48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  <c r="AC514" s="45"/>
      <c r="AD514" s="45"/>
      <c r="AE514" s="45"/>
      <c r="AF514" s="45"/>
      <c r="AG514" s="45"/>
      <c r="AH514" s="45"/>
      <c r="AI514" s="45"/>
      <c r="AJ514" s="45"/>
      <c r="AK514" s="45"/>
      <c r="AL514" s="45"/>
      <c r="AM514" s="45"/>
      <c r="AN514" s="45"/>
      <c r="AO514" s="45"/>
    </row>
    <row r="515" spans="1:41" ht="15.75">
      <c r="A515" s="45"/>
      <c r="B515" s="45"/>
      <c r="C515" s="45"/>
      <c r="D515" s="45"/>
      <c r="E515" s="45"/>
      <c r="F515" s="46"/>
      <c r="G515" s="45"/>
      <c r="H515" s="47"/>
      <c r="I515" s="48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  <c r="AC515" s="45"/>
      <c r="AD515" s="45"/>
      <c r="AE515" s="45"/>
      <c r="AF515" s="45"/>
      <c r="AG515" s="45"/>
      <c r="AH515" s="45"/>
      <c r="AI515" s="45"/>
      <c r="AJ515" s="45"/>
      <c r="AK515" s="45"/>
      <c r="AL515" s="45"/>
      <c r="AM515" s="45"/>
      <c r="AN515" s="45"/>
      <c r="AO515" s="45"/>
    </row>
    <row r="516" spans="1:41" ht="15.75">
      <c r="A516" s="45"/>
      <c r="B516" s="45"/>
      <c r="C516" s="45"/>
      <c r="D516" s="45"/>
      <c r="E516" s="45"/>
      <c r="F516" s="46"/>
      <c r="G516" s="45"/>
      <c r="H516" s="47"/>
      <c r="I516" s="48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  <c r="AC516" s="45"/>
      <c r="AD516" s="45"/>
      <c r="AE516" s="45"/>
      <c r="AF516" s="45"/>
      <c r="AG516" s="45"/>
      <c r="AH516" s="45"/>
      <c r="AI516" s="45"/>
      <c r="AJ516" s="45"/>
      <c r="AK516" s="45"/>
      <c r="AL516" s="45"/>
      <c r="AM516" s="45"/>
      <c r="AN516" s="45"/>
      <c r="AO516" s="45"/>
    </row>
    <row r="517" spans="1:41" ht="15.75">
      <c r="A517" s="45"/>
      <c r="B517" s="45"/>
      <c r="C517" s="45"/>
      <c r="D517" s="45"/>
      <c r="E517" s="45"/>
      <c r="F517" s="46"/>
      <c r="G517" s="45"/>
      <c r="H517" s="47"/>
      <c r="I517" s="48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  <c r="AC517" s="45"/>
      <c r="AD517" s="45"/>
      <c r="AE517" s="45"/>
      <c r="AF517" s="45"/>
      <c r="AG517" s="45"/>
      <c r="AH517" s="45"/>
      <c r="AI517" s="45"/>
      <c r="AJ517" s="45"/>
      <c r="AK517" s="45"/>
      <c r="AL517" s="45"/>
      <c r="AM517" s="45"/>
      <c r="AN517" s="45"/>
      <c r="AO517" s="45"/>
    </row>
    <row r="518" spans="1:41" ht="15.75">
      <c r="A518" s="45"/>
      <c r="B518" s="45"/>
      <c r="C518" s="45"/>
      <c r="D518" s="45"/>
      <c r="E518" s="45"/>
      <c r="F518" s="46"/>
      <c r="G518" s="45"/>
      <c r="H518" s="47"/>
      <c r="I518" s="48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  <c r="AC518" s="45"/>
      <c r="AD518" s="45"/>
      <c r="AE518" s="45"/>
      <c r="AF518" s="45"/>
      <c r="AG518" s="45"/>
      <c r="AH518" s="45"/>
      <c r="AI518" s="45"/>
      <c r="AJ518" s="45"/>
      <c r="AK518" s="45"/>
      <c r="AL518" s="45"/>
      <c r="AM518" s="45"/>
      <c r="AN518" s="45"/>
      <c r="AO518" s="45"/>
    </row>
    <row r="519" spans="1:41" ht="15.75">
      <c r="A519" s="45"/>
      <c r="B519" s="45"/>
      <c r="C519" s="45"/>
      <c r="D519" s="45"/>
      <c r="E519" s="45"/>
      <c r="F519" s="46"/>
      <c r="G519" s="45"/>
      <c r="H519" s="47"/>
      <c r="I519" s="48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  <c r="AD519" s="45"/>
      <c r="AE519" s="45"/>
      <c r="AF519" s="45"/>
      <c r="AG519" s="45"/>
      <c r="AH519" s="45"/>
      <c r="AI519" s="45"/>
      <c r="AJ519" s="45"/>
      <c r="AK519" s="45"/>
      <c r="AL519" s="45"/>
      <c r="AM519" s="45"/>
      <c r="AN519" s="45"/>
      <c r="AO519" s="45"/>
    </row>
    <row r="520" spans="1:41" ht="15.75">
      <c r="A520" s="45"/>
      <c r="B520" s="45"/>
      <c r="C520" s="45"/>
      <c r="D520" s="45"/>
      <c r="E520" s="45"/>
      <c r="F520" s="46"/>
      <c r="G520" s="45"/>
      <c r="H520" s="47"/>
      <c r="I520" s="48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  <c r="AC520" s="45"/>
      <c r="AD520" s="45"/>
      <c r="AE520" s="45"/>
      <c r="AF520" s="45"/>
      <c r="AG520" s="45"/>
      <c r="AH520" s="45"/>
      <c r="AI520" s="45"/>
      <c r="AJ520" s="45"/>
      <c r="AK520" s="45"/>
      <c r="AL520" s="45"/>
      <c r="AM520" s="45"/>
      <c r="AN520" s="45"/>
      <c r="AO520" s="45"/>
    </row>
    <row r="521" spans="1:41" ht="15.75">
      <c r="A521" s="45"/>
      <c r="B521" s="45"/>
      <c r="C521" s="45"/>
      <c r="D521" s="45"/>
      <c r="E521" s="45"/>
      <c r="F521" s="46"/>
      <c r="G521" s="45"/>
      <c r="H521" s="47"/>
      <c r="I521" s="48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  <c r="AC521" s="45"/>
      <c r="AD521" s="45"/>
      <c r="AE521" s="45"/>
      <c r="AF521" s="45"/>
      <c r="AG521" s="45"/>
      <c r="AH521" s="45"/>
      <c r="AI521" s="45"/>
      <c r="AJ521" s="45"/>
      <c r="AK521" s="45"/>
      <c r="AL521" s="45"/>
      <c r="AM521" s="45"/>
      <c r="AN521" s="45"/>
      <c r="AO521" s="45"/>
    </row>
    <row r="522" spans="1:41" ht="15.75">
      <c r="A522" s="45"/>
      <c r="B522" s="45"/>
      <c r="C522" s="45"/>
      <c r="D522" s="45"/>
      <c r="E522" s="45"/>
      <c r="F522" s="46"/>
      <c r="G522" s="45"/>
      <c r="H522" s="47"/>
      <c r="I522" s="48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  <c r="AC522" s="45"/>
      <c r="AD522" s="45"/>
      <c r="AE522" s="45"/>
      <c r="AF522" s="45"/>
      <c r="AG522" s="45"/>
      <c r="AH522" s="45"/>
      <c r="AI522" s="45"/>
      <c r="AJ522" s="45"/>
      <c r="AK522" s="45"/>
      <c r="AL522" s="45"/>
      <c r="AM522" s="45"/>
      <c r="AN522" s="45"/>
      <c r="AO522" s="45"/>
    </row>
    <row r="523" spans="1:41" ht="15.75">
      <c r="A523" s="45"/>
      <c r="B523" s="45"/>
      <c r="C523" s="45"/>
      <c r="D523" s="45"/>
      <c r="E523" s="45"/>
      <c r="F523" s="46"/>
      <c r="G523" s="45"/>
      <c r="H523" s="47"/>
      <c r="I523" s="48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  <c r="AC523" s="45"/>
      <c r="AD523" s="45"/>
      <c r="AE523" s="45"/>
      <c r="AF523" s="45"/>
      <c r="AG523" s="45"/>
      <c r="AH523" s="45"/>
      <c r="AI523" s="45"/>
      <c r="AJ523" s="45"/>
      <c r="AK523" s="45"/>
      <c r="AL523" s="45"/>
      <c r="AM523" s="45"/>
      <c r="AN523" s="45"/>
      <c r="AO523" s="45"/>
    </row>
    <row r="524" spans="1:41" ht="15.75">
      <c r="A524" s="45"/>
      <c r="B524" s="45"/>
      <c r="C524" s="45"/>
      <c r="D524" s="45"/>
      <c r="E524" s="45"/>
      <c r="F524" s="46"/>
      <c r="G524" s="45"/>
      <c r="H524" s="47"/>
      <c r="I524" s="48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  <c r="AC524" s="45"/>
      <c r="AD524" s="45"/>
      <c r="AE524" s="45"/>
      <c r="AF524" s="45"/>
      <c r="AG524" s="45"/>
      <c r="AH524" s="45"/>
      <c r="AI524" s="45"/>
      <c r="AJ524" s="45"/>
      <c r="AK524" s="45"/>
      <c r="AL524" s="45"/>
      <c r="AM524" s="45"/>
      <c r="AN524" s="45"/>
      <c r="AO524" s="45"/>
    </row>
    <row r="525" spans="1:41" ht="15.75">
      <c r="A525" s="45"/>
      <c r="B525" s="45"/>
      <c r="C525" s="45"/>
      <c r="D525" s="45"/>
      <c r="E525" s="45"/>
      <c r="F525" s="46"/>
      <c r="G525" s="45"/>
      <c r="H525" s="47"/>
      <c r="I525" s="48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  <c r="AC525" s="45"/>
      <c r="AD525" s="45"/>
      <c r="AE525" s="45"/>
      <c r="AF525" s="45"/>
      <c r="AG525" s="45"/>
      <c r="AH525" s="45"/>
      <c r="AI525" s="45"/>
      <c r="AJ525" s="45"/>
      <c r="AK525" s="45"/>
      <c r="AL525" s="45"/>
      <c r="AM525" s="45"/>
      <c r="AN525" s="45"/>
      <c r="AO525" s="45"/>
    </row>
    <row r="526" spans="1:41" ht="15.75">
      <c r="A526" s="45"/>
      <c r="B526" s="45"/>
      <c r="C526" s="45"/>
      <c r="D526" s="45"/>
      <c r="E526" s="45"/>
      <c r="F526" s="46"/>
      <c r="G526" s="45"/>
      <c r="H526" s="47"/>
      <c r="I526" s="48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  <c r="AD526" s="45"/>
      <c r="AE526" s="45"/>
      <c r="AF526" s="45"/>
      <c r="AG526" s="45"/>
      <c r="AH526" s="45"/>
      <c r="AI526" s="45"/>
      <c r="AJ526" s="45"/>
      <c r="AK526" s="45"/>
      <c r="AL526" s="45"/>
      <c r="AM526" s="45"/>
      <c r="AN526" s="45"/>
      <c r="AO526" s="45"/>
    </row>
    <row r="527" spans="1:41" ht="15.75">
      <c r="A527" s="45"/>
      <c r="B527" s="45"/>
      <c r="C527" s="45"/>
      <c r="D527" s="45"/>
      <c r="E527" s="45"/>
      <c r="F527" s="46"/>
      <c r="G527" s="45"/>
      <c r="H527" s="47"/>
      <c r="I527" s="48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  <c r="AD527" s="45"/>
      <c r="AE527" s="45"/>
      <c r="AF527" s="45"/>
      <c r="AG527" s="45"/>
      <c r="AH527" s="45"/>
      <c r="AI527" s="45"/>
      <c r="AJ527" s="45"/>
      <c r="AK527" s="45"/>
      <c r="AL527" s="45"/>
      <c r="AM527" s="45"/>
      <c r="AN527" s="45"/>
      <c r="AO527" s="45"/>
    </row>
    <row r="528" spans="1:41" ht="15.75">
      <c r="A528" s="45"/>
      <c r="B528" s="45"/>
      <c r="C528" s="45"/>
      <c r="D528" s="45"/>
      <c r="E528" s="45"/>
      <c r="F528" s="46"/>
      <c r="G528" s="45"/>
      <c r="H528" s="47"/>
      <c r="I528" s="48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  <c r="AD528" s="45"/>
      <c r="AE528" s="45"/>
      <c r="AF528" s="45"/>
      <c r="AG528" s="45"/>
      <c r="AH528" s="45"/>
      <c r="AI528" s="45"/>
      <c r="AJ528" s="45"/>
      <c r="AK528" s="45"/>
      <c r="AL528" s="45"/>
      <c r="AM528" s="45"/>
      <c r="AN528" s="45"/>
      <c r="AO528" s="45"/>
    </row>
    <row r="529" spans="1:41" ht="15.75">
      <c r="A529" s="45"/>
      <c r="B529" s="45"/>
      <c r="C529" s="45"/>
      <c r="D529" s="45"/>
      <c r="E529" s="45"/>
      <c r="F529" s="46"/>
      <c r="G529" s="45"/>
      <c r="H529" s="47"/>
      <c r="I529" s="48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  <c r="AD529" s="45"/>
      <c r="AE529" s="45"/>
      <c r="AF529" s="45"/>
      <c r="AG529" s="45"/>
      <c r="AH529" s="45"/>
      <c r="AI529" s="45"/>
      <c r="AJ529" s="45"/>
      <c r="AK529" s="45"/>
      <c r="AL529" s="45"/>
      <c r="AM529" s="45"/>
      <c r="AN529" s="45"/>
      <c r="AO529" s="45"/>
    </row>
    <row r="530" spans="1:41" ht="15.75">
      <c r="A530" s="45"/>
      <c r="B530" s="45"/>
      <c r="C530" s="45"/>
      <c r="D530" s="45"/>
      <c r="E530" s="45"/>
      <c r="F530" s="46"/>
      <c r="G530" s="45"/>
      <c r="H530" s="47"/>
      <c r="I530" s="48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  <c r="AC530" s="45"/>
      <c r="AD530" s="45"/>
      <c r="AE530" s="45"/>
      <c r="AF530" s="45"/>
      <c r="AG530" s="45"/>
      <c r="AH530" s="45"/>
      <c r="AI530" s="45"/>
      <c r="AJ530" s="45"/>
      <c r="AK530" s="45"/>
      <c r="AL530" s="45"/>
      <c r="AM530" s="45"/>
      <c r="AN530" s="45"/>
      <c r="AO530" s="45"/>
    </row>
    <row r="531" spans="1:41" ht="15.75">
      <c r="A531" s="45"/>
      <c r="B531" s="45"/>
      <c r="C531" s="45"/>
      <c r="D531" s="45"/>
      <c r="E531" s="45"/>
      <c r="F531" s="46"/>
      <c r="G531" s="45"/>
      <c r="H531" s="47"/>
      <c r="I531" s="48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  <c r="AC531" s="45"/>
      <c r="AD531" s="45"/>
      <c r="AE531" s="45"/>
      <c r="AF531" s="45"/>
      <c r="AG531" s="45"/>
      <c r="AH531" s="45"/>
      <c r="AI531" s="45"/>
      <c r="AJ531" s="45"/>
      <c r="AK531" s="45"/>
      <c r="AL531" s="45"/>
      <c r="AM531" s="45"/>
      <c r="AN531" s="45"/>
      <c r="AO531" s="45"/>
    </row>
    <row r="532" spans="1:41" ht="15.75">
      <c r="A532" s="45"/>
      <c r="B532" s="45"/>
      <c r="C532" s="45"/>
      <c r="D532" s="45"/>
      <c r="E532" s="45"/>
      <c r="F532" s="46"/>
      <c r="G532" s="45"/>
      <c r="H532" s="47"/>
      <c r="I532" s="48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  <c r="AD532" s="45"/>
      <c r="AE532" s="45"/>
      <c r="AF532" s="45"/>
      <c r="AG532" s="45"/>
      <c r="AH532" s="45"/>
      <c r="AI532" s="45"/>
      <c r="AJ532" s="45"/>
      <c r="AK532" s="45"/>
      <c r="AL532" s="45"/>
      <c r="AM532" s="45"/>
      <c r="AN532" s="45"/>
      <c r="AO532" s="45"/>
    </row>
    <row r="533" spans="1:41" ht="15.75">
      <c r="A533" s="45"/>
      <c r="B533" s="45"/>
      <c r="C533" s="45"/>
      <c r="D533" s="45"/>
      <c r="E533" s="45"/>
      <c r="F533" s="46"/>
      <c r="G533" s="45"/>
      <c r="H533" s="47"/>
      <c r="I533" s="48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  <c r="AD533" s="45"/>
      <c r="AE533" s="45"/>
      <c r="AF533" s="45"/>
      <c r="AG533" s="45"/>
      <c r="AH533" s="45"/>
      <c r="AI533" s="45"/>
      <c r="AJ533" s="45"/>
      <c r="AK533" s="45"/>
      <c r="AL533" s="45"/>
      <c r="AM533" s="45"/>
      <c r="AN533" s="45"/>
      <c r="AO533" s="45"/>
    </row>
    <row r="534" spans="1:41" ht="15.75">
      <c r="A534" s="45"/>
      <c r="B534" s="45"/>
      <c r="C534" s="45"/>
      <c r="D534" s="45"/>
      <c r="E534" s="45"/>
      <c r="F534" s="46"/>
      <c r="G534" s="45"/>
      <c r="H534" s="47"/>
      <c r="I534" s="48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  <c r="AC534" s="45"/>
      <c r="AD534" s="45"/>
      <c r="AE534" s="45"/>
      <c r="AF534" s="45"/>
      <c r="AG534" s="45"/>
      <c r="AH534" s="45"/>
      <c r="AI534" s="45"/>
      <c r="AJ534" s="45"/>
      <c r="AK534" s="45"/>
      <c r="AL534" s="45"/>
      <c r="AM534" s="45"/>
      <c r="AN534" s="45"/>
      <c r="AO534" s="45"/>
    </row>
    <row r="535" spans="1:41" ht="15.75">
      <c r="A535" s="45"/>
      <c r="B535" s="45"/>
      <c r="C535" s="45"/>
      <c r="D535" s="45"/>
      <c r="E535" s="45"/>
      <c r="F535" s="46"/>
      <c r="G535" s="45"/>
      <c r="H535" s="47"/>
      <c r="I535" s="48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  <c r="AD535" s="45"/>
      <c r="AE535" s="45"/>
      <c r="AF535" s="45"/>
      <c r="AG535" s="45"/>
      <c r="AH535" s="45"/>
      <c r="AI535" s="45"/>
      <c r="AJ535" s="45"/>
      <c r="AK535" s="45"/>
      <c r="AL535" s="45"/>
      <c r="AM535" s="45"/>
      <c r="AN535" s="45"/>
      <c r="AO535" s="45"/>
    </row>
    <row r="536" spans="1:41" ht="15.75">
      <c r="A536" s="45"/>
      <c r="B536" s="45"/>
      <c r="C536" s="45"/>
      <c r="D536" s="45"/>
      <c r="E536" s="45"/>
      <c r="F536" s="46"/>
      <c r="G536" s="45"/>
      <c r="H536" s="47"/>
      <c r="I536" s="48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  <c r="AD536" s="45"/>
      <c r="AE536" s="45"/>
      <c r="AF536" s="45"/>
      <c r="AG536" s="45"/>
      <c r="AH536" s="45"/>
      <c r="AI536" s="45"/>
      <c r="AJ536" s="45"/>
      <c r="AK536" s="45"/>
      <c r="AL536" s="45"/>
      <c r="AM536" s="45"/>
      <c r="AN536" s="45"/>
      <c r="AO536" s="45"/>
    </row>
    <row r="537" spans="1:41" ht="15.75">
      <c r="A537" s="45"/>
      <c r="B537" s="45"/>
      <c r="C537" s="45"/>
      <c r="D537" s="45"/>
      <c r="E537" s="45"/>
      <c r="F537" s="46"/>
      <c r="G537" s="45"/>
      <c r="H537" s="47"/>
      <c r="I537" s="48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  <c r="AD537" s="45"/>
      <c r="AE537" s="45"/>
      <c r="AF537" s="45"/>
      <c r="AG537" s="45"/>
      <c r="AH537" s="45"/>
      <c r="AI537" s="45"/>
      <c r="AJ537" s="45"/>
      <c r="AK537" s="45"/>
      <c r="AL537" s="45"/>
      <c r="AM537" s="45"/>
      <c r="AN537" s="45"/>
      <c r="AO537" s="45"/>
    </row>
    <row r="538" spans="1:41" ht="15.75">
      <c r="A538" s="45"/>
      <c r="B538" s="45"/>
      <c r="C538" s="45"/>
      <c r="D538" s="45"/>
      <c r="E538" s="45"/>
      <c r="F538" s="46"/>
      <c r="G538" s="45"/>
      <c r="H538" s="47"/>
      <c r="I538" s="48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  <c r="AD538" s="45"/>
      <c r="AE538" s="45"/>
      <c r="AF538" s="45"/>
      <c r="AG538" s="45"/>
      <c r="AH538" s="45"/>
      <c r="AI538" s="45"/>
      <c r="AJ538" s="45"/>
      <c r="AK538" s="45"/>
      <c r="AL538" s="45"/>
      <c r="AM538" s="45"/>
      <c r="AN538" s="45"/>
      <c r="AO538" s="45"/>
    </row>
    <row r="539" spans="1:41" ht="15.75">
      <c r="A539" s="45"/>
      <c r="B539" s="45"/>
      <c r="C539" s="45"/>
      <c r="D539" s="45"/>
      <c r="E539" s="45"/>
      <c r="F539" s="46"/>
      <c r="G539" s="45"/>
      <c r="H539" s="47"/>
      <c r="I539" s="48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  <c r="AD539" s="45"/>
      <c r="AE539" s="45"/>
      <c r="AF539" s="45"/>
      <c r="AG539" s="45"/>
      <c r="AH539" s="45"/>
      <c r="AI539" s="45"/>
      <c r="AJ539" s="45"/>
      <c r="AK539" s="45"/>
      <c r="AL539" s="45"/>
      <c r="AM539" s="45"/>
      <c r="AN539" s="45"/>
      <c r="AO539" s="45"/>
    </row>
    <row r="540" spans="1:41" ht="15.75">
      <c r="A540" s="45"/>
      <c r="B540" s="45"/>
      <c r="C540" s="45"/>
      <c r="D540" s="45"/>
      <c r="E540" s="45"/>
      <c r="F540" s="46"/>
      <c r="G540" s="45"/>
      <c r="H540" s="47"/>
      <c r="I540" s="48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  <c r="AC540" s="45"/>
      <c r="AD540" s="45"/>
      <c r="AE540" s="45"/>
      <c r="AF540" s="45"/>
      <c r="AG540" s="45"/>
      <c r="AH540" s="45"/>
      <c r="AI540" s="45"/>
      <c r="AJ540" s="45"/>
      <c r="AK540" s="45"/>
      <c r="AL540" s="45"/>
      <c r="AM540" s="45"/>
      <c r="AN540" s="45"/>
      <c r="AO540" s="45"/>
    </row>
    <row r="541" spans="1:41" ht="15.75">
      <c r="A541" s="45"/>
      <c r="B541" s="45"/>
      <c r="C541" s="45"/>
      <c r="D541" s="45"/>
      <c r="E541" s="45"/>
      <c r="F541" s="46"/>
      <c r="G541" s="45"/>
      <c r="H541" s="47"/>
      <c r="I541" s="48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  <c r="AC541" s="45"/>
      <c r="AD541" s="45"/>
      <c r="AE541" s="45"/>
      <c r="AF541" s="45"/>
      <c r="AG541" s="45"/>
      <c r="AH541" s="45"/>
      <c r="AI541" s="45"/>
      <c r="AJ541" s="45"/>
      <c r="AK541" s="45"/>
      <c r="AL541" s="45"/>
      <c r="AM541" s="45"/>
      <c r="AN541" s="45"/>
      <c r="AO541" s="45"/>
    </row>
    <row r="542" spans="1:41" ht="15.75">
      <c r="A542" s="45"/>
      <c r="B542" s="45"/>
      <c r="C542" s="45"/>
      <c r="D542" s="45"/>
      <c r="E542" s="45"/>
      <c r="F542" s="46"/>
      <c r="G542" s="45"/>
      <c r="H542" s="47"/>
      <c r="I542" s="48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  <c r="AC542" s="45"/>
      <c r="AD542" s="45"/>
      <c r="AE542" s="45"/>
      <c r="AF542" s="45"/>
      <c r="AG542" s="45"/>
      <c r="AH542" s="45"/>
      <c r="AI542" s="45"/>
      <c r="AJ542" s="45"/>
      <c r="AK542" s="45"/>
      <c r="AL542" s="45"/>
      <c r="AM542" s="45"/>
      <c r="AN542" s="45"/>
      <c r="AO542" s="45"/>
    </row>
    <row r="543" spans="1:41" ht="15.75">
      <c r="A543" s="45"/>
      <c r="B543" s="45"/>
      <c r="C543" s="45"/>
      <c r="D543" s="45"/>
      <c r="E543" s="45"/>
      <c r="F543" s="46"/>
      <c r="G543" s="45"/>
      <c r="H543" s="47"/>
      <c r="I543" s="48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  <c r="AD543" s="45"/>
      <c r="AE543" s="45"/>
      <c r="AF543" s="45"/>
      <c r="AG543" s="45"/>
      <c r="AH543" s="45"/>
      <c r="AI543" s="45"/>
      <c r="AJ543" s="45"/>
      <c r="AK543" s="45"/>
      <c r="AL543" s="45"/>
      <c r="AM543" s="45"/>
      <c r="AN543" s="45"/>
      <c r="AO543" s="45"/>
    </row>
    <row r="544" spans="1:41" ht="15.75">
      <c r="A544" s="45"/>
      <c r="B544" s="45"/>
      <c r="C544" s="45"/>
      <c r="D544" s="45"/>
      <c r="E544" s="45"/>
      <c r="F544" s="46"/>
      <c r="G544" s="45"/>
      <c r="H544" s="47"/>
      <c r="I544" s="48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  <c r="AC544" s="45"/>
      <c r="AD544" s="45"/>
      <c r="AE544" s="45"/>
      <c r="AF544" s="45"/>
      <c r="AG544" s="45"/>
      <c r="AH544" s="45"/>
      <c r="AI544" s="45"/>
      <c r="AJ544" s="45"/>
      <c r="AK544" s="45"/>
      <c r="AL544" s="45"/>
      <c r="AM544" s="45"/>
      <c r="AN544" s="45"/>
      <c r="AO544" s="45"/>
    </row>
    <row r="545" spans="1:41" ht="15.75">
      <c r="A545" s="45"/>
      <c r="B545" s="45"/>
      <c r="C545" s="45"/>
      <c r="D545" s="45"/>
      <c r="E545" s="45"/>
      <c r="F545" s="46"/>
      <c r="G545" s="45"/>
      <c r="H545" s="47"/>
      <c r="I545" s="48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  <c r="AD545" s="45"/>
      <c r="AE545" s="45"/>
      <c r="AF545" s="45"/>
      <c r="AG545" s="45"/>
      <c r="AH545" s="45"/>
      <c r="AI545" s="45"/>
      <c r="AJ545" s="45"/>
      <c r="AK545" s="45"/>
      <c r="AL545" s="45"/>
      <c r="AM545" s="45"/>
      <c r="AN545" s="45"/>
      <c r="AO545" s="45"/>
    </row>
    <row r="546" spans="1:41" ht="15.75">
      <c r="A546" s="45"/>
      <c r="B546" s="45"/>
      <c r="C546" s="45"/>
      <c r="D546" s="45"/>
      <c r="E546" s="45"/>
      <c r="F546" s="46"/>
      <c r="G546" s="45"/>
      <c r="H546" s="47"/>
      <c r="I546" s="48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  <c r="AC546" s="45"/>
      <c r="AD546" s="45"/>
      <c r="AE546" s="45"/>
      <c r="AF546" s="45"/>
      <c r="AG546" s="45"/>
      <c r="AH546" s="45"/>
      <c r="AI546" s="45"/>
      <c r="AJ546" s="45"/>
      <c r="AK546" s="45"/>
      <c r="AL546" s="45"/>
      <c r="AM546" s="45"/>
      <c r="AN546" s="45"/>
      <c r="AO546" s="45"/>
    </row>
    <row r="547" spans="1:41" ht="15.75">
      <c r="A547" s="45"/>
      <c r="B547" s="45"/>
      <c r="C547" s="45"/>
      <c r="D547" s="45"/>
      <c r="E547" s="45"/>
      <c r="F547" s="46"/>
      <c r="G547" s="45"/>
      <c r="H547" s="47"/>
      <c r="I547" s="48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  <c r="AD547" s="45"/>
      <c r="AE547" s="45"/>
      <c r="AF547" s="45"/>
      <c r="AG547" s="45"/>
      <c r="AH547" s="45"/>
      <c r="AI547" s="45"/>
      <c r="AJ547" s="45"/>
      <c r="AK547" s="45"/>
      <c r="AL547" s="45"/>
      <c r="AM547" s="45"/>
      <c r="AN547" s="45"/>
      <c r="AO547" s="45"/>
    </row>
    <row r="548" spans="1:41" ht="15.75">
      <c r="A548" s="45"/>
      <c r="B548" s="45"/>
      <c r="C548" s="45"/>
      <c r="D548" s="45"/>
      <c r="E548" s="45"/>
      <c r="F548" s="46"/>
      <c r="G548" s="45"/>
      <c r="H548" s="47"/>
      <c r="I548" s="48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  <c r="AC548" s="45"/>
      <c r="AD548" s="45"/>
      <c r="AE548" s="45"/>
      <c r="AF548" s="45"/>
      <c r="AG548" s="45"/>
      <c r="AH548" s="45"/>
      <c r="AI548" s="45"/>
      <c r="AJ548" s="45"/>
      <c r="AK548" s="45"/>
      <c r="AL548" s="45"/>
      <c r="AM548" s="45"/>
      <c r="AN548" s="45"/>
      <c r="AO548" s="45"/>
    </row>
    <row r="549" spans="1:41" ht="15.75">
      <c r="A549" s="45"/>
      <c r="B549" s="45"/>
      <c r="C549" s="45"/>
      <c r="D549" s="45"/>
      <c r="E549" s="45"/>
      <c r="F549" s="46"/>
      <c r="G549" s="45"/>
      <c r="H549" s="47"/>
      <c r="I549" s="48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  <c r="AD549" s="45"/>
      <c r="AE549" s="45"/>
      <c r="AF549" s="45"/>
      <c r="AG549" s="45"/>
      <c r="AH549" s="45"/>
      <c r="AI549" s="45"/>
      <c r="AJ549" s="45"/>
      <c r="AK549" s="45"/>
      <c r="AL549" s="45"/>
      <c r="AM549" s="45"/>
      <c r="AN549" s="45"/>
      <c r="AO549" s="45"/>
    </row>
    <row r="550" spans="1:41" ht="15.75">
      <c r="A550" s="45"/>
      <c r="B550" s="45"/>
      <c r="C550" s="45"/>
      <c r="D550" s="45"/>
      <c r="E550" s="45"/>
      <c r="F550" s="46"/>
      <c r="G550" s="45"/>
      <c r="H550" s="47"/>
      <c r="I550" s="48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  <c r="AC550" s="45"/>
      <c r="AD550" s="45"/>
      <c r="AE550" s="45"/>
      <c r="AF550" s="45"/>
      <c r="AG550" s="45"/>
      <c r="AH550" s="45"/>
      <c r="AI550" s="45"/>
      <c r="AJ550" s="45"/>
      <c r="AK550" s="45"/>
      <c r="AL550" s="45"/>
      <c r="AM550" s="45"/>
      <c r="AN550" s="45"/>
      <c r="AO550" s="45"/>
    </row>
    <row r="551" spans="1:41" ht="15.75">
      <c r="A551" s="45"/>
      <c r="B551" s="45"/>
      <c r="C551" s="45"/>
      <c r="D551" s="45"/>
      <c r="E551" s="45"/>
      <c r="F551" s="46"/>
      <c r="G551" s="45"/>
      <c r="H551" s="47"/>
      <c r="I551" s="48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  <c r="AD551" s="45"/>
      <c r="AE551" s="45"/>
      <c r="AF551" s="45"/>
      <c r="AG551" s="45"/>
      <c r="AH551" s="45"/>
      <c r="AI551" s="45"/>
      <c r="AJ551" s="45"/>
      <c r="AK551" s="45"/>
      <c r="AL551" s="45"/>
      <c r="AM551" s="45"/>
      <c r="AN551" s="45"/>
      <c r="AO551" s="45"/>
    </row>
    <row r="552" spans="1:41" ht="15.75">
      <c r="A552" s="45"/>
      <c r="B552" s="45"/>
      <c r="C552" s="45"/>
      <c r="D552" s="45"/>
      <c r="E552" s="45"/>
      <c r="F552" s="46"/>
      <c r="G552" s="45"/>
      <c r="H552" s="47"/>
      <c r="I552" s="48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  <c r="AC552" s="45"/>
      <c r="AD552" s="45"/>
      <c r="AE552" s="45"/>
      <c r="AF552" s="45"/>
      <c r="AG552" s="45"/>
      <c r="AH552" s="45"/>
      <c r="AI552" s="45"/>
      <c r="AJ552" s="45"/>
      <c r="AK552" s="45"/>
      <c r="AL552" s="45"/>
      <c r="AM552" s="45"/>
      <c r="AN552" s="45"/>
      <c r="AO552" s="45"/>
    </row>
    <row r="553" spans="1:41" ht="15.75">
      <c r="A553" s="45"/>
      <c r="B553" s="45"/>
      <c r="C553" s="45"/>
      <c r="D553" s="45"/>
      <c r="E553" s="45"/>
      <c r="F553" s="46"/>
      <c r="G553" s="45"/>
      <c r="H553" s="47"/>
      <c r="I553" s="48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  <c r="AD553" s="45"/>
      <c r="AE553" s="45"/>
      <c r="AF553" s="45"/>
      <c r="AG553" s="45"/>
      <c r="AH553" s="45"/>
      <c r="AI553" s="45"/>
      <c r="AJ553" s="45"/>
      <c r="AK553" s="45"/>
      <c r="AL553" s="45"/>
      <c r="AM553" s="45"/>
      <c r="AN553" s="45"/>
      <c r="AO553" s="45"/>
    </row>
    <row r="554" spans="1:41" ht="15.75">
      <c r="A554" s="45"/>
      <c r="B554" s="45"/>
      <c r="C554" s="45"/>
      <c r="D554" s="45"/>
      <c r="E554" s="45"/>
      <c r="F554" s="46"/>
      <c r="G554" s="45"/>
      <c r="H554" s="47"/>
      <c r="I554" s="48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  <c r="AC554" s="45"/>
      <c r="AD554" s="45"/>
      <c r="AE554" s="45"/>
      <c r="AF554" s="45"/>
      <c r="AG554" s="45"/>
      <c r="AH554" s="45"/>
      <c r="AI554" s="45"/>
      <c r="AJ554" s="45"/>
      <c r="AK554" s="45"/>
      <c r="AL554" s="45"/>
      <c r="AM554" s="45"/>
      <c r="AN554" s="45"/>
      <c r="AO554" s="45"/>
    </row>
    <row r="555" spans="1:41" ht="15.75">
      <c r="A555" s="45"/>
      <c r="B555" s="45"/>
      <c r="C555" s="45"/>
      <c r="D555" s="45"/>
      <c r="E555" s="45"/>
      <c r="F555" s="46"/>
      <c r="G555" s="45"/>
      <c r="H555" s="47"/>
      <c r="I555" s="48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  <c r="AC555" s="45"/>
      <c r="AD555" s="45"/>
      <c r="AE555" s="45"/>
      <c r="AF555" s="45"/>
      <c r="AG555" s="45"/>
      <c r="AH555" s="45"/>
      <c r="AI555" s="45"/>
      <c r="AJ555" s="45"/>
      <c r="AK555" s="45"/>
      <c r="AL555" s="45"/>
      <c r="AM555" s="45"/>
      <c r="AN555" s="45"/>
      <c r="AO555" s="45"/>
    </row>
    <row r="556" spans="1:41" ht="15.75">
      <c r="A556" s="45"/>
      <c r="B556" s="45"/>
      <c r="C556" s="45"/>
      <c r="D556" s="45"/>
      <c r="E556" s="45"/>
      <c r="F556" s="46"/>
      <c r="G556" s="45"/>
      <c r="H556" s="47"/>
      <c r="I556" s="48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  <c r="AC556" s="45"/>
      <c r="AD556" s="45"/>
      <c r="AE556" s="45"/>
      <c r="AF556" s="45"/>
      <c r="AG556" s="45"/>
      <c r="AH556" s="45"/>
      <c r="AI556" s="45"/>
      <c r="AJ556" s="45"/>
      <c r="AK556" s="45"/>
      <c r="AL556" s="45"/>
      <c r="AM556" s="45"/>
      <c r="AN556" s="45"/>
      <c r="AO556" s="45"/>
    </row>
    <row r="557" spans="1:41" ht="15.75">
      <c r="A557" s="45"/>
      <c r="B557" s="45"/>
      <c r="C557" s="45"/>
      <c r="D557" s="45"/>
      <c r="E557" s="45"/>
      <c r="F557" s="46"/>
      <c r="G557" s="45"/>
      <c r="H557" s="47"/>
      <c r="I557" s="48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  <c r="AC557" s="45"/>
      <c r="AD557" s="45"/>
      <c r="AE557" s="45"/>
      <c r="AF557" s="45"/>
      <c r="AG557" s="45"/>
      <c r="AH557" s="45"/>
      <c r="AI557" s="45"/>
      <c r="AJ557" s="45"/>
      <c r="AK557" s="45"/>
      <c r="AL557" s="45"/>
      <c r="AM557" s="45"/>
      <c r="AN557" s="45"/>
      <c r="AO557" s="45"/>
    </row>
    <row r="558" spans="1:41" ht="15.75">
      <c r="A558" s="45"/>
      <c r="B558" s="45"/>
      <c r="C558" s="45"/>
      <c r="D558" s="45"/>
      <c r="E558" s="45"/>
      <c r="F558" s="46"/>
      <c r="G558" s="45"/>
      <c r="H558" s="47"/>
      <c r="I558" s="48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  <c r="AC558" s="45"/>
      <c r="AD558" s="45"/>
      <c r="AE558" s="45"/>
      <c r="AF558" s="45"/>
      <c r="AG558" s="45"/>
      <c r="AH558" s="45"/>
      <c r="AI558" s="45"/>
      <c r="AJ558" s="45"/>
      <c r="AK558" s="45"/>
      <c r="AL558" s="45"/>
      <c r="AM558" s="45"/>
      <c r="AN558" s="45"/>
      <c r="AO558" s="45"/>
    </row>
    <row r="559" spans="1:41" ht="15.75">
      <c r="A559" s="45"/>
      <c r="B559" s="45"/>
      <c r="C559" s="45"/>
      <c r="D559" s="45"/>
      <c r="E559" s="45"/>
      <c r="F559" s="46"/>
      <c r="G559" s="45"/>
      <c r="H559" s="47"/>
      <c r="I559" s="48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  <c r="AC559" s="45"/>
      <c r="AD559" s="45"/>
      <c r="AE559" s="45"/>
      <c r="AF559" s="45"/>
      <c r="AG559" s="45"/>
      <c r="AH559" s="45"/>
      <c r="AI559" s="45"/>
      <c r="AJ559" s="45"/>
      <c r="AK559" s="45"/>
      <c r="AL559" s="45"/>
      <c r="AM559" s="45"/>
      <c r="AN559" s="45"/>
      <c r="AO559" s="45"/>
    </row>
    <row r="560" spans="1:41" ht="15.75">
      <c r="A560" s="45"/>
      <c r="B560" s="45"/>
      <c r="C560" s="45"/>
      <c r="D560" s="45"/>
      <c r="E560" s="45"/>
      <c r="F560" s="46"/>
      <c r="G560" s="45"/>
      <c r="H560" s="47"/>
      <c r="I560" s="48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  <c r="AC560" s="45"/>
      <c r="AD560" s="45"/>
      <c r="AE560" s="45"/>
      <c r="AF560" s="45"/>
      <c r="AG560" s="45"/>
      <c r="AH560" s="45"/>
      <c r="AI560" s="45"/>
      <c r="AJ560" s="45"/>
      <c r="AK560" s="45"/>
      <c r="AL560" s="45"/>
      <c r="AM560" s="45"/>
      <c r="AN560" s="45"/>
      <c r="AO560" s="45"/>
    </row>
    <row r="561" spans="1:41" ht="15.75">
      <c r="A561" s="45"/>
      <c r="B561" s="45"/>
      <c r="C561" s="45"/>
      <c r="D561" s="45"/>
      <c r="E561" s="45"/>
      <c r="F561" s="46"/>
      <c r="G561" s="45"/>
      <c r="H561" s="47"/>
      <c r="I561" s="48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  <c r="AC561" s="45"/>
      <c r="AD561" s="45"/>
      <c r="AE561" s="45"/>
      <c r="AF561" s="45"/>
      <c r="AG561" s="45"/>
      <c r="AH561" s="45"/>
      <c r="AI561" s="45"/>
      <c r="AJ561" s="45"/>
      <c r="AK561" s="45"/>
      <c r="AL561" s="45"/>
      <c r="AM561" s="45"/>
      <c r="AN561" s="45"/>
      <c r="AO561" s="45"/>
    </row>
    <row r="562" spans="1:41" ht="15.75">
      <c r="A562" s="45"/>
      <c r="B562" s="45"/>
      <c r="C562" s="45"/>
      <c r="D562" s="45"/>
      <c r="E562" s="45"/>
      <c r="F562" s="46"/>
      <c r="G562" s="45"/>
      <c r="H562" s="47"/>
      <c r="I562" s="48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  <c r="AC562" s="45"/>
      <c r="AD562" s="45"/>
      <c r="AE562" s="45"/>
      <c r="AF562" s="45"/>
      <c r="AG562" s="45"/>
      <c r="AH562" s="45"/>
      <c r="AI562" s="45"/>
      <c r="AJ562" s="45"/>
      <c r="AK562" s="45"/>
      <c r="AL562" s="45"/>
      <c r="AM562" s="45"/>
      <c r="AN562" s="45"/>
      <c r="AO562" s="45"/>
    </row>
    <row r="563" spans="1:41" ht="15.75">
      <c r="A563" s="45"/>
      <c r="B563" s="45"/>
      <c r="C563" s="45"/>
      <c r="D563" s="45"/>
      <c r="E563" s="45"/>
      <c r="F563" s="46"/>
      <c r="G563" s="45"/>
      <c r="H563" s="47"/>
      <c r="I563" s="48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  <c r="AC563" s="45"/>
      <c r="AD563" s="45"/>
      <c r="AE563" s="45"/>
      <c r="AF563" s="45"/>
      <c r="AG563" s="45"/>
      <c r="AH563" s="45"/>
      <c r="AI563" s="45"/>
      <c r="AJ563" s="45"/>
      <c r="AK563" s="45"/>
      <c r="AL563" s="45"/>
      <c r="AM563" s="45"/>
      <c r="AN563" s="45"/>
      <c r="AO563" s="45"/>
    </row>
    <row r="564" spans="1:41" ht="15.75">
      <c r="A564" s="45"/>
      <c r="B564" s="45"/>
      <c r="C564" s="45"/>
      <c r="D564" s="45"/>
      <c r="E564" s="45"/>
      <c r="F564" s="46"/>
      <c r="G564" s="45"/>
      <c r="H564" s="47"/>
      <c r="I564" s="48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  <c r="AC564" s="45"/>
      <c r="AD564" s="45"/>
      <c r="AE564" s="45"/>
      <c r="AF564" s="45"/>
      <c r="AG564" s="45"/>
      <c r="AH564" s="45"/>
      <c r="AI564" s="45"/>
      <c r="AJ564" s="45"/>
      <c r="AK564" s="45"/>
      <c r="AL564" s="45"/>
      <c r="AM564" s="45"/>
      <c r="AN564" s="45"/>
      <c r="AO564" s="45"/>
    </row>
    <row r="565" spans="1:41" ht="15.75">
      <c r="A565" s="45"/>
      <c r="B565" s="45"/>
      <c r="C565" s="45"/>
      <c r="D565" s="45"/>
      <c r="E565" s="45"/>
      <c r="F565" s="46"/>
      <c r="G565" s="45"/>
      <c r="H565" s="47"/>
      <c r="I565" s="48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  <c r="AD565" s="45"/>
      <c r="AE565" s="45"/>
      <c r="AF565" s="45"/>
      <c r="AG565" s="45"/>
      <c r="AH565" s="45"/>
      <c r="AI565" s="45"/>
      <c r="AJ565" s="45"/>
      <c r="AK565" s="45"/>
      <c r="AL565" s="45"/>
      <c r="AM565" s="45"/>
      <c r="AN565" s="45"/>
      <c r="AO565" s="45"/>
    </row>
    <row r="566" spans="1:41" ht="15.75">
      <c r="A566" s="45"/>
      <c r="B566" s="45"/>
      <c r="C566" s="45"/>
      <c r="D566" s="45"/>
      <c r="E566" s="45"/>
      <c r="F566" s="46"/>
      <c r="G566" s="45"/>
      <c r="H566" s="47"/>
      <c r="I566" s="48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  <c r="AC566" s="45"/>
      <c r="AD566" s="45"/>
      <c r="AE566" s="45"/>
      <c r="AF566" s="45"/>
      <c r="AG566" s="45"/>
      <c r="AH566" s="45"/>
      <c r="AI566" s="45"/>
      <c r="AJ566" s="45"/>
      <c r="AK566" s="45"/>
      <c r="AL566" s="45"/>
      <c r="AM566" s="45"/>
      <c r="AN566" s="45"/>
      <c r="AO566" s="45"/>
    </row>
    <row r="567" spans="1:41" ht="15.75">
      <c r="A567" s="45"/>
      <c r="B567" s="45"/>
      <c r="C567" s="45"/>
      <c r="D567" s="45"/>
      <c r="E567" s="45"/>
      <c r="F567" s="46"/>
      <c r="G567" s="45"/>
      <c r="H567" s="47"/>
      <c r="I567" s="48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  <c r="AC567" s="45"/>
      <c r="AD567" s="45"/>
      <c r="AE567" s="45"/>
      <c r="AF567" s="45"/>
      <c r="AG567" s="45"/>
      <c r="AH567" s="45"/>
      <c r="AI567" s="45"/>
      <c r="AJ567" s="45"/>
      <c r="AK567" s="45"/>
      <c r="AL567" s="45"/>
      <c r="AM567" s="45"/>
      <c r="AN567" s="45"/>
      <c r="AO567" s="45"/>
    </row>
    <row r="568" spans="1:41" ht="15.75">
      <c r="A568" s="45"/>
      <c r="B568" s="45"/>
      <c r="C568" s="45"/>
      <c r="D568" s="45"/>
      <c r="E568" s="45"/>
      <c r="F568" s="46"/>
      <c r="G568" s="45"/>
      <c r="H568" s="47"/>
      <c r="I568" s="48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  <c r="AC568" s="45"/>
      <c r="AD568" s="45"/>
      <c r="AE568" s="45"/>
      <c r="AF568" s="45"/>
      <c r="AG568" s="45"/>
      <c r="AH568" s="45"/>
      <c r="AI568" s="45"/>
      <c r="AJ568" s="45"/>
      <c r="AK568" s="45"/>
      <c r="AL568" s="45"/>
      <c r="AM568" s="45"/>
      <c r="AN568" s="45"/>
      <c r="AO568" s="45"/>
    </row>
    <row r="569" spans="1:41" ht="15.75">
      <c r="A569" s="45"/>
      <c r="B569" s="45"/>
      <c r="C569" s="45"/>
      <c r="D569" s="45"/>
      <c r="E569" s="45"/>
      <c r="F569" s="46"/>
      <c r="G569" s="45"/>
      <c r="H569" s="47"/>
      <c r="I569" s="48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  <c r="AD569" s="45"/>
      <c r="AE569" s="45"/>
      <c r="AF569" s="45"/>
      <c r="AG569" s="45"/>
      <c r="AH569" s="45"/>
      <c r="AI569" s="45"/>
      <c r="AJ569" s="45"/>
      <c r="AK569" s="45"/>
      <c r="AL569" s="45"/>
      <c r="AM569" s="45"/>
      <c r="AN569" s="45"/>
      <c r="AO569" s="45"/>
    </row>
    <row r="570" spans="1:41" ht="15.75">
      <c r="A570" s="45"/>
      <c r="B570" s="45"/>
      <c r="C570" s="45"/>
      <c r="D570" s="45"/>
      <c r="E570" s="45"/>
      <c r="F570" s="46"/>
      <c r="G570" s="45"/>
      <c r="H570" s="47"/>
      <c r="I570" s="48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  <c r="AC570" s="45"/>
      <c r="AD570" s="45"/>
      <c r="AE570" s="45"/>
      <c r="AF570" s="45"/>
      <c r="AG570" s="45"/>
      <c r="AH570" s="45"/>
      <c r="AI570" s="45"/>
      <c r="AJ570" s="45"/>
      <c r="AK570" s="45"/>
      <c r="AL570" s="45"/>
      <c r="AM570" s="45"/>
      <c r="AN570" s="45"/>
      <c r="AO570" s="45"/>
    </row>
    <row r="571" spans="1:41" ht="15.75">
      <c r="A571" s="45"/>
      <c r="B571" s="45"/>
      <c r="C571" s="45"/>
      <c r="D571" s="45"/>
      <c r="E571" s="45"/>
      <c r="F571" s="46"/>
      <c r="G571" s="45"/>
      <c r="H571" s="47"/>
      <c r="I571" s="48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  <c r="AD571" s="45"/>
      <c r="AE571" s="45"/>
      <c r="AF571" s="45"/>
      <c r="AG571" s="45"/>
      <c r="AH571" s="45"/>
      <c r="AI571" s="45"/>
      <c r="AJ571" s="45"/>
      <c r="AK571" s="45"/>
      <c r="AL571" s="45"/>
      <c r="AM571" s="45"/>
      <c r="AN571" s="45"/>
      <c r="AO571" s="45"/>
    </row>
    <row r="572" spans="1:41" ht="15.75">
      <c r="A572" s="45"/>
      <c r="B572" s="45"/>
      <c r="C572" s="45"/>
      <c r="D572" s="45"/>
      <c r="E572" s="45"/>
      <c r="F572" s="46"/>
      <c r="G572" s="45"/>
      <c r="H572" s="47"/>
      <c r="I572" s="48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  <c r="AC572" s="45"/>
      <c r="AD572" s="45"/>
      <c r="AE572" s="45"/>
      <c r="AF572" s="45"/>
      <c r="AG572" s="45"/>
      <c r="AH572" s="45"/>
      <c r="AI572" s="45"/>
      <c r="AJ572" s="45"/>
      <c r="AK572" s="45"/>
      <c r="AL572" s="45"/>
      <c r="AM572" s="45"/>
      <c r="AN572" s="45"/>
      <c r="AO572" s="45"/>
    </row>
    <row r="573" spans="1:41" ht="15.75">
      <c r="A573" s="45"/>
      <c r="B573" s="45"/>
      <c r="C573" s="45"/>
      <c r="D573" s="45"/>
      <c r="E573" s="45"/>
      <c r="F573" s="46"/>
      <c r="G573" s="45"/>
      <c r="H573" s="47"/>
      <c r="I573" s="48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  <c r="AD573" s="45"/>
      <c r="AE573" s="45"/>
      <c r="AF573" s="45"/>
      <c r="AG573" s="45"/>
      <c r="AH573" s="45"/>
      <c r="AI573" s="45"/>
      <c r="AJ573" s="45"/>
      <c r="AK573" s="45"/>
      <c r="AL573" s="45"/>
      <c r="AM573" s="45"/>
      <c r="AN573" s="45"/>
      <c r="AO573" s="45"/>
    </row>
    <row r="574" spans="1:41" ht="15.75">
      <c r="A574" s="45"/>
      <c r="B574" s="45"/>
      <c r="C574" s="45"/>
      <c r="D574" s="45"/>
      <c r="E574" s="45"/>
      <c r="F574" s="46"/>
      <c r="G574" s="45"/>
      <c r="H574" s="47"/>
      <c r="I574" s="48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  <c r="AC574" s="45"/>
      <c r="AD574" s="45"/>
      <c r="AE574" s="45"/>
      <c r="AF574" s="45"/>
      <c r="AG574" s="45"/>
      <c r="AH574" s="45"/>
      <c r="AI574" s="45"/>
      <c r="AJ574" s="45"/>
      <c r="AK574" s="45"/>
      <c r="AL574" s="45"/>
      <c r="AM574" s="45"/>
      <c r="AN574" s="45"/>
      <c r="AO574" s="45"/>
    </row>
    <row r="575" spans="1:41" ht="15.75">
      <c r="A575" s="45"/>
      <c r="B575" s="45"/>
      <c r="C575" s="45"/>
      <c r="D575" s="45"/>
      <c r="E575" s="45"/>
      <c r="F575" s="46"/>
      <c r="G575" s="45"/>
      <c r="H575" s="47"/>
      <c r="I575" s="48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  <c r="AC575" s="45"/>
      <c r="AD575" s="45"/>
      <c r="AE575" s="45"/>
      <c r="AF575" s="45"/>
      <c r="AG575" s="45"/>
      <c r="AH575" s="45"/>
      <c r="AI575" s="45"/>
      <c r="AJ575" s="45"/>
      <c r="AK575" s="45"/>
      <c r="AL575" s="45"/>
      <c r="AM575" s="45"/>
      <c r="AN575" s="45"/>
      <c r="AO575" s="45"/>
    </row>
    <row r="576" spans="1:41" ht="15.75">
      <c r="A576" s="45"/>
      <c r="B576" s="45"/>
      <c r="C576" s="45"/>
      <c r="D576" s="45"/>
      <c r="E576" s="45"/>
      <c r="F576" s="46"/>
      <c r="G576" s="45"/>
      <c r="H576" s="47"/>
      <c r="I576" s="48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  <c r="AC576" s="45"/>
      <c r="AD576" s="45"/>
      <c r="AE576" s="45"/>
      <c r="AF576" s="45"/>
      <c r="AG576" s="45"/>
      <c r="AH576" s="45"/>
      <c r="AI576" s="45"/>
      <c r="AJ576" s="45"/>
      <c r="AK576" s="45"/>
      <c r="AL576" s="45"/>
      <c r="AM576" s="45"/>
      <c r="AN576" s="45"/>
      <c r="AO576" s="45"/>
    </row>
    <row r="577" spans="1:41" ht="15.75">
      <c r="A577" s="45"/>
      <c r="B577" s="45"/>
      <c r="C577" s="45"/>
      <c r="D577" s="45"/>
      <c r="E577" s="45"/>
      <c r="F577" s="46"/>
      <c r="G577" s="45"/>
      <c r="H577" s="47"/>
      <c r="I577" s="48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  <c r="AD577" s="45"/>
      <c r="AE577" s="45"/>
      <c r="AF577" s="45"/>
      <c r="AG577" s="45"/>
      <c r="AH577" s="45"/>
      <c r="AI577" s="45"/>
      <c r="AJ577" s="45"/>
      <c r="AK577" s="45"/>
      <c r="AL577" s="45"/>
      <c r="AM577" s="45"/>
      <c r="AN577" s="45"/>
      <c r="AO577" s="45"/>
    </row>
    <row r="578" spans="1:41" ht="15.75">
      <c r="A578" s="45"/>
      <c r="B578" s="45"/>
      <c r="C578" s="45"/>
      <c r="D578" s="45"/>
      <c r="E578" s="45"/>
      <c r="F578" s="46"/>
      <c r="G578" s="45"/>
      <c r="H578" s="47"/>
      <c r="I578" s="48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  <c r="AD578" s="45"/>
      <c r="AE578" s="45"/>
      <c r="AF578" s="45"/>
      <c r="AG578" s="45"/>
      <c r="AH578" s="45"/>
      <c r="AI578" s="45"/>
      <c r="AJ578" s="45"/>
      <c r="AK578" s="45"/>
      <c r="AL578" s="45"/>
      <c r="AM578" s="45"/>
      <c r="AN578" s="45"/>
      <c r="AO578" s="45"/>
    </row>
    <row r="579" spans="1:41" ht="15.75">
      <c r="A579" s="45"/>
      <c r="B579" s="45"/>
      <c r="C579" s="45"/>
      <c r="D579" s="45"/>
      <c r="E579" s="45"/>
      <c r="F579" s="46"/>
      <c r="G579" s="45"/>
      <c r="H579" s="47"/>
      <c r="I579" s="48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  <c r="AD579" s="45"/>
      <c r="AE579" s="45"/>
      <c r="AF579" s="45"/>
      <c r="AG579" s="45"/>
      <c r="AH579" s="45"/>
      <c r="AI579" s="45"/>
      <c r="AJ579" s="45"/>
      <c r="AK579" s="45"/>
      <c r="AL579" s="45"/>
      <c r="AM579" s="45"/>
      <c r="AN579" s="45"/>
      <c r="AO579" s="45"/>
    </row>
    <row r="580" spans="1:41" ht="15.75">
      <c r="A580" s="45"/>
      <c r="B580" s="45"/>
      <c r="C580" s="45"/>
      <c r="D580" s="45"/>
      <c r="E580" s="45"/>
      <c r="F580" s="46"/>
      <c r="G580" s="45"/>
      <c r="H580" s="47"/>
      <c r="I580" s="48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  <c r="AD580" s="45"/>
      <c r="AE580" s="45"/>
      <c r="AF580" s="45"/>
      <c r="AG580" s="45"/>
      <c r="AH580" s="45"/>
      <c r="AI580" s="45"/>
      <c r="AJ580" s="45"/>
      <c r="AK580" s="45"/>
      <c r="AL580" s="45"/>
      <c r="AM580" s="45"/>
      <c r="AN580" s="45"/>
      <c r="AO580" s="45"/>
    </row>
    <row r="581" spans="1:41" ht="15.75">
      <c r="A581" s="45"/>
      <c r="B581" s="45"/>
      <c r="C581" s="45"/>
      <c r="D581" s="45"/>
      <c r="E581" s="45"/>
      <c r="F581" s="46"/>
      <c r="G581" s="45"/>
      <c r="H581" s="47"/>
      <c r="I581" s="48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  <c r="AC581" s="45"/>
      <c r="AD581" s="45"/>
      <c r="AE581" s="45"/>
      <c r="AF581" s="45"/>
      <c r="AG581" s="45"/>
      <c r="AH581" s="45"/>
      <c r="AI581" s="45"/>
      <c r="AJ581" s="45"/>
      <c r="AK581" s="45"/>
      <c r="AL581" s="45"/>
      <c r="AM581" s="45"/>
      <c r="AN581" s="45"/>
      <c r="AO581" s="45"/>
    </row>
  </sheetData>
  <mergeCells count="1">
    <mergeCell ref="D2:G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DCB906D8-98D6-4F1C-9D23-5C3048A0A283}">
          <x14:formula1>
            <xm:f>Criteris!$B$10:$B$12</xm:f>
          </x14:formula1>
          <xm:sqref>G7:G14</xm:sqref>
        </x14:dataValidation>
        <x14:dataValidation type="list" allowBlank="1" showInputMessage="1" showErrorMessage="1" xr:uid="{6A55F531-A334-4590-B5D4-E25FC5CEEDB3}">
          <x14:formula1>
            <xm:f>Criteris!$B$14:$B$16</xm:f>
          </x14:formula1>
          <xm:sqref>I7:I14</xm:sqref>
        </x14:dataValidation>
        <x14:dataValidation type="list" allowBlank="1" showInputMessage="1" showErrorMessage="1" xr:uid="{F5B44C92-C4A1-41AB-9F96-A148AE81BDD4}">
          <x14:formula1>
            <xm:f>Criteris!$B$18:$B$20</xm:f>
          </x14:formula1>
          <xm:sqref>K7:K14</xm:sqref>
        </x14:dataValidation>
        <x14:dataValidation type="list" allowBlank="1" showInputMessage="1" showErrorMessage="1" xr:uid="{75A4E344-9D0F-49A1-A282-5714B35577BD}">
          <x14:formula1>
            <xm:f>Criteris!$B$22:$B$24</xm:f>
          </x14:formula1>
          <xm:sqref>M7:M14</xm:sqref>
        </x14:dataValidation>
        <x14:dataValidation type="list" allowBlank="1" showInputMessage="1" showErrorMessage="1" xr:uid="{4D46018B-C091-45A1-8B17-C97C0CE96A72}">
          <x14:formula1>
            <xm:f>Criteris!$B$26:$B$28</xm:f>
          </x14:formula1>
          <xm:sqref>O7:O14</xm:sqref>
        </x14:dataValidation>
        <x14:dataValidation type="list" allowBlank="1" showInputMessage="1" showErrorMessage="1" xr:uid="{8373D6C6-72CA-4B84-A9BA-A39C9CECD873}">
          <x14:formula1>
            <xm:f>Criteris!$B$30:$B$32</xm:f>
          </x14:formula1>
          <xm:sqref>Q7:Q14</xm:sqref>
        </x14:dataValidation>
        <x14:dataValidation type="list" allowBlank="1" showInputMessage="1" showErrorMessage="1" xr:uid="{9C7A970F-3685-4342-A109-8279D3C674ED}">
          <x14:formula1>
            <xm:f>Criteris!$B$3:$B$8</xm:f>
          </x14:formula1>
          <xm:sqref>E7:E14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"/>
  <sheetViews>
    <sheetView showZeros="0" zoomScale="115" zoomScaleNormal="115" workbookViewId="0">
      <selection activeCell="C24" sqref="C24"/>
    </sheetView>
  </sheetViews>
  <sheetFormatPr defaultColWidth="11.42578125" defaultRowHeight="15"/>
  <cols>
    <col min="1" max="1" width="3" style="1" customWidth="1"/>
    <col min="2" max="2" width="11.42578125" style="1"/>
    <col min="3" max="3" width="52.42578125" style="1" customWidth="1"/>
    <col min="4" max="11" width="16.42578125" style="1" customWidth="1"/>
    <col min="12" max="12" width="17.140625" style="1" customWidth="1"/>
    <col min="13" max="13" width="13.85546875" style="1" customWidth="1"/>
    <col min="14" max="16384" width="11.42578125" style="1"/>
  </cols>
  <sheetData>
    <row r="1" spans="1:15" ht="20.100000000000001" customHeight="1" thickBot="1"/>
    <row r="2" spans="1:15" ht="44.25" customHeight="1" thickBot="1">
      <c r="B2" s="42"/>
      <c r="C2" s="137" t="str">
        <f>Ofertes!C2</f>
        <v>2025/3875/LIO_POR (76)</v>
      </c>
      <c r="D2" s="184" t="str">
        <f>Ofertes!C4</f>
        <v>Consolidació del tram de muralla est del Castell de Guimerà</v>
      </c>
      <c r="E2" s="182"/>
      <c r="F2" s="182"/>
      <c r="G2" s="183"/>
      <c r="H2" s="60"/>
      <c r="I2" s="60"/>
      <c r="J2" s="60"/>
      <c r="K2" s="60"/>
      <c r="M2" s="31">
        <v>0</v>
      </c>
      <c r="N2" s="31">
        <v>5</v>
      </c>
      <c r="O2" s="31">
        <v>10</v>
      </c>
    </row>
    <row r="3" spans="1:15" ht="17.25" customHeight="1">
      <c r="B3" s="42"/>
      <c r="C3" s="62"/>
      <c r="D3" s="60"/>
      <c r="E3" s="60"/>
      <c r="F3" s="60"/>
      <c r="G3" s="60"/>
      <c r="H3" s="60"/>
      <c r="I3" s="60"/>
      <c r="J3" s="60"/>
      <c r="K3" s="60"/>
      <c r="M3" s="31"/>
      <c r="N3" s="31"/>
      <c r="O3" s="31"/>
    </row>
    <row r="4" spans="1:15" ht="21" thickBot="1">
      <c r="B4" s="49" t="s">
        <v>7</v>
      </c>
    </row>
    <row r="5" spans="1:15" ht="27" customHeight="1" thickBot="1">
      <c r="B5" s="18" t="s">
        <v>3</v>
      </c>
      <c r="C5" s="19" t="s">
        <v>1</v>
      </c>
      <c r="D5" s="108"/>
      <c r="E5" s="109"/>
      <c r="F5" s="109"/>
      <c r="G5" s="109"/>
      <c r="H5" s="109"/>
      <c r="I5" s="109"/>
      <c r="J5" s="109"/>
      <c r="K5" s="109"/>
      <c r="L5" s="109"/>
      <c r="M5" s="113" t="s">
        <v>8</v>
      </c>
    </row>
    <row r="6" spans="1:15" s="4" customFormat="1" ht="20.100000000000001" customHeight="1">
      <c r="A6" s="6" t="e">
        <f>#REF!</f>
        <v>#REF!</v>
      </c>
      <c r="B6" s="2">
        <v>1</v>
      </c>
      <c r="C6" s="103" t="str">
        <f>Ofertes!C11</f>
        <v>DAMARIM</v>
      </c>
      <c r="D6" s="34"/>
      <c r="E6" s="35"/>
      <c r="F6" s="35"/>
      <c r="G6" s="35"/>
      <c r="H6" s="35"/>
      <c r="I6" s="35"/>
      <c r="J6" s="35"/>
      <c r="K6" s="35"/>
      <c r="L6" s="110"/>
      <c r="M6" s="114">
        <f>SUM(D6:L6)</f>
        <v>0</v>
      </c>
    </row>
    <row r="7" spans="1:15" s="4" customFormat="1" ht="20.100000000000001" customHeight="1">
      <c r="A7" s="6" t="e">
        <f>#REF!</f>
        <v>#REF!</v>
      </c>
      <c r="B7" s="3">
        <v>2</v>
      </c>
      <c r="C7" s="104">
        <f>Ofertes!C12</f>
        <v>0</v>
      </c>
      <c r="D7" s="36"/>
      <c r="E7" s="37"/>
      <c r="F7" s="37"/>
      <c r="G7" s="37"/>
      <c r="H7" s="37"/>
      <c r="I7" s="37"/>
      <c r="J7" s="37"/>
      <c r="K7" s="37"/>
      <c r="L7" s="111"/>
      <c r="M7" s="33">
        <f t="shared" ref="M7:M13" si="0">SUM(D7:L7)</f>
        <v>0</v>
      </c>
    </row>
    <row r="8" spans="1:15" s="4" customFormat="1" ht="20.100000000000001" customHeight="1">
      <c r="A8" s="6" t="e">
        <f>#REF!</f>
        <v>#REF!</v>
      </c>
      <c r="B8" s="3">
        <v>3</v>
      </c>
      <c r="C8" s="104">
        <f>Ofertes!C13</f>
        <v>0</v>
      </c>
      <c r="D8" s="36"/>
      <c r="E8" s="37"/>
      <c r="F8" s="37"/>
      <c r="G8" s="37"/>
      <c r="H8" s="37"/>
      <c r="I8" s="37"/>
      <c r="J8" s="37"/>
      <c r="K8" s="37"/>
      <c r="L8" s="111"/>
      <c r="M8" s="33">
        <f t="shared" si="0"/>
        <v>0</v>
      </c>
    </row>
    <row r="9" spans="1:15" s="4" customFormat="1" ht="20.100000000000001" customHeight="1">
      <c r="A9" s="6" t="e">
        <f>#REF!</f>
        <v>#REF!</v>
      </c>
      <c r="B9" s="3">
        <v>4</v>
      </c>
      <c r="C9" s="104">
        <f>Ofertes!C14</f>
        <v>0</v>
      </c>
      <c r="D9" s="36"/>
      <c r="E9" s="37"/>
      <c r="F9" s="37"/>
      <c r="G9" s="37"/>
      <c r="H9" s="37"/>
      <c r="I9" s="37"/>
      <c r="J9" s="37"/>
      <c r="K9" s="37"/>
      <c r="L9" s="111"/>
      <c r="M9" s="33">
        <f t="shared" si="0"/>
        <v>0</v>
      </c>
    </row>
    <row r="10" spans="1:15" s="4" customFormat="1" ht="20.100000000000001" customHeight="1">
      <c r="A10" s="6" t="e">
        <f>#REF!</f>
        <v>#REF!</v>
      </c>
      <c r="B10" s="13">
        <v>5</v>
      </c>
      <c r="C10" s="105">
        <f>Ofertes!C15</f>
        <v>0</v>
      </c>
      <c r="D10" s="36"/>
      <c r="E10" s="37"/>
      <c r="F10" s="37"/>
      <c r="G10" s="37"/>
      <c r="H10" s="37"/>
      <c r="I10" s="37"/>
      <c r="J10" s="37"/>
      <c r="K10" s="37"/>
      <c r="L10" s="111"/>
      <c r="M10" s="33">
        <f t="shared" si="0"/>
        <v>0</v>
      </c>
    </row>
    <row r="11" spans="1:15" s="4" customFormat="1" ht="20.100000000000001" customHeight="1">
      <c r="A11" s="6" t="e">
        <f>#REF!</f>
        <v>#REF!</v>
      </c>
      <c r="B11" s="3">
        <v>6</v>
      </c>
      <c r="C11" s="106">
        <f>Ofertes!C16</f>
        <v>0</v>
      </c>
      <c r="D11" s="36"/>
      <c r="E11" s="37"/>
      <c r="F11" s="37"/>
      <c r="G11" s="37"/>
      <c r="H11" s="37"/>
      <c r="I11" s="37"/>
      <c r="J11" s="37"/>
      <c r="K11" s="37"/>
      <c r="L11" s="111"/>
      <c r="M11" s="33">
        <f t="shared" si="0"/>
        <v>0</v>
      </c>
    </row>
    <row r="12" spans="1:15" s="4" customFormat="1" ht="20.100000000000001" customHeight="1">
      <c r="A12" s="6" t="e">
        <f>#REF!</f>
        <v>#REF!</v>
      </c>
      <c r="B12" s="26">
        <v>7</v>
      </c>
      <c r="C12" s="107">
        <f>Ofertes!C17</f>
        <v>0</v>
      </c>
      <c r="D12" s="38"/>
      <c r="E12" s="40"/>
      <c r="F12" s="40"/>
      <c r="G12" s="40"/>
      <c r="H12" s="40"/>
      <c r="I12" s="40"/>
      <c r="J12" s="40"/>
      <c r="K12" s="40"/>
      <c r="L12" s="111"/>
      <c r="M12" s="33">
        <f t="shared" si="0"/>
        <v>0</v>
      </c>
    </row>
    <row r="13" spans="1:15" s="4" customFormat="1" ht="20.100000000000001" customHeight="1" thickBot="1">
      <c r="A13" s="6" t="e">
        <f>#REF!</f>
        <v>#REF!</v>
      </c>
      <c r="B13" s="24">
        <v>8</v>
      </c>
      <c r="C13" s="61">
        <f>Ofertes!C18</f>
        <v>0</v>
      </c>
      <c r="D13" s="39"/>
      <c r="E13" s="41"/>
      <c r="F13" s="41"/>
      <c r="G13" s="41"/>
      <c r="H13" s="41"/>
      <c r="I13" s="41"/>
      <c r="J13" s="41"/>
      <c r="K13" s="41"/>
      <c r="L13" s="112"/>
      <c r="M13" s="115">
        <f t="shared" si="0"/>
        <v>0</v>
      </c>
    </row>
    <row r="14" spans="1:15" s="4" customFormat="1" ht="20.100000000000001" customHeight="1">
      <c r="A14" s="6" t="e">
        <f>#REF!</f>
        <v>#REF!</v>
      </c>
      <c r="B14" s="9"/>
      <c r="C14" s="14"/>
      <c r="D14" s="5"/>
      <c r="E14" s="5"/>
      <c r="F14" s="5"/>
      <c r="G14" s="5"/>
      <c r="H14" s="5"/>
      <c r="I14" s="5"/>
      <c r="J14" s="5"/>
      <c r="K14" s="5"/>
    </row>
  </sheetData>
  <sheetProtection algorithmName="SHA-512" hashValue="e6ZkLZJYm8NMf1HL7D71jv+/OEkk12WKo7F+msN60wgqgr668v6RrnATk+ZVAC+i0TbRvVup2ZSo7F/AvbiHRw==" saltValue="CmqXPfYsKPzquhHatquFWQ==" spinCount="100000" selectLockedCells="1"/>
  <mergeCells count="1">
    <mergeCell ref="D2:G2"/>
  </mergeCells>
  <pageMargins left="0.7" right="0.7" top="0.75" bottom="0.75" header="0.3" footer="0.3"/>
  <pageSetup paperSize="9" orientation="portrait" r:id="rId1"/>
  <ignoredErrors>
    <ignoredError sqref="A6:A14" evalError="1"/>
    <ignoredError sqref="C6 C7:C13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A84BB-9E99-40A5-8991-0248E512153C}">
  <sheetPr>
    <tabColor rgb="FFEE0000"/>
  </sheetPr>
  <dimension ref="A1:N14"/>
  <sheetViews>
    <sheetView showZeros="0" tabSelected="1" workbookViewId="0"/>
  </sheetViews>
  <sheetFormatPr defaultColWidth="11.42578125" defaultRowHeight="15"/>
  <cols>
    <col min="1" max="1" width="3" style="1" customWidth="1"/>
    <col min="2" max="2" width="11.42578125" style="1"/>
    <col min="3" max="3" width="52.42578125" style="1" customWidth="1"/>
    <col min="4" max="4" width="16.7109375" style="1" customWidth="1"/>
    <col min="5" max="9" width="16.42578125" style="1" customWidth="1"/>
    <col min="10" max="12" width="11.42578125" style="1"/>
    <col min="13" max="13" width="67.140625" style="1" customWidth="1"/>
    <col min="14" max="14" width="13.42578125" style="1" customWidth="1"/>
    <col min="15" max="16384" width="11.42578125" style="1"/>
  </cols>
  <sheetData>
    <row r="1" spans="1:14" ht="20.100000000000001" customHeight="1" thickBot="1"/>
    <row r="2" spans="1:14" ht="44.25" customHeight="1" thickBot="1">
      <c r="B2" s="42"/>
      <c r="C2" s="137" t="str">
        <f>Ofertes!C2</f>
        <v>2025/3875/LIO_POR (76)</v>
      </c>
      <c r="D2" s="143"/>
      <c r="E2" s="184" t="str">
        <f>Ofertes!C4</f>
        <v>Consolidació del tram de muralla est del Castell de Guimerà</v>
      </c>
      <c r="F2" s="182"/>
      <c r="G2" s="182"/>
      <c r="H2" s="183"/>
      <c r="I2" s="60"/>
      <c r="J2" s="31">
        <v>5</v>
      </c>
      <c r="K2" s="31">
        <v>10</v>
      </c>
    </row>
    <row r="3" spans="1:14" ht="17.25" customHeight="1">
      <c r="B3" s="42"/>
      <c r="C3" s="62"/>
      <c r="D3" s="62"/>
      <c r="E3" s="60"/>
      <c r="F3" s="60"/>
      <c r="G3" s="60"/>
      <c r="H3" s="60"/>
      <c r="I3" s="60"/>
      <c r="J3" s="31"/>
      <c r="K3" s="31"/>
    </row>
    <row r="4" spans="1:14" ht="21" thickBot="1">
      <c r="B4" s="49" t="s">
        <v>7</v>
      </c>
    </row>
    <row r="5" spans="1:14" ht="45.75" thickBot="1">
      <c r="B5" s="18" t="s">
        <v>3</v>
      </c>
      <c r="C5" s="19" t="s">
        <v>1</v>
      </c>
      <c r="D5" s="19" t="s">
        <v>10</v>
      </c>
      <c r="E5" s="30" t="s">
        <v>30</v>
      </c>
      <c r="F5" s="32" t="s">
        <v>31</v>
      </c>
      <c r="G5" s="32" t="s">
        <v>32</v>
      </c>
      <c r="H5" s="32" t="s">
        <v>33</v>
      </c>
      <c r="I5" s="32" t="s">
        <v>4</v>
      </c>
      <c r="K5" s="147" t="s">
        <v>4</v>
      </c>
      <c r="L5" s="147" t="s">
        <v>3</v>
      </c>
      <c r="M5" s="148" t="s">
        <v>5</v>
      </c>
      <c r="N5" s="28" t="s">
        <v>42</v>
      </c>
    </row>
    <row r="6" spans="1:14" s="4" customFormat="1" ht="20.100000000000001" customHeight="1" thickBot="1">
      <c r="A6" s="6" t="e">
        <f>#REF!</f>
        <v>#REF!</v>
      </c>
      <c r="B6" s="2">
        <v>1</v>
      </c>
      <c r="C6" s="103" t="str">
        <f>Ofertes!C11</f>
        <v>DAMARIM</v>
      </c>
      <c r="D6" s="103">
        <f>Ofertes!D11</f>
        <v>168700</v>
      </c>
      <c r="E6" s="119">
        <f>Ofertes!H11</f>
        <v>95</v>
      </c>
      <c r="F6" s="119">
        <f>Criteris_Automàtics!D7</f>
        <v>0</v>
      </c>
      <c r="G6" s="124">
        <f>Criteris_Judici_Valor!M6</f>
        <v>0</v>
      </c>
      <c r="H6" s="124">
        <f>SUM(E6:G6)</f>
        <v>95</v>
      </c>
      <c r="I6" s="124">
        <f>IF($E6="","",IF($H6="","",RANK($H6,$H$6:$H$13)))</f>
        <v>1</v>
      </c>
      <c r="K6" s="127">
        <v>1</v>
      </c>
      <c r="L6" s="126">
        <f>IFERROR(INDEX($B$6:$B$13,MATCH(K6,$I$6:$I$13,0)),"")</f>
        <v>1</v>
      </c>
      <c r="M6" s="138" t="str">
        <f>IFERROR(INDEX($C$6:$C$13,MATCH(K6,$I$6:$I$13,0)),"")</f>
        <v>DAMARIM</v>
      </c>
      <c r="N6" s="152" cm="1">
        <f t="array" ref="N6">IFERROR(ROUND(_xlfn._xlws.FILTER(D6:D13,(I6:I13=K6)*(D6:D13&lt;&gt;""))*0.05,2),"")</f>
        <v>8435</v>
      </c>
    </row>
    <row r="7" spans="1:14" s="4" customFormat="1" ht="20.100000000000001" customHeight="1">
      <c r="A7" s="6" t="e">
        <f>#REF!</f>
        <v>#REF!</v>
      </c>
      <c r="B7" s="3">
        <v>2</v>
      </c>
      <c r="C7" s="104">
        <f>Ofertes!C12</f>
        <v>0</v>
      </c>
      <c r="D7" s="104">
        <f>Ofertes!D12</f>
        <v>0</v>
      </c>
      <c r="E7" s="120" t="str">
        <f>Ofertes!H12</f>
        <v/>
      </c>
      <c r="F7" s="120" t="str">
        <f>Criteris_Automàtics!D8</f>
        <v/>
      </c>
      <c r="G7" s="120">
        <f>Criteris_Judici_Valor!M7</f>
        <v>0</v>
      </c>
      <c r="H7" s="120">
        <f t="shared" ref="H7:H13" si="0">SUM(E7:G7)</f>
        <v>0</v>
      </c>
      <c r="I7" s="120" t="str">
        <f t="shared" ref="I7:I13" si="1">IF($E7="","",IF($H7="","",RANK($H7,$H$6:$H$13)))</f>
        <v/>
      </c>
      <c r="K7" s="129">
        <v>2</v>
      </c>
      <c r="L7" s="128" t="str">
        <f t="shared" ref="L7:L13" si="2">IFERROR(INDEX($B$6:$B$13,MATCH(K7,$I$6:$I$13,0)),"")</f>
        <v/>
      </c>
      <c r="M7" s="128" t="str">
        <f t="shared" ref="M7:M13" si="3">IFERROR(INDEX($C$6:$C$13,MATCH(K7,$I$6:$I$13,0)),"")</f>
        <v/>
      </c>
      <c r="N7" s="144"/>
    </row>
    <row r="8" spans="1:14" s="4" customFormat="1" ht="20.100000000000001" customHeight="1">
      <c r="A8" s="6" t="e">
        <f>#REF!</f>
        <v>#REF!</v>
      </c>
      <c r="B8" s="3">
        <v>3</v>
      </c>
      <c r="C8" s="104">
        <f>Ofertes!C13</f>
        <v>0</v>
      </c>
      <c r="D8" s="104">
        <f>Ofertes!D13</f>
        <v>0</v>
      </c>
      <c r="E8" s="120" t="str">
        <f>Ofertes!H13</f>
        <v/>
      </c>
      <c r="F8" s="120" t="str">
        <f>Criteris_Automàtics!D9</f>
        <v/>
      </c>
      <c r="G8" s="120">
        <f>Criteris_Judici_Valor!M8</f>
        <v>0</v>
      </c>
      <c r="H8" s="120">
        <f t="shared" si="0"/>
        <v>0</v>
      </c>
      <c r="I8" s="120" t="str">
        <f t="shared" si="1"/>
        <v/>
      </c>
      <c r="K8" s="11">
        <v>3</v>
      </c>
      <c r="L8" s="130" t="str">
        <f t="shared" si="2"/>
        <v/>
      </c>
      <c r="M8" s="130" t="str">
        <f t="shared" si="3"/>
        <v/>
      </c>
      <c r="N8" s="145"/>
    </row>
    <row r="9" spans="1:14" s="4" customFormat="1" ht="20.100000000000001" customHeight="1">
      <c r="A9" s="6" t="e">
        <f>#REF!</f>
        <v>#REF!</v>
      </c>
      <c r="B9" s="3">
        <v>4</v>
      </c>
      <c r="C9" s="104">
        <f>Ofertes!C14</f>
        <v>0</v>
      </c>
      <c r="D9" s="104">
        <f>Ofertes!D14</f>
        <v>0</v>
      </c>
      <c r="E9" s="120" t="str">
        <f>Ofertes!H14</f>
        <v/>
      </c>
      <c r="F9" s="120" t="str">
        <f>Criteris_Automàtics!D10</f>
        <v/>
      </c>
      <c r="G9" s="120">
        <f>Criteris_Judici_Valor!M9</f>
        <v>0</v>
      </c>
      <c r="H9" s="120">
        <f t="shared" si="0"/>
        <v>0</v>
      </c>
      <c r="I9" s="120" t="str">
        <f t="shared" si="1"/>
        <v/>
      </c>
      <c r="K9" s="11">
        <v>4</v>
      </c>
      <c r="L9" s="130" t="str">
        <f t="shared" si="2"/>
        <v/>
      </c>
      <c r="M9" s="130" t="str">
        <f t="shared" si="3"/>
        <v/>
      </c>
      <c r="N9" s="145"/>
    </row>
    <row r="10" spans="1:14" s="4" customFormat="1" ht="20.100000000000001" customHeight="1">
      <c r="A10" s="6" t="e">
        <f>#REF!</f>
        <v>#REF!</v>
      </c>
      <c r="B10" s="13">
        <v>5</v>
      </c>
      <c r="C10" s="105">
        <f>Ofertes!C15</f>
        <v>0</v>
      </c>
      <c r="D10" s="105">
        <f>Ofertes!D15</f>
        <v>0</v>
      </c>
      <c r="E10" s="120" t="str">
        <f>Ofertes!H15</f>
        <v/>
      </c>
      <c r="F10" s="120" t="str">
        <f>Criteris_Automàtics!D11</f>
        <v/>
      </c>
      <c r="G10" s="120">
        <f>Criteris_Judici_Valor!M10</f>
        <v>0</v>
      </c>
      <c r="H10" s="120">
        <f>SUM(E10:G10)</f>
        <v>0</v>
      </c>
      <c r="I10" s="120" t="str">
        <f>IF($E10="","",IF($H10="","",RANK($H10,$H$6:$H$13)))</f>
        <v/>
      </c>
      <c r="K10" s="11">
        <v>5</v>
      </c>
      <c r="L10" s="130" t="str">
        <f t="shared" si="2"/>
        <v/>
      </c>
      <c r="M10" s="130" t="str">
        <f t="shared" si="3"/>
        <v/>
      </c>
      <c r="N10" s="145"/>
    </row>
    <row r="11" spans="1:14" s="4" customFormat="1" ht="20.100000000000001" customHeight="1">
      <c r="A11" s="6" t="e">
        <f>#REF!</f>
        <v>#REF!</v>
      </c>
      <c r="B11" s="3">
        <v>6</v>
      </c>
      <c r="C11" s="106">
        <f>Ofertes!C16</f>
        <v>0</v>
      </c>
      <c r="D11" s="106">
        <f>Ofertes!D16</f>
        <v>0</v>
      </c>
      <c r="E11" s="120" t="str">
        <f>Ofertes!H16</f>
        <v/>
      </c>
      <c r="F11" s="120" t="str">
        <f>Criteris_Automàtics!D12</f>
        <v/>
      </c>
      <c r="G11" s="120">
        <f>Criteris_Judici_Valor!M11</f>
        <v>0</v>
      </c>
      <c r="H11" s="120">
        <f t="shared" si="0"/>
        <v>0</v>
      </c>
      <c r="I11" s="120" t="str">
        <f t="shared" si="1"/>
        <v/>
      </c>
      <c r="K11" s="11">
        <v>6</v>
      </c>
      <c r="L11" s="130" t="str">
        <f t="shared" si="2"/>
        <v/>
      </c>
      <c r="M11" s="130" t="str">
        <f t="shared" si="3"/>
        <v/>
      </c>
      <c r="N11" s="145"/>
    </row>
    <row r="12" spans="1:14" s="4" customFormat="1" ht="20.100000000000001" customHeight="1">
      <c r="A12" s="6" t="e">
        <f>#REF!</f>
        <v>#REF!</v>
      </c>
      <c r="B12" s="26">
        <v>7</v>
      </c>
      <c r="C12" s="107">
        <f>Ofertes!C17</f>
        <v>0</v>
      </c>
      <c r="D12" s="107">
        <f>Ofertes!D17</f>
        <v>0</v>
      </c>
      <c r="E12" s="120" t="str">
        <f>Ofertes!H17</f>
        <v/>
      </c>
      <c r="F12" s="120" t="str">
        <f>Criteris_Automàtics!D13</f>
        <v/>
      </c>
      <c r="G12" s="120">
        <f>Criteris_Judici_Valor!M12</f>
        <v>0</v>
      </c>
      <c r="H12" s="120">
        <f t="shared" si="0"/>
        <v>0</v>
      </c>
      <c r="I12" s="120" t="str">
        <f t="shared" si="1"/>
        <v/>
      </c>
      <c r="K12" s="11">
        <v>7</v>
      </c>
      <c r="L12" s="130" t="str">
        <f t="shared" si="2"/>
        <v/>
      </c>
      <c r="M12" s="130" t="str">
        <f t="shared" si="3"/>
        <v/>
      </c>
      <c r="N12" s="145"/>
    </row>
    <row r="13" spans="1:14" s="4" customFormat="1" ht="20.100000000000001" customHeight="1" thickBot="1">
      <c r="A13" s="6" t="e">
        <f>#REF!</f>
        <v>#REF!</v>
      </c>
      <c r="B13" s="24">
        <v>8</v>
      </c>
      <c r="C13" s="61" t="str">
        <f>IF(Ofertes!C18="","",Ofertes!C18)</f>
        <v/>
      </c>
      <c r="D13" s="61" t="str">
        <f>IF(Ofertes!D18="","",Ofertes!D18)</f>
        <v/>
      </c>
      <c r="E13" s="125" t="str">
        <f>Ofertes!H18</f>
        <v/>
      </c>
      <c r="F13" s="125" t="str">
        <f>Criteris_Automàtics!D14</f>
        <v/>
      </c>
      <c r="G13" s="125">
        <f>Criteris_Judici_Valor!M13</f>
        <v>0</v>
      </c>
      <c r="H13" s="125">
        <f t="shared" si="0"/>
        <v>0</v>
      </c>
      <c r="I13" s="125" t="str">
        <f t="shared" si="1"/>
        <v/>
      </c>
      <c r="K13" s="12">
        <v>8</v>
      </c>
      <c r="L13" s="131" t="str">
        <f t="shared" si="2"/>
        <v/>
      </c>
      <c r="M13" s="131" t="str">
        <f t="shared" si="3"/>
        <v/>
      </c>
      <c r="N13" s="146"/>
    </row>
    <row r="14" spans="1:14" s="4" customFormat="1" ht="20.100000000000001" customHeight="1">
      <c r="A14" s="6" t="e">
        <f>#REF!</f>
        <v>#REF!</v>
      </c>
      <c r="B14" s="9"/>
      <c r="C14" s="14"/>
      <c r="D14" s="14"/>
      <c r="E14" s="5"/>
      <c r="F14" s="5"/>
      <c r="G14" s="5"/>
      <c r="H14" s="5"/>
      <c r="I14" s="5"/>
    </row>
  </sheetData>
  <mergeCells count="1">
    <mergeCell ref="E2:H2"/>
  </mergeCells>
  <pageMargins left="0.7" right="0.7" top="0.75" bottom="0.75" header="0.3" footer="0.3"/>
  <ignoredErrors>
    <ignoredError sqref="G6:G13" unlockedFormula="1"/>
    <ignoredError sqref="A6:A14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79998168889431442"/>
  </sheetPr>
  <dimension ref="A2:I22"/>
  <sheetViews>
    <sheetView showZeros="0" zoomScale="94" zoomScaleNormal="94" workbookViewId="0">
      <selection activeCell="L13" sqref="L13"/>
    </sheetView>
  </sheetViews>
  <sheetFormatPr defaultColWidth="11.42578125" defaultRowHeight="15"/>
  <cols>
    <col min="1" max="1" width="3" style="1" customWidth="1"/>
    <col min="2" max="2" width="23" style="1" customWidth="1"/>
    <col min="3" max="3" width="40" style="1" customWidth="1"/>
    <col min="4" max="4" width="16.7109375" style="1" customWidth="1"/>
    <col min="5" max="5" width="7.7109375" style="1" customWidth="1"/>
    <col min="6" max="6" width="13.5703125" style="1" customWidth="1"/>
    <col min="7" max="7" width="11.5703125" style="1" customWidth="1"/>
    <col min="8" max="8" width="20.28515625" style="1" customWidth="1"/>
    <col min="9" max="16384" width="11.42578125" style="1"/>
  </cols>
  <sheetData>
    <row r="2" spans="1:9" ht="17.25" customHeight="1">
      <c r="C2" s="142"/>
      <c r="D2" s="185"/>
      <c r="E2" s="185"/>
    </row>
    <row r="3" spans="1:9" ht="20.100000000000001" customHeight="1" thickBot="1"/>
    <row r="4" spans="1:9" ht="65.25" customHeight="1" thickBot="1">
      <c r="B4" s="28" t="str">
        <f>Ofertes!C2</f>
        <v>2025/3875/LIO_POR (76)</v>
      </c>
      <c r="C4" s="29" t="str">
        <f>Ofertes!C4</f>
        <v>Consolidació del tram de muralla est del Castell de Guimerà</v>
      </c>
      <c r="D4" s="30" t="s">
        <v>7</v>
      </c>
      <c r="F4" s="189" t="s">
        <v>12</v>
      </c>
      <c r="G4" s="189"/>
      <c r="H4" s="189"/>
    </row>
    <row r="5" spans="1:9" ht="20.100000000000001" customHeight="1" thickBot="1"/>
    <row r="6" spans="1:9" ht="22.5" customHeight="1" thickBot="1">
      <c r="A6" s="8">
        <v>0.25</v>
      </c>
      <c r="B6" s="191" t="s">
        <v>11</v>
      </c>
      <c r="C6" s="192"/>
      <c r="D6" s="116">
        <f>Ofertes!$D$9</f>
        <v>172823.65</v>
      </c>
      <c r="F6" s="7" t="s">
        <v>39</v>
      </c>
      <c r="G6" s="140">
        <f>IF(D10="","",(1-(D10/$D$6)))</f>
        <v>2.3860449654893867E-2</v>
      </c>
      <c r="H6" s="139" t="s">
        <v>6</v>
      </c>
    </row>
    <row r="7" spans="1:9" ht="15" customHeight="1" thickBot="1"/>
    <row r="8" spans="1:9" ht="15" customHeight="1">
      <c r="B8" s="193" t="s">
        <v>3</v>
      </c>
      <c r="C8" s="195" t="s">
        <v>1</v>
      </c>
      <c r="D8" s="193" t="s">
        <v>2</v>
      </c>
      <c r="F8" s="197" t="s">
        <v>38</v>
      </c>
      <c r="G8" s="198"/>
      <c r="H8" s="199"/>
      <c r="I8" s="190"/>
    </row>
    <row r="9" spans="1:9" ht="15" customHeight="1" thickBot="1">
      <c r="B9" s="194"/>
      <c r="C9" s="196"/>
      <c r="D9" s="194"/>
      <c r="F9" s="200"/>
      <c r="G9" s="201"/>
      <c r="H9" s="202"/>
      <c r="I9" s="190"/>
    </row>
    <row r="10" spans="1:9" s="4" customFormat="1" ht="20.100000000000001" customHeight="1">
      <c r="A10" s="17">
        <f>I10</f>
        <v>0</v>
      </c>
      <c r="B10" s="16">
        <v>1</v>
      </c>
      <c r="C10" s="117" t="str">
        <f>Ofertes!$C$11</f>
        <v>DAMARIM</v>
      </c>
      <c r="D10" s="118">
        <f>Ofertes!$D$11</f>
        <v>168700</v>
      </c>
      <c r="E10" s="1"/>
      <c r="F10" s="186" t="str">
        <f>IF(D10&lt;D6*0.75,"Baixa desproporcionada","Acceptada")</f>
        <v>Acceptada</v>
      </c>
      <c r="G10" s="187"/>
      <c r="H10" s="188"/>
    </row>
    <row r="11" spans="1:9" s="4" customFormat="1" ht="20.100000000000001" customHeight="1">
      <c r="A11" s="6" t="e">
        <f>#REF!</f>
        <v>#REF!</v>
      </c>
      <c r="B11" s="9"/>
      <c r="C11" s="14"/>
      <c r="D11" s="15"/>
      <c r="E11" s="5"/>
      <c r="F11" s="10"/>
    </row>
    <row r="12" spans="1:9" s="4" customFormat="1" ht="20.100000000000001" customHeight="1">
      <c r="A12" s="6" t="e">
        <f>#REF!</f>
        <v>#REF!</v>
      </c>
      <c r="B12" s="9"/>
      <c r="C12" s="14"/>
      <c r="D12" s="15"/>
      <c r="E12" s="5"/>
      <c r="F12" s="10"/>
    </row>
    <row r="13" spans="1:9" s="4" customFormat="1" ht="20.100000000000001" customHeight="1">
      <c r="A13" s="6" t="e">
        <f>#REF!</f>
        <v>#REF!</v>
      </c>
      <c r="B13" s="9"/>
      <c r="C13" s="14"/>
      <c r="D13" s="15"/>
      <c r="E13" s="5"/>
      <c r="F13" s="10"/>
    </row>
    <row r="14" spans="1:9" s="4" customFormat="1" ht="20.100000000000001" customHeight="1">
      <c r="A14" s="6" t="e">
        <f>#REF!</f>
        <v>#REF!</v>
      </c>
      <c r="B14" s="9"/>
      <c r="C14" s="14"/>
      <c r="D14" s="15"/>
      <c r="E14" s="5"/>
      <c r="F14" s="10"/>
    </row>
    <row r="15" spans="1:9" s="4" customFormat="1" ht="20.100000000000001" customHeight="1">
      <c r="A15" s="6" t="e">
        <f>#REF!</f>
        <v>#REF!</v>
      </c>
      <c r="B15" s="9"/>
      <c r="C15" s="14"/>
      <c r="D15" s="15"/>
      <c r="E15" s="5"/>
      <c r="F15" s="10"/>
    </row>
    <row r="16" spans="1:9" s="4" customFormat="1" ht="20.100000000000001" customHeight="1">
      <c r="A16" s="6" t="e">
        <f>#REF!</f>
        <v>#REF!</v>
      </c>
      <c r="B16" s="9"/>
      <c r="C16" s="14"/>
      <c r="D16" s="15"/>
      <c r="E16" s="5"/>
      <c r="F16" s="10"/>
    </row>
    <row r="17" spans="1:6" s="4" customFormat="1" ht="20.100000000000001" customHeight="1">
      <c r="A17" s="6" t="e">
        <f>#REF!</f>
        <v>#REF!</v>
      </c>
      <c r="B17" s="9"/>
      <c r="C17" s="14"/>
      <c r="D17" s="15"/>
      <c r="E17" s="5"/>
      <c r="F17" s="10"/>
    </row>
    <row r="18" spans="1:6" s="4" customFormat="1" ht="20.100000000000001" customHeight="1">
      <c r="A18" s="6" t="e">
        <f>#REF!</f>
        <v>#REF!</v>
      </c>
      <c r="B18" s="9"/>
      <c r="C18" s="14"/>
      <c r="D18" s="15"/>
      <c r="E18" s="5"/>
      <c r="F18" s="10"/>
    </row>
    <row r="19" spans="1:6" s="4" customFormat="1" ht="20.100000000000001" customHeight="1">
      <c r="A19" s="6" t="e">
        <f>#REF!</f>
        <v>#REF!</v>
      </c>
      <c r="B19" s="9"/>
      <c r="C19" s="14"/>
      <c r="D19" s="15"/>
      <c r="E19" s="5"/>
      <c r="F19" s="10"/>
    </row>
    <row r="20" spans="1:6" s="4" customFormat="1"/>
    <row r="21" spans="1:6" s="4" customFormat="1"/>
    <row r="22" spans="1:6" s="4" customFormat="1"/>
  </sheetData>
  <sheetProtection algorithmName="SHA-512" hashValue="6WdGtK2FHFUr5t/7E96PNdy4sYnJIirbw/uRQrlpavBgnWYhyu1dwPdpuaWRgP9LsM7eb8lO1nOIQQ58foVKfQ==" saltValue="bb4Ni7HugvCrvwRDqneS6A==" spinCount="100000" selectLockedCells="1"/>
  <mergeCells count="9">
    <mergeCell ref="D2:E2"/>
    <mergeCell ref="F10:H10"/>
    <mergeCell ref="F4:H4"/>
    <mergeCell ref="I8:I9"/>
    <mergeCell ref="B6:C6"/>
    <mergeCell ref="D8:D9"/>
    <mergeCell ref="C8:C9"/>
    <mergeCell ref="B8:B9"/>
    <mergeCell ref="F8:H9"/>
  </mergeCells>
  <conditionalFormatting sqref="F10 G11:H19">
    <cfRule type="cellIs" dxfId="4" priority="4" operator="equal">
      <formula>"SI"</formula>
    </cfRule>
    <cfRule type="cellIs" dxfId="3" priority="5" operator="equal">
      <formula>"NO"</formula>
    </cfRule>
  </conditionalFormatting>
  <conditionalFormatting sqref="F10:H10">
    <cfRule type="cellIs" dxfId="2" priority="1" operator="equal">
      <formula>"Baixa desproporcionada"</formula>
    </cfRule>
    <cfRule type="cellIs" dxfId="1" priority="2" operator="equal">
      <formula>"Acceptada"</formula>
    </cfRule>
    <cfRule type="cellIs" dxfId="0" priority="3" operator="equal">
      <formula>"Baixa temerària"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6</vt:i4>
      </vt:variant>
    </vt:vector>
  </HeadingPairs>
  <TitlesOfParts>
    <vt:vector size="6" baseType="lpstr">
      <vt:lpstr>Criteris</vt:lpstr>
      <vt:lpstr>Ofertes</vt:lpstr>
      <vt:lpstr>Criteris_Automàtics</vt:lpstr>
      <vt:lpstr>Criteris_Judici_Valor</vt:lpstr>
      <vt:lpstr>RESULTAT</vt:lpstr>
      <vt:lpstr>1 licitador - Lot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Begoña Andrés Altaba</dc:creator>
  <cp:lastModifiedBy>Begoña Andrés Altaba</cp:lastModifiedBy>
  <cp:lastPrinted>2025-11-06T10:57:51Z</cp:lastPrinted>
  <dcterms:created xsi:type="dcterms:W3CDTF">2021-11-05T11:07:34Z</dcterms:created>
  <dcterms:modified xsi:type="dcterms:W3CDTF">2025-11-06T11:00:02Z</dcterms:modified>
</cp:coreProperties>
</file>