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35 Material senyalització obres/"/>
    </mc:Choice>
  </mc:AlternateContent>
  <xr:revisionPtr revIDLastSave="7" documentId="8_{7AB0B151-61FA-4A2B-AF1E-8EEA4EA756CC}" xr6:coauthVersionLast="47" xr6:coauthVersionMax="47" xr10:uidLastSave="{E48BAA8F-C9F7-48DE-A6F5-0BED3D9F21A6}"/>
  <bookViews>
    <workbookView xWindow="-30816" yWindow="0" windowWidth="15552" windowHeight="16656" xr2:uid="{4D98C444-EA81-4CAD-9AB7-3F5E1CE4B6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J33" i="1" s="1"/>
  <c r="I32" i="1"/>
  <c r="J32" i="1" s="1"/>
  <c r="I29" i="1"/>
  <c r="J29" i="1" s="1"/>
  <c r="I28" i="1"/>
  <c r="I25" i="1"/>
  <c r="I24" i="1"/>
  <c r="I23" i="1"/>
  <c r="I22" i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I13" i="1"/>
  <c r="J13" i="1" s="1"/>
  <c r="I12" i="1"/>
  <c r="J12" i="1" s="1"/>
  <c r="I9" i="1"/>
  <c r="I4" i="1"/>
  <c r="J4" i="1"/>
  <c r="F4" i="1"/>
  <c r="F33" i="1"/>
  <c r="F32" i="1"/>
  <c r="F29" i="1"/>
  <c r="F28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9" i="1"/>
  <c r="J28" i="1"/>
  <c r="J25" i="1"/>
  <c r="J24" i="1"/>
  <c r="J23" i="1"/>
  <c r="J22" i="1"/>
  <c r="J14" i="1"/>
  <c r="J9" i="1"/>
  <c r="D5" i="1" l="1"/>
  <c r="I5" i="1" s="1"/>
  <c r="D6" i="1"/>
  <c r="F6" i="1" l="1"/>
  <c r="I6" i="1"/>
  <c r="J5" i="1"/>
  <c r="F5" i="1"/>
  <c r="J6" i="1"/>
  <c r="F34" i="1" l="1"/>
  <c r="F35" i="1" s="1"/>
  <c r="F36" i="1" s="1"/>
  <c r="J34" i="1"/>
  <c r="J35" i="1" s="1"/>
  <c r="J36" i="1" s="1"/>
</calcChain>
</file>

<file path=xl/sharedStrings.xml><?xml version="1.0" encoding="utf-8"?>
<sst xmlns="http://schemas.openxmlformats.org/spreadsheetml/2006/main" count="83" uniqueCount="40">
  <si>
    <t>Tanca obra traslladable galvanitzada de 3,5x2 me</t>
  </si>
  <si>
    <t xml:space="preserve">Peus/ base de formigó prefabricat per a tanca obra traslladable </t>
  </si>
  <si>
    <t>TANCAMENT OBRA</t>
  </si>
  <si>
    <t>m</t>
  </si>
  <si>
    <t>ut</t>
  </si>
  <si>
    <t>Barrera new jersey de plàstic apilable 100x50x60 (blanca/ vermella)</t>
  </si>
  <si>
    <t>SENYALITZACIÓ OBRA</t>
  </si>
  <si>
    <t>Senyal circular (fons groc) de 40-50 cm de diàmetre-S15a CARRER TALLAT</t>
  </si>
  <si>
    <t>Senyal circular (fons groc) de 40-50 cm de diàmetre-TR302 PROHIBIT GIRAR DRETA</t>
  </si>
  <si>
    <t>Senyal circular (fons groc) de 40-50 cm de diàmetre-TR303 PROHIBIT GIRAR ESQUERRA</t>
  </si>
  <si>
    <t>Senyal circular (fons groc) de 40-50 cm de diàmetre-TR301 VEL MÀXIMA 20 KM/ H</t>
  </si>
  <si>
    <t>Senyal circular (fons groc) de 40-50 cm de diàmetre-TR400 SENTIT OBLIGATORI</t>
  </si>
  <si>
    <t>Senyal circular (fons groc) de 40-50 cm de diàmetre-TR101 SENTIT PROHIBIT</t>
  </si>
  <si>
    <t>Senyal triangular (fons groc) de 60-70 cm-TP25 DOBLE SENTIT</t>
  </si>
  <si>
    <t>Senyal triangular (fons groc) de 60-70 cm-P28 PERILL PROJECCIONS</t>
  </si>
  <si>
    <t>Senyal triangular (fons groc) de 60-70 cm-TP17 ESTRETAMENT CALÇADA</t>
  </si>
  <si>
    <t>Senyal triangular (fons groc) de 60-70 cm-TP17a ESTRETAMENT CALÇADA DRETA</t>
  </si>
  <si>
    <t>Senyal triangular (fons groc) de 60-70 cm-TP17b ESTRETAMENT CALÇADA ESQUERRA</t>
  </si>
  <si>
    <t>Senyal triangular (fons groc) de 60-70 cm-TP18 ESTRETAMENT CALÇADA ESQUERRA</t>
  </si>
  <si>
    <t>Senyal triangular (fons groc) de 60-70 cm-TP50 EALTRES PERILLS</t>
  </si>
  <si>
    <t>CARTELLERIA OBRA</t>
  </si>
  <si>
    <t>Trípode per a senyal circular de 40-50 cm de diàmetre o senyal triangular de 60-70 cm</t>
  </si>
  <si>
    <t>Cartell informatiu obra en català</t>
  </si>
  <si>
    <t>BALISSAMENT</t>
  </si>
  <si>
    <t>Con de 45 cm d'alçada amb banda reflectant</t>
  </si>
  <si>
    <t>Làmpara balissa dues cares SOLAR</t>
  </si>
  <si>
    <t>ALTRES</t>
  </si>
  <si>
    <t>Puntal telescòpic de 0,95 a 1,70 m (normal)</t>
  </si>
  <si>
    <t>Puntal telescòpic d'1,65 a 3 m (normal)</t>
  </si>
  <si>
    <t>Uts.</t>
  </si>
  <si>
    <t>TOTAL</t>
  </si>
  <si>
    <t>Import oferta</t>
  </si>
  <si>
    <t>BASE</t>
  </si>
  <si>
    <t>IVA21%</t>
  </si>
  <si>
    <t>Preu licitació</t>
  </si>
  <si>
    <t>Import licitació</t>
  </si>
  <si>
    <t>(*) Emplenar solament les caselles de color groc !!!!</t>
  </si>
  <si>
    <t>Preu entrada (*)</t>
  </si>
  <si>
    <t>Preu oferta</t>
  </si>
  <si>
    <t>Subministrament d'Elements de Senyalització d'obres per la Brigada de Serveis Municipals Sant Quirze SLU. - SQVaigua .  Exp. 35/2025/SMSQV/CO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</si>
</sst>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_-;\-* #,##0.0_-;_-* &quot;-&quot;??_-;_-@_-"/>
    <numFmt numFmtId="165" formatCode="#,##0.00\ &quot;€/ut&quot;;[Red]\-#,##0.00\ &quot;€/ut&quot;"/>
    <numFmt numFmtId="166" formatCode="#,##0.00\ &quot;€/Ut&quot;"/>
    <numFmt numFmtId="167" formatCode="#,##0.00\ &quot;€/uts&quot;"/>
    <numFmt numFmtId="168" formatCode="#,##0.00\ &quot;€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Figtree"/>
    </font>
    <font>
      <b/>
      <sz val="12"/>
      <color theme="1"/>
      <name val="Figtree"/>
    </font>
    <font>
      <sz val="12"/>
      <color theme="1"/>
      <name val="Figtree"/>
    </font>
    <font>
      <b/>
      <sz val="12"/>
      <name val="Figtree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499984740745262"/>
        <bgColor theme="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3" fillId="0" borderId="0" xfId="2" applyFont="1" applyFill="1" applyAlignment="1" applyProtection="1">
      <alignment wrapText="1"/>
    </xf>
    <xf numFmtId="44" fontId="3" fillId="0" borderId="0" xfId="2" applyFont="1" applyFill="1" applyAlignment="1" applyProtection="1">
      <alignment horizontal="center" wrapText="1"/>
    </xf>
    <xf numFmtId="167" fontId="4" fillId="3" borderId="1" xfId="0" applyNumberFormat="1" applyFont="1" applyFill="1" applyBorder="1" applyAlignment="1" applyProtection="1">
      <alignment vertical="center" wrapText="1"/>
      <protection locked="0"/>
    </xf>
    <xf numFmtId="44" fontId="3" fillId="0" borderId="0" xfId="2" applyFont="1" applyFill="1" applyBorder="1" applyAlignment="1" applyProtection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44" fontId="4" fillId="0" borderId="0" xfId="2" applyFont="1" applyAlignment="1" applyProtection="1">
      <alignment wrapText="1"/>
    </xf>
    <xf numFmtId="0" fontId="4" fillId="6" borderId="1" xfId="0" applyFont="1" applyFill="1" applyBorder="1" applyAlignment="1">
      <alignment vertical="top"/>
    </xf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44" fontId="5" fillId="5" borderId="1" xfId="2" applyFont="1" applyFill="1" applyBorder="1" applyAlignment="1" applyProtection="1">
      <alignment wrapText="1"/>
    </xf>
    <xf numFmtId="166" fontId="5" fillId="3" borderId="1" xfId="0" applyNumberFormat="1" applyFont="1" applyFill="1" applyBorder="1" applyAlignment="1">
      <alignment wrapText="1"/>
    </xf>
    <xf numFmtId="166" fontId="5" fillId="8" borderId="1" xfId="0" applyNumberFormat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4" fillId="0" borderId="1" xfId="0" applyFont="1" applyBorder="1" applyAlignment="1">
      <alignment vertical="top"/>
    </xf>
    <xf numFmtId="164" fontId="4" fillId="0" borderId="1" xfId="1" applyNumberFormat="1" applyFont="1" applyBorder="1" applyAlignment="1" applyProtection="1">
      <alignment wrapText="1"/>
    </xf>
    <xf numFmtId="165" fontId="4" fillId="0" borderId="1" xfId="0" applyNumberFormat="1" applyFont="1" applyBorder="1" applyAlignment="1">
      <alignment wrapText="1"/>
    </xf>
    <xf numFmtId="44" fontId="4" fillId="0" borderId="1" xfId="2" applyFont="1" applyBorder="1" applyAlignment="1" applyProtection="1">
      <alignment wrapText="1"/>
    </xf>
    <xf numFmtId="167" fontId="4" fillId="7" borderId="1" xfId="0" applyNumberFormat="1" applyFont="1" applyFill="1" applyBorder="1" applyAlignment="1">
      <alignment vertical="center" wrapText="1"/>
    </xf>
    <xf numFmtId="7" fontId="4" fillId="0" borderId="1" xfId="1" applyNumberFormat="1" applyFont="1" applyBorder="1" applyAlignment="1" applyProtection="1">
      <alignment wrapText="1"/>
    </xf>
    <xf numFmtId="0" fontId="3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wrapText="1"/>
    </xf>
    <xf numFmtId="0" fontId="4" fillId="0" borderId="1" xfId="0" applyFont="1" applyBorder="1"/>
    <xf numFmtId="7" fontId="4" fillId="0" borderId="2" xfId="1" applyNumberFormat="1" applyFont="1" applyBorder="1" applyAlignment="1" applyProtection="1">
      <alignment wrapText="1"/>
    </xf>
    <xf numFmtId="7" fontId="4" fillId="0" borderId="3" xfId="1" applyNumberFormat="1" applyFont="1" applyBorder="1" applyAlignment="1" applyProtection="1">
      <alignment wrapText="1"/>
    </xf>
    <xf numFmtId="166" fontId="4" fillId="2" borderId="1" xfId="0" applyNumberFormat="1" applyFont="1" applyFill="1" applyBorder="1" applyAlignment="1">
      <alignment horizontal="right" wrapText="1"/>
    </xf>
    <xf numFmtId="44" fontId="4" fillId="2" borderId="1" xfId="2" applyFont="1" applyFill="1" applyBorder="1" applyAlignment="1" applyProtection="1">
      <alignment wrapText="1"/>
    </xf>
    <xf numFmtId="166" fontId="4" fillId="4" borderId="1" xfId="0" applyNumberFormat="1" applyFont="1" applyFill="1" applyBorder="1" applyAlignment="1">
      <alignment horizontal="right" wrapText="1"/>
    </xf>
    <xf numFmtId="168" fontId="4" fillId="4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166" fontId="3" fillId="2" borderId="1" xfId="0" applyNumberFormat="1" applyFont="1" applyFill="1" applyBorder="1" applyAlignment="1">
      <alignment horizontal="right" wrapText="1"/>
    </xf>
    <xf numFmtId="166" fontId="3" fillId="4" borderId="1" xfId="0" applyNumberFormat="1" applyFont="1" applyFill="1" applyBorder="1" applyAlignment="1">
      <alignment horizontal="right" wrapText="1"/>
    </xf>
    <xf numFmtId="168" fontId="3" fillId="4" borderId="1" xfId="0" applyNumberFormat="1" applyFont="1" applyFill="1" applyBorder="1" applyAlignment="1">
      <alignment wrapText="1"/>
    </xf>
    <xf numFmtId="44" fontId="2" fillId="0" borderId="0" xfId="2" applyFont="1" applyFill="1" applyBorder="1" applyAlignment="1" applyProtection="1">
      <alignment horizontal="center" wrapText="1"/>
    </xf>
  </cellXfs>
  <cellStyles count="3">
    <cellStyle name="Coma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F4F9-E721-4106-B9A6-7CAC74913823}">
  <dimension ref="B1:J37"/>
  <sheetViews>
    <sheetView showGridLines="0" tabSelected="1" topLeftCell="D19" workbookViewId="0">
      <selection activeCell="F36" sqref="B3:F36"/>
    </sheetView>
  </sheetViews>
  <sheetFormatPr defaultColWidth="11.44140625" defaultRowHeight="15" x14ac:dyDescent="0.25"/>
  <cols>
    <col min="1" max="1" width="3.33203125" style="6" customWidth="1"/>
    <col min="2" max="2" width="3.5546875" style="6" bestFit="1" customWidth="1"/>
    <col min="3" max="3" width="95.109375" style="6" bestFit="1" customWidth="1"/>
    <col min="4" max="4" width="16.6640625" style="5" customWidth="1"/>
    <col min="5" max="5" width="15.77734375" style="5" bestFit="1" customWidth="1"/>
    <col min="6" max="6" width="15.77734375" style="7" bestFit="1" customWidth="1"/>
    <col min="7" max="7" width="4.21875" style="6" customWidth="1"/>
    <col min="8" max="8" width="14.33203125" style="5" bestFit="1" customWidth="1"/>
    <col min="9" max="9" width="14.109375" style="5" bestFit="1" customWidth="1"/>
    <col min="10" max="10" width="16.5546875" style="5" bestFit="1" customWidth="1"/>
    <col min="11" max="16384" width="11.44140625" style="6"/>
  </cols>
  <sheetData>
    <row r="1" spans="2:10" ht="41.4" customHeight="1" x14ac:dyDescent="0.35">
      <c r="B1" s="34" t="s">
        <v>39</v>
      </c>
      <c r="C1" s="34"/>
      <c r="D1" s="34"/>
      <c r="E1" s="34"/>
      <c r="F1" s="34"/>
      <c r="G1" s="4"/>
      <c r="H1" s="1"/>
      <c r="I1" s="1"/>
    </row>
    <row r="2" spans="2:10" x14ac:dyDescent="0.25">
      <c r="H2" s="2"/>
      <c r="I2" s="2"/>
    </row>
    <row r="3" spans="2:10" ht="30" x14ac:dyDescent="0.25">
      <c r="B3" s="8"/>
      <c r="C3" s="9" t="s">
        <v>2</v>
      </c>
      <c r="D3" s="10" t="s">
        <v>29</v>
      </c>
      <c r="E3" s="10" t="s">
        <v>34</v>
      </c>
      <c r="F3" s="11" t="s">
        <v>35</v>
      </c>
      <c r="H3" s="12" t="s">
        <v>37</v>
      </c>
      <c r="I3" s="13" t="s">
        <v>38</v>
      </c>
      <c r="J3" s="14" t="s">
        <v>31</v>
      </c>
    </row>
    <row r="4" spans="2:10" x14ac:dyDescent="0.25">
      <c r="B4" s="15" t="s">
        <v>3</v>
      </c>
      <c r="C4" s="15" t="s">
        <v>0</v>
      </c>
      <c r="D4" s="16">
        <v>18</v>
      </c>
      <c r="E4" s="17">
        <v>22.75</v>
      </c>
      <c r="F4" s="18">
        <f>E4*$D$4</f>
        <v>409.5</v>
      </c>
      <c r="H4" s="3">
        <v>0</v>
      </c>
      <c r="I4" s="19">
        <f>IF(H4&gt;D4,D4,H4)</f>
        <v>0</v>
      </c>
      <c r="J4" s="20">
        <f>I4*$D$4</f>
        <v>0</v>
      </c>
    </row>
    <row r="5" spans="2:10" x14ac:dyDescent="0.25">
      <c r="B5" s="15" t="s">
        <v>4</v>
      </c>
      <c r="C5" s="15" t="s">
        <v>1</v>
      </c>
      <c r="D5" s="16">
        <f>20+1</f>
        <v>21</v>
      </c>
      <c r="E5" s="17">
        <v>4.5</v>
      </c>
      <c r="F5" s="18">
        <f>E5*$D$5</f>
        <v>94.5</v>
      </c>
      <c r="H5" s="3">
        <v>0</v>
      </c>
      <c r="I5" s="19">
        <f t="shared" ref="I5:I6" si="0">IF(H5&gt;D5,D5,H5)</f>
        <v>0</v>
      </c>
      <c r="J5" s="20">
        <f>I5*$D$5</f>
        <v>0</v>
      </c>
    </row>
    <row r="6" spans="2:10" x14ac:dyDescent="0.25">
      <c r="B6" s="15" t="s">
        <v>3</v>
      </c>
      <c r="C6" s="15" t="s">
        <v>5</v>
      </c>
      <c r="D6" s="16">
        <f>20+20</f>
        <v>40</v>
      </c>
      <c r="E6" s="17">
        <v>73.915199999999999</v>
      </c>
      <c r="F6" s="18">
        <f>E6*$D$6</f>
        <v>2956.6080000000002</v>
      </c>
      <c r="H6" s="3">
        <v>0</v>
      </c>
      <c r="I6" s="19">
        <f t="shared" si="0"/>
        <v>0</v>
      </c>
      <c r="J6" s="20">
        <f>I6*$D$6</f>
        <v>0</v>
      </c>
    </row>
    <row r="8" spans="2:10" ht="30" x14ac:dyDescent="0.25">
      <c r="B8" s="8"/>
      <c r="C8" s="21" t="s">
        <v>20</v>
      </c>
      <c r="D8" s="22"/>
      <c r="E8" s="10" t="s">
        <v>34</v>
      </c>
      <c r="F8" s="11" t="s">
        <v>35</v>
      </c>
      <c r="H8" s="12" t="s">
        <v>37</v>
      </c>
      <c r="I8" s="13" t="s">
        <v>38</v>
      </c>
      <c r="J8" s="14" t="s">
        <v>31</v>
      </c>
    </row>
    <row r="9" spans="2:10" x14ac:dyDescent="0.25">
      <c r="B9" s="15" t="s">
        <v>4</v>
      </c>
      <c r="C9" s="15" t="s">
        <v>22</v>
      </c>
      <c r="D9" s="16">
        <v>10</v>
      </c>
      <c r="E9" s="17">
        <v>6.19956</v>
      </c>
      <c r="F9" s="18">
        <f>E9*$D$9</f>
        <v>61.995599999999996</v>
      </c>
      <c r="H9" s="3">
        <v>0</v>
      </c>
      <c r="I9" s="19">
        <f>IF(H9&gt;D9,D9,H9)</f>
        <v>0</v>
      </c>
      <c r="J9" s="20">
        <f>I9*$D$9</f>
        <v>0</v>
      </c>
    </row>
    <row r="11" spans="2:10" ht="30" x14ac:dyDescent="0.25">
      <c r="B11" s="8"/>
      <c r="C11" s="21" t="s">
        <v>6</v>
      </c>
      <c r="D11" s="22"/>
      <c r="E11" s="10" t="s">
        <v>34</v>
      </c>
      <c r="F11" s="11" t="s">
        <v>35</v>
      </c>
      <c r="H11" s="12" t="s">
        <v>37</v>
      </c>
      <c r="I11" s="13" t="s">
        <v>38</v>
      </c>
      <c r="J11" s="14" t="s">
        <v>31</v>
      </c>
    </row>
    <row r="12" spans="2:10" x14ac:dyDescent="0.25">
      <c r="B12" s="15" t="s">
        <v>4</v>
      </c>
      <c r="C12" s="15" t="s">
        <v>7</v>
      </c>
      <c r="D12" s="16">
        <v>4</v>
      </c>
      <c r="E12" s="17">
        <v>15.199199999999999</v>
      </c>
      <c r="F12" s="18">
        <f>E12*$D$12</f>
        <v>60.796799999999998</v>
      </c>
      <c r="H12" s="3">
        <v>0</v>
      </c>
      <c r="I12" s="19">
        <f t="shared" ref="I12:I25" si="1">IF(H12&gt;D12,D12,H12)</f>
        <v>0</v>
      </c>
      <c r="J12" s="20">
        <f>I12*$D$12</f>
        <v>0</v>
      </c>
    </row>
    <row r="13" spans="2:10" x14ac:dyDescent="0.25">
      <c r="B13" s="15" t="s">
        <v>4</v>
      </c>
      <c r="C13" s="15" t="s">
        <v>8</v>
      </c>
      <c r="D13" s="16">
        <v>4</v>
      </c>
      <c r="E13" s="17">
        <v>15.199199999999999</v>
      </c>
      <c r="F13" s="18">
        <f>E13*$D$13</f>
        <v>60.796799999999998</v>
      </c>
      <c r="H13" s="3">
        <v>0</v>
      </c>
      <c r="I13" s="19">
        <f t="shared" si="1"/>
        <v>0</v>
      </c>
      <c r="J13" s="20">
        <f>I13*$D$13</f>
        <v>0</v>
      </c>
    </row>
    <row r="14" spans="2:10" x14ac:dyDescent="0.25">
      <c r="B14" s="15" t="s">
        <v>4</v>
      </c>
      <c r="C14" s="15" t="s">
        <v>9</v>
      </c>
      <c r="D14" s="16">
        <v>4</v>
      </c>
      <c r="E14" s="17">
        <v>15.199199999999999</v>
      </c>
      <c r="F14" s="18">
        <f>E14*$D$14</f>
        <v>60.796799999999998</v>
      </c>
      <c r="H14" s="3">
        <v>0</v>
      </c>
      <c r="I14" s="19">
        <f t="shared" si="1"/>
        <v>0</v>
      </c>
      <c r="J14" s="20">
        <f>I14*$D$14</f>
        <v>0</v>
      </c>
    </row>
    <row r="15" spans="2:10" x14ac:dyDescent="0.25">
      <c r="B15" s="15" t="s">
        <v>4</v>
      </c>
      <c r="C15" s="15" t="s">
        <v>10</v>
      </c>
      <c r="D15" s="16">
        <v>4</v>
      </c>
      <c r="E15" s="17">
        <v>11.570399999999999</v>
      </c>
      <c r="F15" s="18">
        <f>E15*$D$15</f>
        <v>46.281599999999997</v>
      </c>
      <c r="H15" s="3">
        <v>0</v>
      </c>
      <c r="I15" s="19">
        <f t="shared" si="1"/>
        <v>0</v>
      </c>
      <c r="J15" s="20">
        <f>I15*$D$15</f>
        <v>0</v>
      </c>
    </row>
    <row r="16" spans="2:10" x14ac:dyDescent="0.25">
      <c r="B16" s="15" t="s">
        <v>4</v>
      </c>
      <c r="C16" s="15" t="s">
        <v>11</v>
      </c>
      <c r="D16" s="16">
        <v>4</v>
      </c>
      <c r="E16" s="17">
        <v>15.199199999999999</v>
      </c>
      <c r="F16" s="18">
        <f>E16*$D$16</f>
        <v>60.796799999999998</v>
      </c>
      <c r="H16" s="3">
        <v>0</v>
      </c>
      <c r="I16" s="19">
        <f t="shared" si="1"/>
        <v>0</v>
      </c>
      <c r="J16" s="20">
        <f>I16*$D$16</f>
        <v>0</v>
      </c>
    </row>
    <row r="17" spans="2:10" x14ac:dyDescent="0.25">
      <c r="B17" s="15" t="s">
        <v>4</v>
      </c>
      <c r="C17" s="15" t="s">
        <v>12</v>
      </c>
      <c r="D17" s="16">
        <v>4</v>
      </c>
      <c r="E17" s="17">
        <v>15.199199999999999</v>
      </c>
      <c r="F17" s="18">
        <f>E17*$D$17</f>
        <v>60.796799999999998</v>
      </c>
      <c r="H17" s="3">
        <v>0</v>
      </c>
      <c r="I17" s="19">
        <f t="shared" si="1"/>
        <v>0</v>
      </c>
      <c r="J17" s="20">
        <f>I17*$D$17</f>
        <v>0</v>
      </c>
    </row>
    <row r="18" spans="2:10" x14ac:dyDescent="0.25">
      <c r="B18" s="15" t="s">
        <v>4</v>
      </c>
      <c r="C18" s="15" t="s">
        <v>13</v>
      </c>
      <c r="D18" s="16">
        <v>4</v>
      </c>
      <c r="E18" s="17">
        <v>31.68</v>
      </c>
      <c r="F18" s="18">
        <f>E18*$D$18</f>
        <v>126.72</v>
      </c>
      <c r="H18" s="3">
        <v>0</v>
      </c>
      <c r="I18" s="19">
        <f t="shared" si="1"/>
        <v>0</v>
      </c>
      <c r="J18" s="20">
        <f>I18*$D$18</f>
        <v>0</v>
      </c>
    </row>
    <row r="19" spans="2:10" x14ac:dyDescent="0.25">
      <c r="B19" s="15" t="s">
        <v>4</v>
      </c>
      <c r="C19" s="15" t="s">
        <v>14</v>
      </c>
      <c r="D19" s="16">
        <v>4</v>
      </c>
      <c r="E19" s="17">
        <v>31.68</v>
      </c>
      <c r="F19" s="18">
        <f>E19*$D$19</f>
        <v>126.72</v>
      </c>
      <c r="H19" s="3">
        <v>0</v>
      </c>
      <c r="I19" s="19">
        <f t="shared" si="1"/>
        <v>0</v>
      </c>
      <c r="J19" s="20">
        <f>I19*$D$19</f>
        <v>0</v>
      </c>
    </row>
    <row r="20" spans="2:10" x14ac:dyDescent="0.25">
      <c r="B20" s="15" t="s">
        <v>4</v>
      </c>
      <c r="C20" s="15" t="s">
        <v>15</v>
      </c>
      <c r="D20" s="16">
        <v>4</v>
      </c>
      <c r="E20" s="17">
        <v>29.0304</v>
      </c>
      <c r="F20" s="18">
        <f>E20*$D$20</f>
        <v>116.1216</v>
      </c>
      <c r="H20" s="3">
        <v>0</v>
      </c>
      <c r="I20" s="19">
        <f t="shared" si="1"/>
        <v>0</v>
      </c>
      <c r="J20" s="20">
        <f>I20*$D$20</f>
        <v>0</v>
      </c>
    </row>
    <row r="21" spans="2:10" x14ac:dyDescent="0.25">
      <c r="B21" s="15" t="s">
        <v>4</v>
      </c>
      <c r="C21" s="15" t="s">
        <v>16</v>
      </c>
      <c r="D21" s="16">
        <v>4</v>
      </c>
      <c r="E21" s="17">
        <v>11.570399999999999</v>
      </c>
      <c r="F21" s="18">
        <f>E21*$D$21</f>
        <v>46.281599999999997</v>
      </c>
      <c r="H21" s="3">
        <v>0</v>
      </c>
      <c r="I21" s="19">
        <f t="shared" si="1"/>
        <v>0</v>
      </c>
      <c r="J21" s="20">
        <f>I21*$D$21</f>
        <v>0</v>
      </c>
    </row>
    <row r="22" spans="2:10" x14ac:dyDescent="0.25">
      <c r="B22" s="15" t="s">
        <v>4</v>
      </c>
      <c r="C22" s="15" t="s">
        <v>17</v>
      </c>
      <c r="D22" s="16">
        <v>4</v>
      </c>
      <c r="E22" s="17">
        <v>11.570399999999999</v>
      </c>
      <c r="F22" s="18">
        <f>E22*$D$22</f>
        <v>46.281599999999997</v>
      </c>
      <c r="H22" s="3">
        <v>0</v>
      </c>
      <c r="I22" s="19">
        <f t="shared" si="1"/>
        <v>0</v>
      </c>
      <c r="J22" s="20">
        <f>I22*$D$22</f>
        <v>0</v>
      </c>
    </row>
    <row r="23" spans="2:10" x14ac:dyDescent="0.25">
      <c r="B23" s="15" t="s">
        <v>4</v>
      </c>
      <c r="C23" s="15" t="s">
        <v>18</v>
      </c>
      <c r="D23" s="16">
        <v>4</v>
      </c>
      <c r="E23" s="17">
        <v>11.570399999999999</v>
      </c>
      <c r="F23" s="18">
        <f>E23*$D$23</f>
        <v>46.281599999999997</v>
      </c>
      <c r="H23" s="3">
        <v>0</v>
      </c>
      <c r="I23" s="19">
        <f t="shared" si="1"/>
        <v>0</v>
      </c>
      <c r="J23" s="20">
        <f>I23*$D$23</f>
        <v>0</v>
      </c>
    </row>
    <row r="24" spans="2:10" x14ac:dyDescent="0.25">
      <c r="B24" s="15" t="s">
        <v>4</v>
      </c>
      <c r="C24" s="15" t="s">
        <v>19</v>
      </c>
      <c r="D24" s="16">
        <v>4</v>
      </c>
      <c r="E24" s="17">
        <v>11.570399999999999</v>
      </c>
      <c r="F24" s="18">
        <f>E24*$D$24</f>
        <v>46.281599999999997</v>
      </c>
      <c r="H24" s="3">
        <v>0</v>
      </c>
      <c r="I24" s="19">
        <f t="shared" si="1"/>
        <v>0</v>
      </c>
      <c r="J24" s="20">
        <f>I24*$D$24</f>
        <v>0</v>
      </c>
    </row>
    <row r="25" spans="2:10" x14ac:dyDescent="0.25">
      <c r="B25" s="15" t="s">
        <v>4</v>
      </c>
      <c r="C25" s="15" t="s">
        <v>21</v>
      </c>
      <c r="D25" s="16">
        <v>14</v>
      </c>
      <c r="E25" s="17">
        <v>19.670400000000001</v>
      </c>
      <c r="F25" s="18">
        <f>E25*$D$25</f>
        <v>275.38560000000001</v>
      </c>
      <c r="H25" s="3">
        <v>0</v>
      </c>
      <c r="I25" s="19">
        <f t="shared" si="1"/>
        <v>0</v>
      </c>
      <c r="J25" s="20">
        <f>I25*$D$25</f>
        <v>0</v>
      </c>
    </row>
    <row r="27" spans="2:10" ht="30" x14ac:dyDescent="0.25">
      <c r="B27" s="8"/>
      <c r="C27" s="21" t="s">
        <v>23</v>
      </c>
      <c r="D27" s="22"/>
      <c r="E27" s="10" t="s">
        <v>34</v>
      </c>
      <c r="F27" s="11" t="s">
        <v>35</v>
      </c>
      <c r="H27" s="12" t="s">
        <v>37</v>
      </c>
      <c r="I27" s="13" t="s">
        <v>38</v>
      </c>
      <c r="J27" s="14" t="s">
        <v>31</v>
      </c>
    </row>
    <row r="28" spans="2:10" x14ac:dyDescent="0.25">
      <c r="B28" s="23" t="s">
        <v>4</v>
      </c>
      <c r="C28" s="23" t="s">
        <v>24</v>
      </c>
      <c r="D28" s="16">
        <v>30</v>
      </c>
      <c r="E28" s="17">
        <v>6.6</v>
      </c>
      <c r="F28" s="18">
        <f>E28*$D$28</f>
        <v>198</v>
      </c>
      <c r="H28" s="3">
        <v>0</v>
      </c>
      <c r="I28" s="19">
        <f t="shared" ref="I28:I29" si="2">IF(H28&gt;D28,D28,H28)</f>
        <v>0</v>
      </c>
      <c r="J28" s="24">
        <f>I28*$D$28</f>
        <v>0</v>
      </c>
    </row>
    <row r="29" spans="2:10" ht="15.6" thickBot="1" x14ac:dyDescent="0.3">
      <c r="B29" s="23" t="s">
        <v>4</v>
      </c>
      <c r="C29" s="23" t="s">
        <v>25</v>
      </c>
      <c r="D29" s="16">
        <v>30</v>
      </c>
      <c r="E29" s="17">
        <v>24.667199999999998</v>
      </c>
      <c r="F29" s="18">
        <f>E29*$D$29</f>
        <v>740.01599999999996</v>
      </c>
      <c r="H29" s="3">
        <v>0</v>
      </c>
      <c r="I29" s="19">
        <f t="shared" si="2"/>
        <v>0</v>
      </c>
      <c r="J29" s="25">
        <f>I29*$D$29</f>
        <v>0</v>
      </c>
    </row>
    <row r="31" spans="2:10" ht="30" x14ac:dyDescent="0.25">
      <c r="B31" s="8"/>
      <c r="C31" s="21" t="s">
        <v>26</v>
      </c>
      <c r="D31" s="22"/>
      <c r="E31" s="10" t="s">
        <v>34</v>
      </c>
      <c r="F31" s="11" t="s">
        <v>35</v>
      </c>
      <c r="H31" s="12" t="s">
        <v>37</v>
      </c>
      <c r="I31" s="13" t="s">
        <v>38</v>
      </c>
      <c r="J31" s="14" t="s">
        <v>31</v>
      </c>
    </row>
    <row r="32" spans="2:10" x14ac:dyDescent="0.25">
      <c r="B32" s="23" t="s">
        <v>4</v>
      </c>
      <c r="C32" s="23" t="s">
        <v>27</v>
      </c>
      <c r="D32" s="16">
        <v>5</v>
      </c>
      <c r="E32" s="17">
        <v>20.5</v>
      </c>
      <c r="F32" s="18">
        <f>E32*$D$32</f>
        <v>102.5</v>
      </c>
      <c r="H32" s="3">
        <v>0</v>
      </c>
      <c r="I32" s="19">
        <f t="shared" ref="I32:I33" si="3">IF(H32&gt;D32,D32,H32)</f>
        <v>0</v>
      </c>
      <c r="J32" s="20">
        <f>I32*$D$32</f>
        <v>0</v>
      </c>
    </row>
    <row r="33" spans="2:10" x14ac:dyDescent="0.25">
      <c r="B33" s="23" t="s">
        <v>4</v>
      </c>
      <c r="C33" s="23" t="s">
        <v>28</v>
      </c>
      <c r="D33" s="16">
        <v>5</v>
      </c>
      <c r="E33" s="17">
        <v>21.1</v>
      </c>
      <c r="F33" s="18">
        <f>E33*$D$33</f>
        <v>105.5</v>
      </c>
      <c r="H33" s="3">
        <v>0</v>
      </c>
      <c r="I33" s="19">
        <f t="shared" si="3"/>
        <v>0</v>
      </c>
      <c r="J33" s="20">
        <f>I33*$D$33</f>
        <v>0</v>
      </c>
    </row>
    <row r="34" spans="2:10" x14ac:dyDescent="0.25">
      <c r="E34" s="26" t="s">
        <v>32</v>
      </c>
      <c r="F34" s="27">
        <f t="shared" ref="F34" si="4">SUM(F4:F33)</f>
        <v>5848.9588000000012</v>
      </c>
      <c r="I34" s="28" t="s">
        <v>32</v>
      </c>
      <c r="J34" s="29">
        <f>SUM(J4:J33)</f>
        <v>0</v>
      </c>
    </row>
    <row r="35" spans="2:10" x14ac:dyDescent="0.25">
      <c r="E35" s="26" t="s">
        <v>33</v>
      </c>
      <c r="F35" s="27">
        <f>F34*0.21</f>
        <v>1228.2813480000002</v>
      </c>
      <c r="I35" s="28" t="s">
        <v>33</v>
      </c>
      <c r="J35" s="29">
        <f>J34*0.21</f>
        <v>0</v>
      </c>
    </row>
    <row r="36" spans="2:10" x14ac:dyDescent="0.25">
      <c r="E36" s="31" t="s">
        <v>30</v>
      </c>
      <c r="F36" s="27">
        <f>F34+F35</f>
        <v>7077.2401480000017</v>
      </c>
      <c r="I36" s="32" t="s">
        <v>30</v>
      </c>
      <c r="J36" s="33">
        <f>J34+J35</f>
        <v>0</v>
      </c>
    </row>
    <row r="37" spans="2:10" x14ac:dyDescent="0.25">
      <c r="C37" s="30" t="s">
        <v>36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Sqvaigua5</dc:creator>
  <cp:lastModifiedBy>XAVIER LUDEVID I MASSANA</cp:lastModifiedBy>
  <dcterms:created xsi:type="dcterms:W3CDTF">2025-10-29T11:20:01Z</dcterms:created>
  <dcterms:modified xsi:type="dcterms:W3CDTF">2025-11-05T11:28:01Z</dcterms:modified>
</cp:coreProperties>
</file>