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aisg\som\Manteniment\17-Projectes Unitat de Manteniment\119-2025-EIE696-Substitució VRV varis equips planta 3ª\Projecte\Pressupost\"/>
    </mc:Choice>
  </mc:AlternateContent>
  <xr:revisionPtr revIDLastSave="0" documentId="13_ncr:1_{96E678DE-A7ED-4A62-84D1-9ACCC04E922F}" xr6:coauthVersionLast="36" xr6:coauthVersionMax="47" xr10:uidLastSave="{00000000-0000-0000-0000-000000000000}"/>
  <bookViews>
    <workbookView xWindow="28680" yWindow="-90" windowWidth="29040" windowHeight="15720" xr2:uid="{3D0156C3-ABCE-4302-AD20-BDAE88E60F9B}"/>
  </bookViews>
  <sheets>
    <sheet name="Full1" sheetId="1" r:id="rId1"/>
  </sheets>
  <calcPr calcId="191029" fullPrecision="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2" i="1" l="1"/>
  <c r="G133" i="1"/>
  <c r="G131" i="1"/>
  <c r="G129" i="1"/>
  <c r="G127" i="1"/>
  <c r="G125" i="1"/>
  <c r="G123" i="1"/>
  <c r="G121" i="1"/>
  <c r="G119" i="1"/>
  <c r="G117" i="1"/>
  <c r="G115" i="1"/>
  <c r="G113" i="1"/>
  <c r="F135" i="1" s="1"/>
  <c r="E52" i="1"/>
  <c r="E87" i="1"/>
  <c r="G106" i="1"/>
  <c r="G104" i="1"/>
  <c r="G102" i="1"/>
  <c r="G100" i="1"/>
  <c r="F108" i="1" s="1"/>
  <c r="G98" i="1"/>
  <c r="G96" i="1"/>
  <c r="G94" i="1"/>
  <c r="G92" i="1"/>
  <c r="G90" i="1"/>
  <c r="G88" i="1"/>
  <c r="E53" i="1"/>
  <c r="G84" i="1"/>
  <c r="G82" i="1"/>
  <c r="G80" i="1"/>
  <c r="G78" i="1"/>
  <c r="G76" i="1"/>
  <c r="G74" i="1"/>
  <c r="G72" i="1"/>
  <c r="G70" i="1"/>
  <c r="G68" i="1"/>
  <c r="G66" i="1"/>
  <c r="G64" i="1"/>
  <c r="G62" i="1"/>
  <c r="G60" i="1"/>
  <c r="G58" i="1"/>
  <c r="G56" i="1"/>
  <c r="G54" i="1"/>
  <c r="F85" i="1" s="1"/>
  <c r="E4" i="1"/>
  <c r="E27" i="1"/>
  <c r="G46" i="1"/>
  <c r="G44" i="1"/>
  <c r="G42" i="1"/>
  <c r="G40" i="1"/>
  <c r="G38" i="1"/>
  <c r="G36" i="1"/>
  <c r="G34" i="1"/>
  <c r="G32" i="1"/>
  <c r="G30" i="1"/>
  <c r="G28" i="1"/>
  <c r="F48" i="1" s="1"/>
  <c r="E5" i="1"/>
  <c r="G24" i="1"/>
  <c r="G22" i="1"/>
  <c r="G20" i="1"/>
  <c r="G18" i="1"/>
  <c r="G16" i="1"/>
  <c r="G14" i="1"/>
  <c r="G12" i="1"/>
  <c r="G10" i="1"/>
  <c r="G8" i="1"/>
  <c r="G6" i="1"/>
  <c r="F25" i="1" s="1"/>
  <c r="F5" i="1" l="1"/>
  <c r="G25" i="1"/>
  <c r="G5" i="1" s="1"/>
  <c r="F27" i="1"/>
  <c r="G48" i="1"/>
  <c r="G27" i="1" s="1"/>
  <c r="G135" i="1"/>
  <c r="G112" i="1" s="1"/>
  <c r="F112" i="1"/>
  <c r="G108" i="1"/>
  <c r="G87" i="1" s="1"/>
  <c r="F87" i="1"/>
  <c r="G85" i="1"/>
  <c r="G53" i="1" s="1"/>
  <c r="F110" i="1" s="1"/>
  <c r="F53" i="1"/>
  <c r="G110" i="1" l="1"/>
  <c r="G52" i="1" s="1"/>
  <c r="F52" i="1"/>
  <c r="F50" i="1"/>
  <c r="G50" i="1" l="1"/>
  <c r="G4" i="1" s="1"/>
  <c r="F137" i="1" s="1"/>
  <c r="G137" i="1" s="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 Albet</author>
  </authors>
  <commentList>
    <comment ref="A3" authorId="0" shapeId="0" xr:uid="{06D4AC06-4F7F-4DD5-974D-BFB2EC337A22}">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shapeId="0" xr:uid="{E273A054-983A-4E98-AE7D-A692C2FCB0A1}">
      <text>
        <r>
          <rPr>
            <b/>
            <sz val="9"/>
            <color indexed="81"/>
            <rFont val="Tahoma"/>
            <family val="2"/>
          </rPr>
          <t>Naturalesa del concepte o de lentitat (veure menú contextual)</t>
        </r>
      </text>
    </comment>
    <comment ref="C3" authorId="0" shapeId="0" xr:uid="{8F3F563A-93B5-424F-8951-F46017B14782}">
      <text>
        <r>
          <rPr>
            <b/>
            <sz val="9"/>
            <color indexed="81"/>
            <rFont val="Tahoma"/>
            <family val="2"/>
          </rPr>
          <t>Unitat de amidament a què fa referència el preu unitari. Les unitats de temps afecten els càlculs de durades i recursos</t>
        </r>
      </text>
    </comment>
    <comment ref="D3" authorId="0" shapeId="0" xr:uid="{6EF89F6C-FB5E-400A-96E4-954508F0270D}">
      <text>
        <r>
          <rPr>
            <b/>
            <sz val="9"/>
            <color indexed="81"/>
            <rFont val="Tahoma"/>
            <family val="2"/>
          </rPr>
          <t>Text breu que facilita la visualització, la cerca i la impressió del concepte en lloc del text</t>
        </r>
      </text>
    </comment>
    <comment ref="E3" authorId="0" shapeId="0" xr:uid="{003E4AC2-DA56-4AE0-A7DE-AF991FDC7805}">
      <text>
        <r>
          <rPr>
            <b/>
            <sz val="9"/>
            <color indexed="81"/>
            <rFont val="Tahoma"/>
            <family val="2"/>
          </rPr>
          <t>Rendiment o quantitat pressupostada</t>
        </r>
      </text>
    </comment>
    <comment ref="F3" authorId="0" shapeId="0" xr:uid="{3F9D0952-BF39-4EE7-9340-E8DBB9146982}">
      <text>
        <r>
          <rPr>
            <b/>
            <sz val="9"/>
            <color indexed="81"/>
            <rFont val="Tahoma"/>
            <family val="2"/>
          </rPr>
          <t>Preu unitari del concepte al pressupost Vermell: Bloquejat Gris: Anul·lat Magenta: Calculat</t>
        </r>
      </text>
    </comment>
    <comment ref="G3" authorId="0" shapeId="0" xr:uid="{6C8E0005-CCE6-4973-979A-FB1ACCE95C86}">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<sst xmlns="http://schemas.openxmlformats.org/spreadsheetml/2006/main" count="328" uniqueCount="168">
  <si>
    <t>Economia i Empresa 696: Substitució de la climatització dels grups A, B, C i G de la planta 3ª</t>
  </si>
  <si>
    <t>Pressupost</t>
  </si>
  <si>
    <t>Código</t>
  </si>
  <si>
    <t>Nat</t>
  </si>
  <si>
    <t>Ud</t>
  </si>
  <si>
    <t>Resumen</t>
  </si>
  <si>
    <t>CanPres</t>
  </si>
  <si>
    <t>Pres</t>
  </si>
  <si>
    <t>ImpPres</t>
  </si>
  <si>
    <t>1</t>
  </si>
  <si>
    <t>Capítol</t>
  </si>
  <si>
    <t/>
  </si>
  <si>
    <t>EQUIPS A i B</t>
  </si>
  <si>
    <t>01.01</t>
  </si>
  <si>
    <t>INSTAL·LACIÓ DE CLIMATITZACIÓ</t>
  </si>
  <si>
    <t>UE 28_31 5kW</t>
  </si>
  <si>
    <t>Partida</t>
  </si>
  <si>
    <t>u</t>
  </si>
  <si>
    <t>UE VRV,elèctrica,2 tubs,a/recup.calor,28 kW/31,5kW,1 400V,1 mòd.,col. Mitsubishi o equivalent</t>
  </si>
  <si>
    <t>Subministrament i instal·lació d'unitat exterior tipus bomba de calor per a sistemes de cabal variable de refrigerant, d'accionament elèctric, per a sistema d'instal·lació de 2 tubs, amb recuperació de calor, potència frigorífica de 28 kW i potència calorífica de 31,5 kW, PURY-P250YNW-A2 Mitsubishi o equivalent SEER aproximat de 6,85 i SCOP aproximat de 4,01, potència elèctrica aproximada absorbida en fred 10,25 kW i en calor 9,57 kW, alimentació elèctrica trifàsica de 400 V, motors DC Inverter i compressors tipus hermètic rotatiu (scroll), d'1 mòdul, col.locada.</t>
  </si>
  <si>
    <t>UI 2_2-2_5kW</t>
  </si>
  <si>
    <t>Unit.int.conduc.VRV,2,2_2,5 kW,E=50W/30W,230V,pressió estàndard,R410 A,col.Mitsubishi o equivalent</t>
  </si>
  <si>
    <t>Subministrament i instal·lació d'unitat interior per a conductes d'equips de cabal variable de refrigerant, de 2,2 a 2,5 kW de potència tèrmica aproximada tant en fred com en calor PEFY-P20VMS1-E Mitsubishi o equivalent, de 50 W en fred i 30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</si>
  <si>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UI 2_8-3_2kW</t>
  </si>
  <si>
    <t>Unit.int.conduc.VRV,2,8_3,2 kW,E=60W_40W,230V,pressió estàndard,R410 A,col.Mitsubishi o equivalent</t>
  </si>
  <si>
    <t>UI 5_6-6_3kW</t>
  </si>
  <si>
    <t>Unit.int.conduc.VRV,5,6_6,3 kW,E=90W,230V,pressió estàndard,R410 A,col. Mitsubishi o equivalent</t>
  </si>
  <si>
    <t>Subministrament i instal·lació d'unitat interior per a conductes d'equips de cabal variable de refrigerant, de 5,6 kW a 6,3 kW de potència tèrmica aproximada tant en fred com en calor PEFY-P50VMS1-E Mitsubishi o equivalent, de 90 W en fred i 70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</si>
  <si>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CMB-M108V-J1</t>
  </si>
  <si>
    <t>Controlador BC Principal CMB-M108VJ1 Mitsubishi o equivalent</t>
  </si>
  <si>
    <t>Subministrament i instal·lació de controlador BC principal, serie R2/WR2, de Mitsubishi o equivalent de 8 sortides.</t>
  </si>
  <si>
    <t>CMB-M1012V-J1</t>
  </si>
  <si>
    <t>Controlador BC Principal CMB-M1012VJ1 Mitsubishi o equivalent</t>
  </si>
  <si>
    <t>Subministrament i instal·lació de controlador BC principal, serie R2/WR2, de Mitsubishi o equivalent de 12 sortides.</t>
  </si>
  <si>
    <t>Control remot</t>
  </si>
  <si>
    <t>ut</t>
  </si>
  <si>
    <t>Control remot PAR-41MAA Mitsubishi o equivalent</t>
  </si>
  <si>
    <t>Subministrament i instal·lació de control remot Mitsubishi o similar amb programador setmana, pantalla retro iluminada, sonda de temperatura integrada, mode vigilia, retorn automàtic de consigna. Dual Set point, Registre i lectura del consum elèctric. Totalment instal·lat i connectat.</t>
  </si>
  <si>
    <t>LF 3_4-7_8</t>
  </si>
  <si>
    <t>m</t>
  </si>
  <si>
    <t>Linia frigorífica 3/4" i 7/8"</t>
  </si>
  <si>
    <t>Subministrament i instal·lació de tubs de coures, aïllat i revestit segons RITE, per a instal·lacions frigorífiques, doble, línia de líquid de  3/4" de diàmetre nominal i línia de gas de 7/8". Totalment instal·lat i connectat.</t>
  </si>
  <si>
    <t>LF 1_4-1_2</t>
  </si>
  <si>
    <t>Linia frigorífica 1/4" i 1/2"</t>
  </si>
  <si>
    <t>Subministrament i instal·lació de tubs de coures, aïllat i revestit segons RITE, per a instal·lacions frigorífiques, doble, línia de líquid de 1/4" de diàmetre nominal i línia de gas de 1/2". Totalment instal·lat i connectat.</t>
  </si>
  <si>
    <t>Estanicarrega gas</t>
  </si>
  <si>
    <t>kg</t>
  </si>
  <si>
    <t>Proves d'estaqueitat i càrrega de gas R410A</t>
  </si>
  <si>
    <t>Total 01.01</t>
  </si>
  <si>
    <t>01.02</t>
  </si>
  <si>
    <t>INSTAL·LACIÓ ELÈCTRICA i CONTROL</t>
  </si>
  <si>
    <t>PG4B-DX25</t>
  </si>
  <si>
    <t>Interruptor dif.cl.AC,gam.terc.,I=40A,(4P),0,3A,fix.inst.,4mòd.DIN,munt.perf.DIN</t>
  </si>
  <si>
    <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</si>
  <si>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PG47-EM59</t>
  </si>
  <si>
    <t>Interruptor auto.magnet.,I=25A,PIA corbaC,(4P),tall=6000A/10kA,4mòd.DIN,munt.perf.DIN</t>
  </si>
  <si>
    <t>Interruptor automàtic magnetotèrmic de 25 A d'intensitat nominal, tipus PIA corba C, tetrapolar (4P), de 6000 A de poder de tall segons UNE-EN 60898 i de 10 kA de poder de tall segons UNE-EN 60947-2, de 4 mòduls DIN de 18 mm d'amplària, muntat en perfil DIN</t>
  </si>
  <si>
    <t>PG4B-DWYL</t>
  </si>
  <si>
    <t>Interruptor dif.cl.AC,gam.terc.,I=40A,(2P),0,3A,fix.inst.,2mòd.DIN,munt.perf.DIN</t>
  </si>
  <si>
    <t>Interruptor diferencial de la classe AC,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</si>
  <si>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</si>
  <si>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</si>
  <si>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</si>
  <si>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PG2H-4EGP</t>
  </si>
  <si>
    <t>Safata aïllant sense halògens UNE-EN 50642,perforada,60x100mm,1 compartiment,a/coberta,IP2X,IK10,n/propag.flama,de -25ºC a 60 °C</t>
  </si>
  <si>
    <t>Safata aïllant sense halògens segons la norma UNE-EN 50642, perforada, de 60x100 mm, amb 1 compartiment i amb coberta, resistència a la penetració d'objectes sòlids IP2X, protecció mecànica contra impactes IK10, no propagador de la flama, de temperatura de servei de -25ºC a 60 °C, d'acord amb la norma UNE-EN 50085-2-1, muntada suspesa</t>
  </si>
  <si>
    <t>1.02.19</t>
  </si>
  <si>
    <t>Cable 0,6/1 kV RZ1-K, 3x2,5mm2,col.canal/safata</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</si>
  <si>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</si>
  <si>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PG33-E48V</t>
  </si>
  <si>
    <t>Cable 0,6/1 kV RZ1-K (AS+), 5x10mm2,col.canal/safata</t>
  </si>
  <si>
    <t>Cable amb conductor de coure de tensió assignada0,6/1 kV, de designació RZ1-K (AS+), construcció segons norma UNE 211025, pentapolar, de secció 5x10 mm2, amb coberta del cable de poliolefines, classe de reacció al foc Cca-s1b, d1, a1 segons la norma UNE-EN 50575 amb baixa emissió fums, col·locat en canal o safata</t>
  </si>
  <si>
    <t>PG2N-EUI2</t>
  </si>
  <si>
    <t>Tub flexible corrugat plàstic s/halògens,DN=50mmbaixa emissió fums,2J,320N,2000V,sob/sostremort</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</si>
  <si>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sobre sostremort</t>
  </si>
  <si>
    <t>PG2N-EUHZ</t>
  </si>
  <si>
    <t>Tub flexible corrugat plàstic s/halògens,DN=25mmbaixa emissió fums,2J,320N,2000V,sob/sostremort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</si>
  <si>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</si>
  <si>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Cable bus 4x1_25</t>
  </si>
  <si>
    <t>Cable de comunicacions p/bus de dades, 2x1,25 mm2 trenat i apantallat,instal.</t>
  </si>
  <si>
    <t>Cable de comunicacions per a bus de dades, 2x1 mm2 trenat i apantallat, instal·lat</t>
  </si>
  <si>
    <t>Total 01.02</t>
  </si>
  <si>
    <t>Total 1</t>
  </si>
  <si>
    <t>2</t>
  </si>
  <si>
    <t>EQUIPS C i G</t>
  </si>
  <si>
    <t>02.01</t>
  </si>
  <si>
    <t>UE73-81_5kW</t>
  </si>
  <si>
    <t>UE VRV,elèctrica,2 tubs,a/recup.calor,73 kW/81,5kW,1 400V,1 mòd.,col. Mitsubishi o equivalent</t>
  </si>
  <si>
    <t>Subministrament i instal·lació d'unitat exterior tipus bomba de calor per a sistemes de cabal variable de refrigerant, d'accionament elèctric, per a sistema d'instal·lació de 2 tubs, amb recuperació de calor, potència frigorífica de 73 kW i potència calorífica de 81,5 kW, PURY-P650YSNW-A2 Mitsubishi o equivalent SEER aproximat de 6,08 i SCOP aproximat de 4,14, potència elèctrica aproximada absorbida en fred 27,96kW i en calor 22,70kW, alimentació elèctrica trifàsica de 400 V, motors DC Inverter i compressors tipus hermètic rotatiu (scroll), d'1 mòdul, col.locada.</t>
  </si>
  <si>
    <t>UI 7_1-8kW</t>
  </si>
  <si>
    <t>Unit.int.conduc.VRV 7,1-8kW,E=90W,230V,pressió estàndard,R410 A,col. Mitsubishi o equivalent</t>
  </si>
  <si>
    <t>Subministrament i instal·lació d'unitat interior per a conductes d'equips de cabal variable de refrigerant, de 7,1 kW a 8,0 kW de potència tèrmica aproximada tant en fred com en calor PEFY-P63VMS1-E Mitsubishi o equivalent, de 90 W en fred i 90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</si>
  <si>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BC 16 Sortides</t>
  </si>
  <si>
    <t>Controlador BC Principal CMB-M1016VJA1 Mitsubishi o equivalent</t>
  </si>
  <si>
    <t>Subministrament i instal·lació de controlador BC principal, serie R2/WR2, de Mitsubishi o equivalent de 16 sortides.</t>
  </si>
  <si>
    <t>BC secundari 4 sortides</t>
  </si>
  <si>
    <t>Controlador BC Principal CMB-M104V-KB1 Mitsubishi o equivalent</t>
  </si>
  <si>
    <t>Subministrament i instal·lació de controlador BC secundari, serie R2/WR2, de Mitsubishi o equivalent de  4 sortides. S'inclou la connexió de les línies frigorífiques al controlador principal CMB-M1016VJA1.</t>
  </si>
  <si>
    <t>Kit reductorR301</t>
  </si>
  <si>
    <t>Kit Reductor CMY-R301S-G Mitsubishi o equivalent</t>
  </si>
  <si>
    <t>Suministrament i instal·lació de kit reductor CMY-R302S-G Mitsubishi o equivalent.</t>
  </si>
  <si>
    <t>Kit reductorR302</t>
  </si>
  <si>
    <t>Kit Reductor CMY-R302S-G Mitsubishi o equivalent</t>
  </si>
  <si>
    <t>Kit reductorR303</t>
  </si>
  <si>
    <t>Kit Reductor CMY-R303S-G Mitsubishi o equivalent</t>
  </si>
  <si>
    <t>Kit reductorR306</t>
  </si>
  <si>
    <t>Kit Reductor CMY-R306S-G Mitsubishi o equivalent</t>
  </si>
  <si>
    <t>LF 1_8-1 1_8</t>
  </si>
  <si>
    <t>Linia frigorífica 1 1/8" i 1 1/8"</t>
  </si>
  <si>
    <t>Subministrament i instal·lació línia frigorífica doble realitzada  amb tub per gas mitjançant tub de cobre, de 1 1/8" de diàmetre i 1 1/8" de diàmetre amb aïllament escuma elastomèrica de 10 mm de espesor, totalment connectats.</t>
  </si>
  <si>
    <t>LF 3_8-5_8</t>
  </si>
  <si>
    <t>Linia frigorífica 3/8" i 5/8"</t>
  </si>
  <si>
    <t>Subministrament i instal·lació de tubs de coures, aïllat i revestit segons RITE, per a instal·lacions frigorífiques, doble, línia de líquid de  3/8" de diàmetre nominal i línia de gas de 5/8". Totalment instal·lat i connectat.</t>
  </si>
  <si>
    <t>Carrega gas grup C i G</t>
  </si>
  <si>
    <t>Total 02.01</t>
  </si>
  <si>
    <t>02.02</t>
  </si>
  <si>
    <t>INSTAL·LACIÓ ELÈCTRICA I CONTROL</t>
  </si>
  <si>
    <t>PG47-EMJ7</t>
  </si>
  <si>
    <t>Interruptor auto.magnet.,I=63A,PIA corbaC,(4P),tall=6000A/10kA,4mòd.DIN,munt.perf.DIN</t>
  </si>
  <si>
    <t>Interruptor automàtic magnetotèrmic de 63 A d'intensitat nominal, tipus PIA corba C, tetrapolar (4P), de 6000 A de poder de tall segons UNE-EN 60898 i de 10 kA de poder de tall segons UNE-EN 60947-2, de 4 mòduls DIN de 18 mm d'amplària, muntat en perfil DIN</t>
  </si>
  <si>
    <t>PG4B-DWZ5</t>
  </si>
  <si>
    <t>Interruptor dif.cl.AC,gam.terc.,I=63A,(4P),0,3A,fix.select.,4mòd.DIN,munt.perf.DIN</t>
  </si>
  <si>
    <t>Interruptor diferencial de la classe AC, gamma terciari, de 63 A d'intensitat nominal, tetrapolar (4P), de sensibilitat 0,3 A, de desconnexió fix selectiu, amb botó de test incorporat i indicador mecànic de defecte, construït segons les especificacions de la norma UNE-EN 61008-1, de 4 mòduls DIN de 18 mm d'amplària, muntat en perfil DIN</t>
  </si>
  <si>
    <t>PG33-E48Z</t>
  </si>
  <si>
    <t>Cable 0,6/1 kV RZ1-K (AS+), 5x25mm2,col.canal/safata</t>
  </si>
  <si>
    <t>Cable amb conductor de coure de tensió assignada0,6/1 kV, de designació RZ1-K (AS+), construcció segons norma UNE 211025, pentapolar, de secció 5x25 mm2, amb coberta del cable de poliolefines, classe de reacció al foc Cca-s1b, d1, a1 segons la norma UNE-EN 50575 amb baixa emissió fums, col·locat en canal o safata</t>
  </si>
  <si>
    <t>Total 02.02</t>
  </si>
  <si>
    <t>Total 2</t>
  </si>
  <si>
    <t>3</t>
  </si>
  <si>
    <t>VARIS</t>
  </si>
  <si>
    <t>3.1</t>
  </si>
  <si>
    <t>p.a.</t>
  </si>
  <si>
    <t>As-built</t>
  </si>
  <si>
    <t>Lliurament de documentació final d'obra, dos còpies, en format paper i informàtic amb la següent informació:
-Documentació dels materials utilitzats: característiques, assajos, certificats, llistats de proveïdors.
-Plànols detallats de la instal·lació.
-Certificat de posta en marxa i proves de la nova instal·lació.</t>
  </si>
  <si>
    <t>3.2</t>
  </si>
  <si>
    <t>Seguretat i salut</t>
  </si>
  <si>
    <t>Partides de seguretat i salut per donar compliment al decret 1627/1997.</t>
  </si>
  <si>
    <t>3.4</t>
  </si>
  <si>
    <t>Ajudes de paleteria</t>
  </si>
  <si>
    <t>Ajudes de paleria</t>
  </si>
  <si>
    <t>1.01.1</t>
  </si>
  <si>
    <t>Apertura de forat pel pas d'instal·lacions</t>
  </si>
  <si>
    <t>Apertura de forat en pared/mur o forjat de formigó o maó de mida igual o inferior a 0,36 m2. S'inclou el tancament del forat, segons normativa, desprès del pas de les instal·lacions i les despeses de les taxes i transport de les runes a l'abocador.</t>
  </si>
  <si>
    <t>1.01.7</t>
  </si>
  <si>
    <t>m2</t>
  </si>
  <si>
    <t>Pint.horitz.guix,pintura cola llis 1fons+2acab.</t>
  </si>
  <si>
    <t>Pintat de parament horitzontal de guix, amb pintura plàstica amb acabat segons actual, amb una capa de fons diluïda i dues d'acabat</t>
  </si>
  <si>
    <t>5.5</t>
  </si>
  <si>
    <t>Serveis de grua</t>
  </si>
  <si>
    <t>Partida pels lloguers dels serveis de grua, camió, personal i els permisos i tràmits necessaris per l'alçat o baixada de la nova bomba de calor i de l'antiga i altres materials.</t>
  </si>
  <si>
    <t>Control centralitzat</t>
  </si>
  <si>
    <t>Control centralitzat Mitsubishi o equivalent</t>
  </si>
  <si>
    <t>Subministrament i instal·lació del control centralitzat per a 400 grups amb pantalla tàctil a color, servidor web i accès a funcions cloud AE-C400E Mitsubishi o equivalent, totalment connectat programat i provat. S'inclou el subminsitrament i instal·lació de router (per targeta SIM) connnectat a l'equip.</t>
  </si>
  <si>
    <t>Desinstfrig_1</t>
  </si>
  <si>
    <t>Desmuntatge de la instal·lació de climatització existent</t>
  </si>
  <si>
    <t>Desmuntatge i transport a abocar autoritzat de la instal·lació de climatització existent dels grups A, B C i G consistent en retirada de totes les unitats exteriors i interiors juntament amb totes les linies frigorífiques. S'inclou en aquest desmuntatge la recollida del gas refrigerant i transport a abocar autotitzat. Les unitats interiors del grup F es desmuntaran i es guardaran segons indicacions de la DF, la resta de la instal·lació relativa a aquestes unitats interiors a desmuntar també es demuntaran i es traslladarà a l'abocador autoritzat (s'inclou la posada en marxa del sistema de climatització de grup F que resta instal·lat).</t>
  </si>
  <si>
    <t>P84E-42L8</t>
  </si>
  <si>
    <t>Cel ras fibres veget.,cara vista fib.mitja 60x120cm g= 25mm,cantell recte classe abs.acúst. D,perf.vista,sistema desmuntable,per</t>
  </si>
  <si>
    <t>Cel ras de plaques de fibres vegetals, amb acabat de la cara vista de fibra vegetal mitja, de 60x120 cm i 25 mm de gruix, amb cantell recte (A) UNE-EN 13964, amb classe d'absorció acústica D segons UNE-EN-ISO 11654, muntat amb perfileria vista d'acer galvanitzat i prelacat, sistema desmuntable, format per perfils principals amb forma de T invertida 24 mm de base, col·locat cada 1,2 m, fixats al sostre mitjançant vareta de suspensió cada 1,2 m amb perfils secundaris intermitjos col·locats formant retícula, per a una alçària de cel ras de 4 m com a màxim</t>
  </si>
  <si>
    <t>Desmsostre</t>
  </si>
  <si>
    <t>Desmuntatge de fals sostre existent, acopi i muntatge</t>
  </si>
  <si>
    <t>Desmuntatge, acopi i posterior muntatge de fals sostre existent pel pas de les noves instal·lacions.</t>
  </si>
  <si>
    <t>P442-DG1Y</t>
  </si>
  <si>
    <t>Acer S275J0,p/biga peça simp.,perf.lam.IP,HE,UP,antiox.,col.a obra</t>
  </si>
  <si>
    <t>Acer S275J0 segons UNE-EN 10025-2, per a bigues formades per peça simple, en perfils laminats en calent sèrie IPN, IPE, HEB, HEA, HEM i UPN, amb una capa d'imprimació antioxidant, col·locat a l'obra</t>
  </si>
  <si>
    <t>Total 3</t>
  </si>
  <si>
    <t>Total 0</t>
  </si>
  <si>
    <t>Subministrament i instal·lació d'unitat interior per a conductes d'equips de cabal variable de refrigerant, de 2,8kW a 3,2kW de potència tèrmica aproximada tant en fred com en calor PEFY-P25VMS1-E Mitsubishi o equivalent, de 60 W en fred i 40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</si>
</sst>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b/>
      <sz val="8"/>
      <color rgb="FF0000FF"/>
      <name val="Calibri"/>
      <family val="2"/>
      <scheme val="minor"/>
    </font>
    <font>
      <sz val="8"/>
      <color rgb="FFFF0000"/>
      <name val="Calibri"/>
      <family val="2"/>
      <scheme val="minor"/>
    </font>
  </fonts>
  <fills count="6">
    <fill>
      <patternFill patternType="none"/>
    </fill>
    <fill>
      <patternFill patternType="gray125"/>
    </fill>
    <fill>
      <patternFill patternType="solid">
        <fgColor rgb="FFBED2B7"/>
        <bgColor indexed="64"/>
      </patternFill>
    </fill>
    <fill>
      <patternFill patternType="solid">
        <fgColor rgb="FFCADAC4"/>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9" fillId="2" borderId="0" xfId="0" applyNumberFormat="1" applyFont="1" applyFill="1" applyAlignment="1">
      <alignment vertical="top"/>
    </xf>
    <xf numFmtId="49" fontId="7" fillId="0" borderId="0" xfId="0" applyNumberFormat="1" applyFont="1" applyAlignment="1">
      <alignment vertical="top" wrapText="1"/>
    </xf>
    <xf numFmtId="4" fontId="10"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B4F9-2CA9-4F2E-B152-ECA6D6146194}">
  <dimension ref="A1:G138"/>
  <sheetViews>
    <sheetView tabSelected="1" workbookViewId="0">
      <pane xSplit="4" ySplit="3" topLeftCell="E57" activePane="bottomRight" state="frozen"/>
      <selection pane="topRight" activeCell="E1" sqref="E1"/>
      <selection pane="bottomLeft" activeCell="A4" sqref="A4"/>
      <selection pane="bottomRight" activeCell="D59" sqref="D59"/>
    </sheetView>
  </sheetViews>
  <sheetFormatPr defaultRowHeight="15" x14ac:dyDescent="0.25"/>
  <cols>
    <col min="1" max="1" width="16.85546875" bestFit="1" customWidth="1"/>
    <col min="2" max="2" width="6" bestFit="1" customWidth="1"/>
    <col min="3" max="3" width="3.7109375" bestFit="1" customWidth="1"/>
    <col min="4" max="4" width="26" customWidth="1"/>
    <col min="5" max="5" width="7.85546875"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1" t="s">
        <v>5</v>
      </c>
      <c r="E3" s="4" t="s">
        <v>6</v>
      </c>
      <c r="F3" s="4" t="s">
        <v>7</v>
      </c>
      <c r="G3" s="4" t="s">
        <v>8</v>
      </c>
    </row>
    <row r="4" spans="1:7" x14ac:dyDescent="0.25">
      <c r="A4" s="5" t="s">
        <v>9</v>
      </c>
      <c r="B4" s="5" t="s">
        <v>10</v>
      </c>
      <c r="C4" s="5" t="s">
        <v>11</v>
      </c>
      <c r="D4" s="22" t="s">
        <v>12</v>
      </c>
      <c r="E4" s="6">
        <f>E50</f>
        <v>1</v>
      </c>
      <c r="F4" s="7">
        <f>F50</f>
        <v>99228.479999999996</v>
      </c>
      <c r="G4" s="7">
        <f>G50</f>
        <v>99228.479999999996</v>
      </c>
    </row>
    <row r="5" spans="1:7" x14ac:dyDescent="0.25">
      <c r="A5" s="8" t="s">
        <v>13</v>
      </c>
      <c r="B5" s="8" t="s">
        <v>10</v>
      </c>
      <c r="C5" s="8" t="s">
        <v>11</v>
      </c>
      <c r="D5" s="23" t="s">
        <v>14</v>
      </c>
      <c r="E5" s="9">
        <f>E25</f>
        <v>1</v>
      </c>
      <c r="F5" s="9">
        <f>F25</f>
        <v>86783</v>
      </c>
      <c r="G5" s="9">
        <f>G25</f>
        <v>86783</v>
      </c>
    </row>
    <row r="6" spans="1:7" ht="45" x14ac:dyDescent="0.25">
      <c r="A6" s="10" t="s">
        <v>15</v>
      </c>
      <c r="B6" s="11" t="s">
        <v>16</v>
      </c>
      <c r="C6" s="11" t="s">
        <v>17</v>
      </c>
      <c r="D6" s="19" t="s">
        <v>18</v>
      </c>
      <c r="E6" s="12">
        <v>2</v>
      </c>
      <c r="F6" s="12">
        <v>7856.41</v>
      </c>
      <c r="G6" s="13">
        <f>ROUND(E6*F6,2)</f>
        <v>15712.82</v>
      </c>
    </row>
    <row r="7" spans="1:7" ht="202.5" x14ac:dyDescent="0.25">
      <c r="A7" s="14"/>
      <c r="B7" s="14"/>
      <c r="C7" s="14"/>
      <c r="D7" s="19" t="s">
        <v>19</v>
      </c>
      <c r="E7" s="14"/>
      <c r="F7" s="14"/>
      <c r="G7" s="14"/>
    </row>
    <row r="8" spans="1:7" ht="45" x14ac:dyDescent="0.25">
      <c r="A8" s="10" t="s">
        <v>20</v>
      </c>
      <c r="B8" s="11" t="s">
        <v>16</v>
      </c>
      <c r="C8" s="11" t="s">
        <v>17</v>
      </c>
      <c r="D8" s="19" t="s">
        <v>21</v>
      </c>
      <c r="E8" s="12">
        <v>12</v>
      </c>
      <c r="F8" s="12">
        <v>1124.3699999999999</v>
      </c>
      <c r="G8" s="13">
        <f>ROUND(E8*F8,2)</f>
        <v>13492.44</v>
      </c>
    </row>
    <row r="9" spans="1:7" ht="191.25" x14ac:dyDescent="0.25">
      <c r="A9" s="14"/>
      <c r="B9" s="14"/>
      <c r="C9" s="14"/>
      <c r="D9" s="19" t="s">
        <v>22</v>
      </c>
      <c r="E9" s="14"/>
      <c r="F9" s="14"/>
      <c r="G9" s="14"/>
    </row>
    <row r="10" spans="1:7" ht="45" x14ac:dyDescent="0.25">
      <c r="A10" s="10" t="s">
        <v>23</v>
      </c>
      <c r="B10" s="11" t="s">
        <v>16</v>
      </c>
      <c r="C10" s="11" t="s">
        <v>17</v>
      </c>
      <c r="D10" s="19" t="s">
        <v>24</v>
      </c>
      <c r="E10" s="12">
        <v>5</v>
      </c>
      <c r="F10" s="12">
        <v>1237.27</v>
      </c>
      <c r="G10" s="13">
        <f>ROUND(E10*F10,2)</f>
        <v>6186.35</v>
      </c>
    </row>
    <row r="11" spans="1:7" ht="191.25" x14ac:dyDescent="0.25">
      <c r="A11" s="14"/>
      <c r="B11" s="14"/>
      <c r="C11" s="14"/>
      <c r="D11" s="19" t="s">
        <v>167</v>
      </c>
      <c r="E11" s="14"/>
      <c r="F11" s="14"/>
      <c r="G11" s="14"/>
    </row>
    <row r="12" spans="1:7" ht="45" x14ac:dyDescent="0.25">
      <c r="A12" s="10" t="s">
        <v>25</v>
      </c>
      <c r="B12" s="11" t="s">
        <v>16</v>
      </c>
      <c r="C12" s="11" t="s">
        <v>17</v>
      </c>
      <c r="D12" s="19" t="s">
        <v>26</v>
      </c>
      <c r="E12" s="12">
        <v>2</v>
      </c>
      <c r="F12" s="12">
        <v>1303.27</v>
      </c>
      <c r="G12" s="13">
        <f>ROUND(E12*F12,2)</f>
        <v>2606.54</v>
      </c>
    </row>
    <row r="13" spans="1:7" ht="191.25" x14ac:dyDescent="0.25">
      <c r="A13" s="14"/>
      <c r="B13" s="14"/>
      <c r="C13" s="14"/>
      <c r="D13" s="19" t="s">
        <v>27</v>
      </c>
      <c r="E13" s="14"/>
      <c r="F13" s="14"/>
      <c r="G13" s="14"/>
    </row>
    <row r="14" spans="1:7" ht="22.5" x14ac:dyDescent="0.25">
      <c r="A14" s="10" t="s">
        <v>28</v>
      </c>
      <c r="B14" s="11" t="s">
        <v>16</v>
      </c>
      <c r="C14" s="11" t="s">
        <v>17</v>
      </c>
      <c r="D14" s="19" t="s">
        <v>29</v>
      </c>
      <c r="E14" s="12">
        <v>1</v>
      </c>
      <c r="F14" s="12">
        <v>4352.57</v>
      </c>
      <c r="G14" s="13">
        <f>ROUND(E14*F14,2)</f>
        <v>4352.57</v>
      </c>
    </row>
    <row r="15" spans="1:7" ht="45" x14ac:dyDescent="0.25">
      <c r="A15" s="14"/>
      <c r="B15" s="14"/>
      <c r="C15" s="14"/>
      <c r="D15" s="19" t="s">
        <v>30</v>
      </c>
      <c r="E15" s="14"/>
      <c r="F15" s="14"/>
      <c r="G15" s="14"/>
    </row>
    <row r="16" spans="1:7" ht="22.5" x14ac:dyDescent="0.25">
      <c r="A16" s="10" t="s">
        <v>31</v>
      </c>
      <c r="B16" s="11" t="s">
        <v>16</v>
      </c>
      <c r="C16" s="11" t="s">
        <v>17</v>
      </c>
      <c r="D16" s="19" t="s">
        <v>32</v>
      </c>
      <c r="E16" s="12">
        <v>1</v>
      </c>
      <c r="F16" s="12">
        <v>5342.57</v>
      </c>
      <c r="G16" s="13">
        <f>ROUND(E16*F16,2)</f>
        <v>5342.57</v>
      </c>
    </row>
    <row r="17" spans="1:7" ht="45" x14ac:dyDescent="0.25">
      <c r="A17" s="14"/>
      <c r="B17" s="14"/>
      <c r="C17" s="14"/>
      <c r="D17" s="19" t="s">
        <v>33</v>
      </c>
      <c r="E17" s="14"/>
      <c r="F17" s="14"/>
      <c r="G17" s="14"/>
    </row>
    <row r="18" spans="1:7" ht="22.5" x14ac:dyDescent="0.25">
      <c r="A18" s="10" t="s">
        <v>34</v>
      </c>
      <c r="B18" s="11" t="s">
        <v>16</v>
      </c>
      <c r="C18" s="11" t="s">
        <v>35</v>
      </c>
      <c r="D18" s="19" t="s">
        <v>36</v>
      </c>
      <c r="E18" s="12">
        <v>19</v>
      </c>
      <c r="F18" s="12">
        <v>172.9</v>
      </c>
      <c r="G18" s="13">
        <f>ROUND(E18*F18,2)</f>
        <v>3285.1</v>
      </c>
    </row>
    <row r="19" spans="1:7" ht="101.25" x14ac:dyDescent="0.25">
      <c r="A19" s="14"/>
      <c r="B19" s="14"/>
      <c r="C19" s="14"/>
      <c r="D19" s="19" t="s">
        <v>37</v>
      </c>
      <c r="E19" s="14"/>
      <c r="F19" s="14"/>
      <c r="G19" s="14"/>
    </row>
    <row r="20" spans="1:7" x14ac:dyDescent="0.25">
      <c r="A20" s="10" t="s">
        <v>38</v>
      </c>
      <c r="B20" s="11" t="s">
        <v>16</v>
      </c>
      <c r="C20" s="11" t="s">
        <v>39</v>
      </c>
      <c r="D20" s="19" t="s">
        <v>40</v>
      </c>
      <c r="E20" s="12">
        <v>120</v>
      </c>
      <c r="F20" s="12">
        <v>64.09</v>
      </c>
      <c r="G20" s="13">
        <f>ROUND(E20*F20,2)</f>
        <v>7690.8</v>
      </c>
    </row>
    <row r="21" spans="1:7" ht="78.75" x14ac:dyDescent="0.25">
      <c r="A21" s="14"/>
      <c r="B21" s="14"/>
      <c r="C21" s="14"/>
      <c r="D21" s="19" t="s">
        <v>41</v>
      </c>
      <c r="E21" s="14"/>
      <c r="F21" s="14"/>
      <c r="G21" s="14"/>
    </row>
    <row r="22" spans="1:7" x14ac:dyDescent="0.25">
      <c r="A22" s="10" t="s">
        <v>42</v>
      </c>
      <c r="B22" s="11" t="s">
        <v>16</v>
      </c>
      <c r="C22" s="11" t="s">
        <v>39</v>
      </c>
      <c r="D22" s="19" t="s">
        <v>43</v>
      </c>
      <c r="E22" s="12">
        <v>525</v>
      </c>
      <c r="F22" s="12">
        <v>42.17</v>
      </c>
      <c r="G22" s="13">
        <f>ROUND(E22*F22,2)</f>
        <v>22139.25</v>
      </c>
    </row>
    <row r="23" spans="1:7" ht="78.75" x14ac:dyDescent="0.25">
      <c r="A23" s="14"/>
      <c r="B23" s="14"/>
      <c r="C23" s="14"/>
      <c r="D23" s="19" t="s">
        <v>44</v>
      </c>
      <c r="E23" s="14"/>
      <c r="F23" s="14"/>
      <c r="G23" s="14"/>
    </row>
    <row r="24" spans="1:7" ht="22.5" x14ac:dyDescent="0.25">
      <c r="A24" s="10" t="s">
        <v>45</v>
      </c>
      <c r="B24" s="11" t="s">
        <v>16</v>
      </c>
      <c r="C24" s="11" t="s">
        <v>46</v>
      </c>
      <c r="D24" s="19" t="s">
        <v>47</v>
      </c>
      <c r="E24" s="12">
        <v>48</v>
      </c>
      <c r="F24" s="12">
        <v>124.47</v>
      </c>
      <c r="G24" s="13">
        <f>ROUND(E24*F24,2)</f>
        <v>5974.56</v>
      </c>
    </row>
    <row r="25" spans="1:7" x14ac:dyDescent="0.25">
      <c r="A25" s="14"/>
      <c r="B25" s="14"/>
      <c r="C25" s="14"/>
      <c r="D25" s="24" t="s">
        <v>48</v>
      </c>
      <c r="E25" s="12">
        <v>1</v>
      </c>
      <c r="F25" s="15">
        <f>G6+G8+G10+G12+G14+G16+G18+G20+G22+G24</f>
        <v>86783</v>
      </c>
      <c r="G25" s="15">
        <f>ROUND(E25*F25,2)</f>
        <v>86783</v>
      </c>
    </row>
    <row r="26" spans="1:7" ht="0.95" customHeight="1" x14ac:dyDescent="0.25">
      <c r="A26" s="16"/>
      <c r="B26" s="16"/>
      <c r="C26" s="16"/>
      <c r="D26" s="25"/>
      <c r="E26" s="16"/>
      <c r="F26" s="16"/>
      <c r="G26" s="16"/>
    </row>
    <row r="27" spans="1:7" x14ac:dyDescent="0.25">
      <c r="A27" s="8" t="s">
        <v>49</v>
      </c>
      <c r="B27" s="8" t="s">
        <v>10</v>
      </c>
      <c r="C27" s="8" t="s">
        <v>11</v>
      </c>
      <c r="D27" s="23" t="s">
        <v>50</v>
      </c>
      <c r="E27" s="9">
        <f>E48</f>
        <v>1</v>
      </c>
      <c r="F27" s="9">
        <f>F48</f>
        <v>12445.48</v>
      </c>
      <c r="G27" s="9">
        <f>G48</f>
        <v>12445.48</v>
      </c>
    </row>
    <row r="28" spans="1:7" ht="33.75" x14ac:dyDescent="0.25">
      <c r="A28" s="10" t="s">
        <v>51</v>
      </c>
      <c r="B28" s="11" t="s">
        <v>16</v>
      </c>
      <c r="C28" s="11" t="s">
        <v>17</v>
      </c>
      <c r="D28" s="19" t="s">
        <v>52</v>
      </c>
      <c r="E28" s="12">
        <v>2</v>
      </c>
      <c r="F28" s="12">
        <v>166.91</v>
      </c>
      <c r="G28" s="13">
        <f>ROUND(E28*F28,2)</f>
        <v>333.82</v>
      </c>
    </row>
    <row r="29" spans="1:7" ht="123.75" x14ac:dyDescent="0.25">
      <c r="A29" s="14"/>
      <c r="B29" s="14"/>
      <c r="C29" s="14"/>
      <c r="D29" s="19" t="s">
        <v>53</v>
      </c>
      <c r="E29" s="14"/>
      <c r="F29" s="14"/>
      <c r="G29" s="14"/>
    </row>
    <row r="30" spans="1:7" ht="33.75" x14ac:dyDescent="0.25">
      <c r="A30" s="10" t="s">
        <v>54</v>
      </c>
      <c r="B30" s="11" t="s">
        <v>16</v>
      </c>
      <c r="C30" s="11" t="s">
        <v>17</v>
      </c>
      <c r="D30" s="19" t="s">
        <v>55</v>
      </c>
      <c r="E30" s="12">
        <v>2</v>
      </c>
      <c r="F30" s="12">
        <v>77.45</v>
      </c>
      <c r="G30" s="13">
        <f>ROUND(E30*F30,2)</f>
        <v>154.9</v>
      </c>
    </row>
    <row r="31" spans="1:7" ht="90" x14ac:dyDescent="0.25">
      <c r="A31" s="14"/>
      <c r="B31" s="14"/>
      <c r="C31" s="14"/>
      <c r="D31" s="19" t="s">
        <v>56</v>
      </c>
      <c r="E31" s="14"/>
      <c r="F31" s="14"/>
      <c r="G31" s="14"/>
    </row>
    <row r="32" spans="1:7" ht="33.75" x14ac:dyDescent="0.25">
      <c r="A32" s="10" t="s">
        <v>57</v>
      </c>
      <c r="B32" s="11" t="s">
        <v>16</v>
      </c>
      <c r="C32" s="11" t="s">
        <v>17</v>
      </c>
      <c r="D32" s="19" t="s">
        <v>58</v>
      </c>
      <c r="E32" s="12">
        <v>2</v>
      </c>
      <c r="F32" s="12">
        <v>105.73</v>
      </c>
      <c r="G32" s="13">
        <f>ROUND(E32*F32,2)</f>
        <v>211.46</v>
      </c>
    </row>
    <row r="33" spans="1:7" ht="123.75" x14ac:dyDescent="0.25">
      <c r="A33" s="14"/>
      <c r="B33" s="14"/>
      <c r="C33" s="14"/>
      <c r="D33" s="19" t="s">
        <v>59</v>
      </c>
      <c r="E33" s="14"/>
      <c r="F33" s="14"/>
      <c r="G33" s="14"/>
    </row>
    <row r="34" spans="1:7" ht="33.75" x14ac:dyDescent="0.25">
      <c r="A34" s="10" t="s">
        <v>60</v>
      </c>
      <c r="B34" s="11" t="s">
        <v>16</v>
      </c>
      <c r="C34" s="11" t="s">
        <v>17</v>
      </c>
      <c r="D34" s="19" t="s">
        <v>61</v>
      </c>
      <c r="E34" s="12">
        <v>4</v>
      </c>
      <c r="F34" s="12">
        <v>42.23</v>
      </c>
      <c r="G34" s="13">
        <f>ROUND(E34*F34,2)</f>
        <v>168.92</v>
      </c>
    </row>
    <row r="35" spans="1:7" ht="90" x14ac:dyDescent="0.25">
      <c r="A35" s="14"/>
      <c r="B35" s="14"/>
      <c r="C35" s="14"/>
      <c r="D35" s="19" t="s">
        <v>62</v>
      </c>
      <c r="E35" s="14"/>
      <c r="F35" s="14"/>
      <c r="G35" s="14"/>
    </row>
    <row r="36" spans="1:7" ht="45" x14ac:dyDescent="0.25">
      <c r="A36" s="10" t="s">
        <v>63</v>
      </c>
      <c r="B36" s="11" t="s">
        <v>16</v>
      </c>
      <c r="C36" s="11" t="s">
        <v>39</v>
      </c>
      <c r="D36" s="19" t="s">
        <v>64</v>
      </c>
      <c r="E36" s="12">
        <v>110</v>
      </c>
      <c r="F36" s="12">
        <v>71.239999999999995</v>
      </c>
      <c r="G36" s="13">
        <f>ROUND(E36*F36,2)</f>
        <v>7836.4</v>
      </c>
    </row>
    <row r="37" spans="1:7" ht="123.75" x14ac:dyDescent="0.25">
      <c r="A37" s="14"/>
      <c r="B37" s="14"/>
      <c r="C37" s="14"/>
      <c r="D37" s="19" t="s">
        <v>65</v>
      </c>
      <c r="E37" s="14"/>
      <c r="F37" s="14"/>
      <c r="G37" s="14"/>
    </row>
    <row r="38" spans="1:7" ht="22.5" x14ac:dyDescent="0.25">
      <c r="A38" s="10" t="s">
        <v>66</v>
      </c>
      <c r="B38" s="11" t="s">
        <v>16</v>
      </c>
      <c r="C38" s="11" t="s">
        <v>39</v>
      </c>
      <c r="D38" s="19" t="s">
        <v>67</v>
      </c>
      <c r="E38" s="12">
        <v>179</v>
      </c>
      <c r="F38" s="12">
        <v>2.12</v>
      </c>
      <c r="G38" s="13">
        <f>ROUND(E38*F38,2)</f>
        <v>379.48</v>
      </c>
    </row>
    <row r="39" spans="1:7" ht="112.5" x14ac:dyDescent="0.25">
      <c r="A39" s="14"/>
      <c r="B39" s="14"/>
      <c r="C39" s="14"/>
      <c r="D39" s="19" t="s">
        <v>68</v>
      </c>
      <c r="E39" s="14"/>
      <c r="F39" s="14"/>
      <c r="G39" s="14"/>
    </row>
    <row r="40" spans="1:7" ht="22.5" x14ac:dyDescent="0.25">
      <c r="A40" s="10" t="s">
        <v>69</v>
      </c>
      <c r="B40" s="11" t="s">
        <v>16</v>
      </c>
      <c r="C40" s="11" t="s">
        <v>39</v>
      </c>
      <c r="D40" s="19" t="s">
        <v>70</v>
      </c>
      <c r="E40" s="12">
        <v>110</v>
      </c>
      <c r="F40" s="12">
        <v>19.25</v>
      </c>
      <c r="G40" s="13">
        <f>ROUND(E40*F40,2)</f>
        <v>2117.5</v>
      </c>
    </row>
    <row r="41" spans="1:7" ht="112.5" x14ac:dyDescent="0.25">
      <c r="A41" s="14"/>
      <c r="B41" s="14"/>
      <c r="C41" s="14"/>
      <c r="D41" s="19" t="s">
        <v>71</v>
      </c>
      <c r="E41" s="14"/>
      <c r="F41" s="14"/>
      <c r="G41" s="14"/>
    </row>
    <row r="42" spans="1:7" ht="45" x14ac:dyDescent="0.25">
      <c r="A42" s="10" t="s">
        <v>72</v>
      </c>
      <c r="B42" s="11" t="s">
        <v>16</v>
      </c>
      <c r="C42" s="11" t="s">
        <v>39</v>
      </c>
      <c r="D42" s="19" t="s">
        <v>73</v>
      </c>
      <c r="E42" s="12">
        <v>50</v>
      </c>
      <c r="F42" s="12">
        <v>5.48</v>
      </c>
      <c r="G42" s="13">
        <f>ROUND(E42*F42,2)</f>
        <v>274</v>
      </c>
    </row>
    <row r="43" spans="1:7" ht="112.5" x14ac:dyDescent="0.25">
      <c r="A43" s="14"/>
      <c r="B43" s="14"/>
      <c r="C43" s="14"/>
      <c r="D43" s="19" t="s">
        <v>74</v>
      </c>
      <c r="E43" s="14"/>
      <c r="F43" s="14"/>
      <c r="G43" s="14"/>
    </row>
    <row r="44" spans="1:7" ht="45" x14ac:dyDescent="0.25">
      <c r="A44" s="10" t="s">
        <v>75</v>
      </c>
      <c r="B44" s="11" t="s">
        <v>16</v>
      </c>
      <c r="C44" s="11" t="s">
        <v>39</v>
      </c>
      <c r="D44" s="19" t="s">
        <v>76</v>
      </c>
      <c r="E44" s="12">
        <v>100</v>
      </c>
      <c r="F44" s="12">
        <v>2.44</v>
      </c>
      <c r="G44" s="13">
        <f>ROUND(E44*F44,2)</f>
        <v>244</v>
      </c>
    </row>
    <row r="45" spans="1:7" ht="112.5" x14ac:dyDescent="0.25">
      <c r="A45" s="14"/>
      <c r="B45" s="14"/>
      <c r="C45" s="14"/>
      <c r="D45" s="19" t="s">
        <v>77</v>
      </c>
      <c r="E45" s="14"/>
      <c r="F45" s="14"/>
      <c r="G45" s="14"/>
    </row>
    <row r="46" spans="1:7" ht="33.75" x14ac:dyDescent="0.25">
      <c r="A46" s="10" t="s">
        <v>78</v>
      </c>
      <c r="B46" s="11" t="s">
        <v>16</v>
      </c>
      <c r="C46" s="11" t="s">
        <v>39</v>
      </c>
      <c r="D46" s="19" t="s">
        <v>79</v>
      </c>
      <c r="E46" s="12">
        <v>250</v>
      </c>
      <c r="F46" s="12">
        <v>2.9</v>
      </c>
      <c r="G46" s="13">
        <f>ROUND(E46*F46,2)</f>
        <v>725</v>
      </c>
    </row>
    <row r="47" spans="1:7" ht="33.75" x14ac:dyDescent="0.25">
      <c r="A47" s="14"/>
      <c r="B47" s="14"/>
      <c r="C47" s="14"/>
      <c r="D47" s="19" t="s">
        <v>80</v>
      </c>
      <c r="E47" s="14"/>
      <c r="F47" s="14"/>
      <c r="G47" s="14"/>
    </row>
    <row r="48" spans="1:7" x14ac:dyDescent="0.25">
      <c r="A48" s="14"/>
      <c r="B48" s="14"/>
      <c r="C48" s="14"/>
      <c r="D48" s="24" t="s">
        <v>81</v>
      </c>
      <c r="E48" s="12">
        <v>1</v>
      </c>
      <c r="F48" s="15">
        <f>G28+G30+G32+G34+G36+G38+G40+G42+G44+G46</f>
        <v>12445.48</v>
      </c>
      <c r="G48" s="15">
        <f>ROUND(E48*F48,2)</f>
        <v>12445.48</v>
      </c>
    </row>
    <row r="49" spans="1:7" ht="0.95" customHeight="1" x14ac:dyDescent="0.25">
      <c r="A49" s="16"/>
      <c r="B49" s="16"/>
      <c r="C49" s="16"/>
      <c r="D49" s="25"/>
      <c r="E49" s="16"/>
      <c r="F49" s="16"/>
      <c r="G49" s="16"/>
    </row>
    <row r="50" spans="1:7" x14ac:dyDescent="0.25">
      <c r="A50" s="14"/>
      <c r="B50" s="14"/>
      <c r="C50" s="14"/>
      <c r="D50" s="24" t="s">
        <v>82</v>
      </c>
      <c r="E50" s="17">
        <v>1</v>
      </c>
      <c r="F50" s="15">
        <f>G5+G27</f>
        <v>99228.479999999996</v>
      </c>
      <c r="G50" s="15">
        <f>ROUND(E50*F50,2)</f>
        <v>99228.479999999996</v>
      </c>
    </row>
    <row r="51" spans="1:7" ht="0.95" customHeight="1" x14ac:dyDescent="0.25">
      <c r="A51" s="16"/>
      <c r="B51" s="16"/>
      <c r="C51" s="16"/>
      <c r="D51" s="25"/>
      <c r="E51" s="16"/>
      <c r="F51" s="16"/>
      <c r="G51" s="16"/>
    </row>
    <row r="52" spans="1:7" x14ac:dyDescent="0.25">
      <c r="A52" s="5" t="s">
        <v>83</v>
      </c>
      <c r="B52" s="18" t="s">
        <v>10</v>
      </c>
      <c r="C52" s="5" t="s">
        <v>11</v>
      </c>
      <c r="D52" s="22" t="s">
        <v>84</v>
      </c>
      <c r="E52" s="6">
        <f>E110</f>
        <v>1</v>
      </c>
      <c r="F52" s="7">
        <f>F110</f>
        <v>106147.94</v>
      </c>
      <c r="G52" s="7">
        <f>G110</f>
        <v>106147.94</v>
      </c>
    </row>
    <row r="53" spans="1:7" x14ac:dyDescent="0.25">
      <c r="A53" s="8" t="s">
        <v>85</v>
      </c>
      <c r="B53" s="8" t="s">
        <v>10</v>
      </c>
      <c r="C53" s="8" t="s">
        <v>11</v>
      </c>
      <c r="D53" s="23" t="s">
        <v>14</v>
      </c>
      <c r="E53" s="9">
        <f>E85</f>
        <v>1</v>
      </c>
      <c r="F53" s="9">
        <f>F85</f>
        <v>96414.48</v>
      </c>
      <c r="G53" s="9">
        <f>G85</f>
        <v>96414.48</v>
      </c>
    </row>
    <row r="54" spans="1:7" ht="45" x14ac:dyDescent="0.25">
      <c r="A54" s="10" t="s">
        <v>86</v>
      </c>
      <c r="B54" s="11" t="s">
        <v>16</v>
      </c>
      <c r="C54" s="11" t="s">
        <v>17</v>
      </c>
      <c r="D54" s="19" t="s">
        <v>87</v>
      </c>
      <c r="E54" s="12">
        <v>1</v>
      </c>
      <c r="F54" s="12">
        <v>20752.41</v>
      </c>
      <c r="G54" s="13">
        <f>ROUND(E54*F54,2)</f>
        <v>20752.41</v>
      </c>
    </row>
    <row r="55" spans="1:7" ht="202.5" x14ac:dyDescent="0.25">
      <c r="A55" s="14"/>
      <c r="B55" s="14"/>
      <c r="C55" s="14"/>
      <c r="D55" s="19" t="s">
        <v>88</v>
      </c>
      <c r="E55" s="14"/>
      <c r="F55" s="14"/>
      <c r="G55" s="14"/>
    </row>
    <row r="56" spans="1:7" ht="45" x14ac:dyDescent="0.25">
      <c r="A56" s="10" t="s">
        <v>20</v>
      </c>
      <c r="B56" s="11" t="s">
        <v>16</v>
      </c>
      <c r="C56" s="11" t="s">
        <v>17</v>
      </c>
      <c r="D56" s="19" t="s">
        <v>21</v>
      </c>
      <c r="E56" s="12">
        <v>5</v>
      </c>
      <c r="F56" s="12">
        <v>1124.3699999999999</v>
      </c>
      <c r="G56" s="13">
        <f>ROUND(E56*F56,2)</f>
        <v>5621.85</v>
      </c>
    </row>
    <row r="57" spans="1:7" ht="191.25" x14ac:dyDescent="0.25">
      <c r="A57" s="14"/>
      <c r="B57" s="14"/>
      <c r="C57" s="14"/>
      <c r="D57" s="19" t="s">
        <v>22</v>
      </c>
      <c r="E57" s="14"/>
      <c r="F57" s="14"/>
      <c r="G57" s="14"/>
    </row>
    <row r="58" spans="1:7" ht="45" x14ac:dyDescent="0.25">
      <c r="A58" s="10" t="s">
        <v>23</v>
      </c>
      <c r="B58" s="11" t="s">
        <v>16</v>
      </c>
      <c r="C58" s="11" t="s">
        <v>17</v>
      </c>
      <c r="D58" s="19" t="s">
        <v>24</v>
      </c>
      <c r="E58" s="12">
        <v>4</v>
      </c>
      <c r="F58" s="12">
        <v>1237.27</v>
      </c>
      <c r="G58" s="13">
        <f>ROUND(E58*F58,2)</f>
        <v>4949.08</v>
      </c>
    </row>
    <row r="59" spans="1:7" ht="191.25" x14ac:dyDescent="0.25">
      <c r="A59" s="14"/>
      <c r="B59" s="14"/>
      <c r="C59" s="14"/>
      <c r="D59" s="19" t="s">
        <v>167</v>
      </c>
      <c r="E59" s="14"/>
      <c r="F59" s="14"/>
      <c r="G59" s="14"/>
    </row>
    <row r="60" spans="1:7" ht="45" x14ac:dyDescent="0.25">
      <c r="A60" s="10" t="s">
        <v>25</v>
      </c>
      <c r="B60" s="11" t="s">
        <v>16</v>
      </c>
      <c r="C60" s="11" t="s">
        <v>17</v>
      </c>
      <c r="D60" s="19" t="s">
        <v>26</v>
      </c>
      <c r="E60" s="12">
        <v>9</v>
      </c>
      <c r="F60" s="12">
        <v>1303.27</v>
      </c>
      <c r="G60" s="13">
        <f>ROUND(E60*F60,2)</f>
        <v>11729.43</v>
      </c>
    </row>
    <row r="61" spans="1:7" ht="191.25" x14ac:dyDescent="0.25">
      <c r="A61" s="14"/>
      <c r="B61" s="14"/>
      <c r="C61" s="14"/>
      <c r="D61" s="19" t="s">
        <v>27</v>
      </c>
      <c r="E61" s="14"/>
      <c r="F61" s="14"/>
      <c r="G61" s="14"/>
    </row>
    <row r="62" spans="1:7" ht="45" x14ac:dyDescent="0.25">
      <c r="A62" s="10" t="s">
        <v>89</v>
      </c>
      <c r="B62" s="11" t="s">
        <v>16</v>
      </c>
      <c r="C62" s="11" t="s">
        <v>39</v>
      </c>
      <c r="D62" s="19" t="s">
        <v>90</v>
      </c>
      <c r="E62" s="12">
        <v>2</v>
      </c>
      <c r="F62" s="12">
        <v>1366.27</v>
      </c>
      <c r="G62" s="13">
        <f>ROUND(E62*F62,2)</f>
        <v>2732.54</v>
      </c>
    </row>
    <row r="63" spans="1:7" ht="191.25" x14ac:dyDescent="0.25">
      <c r="A63" s="14"/>
      <c r="B63" s="14"/>
      <c r="C63" s="14"/>
      <c r="D63" s="19" t="s">
        <v>91</v>
      </c>
      <c r="E63" s="14"/>
      <c r="F63" s="14"/>
      <c r="G63" s="14"/>
    </row>
    <row r="64" spans="1:7" ht="22.5" x14ac:dyDescent="0.25">
      <c r="A64" s="10" t="s">
        <v>34</v>
      </c>
      <c r="B64" s="11" t="s">
        <v>16</v>
      </c>
      <c r="C64" s="11" t="s">
        <v>35</v>
      </c>
      <c r="D64" s="19" t="s">
        <v>36</v>
      </c>
      <c r="E64" s="12">
        <v>20</v>
      </c>
      <c r="F64" s="12">
        <v>172.9</v>
      </c>
      <c r="G64" s="13">
        <f>ROUND(E64*F64,2)</f>
        <v>3458</v>
      </c>
    </row>
    <row r="65" spans="1:7" ht="101.25" x14ac:dyDescent="0.25">
      <c r="A65" s="14"/>
      <c r="B65" s="14"/>
      <c r="C65" s="14"/>
      <c r="D65" s="19" t="s">
        <v>37</v>
      </c>
      <c r="E65" s="14"/>
      <c r="F65" s="14"/>
      <c r="G65" s="14"/>
    </row>
    <row r="66" spans="1:7" ht="22.5" x14ac:dyDescent="0.25">
      <c r="A66" s="10" t="s">
        <v>92</v>
      </c>
      <c r="B66" s="11" t="s">
        <v>16</v>
      </c>
      <c r="C66" s="11" t="s">
        <v>17</v>
      </c>
      <c r="D66" s="19" t="s">
        <v>93</v>
      </c>
      <c r="E66" s="12">
        <v>1</v>
      </c>
      <c r="F66" s="12">
        <v>6090.57</v>
      </c>
      <c r="G66" s="13">
        <f>ROUND(E66*F66,2)</f>
        <v>6090.57</v>
      </c>
    </row>
    <row r="67" spans="1:7" ht="45" x14ac:dyDescent="0.25">
      <c r="A67" s="14"/>
      <c r="B67" s="14"/>
      <c r="C67" s="14"/>
      <c r="D67" s="19" t="s">
        <v>94</v>
      </c>
      <c r="E67" s="14"/>
      <c r="F67" s="14"/>
      <c r="G67" s="14"/>
    </row>
    <row r="68" spans="1:7" ht="22.5" x14ac:dyDescent="0.25">
      <c r="A68" s="10" t="s">
        <v>95</v>
      </c>
      <c r="B68" s="11" t="s">
        <v>16</v>
      </c>
      <c r="C68" s="11" t="s">
        <v>17</v>
      </c>
      <c r="D68" s="19" t="s">
        <v>96</v>
      </c>
      <c r="E68" s="12">
        <v>1</v>
      </c>
      <c r="F68" s="12">
        <v>3109.57</v>
      </c>
      <c r="G68" s="13">
        <f>ROUND(E68*F68,2)</f>
        <v>3109.57</v>
      </c>
    </row>
    <row r="69" spans="1:7" ht="78.75" x14ac:dyDescent="0.25">
      <c r="A69" s="14"/>
      <c r="B69" s="14"/>
      <c r="C69" s="14"/>
      <c r="D69" s="19" t="s">
        <v>97</v>
      </c>
      <c r="E69" s="14"/>
      <c r="F69" s="14"/>
      <c r="G69" s="14"/>
    </row>
    <row r="70" spans="1:7" ht="22.5" x14ac:dyDescent="0.25">
      <c r="A70" s="10" t="s">
        <v>98</v>
      </c>
      <c r="B70" s="11" t="s">
        <v>16</v>
      </c>
      <c r="C70" s="11" t="s">
        <v>17</v>
      </c>
      <c r="D70" s="19" t="s">
        <v>99</v>
      </c>
      <c r="E70" s="12">
        <v>2</v>
      </c>
      <c r="F70" s="12">
        <v>293.95999999999998</v>
      </c>
      <c r="G70" s="13">
        <f>ROUND(E70*F70,2)</f>
        <v>587.91999999999996</v>
      </c>
    </row>
    <row r="71" spans="1:7" ht="33.75" x14ac:dyDescent="0.25">
      <c r="A71" s="14"/>
      <c r="B71" s="14"/>
      <c r="C71" s="14"/>
      <c r="D71" s="19" t="s">
        <v>100</v>
      </c>
      <c r="E71" s="14"/>
      <c r="F71" s="14"/>
      <c r="G71" s="14"/>
    </row>
    <row r="72" spans="1:7" ht="22.5" x14ac:dyDescent="0.25">
      <c r="A72" s="10" t="s">
        <v>101</v>
      </c>
      <c r="B72" s="11" t="s">
        <v>16</v>
      </c>
      <c r="C72" s="11" t="s">
        <v>17</v>
      </c>
      <c r="D72" s="19" t="s">
        <v>102</v>
      </c>
      <c r="E72" s="12">
        <v>1</v>
      </c>
      <c r="F72" s="12">
        <v>352.66</v>
      </c>
      <c r="G72" s="13">
        <f>ROUND(E72*F72,2)</f>
        <v>352.66</v>
      </c>
    </row>
    <row r="73" spans="1:7" ht="33.75" x14ac:dyDescent="0.25">
      <c r="A73" s="14"/>
      <c r="B73" s="14"/>
      <c r="C73" s="14"/>
      <c r="D73" s="19" t="s">
        <v>100</v>
      </c>
      <c r="E73" s="14"/>
      <c r="F73" s="14"/>
      <c r="G73" s="14"/>
    </row>
    <row r="74" spans="1:7" ht="22.5" x14ac:dyDescent="0.25">
      <c r="A74" s="10" t="s">
        <v>103</v>
      </c>
      <c r="B74" s="11" t="s">
        <v>16</v>
      </c>
      <c r="C74" s="11" t="s">
        <v>17</v>
      </c>
      <c r="D74" s="19" t="s">
        <v>104</v>
      </c>
      <c r="E74" s="12">
        <v>1</v>
      </c>
      <c r="F74" s="12">
        <v>320.66000000000003</v>
      </c>
      <c r="G74" s="13">
        <f>ROUND(E74*F74,2)</f>
        <v>320.66000000000003</v>
      </c>
    </row>
    <row r="75" spans="1:7" ht="33.75" x14ac:dyDescent="0.25">
      <c r="A75" s="14"/>
      <c r="B75" s="14"/>
      <c r="C75" s="14"/>
      <c r="D75" s="19" t="s">
        <v>100</v>
      </c>
      <c r="E75" s="14"/>
      <c r="F75" s="14"/>
      <c r="G75" s="14"/>
    </row>
    <row r="76" spans="1:7" ht="22.5" x14ac:dyDescent="0.25">
      <c r="A76" s="10" t="s">
        <v>105</v>
      </c>
      <c r="B76" s="11" t="s">
        <v>16</v>
      </c>
      <c r="C76" s="11" t="s">
        <v>17</v>
      </c>
      <c r="D76" s="19" t="s">
        <v>106</v>
      </c>
      <c r="E76" s="12">
        <v>1</v>
      </c>
      <c r="F76" s="12">
        <v>293.66000000000003</v>
      </c>
      <c r="G76" s="13">
        <f>ROUND(E76*F76,2)</f>
        <v>293.66000000000003</v>
      </c>
    </row>
    <row r="77" spans="1:7" ht="33.75" x14ac:dyDescent="0.25">
      <c r="A77" s="14"/>
      <c r="B77" s="14"/>
      <c r="C77" s="14"/>
      <c r="D77" s="19" t="s">
        <v>100</v>
      </c>
      <c r="E77" s="14"/>
      <c r="F77" s="14"/>
      <c r="G77" s="14"/>
    </row>
    <row r="78" spans="1:7" x14ac:dyDescent="0.25">
      <c r="A78" s="10" t="s">
        <v>42</v>
      </c>
      <c r="B78" s="11" t="s">
        <v>16</v>
      </c>
      <c r="C78" s="11" t="s">
        <v>39</v>
      </c>
      <c r="D78" s="19" t="s">
        <v>43</v>
      </c>
      <c r="E78" s="12">
        <v>526</v>
      </c>
      <c r="F78" s="12">
        <v>42.17</v>
      </c>
      <c r="G78" s="13">
        <f>ROUND(E78*F78,2)</f>
        <v>22181.42</v>
      </c>
    </row>
    <row r="79" spans="1:7" ht="78.75" x14ac:dyDescent="0.25">
      <c r="A79" s="14"/>
      <c r="B79" s="14"/>
      <c r="C79" s="14"/>
      <c r="D79" s="19" t="s">
        <v>44</v>
      </c>
      <c r="E79" s="14"/>
      <c r="F79" s="14"/>
      <c r="G79" s="14"/>
    </row>
    <row r="80" spans="1:7" x14ac:dyDescent="0.25">
      <c r="A80" s="10" t="s">
        <v>107</v>
      </c>
      <c r="B80" s="11" t="s">
        <v>16</v>
      </c>
      <c r="C80" s="11" t="s">
        <v>39</v>
      </c>
      <c r="D80" s="19" t="s">
        <v>108</v>
      </c>
      <c r="E80" s="12">
        <v>50</v>
      </c>
      <c r="F80" s="12">
        <v>90.75</v>
      </c>
      <c r="G80" s="13">
        <f>ROUND(E80*F80,2)</f>
        <v>4537.5</v>
      </c>
    </row>
    <row r="81" spans="1:7" ht="78.75" x14ac:dyDescent="0.25">
      <c r="A81" s="14"/>
      <c r="B81" s="14"/>
      <c r="C81" s="14"/>
      <c r="D81" s="19" t="s">
        <v>109</v>
      </c>
      <c r="E81" s="14"/>
      <c r="F81" s="14"/>
      <c r="G81" s="14"/>
    </row>
    <row r="82" spans="1:7" x14ac:dyDescent="0.25">
      <c r="A82" s="10" t="s">
        <v>110</v>
      </c>
      <c r="B82" s="11" t="s">
        <v>16</v>
      </c>
      <c r="C82" s="11" t="s">
        <v>39</v>
      </c>
      <c r="D82" s="19" t="s">
        <v>111</v>
      </c>
      <c r="E82" s="12">
        <v>71</v>
      </c>
      <c r="F82" s="12">
        <v>40.159999999999997</v>
      </c>
      <c r="G82" s="13">
        <f>ROUND(E82*F82,2)</f>
        <v>2851.36</v>
      </c>
    </row>
    <row r="83" spans="1:7" ht="78.75" x14ac:dyDescent="0.25">
      <c r="A83" s="14"/>
      <c r="B83" s="14"/>
      <c r="C83" s="14"/>
      <c r="D83" s="19" t="s">
        <v>112</v>
      </c>
      <c r="E83" s="14"/>
      <c r="F83" s="14"/>
      <c r="G83" s="14"/>
    </row>
    <row r="84" spans="1:7" ht="22.5" x14ac:dyDescent="0.25">
      <c r="A84" s="10" t="s">
        <v>113</v>
      </c>
      <c r="B84" s="11" t="s">
        <v>16</v>
      </c>
      <c r="C84" s="11" t="s">
        <v>46</v>
      </c>
      <c r="D84" s="19" t="s">
        <v>47</v>
      </c>
      <c r="E84" s="12">
        <v>55</v>
      </c>
      <c r="F84" s="12">
        <v>124.47</v>
      </c>
      <c r="G84" s="13">
        <f>ROUND(E84*F84,2)</f>
        <v>6845.85</v>
      </c>
    </row>
    <row r="85" spans="1:7" x14ac:dyDescent="0.25">
      <c r="A85" s="14"/>
      <c r="B85" s="14"/>
      <c r="C85" s="14"/>
      <c r="D85" s="24" t="s">
        <v>114</v>
      </c>
      <c r="E85" s="12">
        <v>1</v>
      </c>
      <c r="F85" s="15">
        <f>G54+G56+G58+G60+G62+G64+G66+G68+G70+G72+G74+G76+G78+G80+G82+G84</f>
        <v>96414.48</v>
      </c>
      <c r="G85" s="15">
        <f>ROUND(E85*F85,2)</f>
        <v>96414.48</v>
      </c>
    </row>
    <row r="86" spans="1:7" ht="0.95" customHeight="1" x14ac:dyDescent="0.25">
      <c r="A86" s="16"/>
      <c r="B86" s="16"/>
      <c r="C86" s="16"/>
      <c r="D86" s="25"/>
      <c r="E86" s="16"/>
      <c r="F86" s="16"/>
      <c r="G86" s="16"/>
    </row>
    <row r="87" spans="1:7" x14ac:dyDescent="0.25">
      <c r="A87" s="8" t="s">
        <v>115</v>
      </c>
      <c r="B87" s="8" t="s">
        <v>10</v>
      </c>
      <c r="C87" s="8" t="s">
        <v>11</v>
      </c>
      <c r="D87" s="23" t="s">
        <v>116</v>
      </c>
      <c r="E87" s="9">
        <f>E108</f>
        <v>1</v>
      </c>
      <c r="F87" s="9">
        <f>F108</f>
        <v>9733.4599999999991</v>
      </c>
      <c r="G87" s="9">
        <f>G108</f>
        <v>9733.4599999999991</v>
      </c>
    </row>
    <row r="88" spans="1:7" ht="33.75" x14ac:dyDescent="0.25">
      <c r="A88" s="10" t="s">
        <v>117</v>
      </c>
      <c r="B88" s="11" t="s">
        <v>16</v>
      </c>
      <c r="C88" s="11" t="s">
        <v>17</v>
      </c>
      <c r="D88" s="19" t="s">
        <v>118</v>
      </c>
      <c r="E88" s="12">
        <v>1</v>
      </c>
      <c r="F88" s="12">
        <v>197.86</v>
      </c>
      <c r="G88" s="13">
        <f>ROUND(E88*F88,2)</f>
        <v>197.86</v>
      </c>
    </row>
    <row r="89" spans="1:7" ht="90" x14ac:dyDescent="0.25">
      <c r="A89" s="14"/>
      <c r="B89" s="14"/>
      <c r="C89" s="14"/>
      <c r="D89" s="19" t="s">
        <v>119</v>
      </c>
      <c r="E89" s="14"/>
      <c r="F89" s="14"/>
      <c r="G89" s="14"/>
    </row>
    <row r="90" spans="1:7" ht="33.75" x14ac:dyDescent="0.25">
      <c r="A90" s="10" t="s">
        <v>120</v>
      </c>
      <c r="B90" s="11" t="s">
        <v>16</v>
      </c>
      <c r="C90" s="11" t="s">
        <v>17</v>
      </c>
      <c r="D90" s="19" t="s">
        <v>121</v>
      </c>
      <c r="E90" s="12">
        <v>1</v>
      </c>
      <c r="F90" s="12">
        <v>300.87</v>
      </c>
      <c r="G90" s="13">
        <f>ROUND(E90*F90,2)</f>
        <v>300.87</v>
      </c>
    </row>
    <row r="91" spans="1:7" ht="123.75" x14ac:dyDescent="0.25">
      <c r="A91" s="14"/>
      <c r="B91" s="14"/>
      <c r="C91" s="14"/>
      <c r="D91" s="19" t="s">
        <v>122</v>
      </c>
      <c r="E91" s="14"/>
      <c r="F91" s="14"/>
      <c r="G91" s="14"/>
    </row>
    <row r="92" spans="1:7" ht="33.75" x14ac:dyDescent="0.25">
      <c r="A92" s="10" t="s">
        <v>57</v>
      </c>
      <c r="B92" s="11" t="s">
        <v>16</v>
      </c>
      <c r="C92" s="11" t="s">
        <v>17</v>
      </c>
      <c r="D92" s="19" t="s">
        <v>58</v>
      </c>
      <c r="E92" s="12">
        <v>2</v>
      </c>
      <c r="F92" s="12">
        <v>105.73</v>
      </c>
      <c r="G92" s="13">
        <f>ROUND(E92*F92,2)</f>
        <v>211.46</v>
      </c>
    </row>
    <row r="93" spans="1:7" ht="123.75" x14ac:dyDescent="0.25">
      <c r="A93" s="14"/>
      <c r="B93" s="14"/>
      <c r="C93" s="14"/>
      <c r="D93" s="19" t="s">
        <v>59</v>
      </c>
      <c r="E93" s="14"/>
      <c r="F93" s="14"/>
      <c r="G93" s="14"/>
    </row>
    <row r="94" spans="1:7" ht="33.75" x14ac:dyDescent="0.25">
      <c r="A94" s="10" t="s">
        <v>60</v>
      </c>
      <c r="B94" s="11" t="s">
        <v>16</v>
      </c>
      <c r="C94" s="11" t="s">
        <v>17</v>
      </c>
      <c r="D94" s="19" t="s">
        <v>61</v>
      </c>
      <c r="E94" s="12">
        <v>4</v>
      </c>
      <c r="F94" s="12">
        <v>42.23</v>
      </c>
      <c r="G94" s="13">
        <f>ROUND(E94*F94,2)</f>
        <v>168.92</v>
      </c>
    </row>
    <row r="95" spans="1:7" ht="90" x14ac:dyDescent="0.25">
      <c r="A95" s="14"/>
      <c r="B95" s="14"/>
      <c r="C95" s="14"/>
      <c r="D95" s="19" t="s">
        <v>62</v>
      </c>
      <c r="E95" s="14"/>
      <c r="F95" s="14"/>
      <c r="G95" s="14"/>
    </row>
    <row r="96" spans="1:7" ht="45" x14ac:dyDescent="0.25">
      <c r="A96" s="10" t="s">
        <v>63</v>
      </c>
      <c r="B96" s="11" t="s">
        <v>16</v>
      </c>
      <c r="C96" s="11" t="s">
        <v>39</v>
      </c>
      <c r="D96" s="19" t="s">
        <v>64</v>
      </c>
      <c r="E96" s="12">
        <v>70</v>
      </c>
      <c r="F96" s="12">
        <v>71.239999999999995</v>
      </c>
      <c r="G96" s="13">
        <f>ROUND(E96*F96,2)</f>
        <v>4986.8</v>
      </c>
    </row>
    <row r="97" spans="1:7" ht="123.75" x14ac:dyDescent="0.25">
      <c r="A97" s="14"/>
      <c r="B97" s="14"/>
      <c r="C97" s="14"/>
      <c r="D97" s="19" t="s">
        <v>65</v>
      </c>
      <c r="E97" s="14"/>
      <c r="F97" s="14"/>
      <c r="G97" s="14"/>
    </row>
    <row r="98" spans="1:7" ht="22.5" x14ac:dyDescent="0.25">
      <c r="A98" s="10" t="s">
        <v>123</v>
      </c>
      <c r="B98" s="11" t="s">
        <v>16</v>
      </c>
      <c r="C98" s="11" t="s">
        <v>39</v>
      </c>
      <c r="D98" s="19" t="s">
        <v>124</v>
      </c>
      <c r="E98" s="12">
        <v>55</v>
      </c>
      <c r="F98" s="12">
        <v>40.01</v>
      </c>
      <c r="G98" s="13">
        <f>ROUND(E98*F98,2)</f>
        <v>2200.5500000000002</v>
      </c>
    </row>
    <row r="99" spans="1:7" ht="112.5" x14ac:dyDescent="0.25">
      <c r="A99" s="14"/>
      <c r="B99" s="14"/>
      <c r="C99" s="14"/>
      <c r="D99" s="19" t="s">
        <v>125</v>
      </c>
      <c r="E99" s="14"/>
      <c r="F99" s="14"/>
      <c r="G99" s="14"/>
    </row>
    <row r="100" spans="1:7" ht="22.5" x14ac:dyDescent="0.25">
      <c r="A100" s="10" t="s">
        <v>66</v>
      </c>
      <c r="B100" s="11" t="s">
        <v>16</v>
      </c>
      <c r="C100" s="11" t="s">
        <v>39</v>
      </c>
      <c r="D100" s="19" t="s">
        <v>67</v>
      </c>
      <c r="E100" s="12">
        <v>200</v>
      </c>
      <c r="F100" s="12">
        <v>2.12</v>
      </c>
      <c r="G100" s="13">
        <f>ROUND(E100*F100,2)</f>
        <v>424</v>
      </c>
    </row>
    <row r="101" spans="1:7" ht="112.5" x14ac:dyDescent="0.25">
      <c r="A101" s="14"/>
      <c r="B101" s="14"/>
      <c r="C101" s="14"/>
      <c r="D101" s="19" t="s">
        <v>68</v>
      </c>
      <c r="E101" s="14"/>
      <c r="F101" s="14"/>
      <c r="G101" s="14"/>
    </row>
    <row r="102" spans="1:7" ht="45" x14ac:dyDescent="0.25">
      <c r="A102" s="10" t="s">
        <v>72</v>
      </c>
      <c r="B102" s="11" t="s">
        <v>16</v>
      </c>
      <c r="C102" s="11" t="s">
        <v>39</v>
      </c>
      <c r="D102" s="19" t="s">
        <v>73</v>
      </c>
      <c r="E102" s="12">
        <v>50</v>
      </c>
      <c r="F102" s="12">
        <v>5.48</v>
      </c>
      <c r="G102" s="13">
        <f>ROUND(E102*F102,2)</f>
        <v>274</v>
      </c>
    </row>
    <row r="103" spans="1:7" ht="112.5" x14ac:dyDescent="0.25">
      <c r="A103" s="14"/>
      <c r="B103" s="14"/>
      <c r="C103" s="14"/>
      <c r="D103" s="19" t="s">
        <v>74</v>
      </c>
      <c r="E103" s="14"/>
      <c r="F103" s="14"/>
      <c r="G103" s="14"/>
    </row>
    <row r="104" spans="1:7" ht="45" x14ac:dyDescent="0.25">
      <c r="A104" s="10" t="s">
        <v>75</v>
      </c>
      <c r="B104" s="11" t="s">
        <v>16</v>
      </c>
      <c r="C104" s="11" t="s">
        <v>39</v>
      </c>
      <c r="D104" s="19" t="s">
        <v>76</v>
      </c>
      <c r="E104" s="12">
        <v>100</v>
      </c>
      <c r="F104" s="12">
        <v>2.44</v>
      </c>
      <c r="G104" s="13">
        <f>ROUND(E104*F104,2)</f>
        <v>244</v>
      </c>
    </row>
    <row r="105" spans="1:7" ht="112.5" x14ac:dyDescent="0.25">
      <c r="A105" s="14"/>
      <c r="B105" s="14"/>
      <c r="C105" s="14"/>
      <c r="D105" s="19" t="s">
        <v>77</v>
      </c>
      <c r="E105" s="14"/>
      <c r="F105" s="14"/>
      <c r="G105" s="14"/>
    </row>
    <row r="106" spans="1:7" ht="33.75" x14ac:dyDescent="0.25">
      <c r="A106" s="10" t="s">
        <v>78</v>
      </c>
      <c r="B106" s="11" t="s">
        <v>16</v>
      </c>
      <c r="C106" s="11" t="s">
        <v>39</v>
      </c>
      <c r="D106" s="19" t="s">
        <v>79</v>
      </c>
      <c r="E106" s="12">
        <v>250</v>
      </c>
      <c r="F106" s="12">
        <v>2.9</v>
      </c>
      <c r="G106" s="13">
        <f>ROUND(E106*F106,2)</f>
        <v>725</v>
      </c>
    </row>
    <row r="107" spans="1:7" ht="33.75" x14ac:dyDescent="0.25">
      <c r="A107" s="14"/>
      <c r="B107" s="14"/>
      <c r="C107" s="14"/>
      <c r="D107" s="19" t="s">
        <v>80</v>
      </c>
      <c r="E107" s="14"/>
      <c r="F107" s="14"/>
      <c r="G107" s="14"/>
    </row>
    <row r="108" spans="1:7" x14ac:dyDescent="0.25">
      <c r="A108" s="14"/>
      <c r="B108" s="14"/>
      <c r="C108" s="14"/>
      <c r="D108" s="24" t="s">
        <v>126</v>
      </c>
      <c r="E108" s="12">
        <v>1</v>
      </c>
      <c r="F108" s="15">
        <f>G88+G90+G92+G94+G96+G98+G100+G102+G104+G106</f>
        <v>9733.4599999999991</v>
      </c>
      <c r="G108" s="15">
        <f>ROUND(E108*F108,2)</f>
        <v>9733.4599999999991</v>
      </c>
    </row>
    <row r="109" spans="1:7" ht="0.95" customHeight="1" x14ac:dyDescent="0.25">
      <c r="A109" s="16"/>
      <c r="B109" s="16"/>
      <c r="C109" s="16"/>
      <c r="D109" s="25"/>
      <c r="E109" s="16"/>
      <c r="F109" s="16"/>
      <c r="G109" s="16"/>
    </row>
    <row r="110" spans="1:7" x14ac:dyDescent="0.25">
      <c r="A110" s="14"/>
      <c r="B110" s="14"/>
      <c r="C110" s="14"/>
      <c r="D110" s="24" t="s">
        <v>127</v>
      </c>
      <c r="E110" s="17">
        <v>1</v>
      </c>
      <c r="F110" s="15">
        <f>G53+G87</f>
        <v>106147.94</v>
      </c>
      <c r="G110" s="15">
        <f>ROUND(E110*F110,2)</f>
        <v>106147.94</v>
      </c>
    </row>
    <row r="111" spans="1:7" ht="0.95" customHeight="1" x14ac:dyDescent="0.25">
      <c r="A111" s="16"/>
      <c r="B111" s="16"/>
      <c r="C111" s="16"/>
      <c r="D111" s="25"/>
      <c r="E111" s="16"/>
      <c r="F111" s="16"/>
      <c r="G111" s="16"/>
    </row>
    <row r="112" spans="1:7" x14ac:dyDescent="0.25">
      <c r="A112" s="5" t="s">
        <v>128</v>
      </c>
      <c r="B112" s="5" t="s">
        <v>10</v>
      </c>
      <c r="C112" s="5" t="s">
        <v>11</v>
      </c>
      <c r="D112" s="22" t="s">
        <v>129</v>
      </c>
      <c r="E112" s="6">
        <f>E135</f>
        <v>1</v>
      </c>
      <c r="F112" s="7">
        <f>F135</f>
        <v>34118.36</v>
      </c>
      <c r="G112" s="7">
        <f>G135</f>
        <v>34118.36</v>
      </c>
    </row>
    <row r="113" spans="1:7" x14ac:dyDescent="0.25">
      <c r="A113" s="10" t="s">
        <v>130</v>
      </c>
      <c r="B113" s="11" t="s">
        <v>16</v>
      </c>
      <c r="C113" s="11" t="s">
        <v>131</v>
      </c>
      <c r="D113" s="19" t="s">
        <v>132</v>
      </c>
      <c r="E113" s="12">
        <v>1</v>
      </c>
      <c r="F113" s="12">
        <v>900</v>
      </c>
      <c r="G113" s="13">
        <f>ROUND(E113*F113,2)</f>
        <v>900</v>
      </c>
    </row>
    <row r="114" spans="1:7" ht="112.5" x14ac:dyDescent="0.25">
      <c r="A114" s="14"/>
      <c r="B114" s="14"/>
      <c r="C114" s="14"/>
      <c r="D114" s="19" t="s">
        <v>133</v>
      </c>
      <c r="E114" s="14"/>
      <c r="F114" s="14"/>
      <c r="G114" s="14"/>
    </row>
    <row r="115" spans="1:7" x14ac:dyDescent="0.25">
      <c r="A115" s="10" t="s">
        <v>134</v>
      </c>
      <c r="B115" s="11" t="s">
        <v>16</v>
      </c>
      <c r="C115" s="11" t="s">
        <v>17</v>
      </c>
      <c r="D115" s="19" t="s">
        <v>135</v>
      </c>
      <c r="E115" s="12">
        <v>1</v>
      </c>
      <c r="F115" s="12">
        <v>2300</v>
      </c>
      <c r="G115" s="13">
        <f>ROUND(E115*F115,2)</f>
        <v>2300</v>
      </c>
    </row>
    <row r="116" spans="1:7" ht="33.75" x14ac:dyDescent="0.25">
      <c r="A116" s="14"/>
      <c r="B116" s="14"/>
      <c r="C116" s="14"/>
      <c r="D116" s="19" t="s">
        <v>136</v>
      </c>
      <c r="E116" s="14"/>
      <c r="F116" s="14"/>
      <c r="G116" s="14"/>
    </row>
    <row r="117" spans="1:7" x14ac:dyDescent="0.25">
      <c r="A117" s="10" t="s">
        <v>137</v>
      </c>
      <c r="B117" s="11" t="s">
        <v>16</v>
      </c>
      <c r="C117" s="11" t="s">
        <v>17</v>
      </c>
      <c r="D117" s="19" t="s">
        <v>138</v>
      </c>
      <c r="E117" s="12">
        <v>1</v>
      </c>
      <c r="F117" s="12">
        <v>1264.33</v>
      </c>
      <c r="G117" s="13">
        <f>ROUND(E117*F117,2)</f>
        <v>1264.33</v>
      </c>
    </row>
    <row r="118" spans="1:7" x14ac:dyDescent="0.25">
      <c r="A118" s="14"/>
      <c r="B118" s="14"/>
      <c r="C118" s="14"/>
      <c r="D118" s="19" t="s">
        <v>139</v>
      </c>
      <c r="E118" s="14"/>
      <c r="F118" s="14"/>
      <c r="G118" s="14"/>
    </row>
    <row r="119" spans="1:7" ht="22.5" x14ac:dyDescent="0.25">
      <c r="A119" s="10" t="s">
        <v>140</v>
      </c>
      <c r="B119" s="11" t="s">
        <v>16</v>
      </c>
      <c r="C119" s="11" t="s">
        <v>17</v>
      </c>
      <c r="D119" s="19" t="s">
        <v>141</v>
      </c>
      <c r="E119" s="12">
        <v>10</v>
      </c>
      <c r="F119" s="12">
        <v>202.29</v>
      </c>
      <c r="G119" s="13">
        <f>ROUND(E119*F119,2)</f>
        <v>2022.9</v>
      </c>
    </row>
    <row r="120" spans="1:7" ht="90" x14ac:dyDescent="0.25">
      <c r="A120" s="14"/>
      <c r="B120" s="14"/>
      <c r="C120" s="14"/>
      <c r="D120" s="19" t="s">
        <v>142</v>
      </c>
      <c r="E120" s="14"/>
      <c r="F120" s="14"/>
      <c r="G120" s="14"/>
    </row>
    <row r="121" spans="1:7" ht="22.5" x14ac:dyDescent="0.25">
      <c r="A121" s="10" t="s">
        <v>143</v>
      </c>
      <c r="B121" s="11" t="s">
        <v>16</v>
      </c>
      <c r="C121" s="11" t="s">
        <v>144</v>
      </c>
      <c r="D121" s="19" t="s">
        <v>145</v>
      </c>
      <c r="E121" s="12">
        <v>100</v>
      </c>
      <c r="F121" s="12">
        <v>4.07</v>
      </c>
      <c r="G121" s="13">
        <f>ROUND(E121*F121,2)</f>
        <v>407</v>
      </c>
    </row>
    <row r="122" spans="1:7" ht="45" x14ac:dyDescent="0.25">
      <c r="A122" s="14"/>
      <c r="B122" s="14"/>
      <c r="C122" s="14"/>
      <c r="D122" s="19" t="s">
        <v>146</v>
      </c>
      <c r="E122" s="14"/>
      <c r="F122" s="14"/>
      <c r="G122" s="14"/>
    </row>
    <row r="123" spans="1:7" x14ac:dyDescent="0.25">
      <c r="A123" s="10" t="s">
        <v>147</v>
      </c>
      <c r="B123" s="11" t="s">
        <v>16</v>
      </c>
      <c r="C123" s="11" t="s">
        <v>17</v>
      </c>
      <c r="D123" s="19" t="s">
        <v>148</v>
      </c>
      <c r="E123" s="12">
        <v>1</v>
      </c>
      <c r="F123" s="20">
        <v>10200</v>
      </c>
      <c r="G123" s="13">
        <f>ROUND(E123*F123,2)</f>
        <v>10200</v>
      </c>
    </row>
    <row r="124" spans="1:7" ht="56.25" x14ac:dyDescent="0.25">
      <c r="A124" s="14"/>
      <c r="B124" s="14"/>
      <c r="C124" s="14"/>
      <c r="D124" s="19" t="s">
        <v>149</v>
      </c>
      <c r="E124" s="14"/>
      <c r="F124" s="14"/>
      <c r="G124" s="14"/>
    </row>
    <row r="125" spans="1:7" ht="22.5" x14ac:dyDescent="0.25">
      <c r="A125" s="10" t="s">
        <v>150</v>
      </c>
      <c r="B125" s="11" t="s">
        <v>16</v>
      </c>
      <c r="C125" s="11" t="s">
        <v>17</v>
      </c>
      <c r="D125" s="19" t="s">
        <v>151</v>
      </c>
      <c r="E125" s="12">
        <v>1</v>
      </c>
      <c r="F125" s="20">
        <v>4582.47</v>
      </c>
      <c r="G125" s="13">
        <f>ROUND(E125*F125,2)</f>
        <v>4582.47</v>
      </c>
    </row>
    <row r="126" spans="1:7" ht="101.25" x14ac:dyDescent="0.25">
      <c r="A126" s="14"/>
      <c r="B126" s="14"/>
      <c r="C126" s="14"/>
      <c r="D126" s="19" t="s">
        <v>152</v>
      </c>
      <c r="E126" s="14"/>
      <c r="F126" s="14"/>
      <c r="G126" s="14"/>
    </row>
    <row r="127" spans="1:7" ht="22.5" x14ac:dyDescent="0.25">
      <c r="A127" s="10" t="s">
        <v>153</v>
      </c>
      <c r="B127" s="11" t="s">
        <v>16</v>
      </c>
      <c r="C127" s="11" t="s">
        <v>17</v>
      </c>
      <c r="D127" s="19" t="s">
        <v>154</v>
      </c>
      <c r="E127" s="12">
        <v>1</v>
      </c>
      <c r="F127" s="12">
        <v>6658.76</v>
      </c>
      <c r="G127" s="13">
        <f>ROUND(E127*F127,2)</f>
        <v>6658.76</v>
      </c>
    </row>
    <row r="128" spans="1:7" ht="213.75" x14ac:dyDescent="0.25">
      <c r="A128" s="14"/>
      <c r="B128" s="14"/>
      <c r="C128" s="14"/>
      <c r="D128" s="19" t="s">
        <v>155</v>
      </c>
      <c r="E128" s="14"/>
      <c r="F128" s="14"/>
      <c r="G128" s="14"/>
    </row>
    <row r="129" spans="1:7" ht="56.25" x14ac:dyDescent="0.25">
      <c r="A129" s="10" t="s">
        <v>156</v>
      </c>
      <c r="B129" s="11" t="s">
        <v>16</v>
      </c>
      <c r="C129" s="11" t="s">
        <v>144</v>
      </c>
      <c r="D129" s="19" t="s">
        <v>157</v>
      </c>
      <c r="E129" s="12">
        <v>100</v>
      </c>
      <c r="F129" s="12">
        <v>36.94</v>
      </c>
      <c r="G129" s="13">
        <f>ROUND(E129*F129,2)</f>
        <v>3694</v>
      </c>
    </row>
    <row r="130" spans="1:7" ht="191.25" x14ac:dyDescent="0.25">
      <c r="A130" s="14"/>
      <c r="B130" s="14"/>
      <c r="C130" s="14"/>
      <c r="D130" s="19" t="s">
        <v>158</v>
      </c>
      <c r="E130" s="14"/>
      <c r="F130" s="14"/>
      <c r="G130" s="14"/>
    </row>
    <row r="131" spans="1:7" ht="22.5" x14ac:dyDescent="0.25">
      <c r="A131" s="10" t="s">
        <v>159</v>
      </c>
      <c r="B131" s="11" t="s">
        <v>16</v>
      </c>
      <c r="C131" s="11" t="s">
        <v>144</v>
      </c>
      <c r="D131" s="19" t="s">
        <v>160</v>
      </c>
      <c r="E131" s="12">
        <v>210</v>
      </c>
      <c r="F131" s="12">
        <v>8.85</v>
      </c>
      <c r="G131" s="13">
        <f>ROUND(E131*F131,2)</f>
        <v>1858.5</v>
      </c>
    </row>
    <row r="132" spans="1:7" ht="33.75" x14ac:dyDescent="0.25">
      <c r="A132" s="14"/>
      <c r="B132" s="14"/>
      <c r="C132" s="14"/>
      <c r="D132" s="19" t="s">
        <v>161</v>
      </c>
      <c r="E132" s="14"/>
      <c r="F132" s="14"/>
      <c r="G132" s="14"/>
    </row>
    <row r="133" spans="1:7" ht="33.75" x14ac:dyDescent="0.25">
      <c r="A133" s="10" t="s">
        <v>162</v>
      </c>
      <c r="B133" s="11" t="s">
        <v>16</v>
      </c>
      <c r="C133" s="11" t="s">
        <v>46</v>
      </c>
      <c r="D133" s="19" t="s">
        <v>163</v>
      </c>
      <c r="E133" s="12">
        <v>120</v>
      </c>
      <c r="F133" s="12">
        <v>1.92</v>
      </c>
      <c r="G133" s="13">
        <f>ROUND(E133*F133,2)</f>
        <v>230.4</v>
      </c>
    </row>
    <row r="134" spans="1:7" ht="67.5" x14ac:dyDescent="0.25">
      <c r="A134" s="14"/>
      <c r="B134" s="14"/>
      <c r="C134" s="14"/>
      <c r="D134" s="19" t="s">
        <v>164</v>
      </c>
      <c r="E134" s="14"/>
      <c r="F134" s="14"/>
      <c r="G134" s="14"/>
    </row>
    <row r="135" spans="1:7" x14ac:dyDescent="0.25">
      <c r="A135" s="14"/>
      <c r="B135" s="14"/>
      <c r="C135" s="14"/>
      <c r="D135" s="24" t="s">
        <v>165</v>
      </c>
      <c r="E135" s="17">
        <v>1</v>
      </c>
      <c r="F135" s="15">
        <f>G113+G115+G117+G119+G121+G123+G125+G127+G129+G131+G133</f>
        <v>34118.36</v>
      </c>
      <c r="G135" s="15">
        <f>ROUND(E135*F135,2)</f>
        <v>34118.36</v>
      </c>
    </row>
    <row r="136" spans="1:7" ht="0.95" customHeight="1" x14ac:dyDescent="0.25">
      <c r="A136" s="16"/>
      <c r="B136" s="16"/>
      <c r="C136" s="16"/>
      <c r="D136" s="25"/>
      <c r="E136" s="16"/>
      <c r="F136" s="16"/>
      <c r="G136" s="16"/>
    </row>
    <row r="137" spans="1:7" x14ac:dyDescent="0.25">
      <c r="A137" s="14"/>
      <c r="B137" s="14"/>
      <c r="C137" s="14"/>
      <c r="D137" s="24" t="s">
        <v>166</v>
      </c>
      <c r="E137" s="17">
        <v>1</v>
      </c>
      <c r="F137" s="15">
        <f>G4+G52+G112</f>
        <v>239494.78</v>
      </c>
      <c r="G137" s="15">
        <f>ROUND(E137*F137,2)</f>
        <v>239494.78</v>
      </c>
    </row>
    <row r="138" spans="1:7" ht="0.95" customHeight="1" x14ac:dyDescent="0.25">
      <c r="A138" s="16"/>
      <c r="B138" s="16"/>
      <c r="C138" s="16"/>
      <c r="D138" s="25"/>
      <c r="E138" s="16"/>
      <c r="F138" s="16"/>
      <c r="G138" s="16"/>
    </row>
  </sheetData>
  <dataValidations count="1">
    <dataValidation type="list" allowBlank="1" showInputMessage="1" showErrorMessage="1" sqref="B4:B138" xr:uid="{FF3D7263-A884-43CE-82F6-EFB072058BB5}">
      <formula1>"Capítol,Partida,Ma d’obra,Maquinària,Material,Altres,Tasca,"</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c0a7cc0bcffbecc1c2d32c14cfcbb6a8">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a2a09393e29ebec0b537988adc15160b"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4C1EB2-A907-4B1E-99D3-AA46F903350C}"/>
</file>

<file path=customXml/itemProps2.xml><?xml version="1.0" encoding="utf-8"?>
<ds:datastoreItem xmlns:ds="http://schemas.openxmlformats.org/officeDocument/2006/customXml" ds:itemID="{C8C86E16-906C-4443-B654-18C6B59D9829}"/>
</file>

<file path=customXml/itemProps3.xml><?xml version="1.0" encoding="utf-8"?>
<ds:datastoreItem xmlns:ds="http://schemas.openxmlformats.org/officeDocument/2006/customXml" ds:itemID="{E17DF0CA-0D81-4EBD-8D07-EDC81DD361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 Albet</dc:creator>
  <cp:lastModifiedBy>Sergi Albet</cp:lastModifiedBy>
  <dcterms:created xsi:type="dcterms:W3CDTF">2025-10-13T07:22:32Z</dcterms:created>
  <dcterms:modified xsi:type="dcterms:W3CDTF">2025-10-30T10:52:08Z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