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33 Maquinaria i eines/"/>
    </mc:Choice>
  </mc:AlternateContent>
  <xr:revisionPtr revIDLastSave="58" documentId="8_{ACCF988B-924E-47B8-BB3B-1D654920ECD0}" xr6:coauthVersionLast="47" xr6:coauthVersionMax="47" xr10:uidLastSave="{9B611515-2632-4807-9C3B-2BE985396C06}"/>
  <bookViews>
    <workbookView xWindow="15264" yWindow="0" windowWidth="15552" windowHeight="16656" xr2:uid="{33C11383-3E3C-4317-9FEC-8D874361BD78}"/>
  </bookViews>
  <sheets>
    <sheet name="Exp33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4" i="1"/>
  <c r="G48" i="1"/>
  <c r="G49" i="1"/>
  <c r="G50" i="1" s="1"/>
  <c r="J41" i="1"/>
  <c r="J42" i="1" s="1"/>
  <c r="J43" i="1" s="1"/>
  <c r="G41" i="1"/>
  <c r="G42" i="1" s="1"/>
  <c r="G43" i="1" s="1"/>
  <c r="J53" i="1"/>
  <c r="J54" i="1" s="1"/>
  <c r="F53" i="1"/>
  <c r="G53" i="1" s="1"/>
  <c r="J47" i="1"/>
  <c r="F47" i="1"/>
  <c r="G47" i="1" s="1"/>
  <c r="J46" i="1"/>
  <c r="J48" i="1" s="1"/>
  <c r="F46" i="1"/>
  <c r="G46" i="1" s="1"/>
  <c r="J40" i="1"/>
  <c r="F40" i="1"/>
  <c r="G40" i="1" s="1"/>
  <c r="J4" i="1"/>
  <c r="J35" i="1" s="1"/>
  <c r="J36" i="1" s="1"/>
  <c r="J37" i="1" s="1"/>
  <c r="G4" i="1"/>
  <c r="G35" i="1" s="1"/>
  <c r="G36" i="1" s="1"/>
  <c r="G37" i="1" s="1"/>
  <c r="J49" i="1" l="1"/>
  <c r="J50" i="1" s="1"/>
  <c r="G55" i="1"/>
  <c r="G56" i="1" l="1"/>
  <c r="G59" i="1"/>
  <c r="G60" i="1" s="1"/>
  <c r="J55" i="1" l="1"/>
  <c r="J56" i="1" l="1"/>
  <c r="J58" i="1" s="1"/>
  <c r="J59" i="1" l="1"/>
  <c r="J6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<sst xmlns="http://schemas.openxmlformats.org/spreadsheetml/2006/main" count="102" uniqueCount="58">
  <si>
    <t>LOTs</t>
  </si>
  <si>
    <t>Unitats</t>
  </si>
  <si>
    <t>Imatge</t>
  </si>
  <si>
    <t>Preu licitació (UT) *</t>
  </si>
  <si>
    <t>Import licitació (UT) *</t>
  </si>
  <si>
    <t>Preu oferta (UT) *</t>
  </si>
  <si>
    <t>Import oferta</t>
  </si>
  <si>
    <t>LOT 1</t>
  </si>
  <si>
    <t>Generador P inverter de Pramac  per a productes electrónics sensibles i de baix nivell sonor o equivalent</t>
  </si>
  <si>
    <t>·        Principals Característiques</t>
  </si>
  <si>
    <t>o   Freqüència: 50 Hz</t>
  </si>
  <si>
    <t>o   Voltatge: 230 V</t>
  </si>
  <si>
    <t>o   Fases: 1</t>
  </si>
  <si>
    <t>o   Potència Màxima: 3300 watt</t>
  </si>
  <si>
    <t>o   Potència nominal: 3000 watt</t>
  </si>
  <si>
    <t>·        Motor</t>
  </si>
  <si>
    <t>o   Marca del motor: Pramac</t>
  </si>
  <si>
    <t>o   Tipus: OHV</t>
  </si>
  <si>
    <t>o   Emissió d' escapament optimitzat: Stage V</t>
  </si>
  <si>
    <t>o   Velocitat de funcionament nominal: Variable rpm</t>
  </si>
  <si>
    <t>o   Combustible: Gasolina</t>
  </si>
  <si>
    <t>o   Sistema d'arrencada: Elèctric (+Manual)</t>
  </si>
  <si>
    <t>o   Dipòsit d' oli: 0.6 l</t>
  </si>
  <si>
    <t>o   Sistema de protecció per baix nivell d'oli: Sí (√)</t>
  </si>
  <si>
    <t>·        Alternador</t>
  </si>
  <si>
    <t>o   Regulació Voltatge: Inverter</t>
  </si>
  <si>
    <t>·        Dimensions</t>
  </si>
  <si>
    <t>o   Longitud (L): 601 mm</t>
  </si>
  <si>
    <t>o   Ample (W): 458 mm</t>
  </si>
  <si>
    <t>o   Alçada (H): 552 mm</t>
  </si>
  <si>
    <t>o   Pes sec: 49.5 kg</t>
  </si>
  <si>
    <t>o   Dimensió de caixa de cartró LxWxH: 625x505x580 mm</t>
  </si>
  <si>
    <t>·        Autonomia</t>
  </si>
  <si>
    <t>o   Capacitat de tanc de combustible: 10 l</t>
  </si>
  <si>
    <t>o   Consum de combustible @ 75%: 1.6 l/h</t>
  </si>
  <si>
    <t>o   Autonomia al 75%: 6 h</t>
  </si>
  <si>
    <t>·        Nivell sonor</t>
  </si>
  <si>
    <t>o   Nivell sonor garantit (LWA): 88 dBA</t>
  </si>
  <si>
    <t>o   Nivell de pressió de soroll @ 7 mt: 61 dBA</t>
  </si>
  <si>
    <t>LOT 2</t>
  </si>
  <si>
    <t>Soldadora "polivalent" per a la fusió d'accessoris electrosoldables a baixa tensió (8 a 48 V)ELEKTRA 315, utilitzables per al transport de gas, aigua i altres líquids sota pressió (HDPE, PP, PP-R) que compleix amb les normes de soldadura nacionals i internacionals. Elektra 315 disposa d'una memòria que registra 500 cicles de soldadura amb la possibilitat de descarregar dades a través de l'adaptador USB-DB9M.</t>
  </si>
  <si>
    <t>LOT 3</t>
  </si>
  <si>
    <t>Bomba elèctrica sumergible TSURUMI HSZ2,4S-62 Semi Vortex amb agitador 1/2 HP per a aigues brutes, fangs i llots.</t>
  </si>
  <si>
    <t>Bomba elèctrica sumergible TIP Extrema 400/11 CX per aigues brutes pas de solids fins a 40 mm.</t>
  </si>
  <si>
    <t>LOT 4</t>
  </si>
  <si>
    <t>Kit anticaígudes per a tasques en espais confinats. Inclou trípode, rescatador de cable d'hacer de 20m i anticaígudes retràctil amb cable d'acer amb longitut de 10, 15 i 20 metres.</t>
  </si>
  <si>
    <t>Base licitació</t>
  </si>
  <si>
    <t>IVA 21%</t>
  </si>
  <si>
    <t>IVA21%</t>
  </si>
  <si>
    <t>TOTAL</t>
  </si>
  <si>
    <t>Subministrament de Maquinaria i eines per la Brigada de Serveis Municipals Sant Quirze SLU. - SQVaigua .  Exp. 33/2025/SMSQV/CO</t>
  </si>
  <si>
    <t>Base oferta</t>
  </si>
  <si>
    <t>Base TOTAL licitació</t>
  </si>
  <si>
    <t>Base TOTAL oferta</t>
  </si>
  <si>
    <t>Generador.</t>
  </si>
  <si>
    <t>Soldadora.</t>
  </si>
  <si>
    <t>Trípode anticaigudes</t>
  </si>
  <si>
    <t>Bombes submergibles.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</si>
</sst>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/Ut&quot;"/>
    <numFmt numFmtId="165" formatCode="#,##0.00\ &quot;€&quot;"/>
    <numFmt numFmtId="166" formatCode="#,##0.00\ &quot;€/uts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Figtree"/>
    </font>
    <font>
      <b/>
      <sz val="12"/>
      <color theme="1"/>
      <name val="Figtree"/>
    </font>
    <font>
      <sz val="12"/>
      <color theme="1"/>
      <name val="Figtree"/>
    </font>
    <font>
      <b/>
      <sz val="12"/>
      <name val="Figtree"/>
    </font>
    <font>
      <sz val="12"/>
      <name val="Figtree"/>
    </font>
    <font>
      <b/>
      <sz val="11"/>
      <color theme="1"/>
      <name val="Figtree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3" fillId="0" borderId="0" xfId="1" applyFont="1" applyFill="1" applyAlignment="1" applyProtection="1">
      <alignment wrapText="1"/>
    </xf>
    <xf numFmtId="0" fontId="4" fillId="0" borderId="0" xfId="0" applyFont="1"/>
    <xf numFmtId="44" fontId="3" fillId="0" borderId="0" xfId="1" applyFont="1" applyFill="1" applyAlignment="1" applyProtection="1">
      <alignment horizontal="center" wrapText="1"/>
    </xf>
    <xf numFmtId="164" fontId="3" fillId="0" borderId="0" xfId="1" applyNumberFormat="1" applyFont="1" applyFill="1" applyAlignment="1" applyProtection="1">
      <alignment horizontal="center" wrapText="1"/>
    </xf>
    <xf numFmtId="0" fontId="5" fillId="2" borderId="4" xfId="0" applyFont="1" applyFill="1" applyBorder="1"/>
    <xf numFmtId="0" fontId="5" fillId="2" borderId="5" xfId="0" applyFont="1" applyFill="1" applyBorder="1"/>
    <xf numFmtId="164" fontId="5" fillId="3" borderId="4" xfId="0" applyNumberFormat="1" applyFont="1" applyFill="1" applyBorder="1"/>
    <xf numFmtId="0" fontId="6" fillId="4" borderId="5" xfId="0" applyFont="1" applyFill="1" applyBorder="1" applyAlignment="1">
      <alignment horizontal="left" vertical="center" wrapText="1"/>
    </xf>
    <xf numFmtId="165" fontId="3" fillId="0" borderId="0" xfId="0" applyNumberFormat="1" applyFont="1" applyAlignment="1">
      <alignment horizontal="center"/>
    </xf>
    <xf numFmtId="166" fontId="4" fillId="3" borderId="4" xfId="0" applyNumberFormat="1" applyFont="1" applyFill="1" applyBorder="1" applyAlignment="1" applyProtection="1">
      <alignment horizontal="center" vertical="center"/>
      <protection locked="0"/>
    </xf>
    <xf numFmtId="7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5"/>
    </xf>
    <xf numFmtId="0" fontId="4" fillId="0" borderId="9" xfId="0" applyFont="1" applyBorder="1" applyAlignment="1">
      <alignment horizontal="left" vertical="center" indent="10"/>
    </xf>
    <xf numFmtId="0" fontId="4" fillId="0" borderId="12" xfId="0" applyFont="1" applyBorder="1" applyAlignment="1">
      <alignment horizontal="left" vertical="center" indent="10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center" vertical="center"/>
    </xf>
    <xf numFmtId="44" fontId="3" fillId="0" borderId="1" xfId="1" applyFont="1" applyFill="1" applyBorder="1" applyAlignment="1" applyProtection="1">
      <alignment horizontal="center" wrapText="1"/>
    </xf>
    <xf numFmtId="164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4" fontId="3" fillId="0" borderId="4" xfId="1" applyFont="1" applyFill="1" applyBorder="1" applyAlignment="1" applyProtection="1">
      <alignment horizontal="center" wrapText="1"/>
    </xf>
    <xf numFmtId="0" fontId="4" fillId="0" borderId="0" xfId="0" applyFont="1" applyAlignment="1">
      <alignment wrapText="1"/>
    </xf>
    <xf numFmtId="164" fontId="4" fillId="5" borderId="4" xfId="0" applyNumberFormat="1" applyFont="1" applyFill="1" applyBorder="1" applyAlignment="1">
      <alignment horizontal="right"/>
    </xf>
    <xf numFmtId="165" fontId="4" fillId="5" borderId="4" xfId="0" applyNumberFormat="1" applyFont="1" applyFill="1" applyBorder="1"/>
    <xf numFmtId="164" fontId="7" fillId="5" borderId="4" xfId="0" applyNumberFormat="1" applyFont="1" applyFill="1" applyBorder="1" applyAlignment="1">
      <alignment horizontal="right"/>
    </xf>
    <xf numFmtId="165" fontId="3" fillId="5" borderId="4" xfId="0" applyNumberFormat="1" applyFont="1" applyFill="1" applyBorder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0"/>
    </xf>
    <xf numFmtId="3" fontId="4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 applyProtection="1">
      <alignment horizontal="center" vertical="center" wrapText="1"/>
    </xf>
    <xf numFmtId="164" fontId="4" fillId="6" borderId="4" xfId="0" applyNumberFormat="1" applyFont="1" applyFill="1" applyBorder="1" applyAlignment="1">
      <alignment horizontal="right"/>
    </xf>
    <xf numFmtId="165" fontId="4" fillId="6" borderId="4" xfId="0" applyNumberFormat="1" applyFont="1" applyFill="1" applyBorder="1"/>
    <xf numFmtId="164" fontId="7" fillId="6" borderId="4" xfId="0" applyNumberFormat="1" applyFont="1" applyFill="1" applyBorder="1" applyAlignment="1">
      <alignment horizontal="right"/>
    </xf>
    <xf numFmtId="165" fontId="3" fillId="6" borderId="4" xfId="0" applyNumberFormat="1" applyFont="1" applyFill="1" applyBorder="1"/>
    <xf numFmtId="164" fontId="3" fillId="6" borderId="4" xfId="0" applyNumberFormat="1" applyFont="1" applyFill="1" applyBorder="1" applyAlignment="1">
      <alignment horizontal="right"/>
    </xf>
    <xf numFmtId="166" fontId="4" fillId="3" borderId="4" xfId="0" applyNumberFormat="1" applyFont="1" applyFill="1" applyBorder="1" applyAlignment="1" applyProtection="1">
      <alignment horizontal="center" vertical="center"/>
      <protection locked="0"/>
    </xf>
    <xf numFmtId="7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2" fillId="0" borderId="1" xfId="1" applyFont="1" applyFill="1" applyBorder="1" applyAlignment="1" applyProtection="1">
      <alignment horizontal="center" wrapText="1"/>
    </xf>
    <xf numFmtId="44" fontId="2" fillId="0" borderId="2" xfId="1" applyFont="1" applyFill="1" applyBorder="1" applyAlignment="1" applyProtection="1">
      <alignment horizontal="center" wrapText="1"/>
    </xf>
    <xf numFmtId="44" fontId="2" fillId="0" borderId="3" xfId="1" applyFont="1" applyFill="1" applyBorder="1" applyAlignment="1" applyProtection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44" fontId="3" fillId="0" borderId="5" xfId="1" applyFont="1" applyFill="1" applyBorder="1" applyAlignment="1" applyProtection="1">
      <alignment horizontal="center" vertical="center" wrapText="1"/>
    </xf>
    <xf numFmtId="44" fontId="3" fillId="0" borderId="9" xfId="1" applyFont="1" applyFill="1" applyBorder="1" applyAlignment="1" applyProtection="1">
      <alignment horizontal="center" vertical="center" wrapText="1"/>
    </xf>
    <xf numFmtId="44" fontId="3" fillId="0" borderId="12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404C-A595-4219-A8F7-297774271235}">
  <sheetPr>
    <pageSetUpPr fitToPage="1"/>
  </sheetPr>
  <dimension ref="B1:J62"/>
  <sheetViews>
    <sheetView showGridLines="0" tabSelected="1" topLeftCell="A21" zoomScale="70" zoomScaleNormal="70" workbookViewId="0">
      <selection activeCell="B1" sqref="B1:G60"/>
    </sheetView>
  </sheetViews>
  <sheetFormatPr baseColWidth="10" defaultColWidth="24.44140625" defaultRowHeight="15" x14ac:dyDescent="0.25"/>
  <cols>
    <col min="1" max="1" width="4.5546875" style="2" customWidth="1"/>
    <col min="2" max="2" width="13.88671875" style="2" bestFit="1" customWidth="1"/>
    <col min="3" max="3" width="80" style="25" bestFit="1" customWidth="1"/>
    <col min="4" max="4" width="10.109375" style="2" bestFit="1" customWidth="1"/>
    <col min="5" max="5" width="24.44140625" style="2"/>
    <col min="6" max="6" width="24.44140625" style="30"/>
    <col min="7" max="7" width="26.44140625" style="31" bestFit="1" customWidth="1"/>
    <col min="8" max="8" width="6" style="2" customWidth="1"/>
    <col min="9" max="16384" width="24.44140625" style="2"/>
  </cols>
  <sheetData>
    <row r="1" spans="2:10" ht="49.5" customHeight="1" x14ac:dyDescent="0.35">
      <c r="B1" s="45" t="s">
        <v>50</v>
      </c>
      <c r="C1" s="46"/>
      <c r="D1" s="46"/>
      <c r="E1" s="46"/>
      <c r="F1" s="46"/>
      <c r="G1" s="47"/>
      <c r="H1" s="1"/>
      <c r="I1" s="1"/>
    </row>
    <row r="2" spans="2:10" x14ac:dyDescent="0.25">
      <c r="C2" s="3"/>
      <c r="D2" s="3"/>
      <c r="E2" s="3"/>
      <c r="F2" s="4"/>
      <c r="G2" s="3"/>
      <c r="H2" s="3"/>
      <c r="I2" s="3"/>
    </row>
    <row r="3" spans="2:10" x14ac:dyDescent="0.25">
      <c r="B3" s="5" t="s">
        <v>0</v>
      </c>
      <c r="C3" s="6" t="s">
        <v>54</v>
      </c>
      <c r="D3" s="5" t="s">
        <v>1</v>
      </c>
      <c r="E3" s="5" t="s">
        <v>2</v>
      </c>
      <c r="F3" s="5" t="s">
        <v>3</v>
      </c>
      <c r="G3" s="5" t="s">
        <v>4</v>
      </c>
      <c r="I3" s="7" t="s">
        <v>5</v>
      </c>
      <c r="J3" s="5" t="s">
        <v>6</v>
      </c>
    </row>
    <row r="4" spans="2:10" ht="30" x14ac:dyDescent="0.25">
      <c r="B4" s="48" t="s">
        <v>7</v>
      </c>
      <c r="C4" s="8" t="s">
        <v>8</v>
      </c>
      <c r="D4" s="51">
        <v>2</v>
      </c>
      <c r="E4" s="54" t="e" vm="1">
        <v>#VALUE!</v>
      </c>
      <c r="F4" s="57">
        <v>818.20056198347118</v>
      </c>
      <c r="G4" s="60">
        <f t="shared" ref="G4" si="0">D4*F4</f>
        <v>1636.4011239669424</v>
      </c>
      <c r="H4" s="9"/>
      <c r="I4" s="41">
        <v>0</v>
      </c>
      <c r="J4" s="42">
        <f>D4*I4</f>
        <v>0</v>
      </c>
    </row>
    <row r="5" spans="2:10" x14ac:dyDescent="0.25">
      <c r="B5" s="49"/>
      <c r="C5" s="12" t="s">
        <v>9</v>
      </c>
      <c r="D5" s="52"/>
      <c r="E5" s="55"/>
      <c r="F5" s="58"/>
      <c r="G5" s="61"/>
      <c r="H5" s="9"/>
      <c r="I5" s="41"/>
      <c r="J5" s="42"/>
    </row>
    <row r="6" spans="2:10" x14ac:dyDescent="0.25">
      <c r="B6" s="49"/>
      <c r="C6" s="13" t="s">
        <v>10</v>
      </c>
      <c r="D6" s="52"/>
      <c r="E6" s="55"/>
      <c r="F6" s="58"/>
      <c r="G6" s="61"/>
      <c r="H6" s="9"/>
      <c r="I6" s="41"/>
      <c r="J6" s="42"/>
    </row>
    <row r="7" spans="2:10" x14ac:dyDescent="0.25">
      <c r="B7" s="49"/>
      <c r="C7" s="13" t="s">
        <v>11</v>
      </c>
      <c r="D7" s="52"/>
      <c r="E7" s="55"/>
      <c r="F7" s="58"/>
      <c r="G7" s="61"/>
      <c r="H7" s="9"/>
      <c r="I7" s="41"/>
      <c r="J7" s="42"/>
    </row>
    <row r="8" spans="2:10" x14ac:dyDescent="0.25">
      <c r="B8" s="49"/>
      <c r="C8" s="13" t="s">
        <v>12</v>
      </c>
      <c r="D8" s="52"/>
      <c r="E8" s="55"/>
      <c r="F8" s="58"/>
      <c r="G8" s="61"/>
      <c r="H8" s="9"/>
      <c r="I8" s="41"/>
      <c r="J8" s="42"/>
    </row>
    <row r="9" spans="2:10" x14ac:dyDescent="0.25">
      <c r="B9" s="49"/>
      <c r="C9" s="13" t="s">
        <v>13</v>
      </c>
      <c r="D9" s="52"/>
      <c r="E9" s="55"/>
      <c r="F9" s="58"/>
      <c r="G9" s="61"/>
      <c r="H9" s="9"/>
      <c r="I9" s="41"/>
      <c r="J9" s="42"/>
    </row>
    <row r="10" spans="2:10" x14ac:dyDescent="0.25">
      <c r="B10" s="49"/>
      <c r="C10" s="13" t="s">
        <v>14</v>
      </c>
      <c r="D10" s="52"/>
      <c r="E10" s="55"/>
      <c r="F10" s="58"/>
      <c r="G10" s="61"/>
      <c r="H10" s="9"/>
      <c r="I10" s="41"/>
      <c r="J10" s="42"/>
    </row>
    <row r="11" spans="2:10" x14ac:dyDescent="0.25">
      <c r="B11" s="49"/>
      <c r="C11" s="12" t="s">
        <v>15</v>
      </c>
      <c r="D11" s="52"/>
      <c r="E11" s="55"/>
      <c r="F11" s="58"/>
      <c r="G11" s="61"/>
      <c r="H11" s="9"/>
      <c r="I11" s="41"/>
      <c r="J11" s="42"/>
    </row>
    <row r="12" spans="2:10" x14ac:dyDescent="0.25">
      <c r="B12" s="49"/>
      <c r="C12" s="13" t="s">
        <v>16</v>
      </c>
      <c r="D12" s="52"/>
      <c r="E12" s="55"/>
      <c r="F12" s="58"/>
      <c r="G12" s="61"/>
      <c r="H12" s="9"/>
      <c r="I12" s="41"/>
      <c r="J12" s="42"/>
    </row>
    <row r="13" spans="2:10" x14ac:dyDescent="0.25">
      <c r="B13" s="49"/>
      <c r="C13" s="13" t="s">
        <v>17</v>
      </c>
      <c r="D13" s="52"/>
      <c r="E13" s="55"/>
      <c r="F13" s="58"/>
      <c r="G13" s="61"/>
      <c r="H13" s="9"/>
      <c r="I13" s="41"/>
      <c r="J13" s="42"/>
    </row>
    <row r="14" spans="2:10" x14ac:dyDescent="0.25">
      <c r="B14" s="49"/>
      <c r="C14" s="13" t="s">
        <v>18</v>
      </c>
      <c r="D14" s="52"/>
      <c r="E14" s="55"/>
      <c r="F14" s="58"/>
      <c r="G14" s="61"/>
      <c r="H14" s="9"/>
      <c r="I14" s="41"/>
      <c r="J14" s="42"/>
    </row>
    <row r="15" spans="2:10" x14ac:dyDescent="0.25">
      <c r="B15" s="49"/>
      <c r="C15" s="13" t="s">
        <v>19</v>
      </c>
      <c r="D15" s="52"/>
      <c r="E15" s="55"/>
      <c r="F15" s="58"/>
      <c r="G15" s="61"/>
      <c r="H15" s="9"/>
      <c r="I15" s="41"/>
      <c r="J15" s="42"/>
    </row>
    <row r="16" spans="2:10" x14ac:dyDescent="0.25">
      <c r="B16" s="49"/>
      <c r="C16" s="13" t="s">
        <v>20</v>
      </c>
      <c r="D16" s="52"/>
      <c r="E16" s="55"/>
      <c r="F16" s="58"/>
      <c r="G16" s="61"/>
      <c r="H16" s="9"/>
      <c r="I16" s="41"/>
      <c r="J16" s="42"/>
    </row>
    <row r="17" spans="2:10" x14ac:dyDescent="0.25">
      <c r="B17" s="49"/>
      <c r="C17" s="13" t="s">
        <v>21</v>
      </c>
      <c r="D17" s="52"/>
      <c r="E17" s="55"/>
      <c r="F17" s="58"/>
      <c r="G17" s="61"/>
      <c r="H17" s="9"/>
      <c r="I17" s="41"/>
      <c r="J17" s="42"/>
    </row>
    <row r="18" spans="2:10" x14ac:dyDescent="0.25">
      <c r="B18" s="49"/>
      <c r="C18" s="13" t="s">
        <v>22</v>
      </c>
      <c r="D18" s="52"/>
      <c r="E18" s="55"/>
      <c r="F18" s="58"/>
      <c r="G18" s="61"/>
      <c r="H18" s="9"/>
      <c r="I18" s="41"/>
      <c r="J18" s="42"/>
    </row>
    <row r="19" spans="2:10" x14ac:dyDescent="0.25">
      <c r="B19" s="49"/>
      <c r="C19" s="13" t="s">
        <v>23</v>
      </c>
      <c r="D19" s="52"/>
      <c r="E19" s="55"/>
      <c r="F19" s="58"/>
      <c r="G19" s="61"/>
      <c r="H19" s="9"/>
      <c r="I19" s="41"/>
      <c r="J19" s="42"/>
    </row>
    <row r="20" spans="2:10" x14ac:dyDescent="0.25">
      <c r="B20" s="49"/>
      <c r="C20" s="12" t="s">
        <v>24</v>
      </c>
      <c r="D20" s="52"/>
      <c r="E20" s="55"/>
      <c r="F20" s="58"/>
      <c r="G20" s="61"/>
      <c r="H20" s="9"/>
      <c r="I20" s="41"/>
      <c r="J20" s="42"/>
    </row>
    <row r="21" spans="2:10" x14ac:dyDescent="0.25">
      <c r="B21" s="49"/>
      <c r="C21" s="13" t="s">
        <v>25</v>
      </c>
      <c r="D21" s="52"/>
      <c r="E21" s="55"/>
      <c r="F21" s="58"/>
      <c r="G21" s="61"/>
      <c r="H21" s="9"/>
      <c r="I21" s="41"/>
      <c r="J21" s="42"/>
    </row>
    <row r="22" spans="2:10" x14ac:dyDescent="0.25">
      <c r="B22" s="49"/>
      <c r="C22" s="12" t="s">
        <v>26</v>
      </c>
      <c r="D22" s="52"/>
      <c r="E22" s="55"/>
      <c r="F22" s="58"/>
      <c r="G22" s="61"/>
      <c r="H22" s="9"/>
      <c r="I22" s="41"/>
      <c r="J22" s="42"/>
    </row>
    <row r="23" spans="2:10" x14ac:dyDescent="0.25">
      <c r="B23" s="49"/>
      <c r="C23" s="13" t="s">
        <v>27</v>
      </c>
      <c r="D23" s="52"/>
      <c r="E23" s="55"/>
      <c r="F23" s="58"/>
      <c r="G23" s="61"/>
      <c r="H23" s="9"/>
      <c r="I23" s="41"/>
      <c r="J23" s="42"/>
    </row>
    <row r="24" spans="2:10" x14ac:dyDescent="0.25">
      <c r="B24" s="49"/>
      <c r="C24" s="13" t="s">
        <v>28</v>
      </c>
      <c r="D24" s="52"/>
      <c r="E24" s="55"/>
      <c r="F24" s="58"/>
      <c r="G24" s="61"/>
      <c r="H24" s="9"/>
      <c r="I24" s="41"/>
      <c r="J24" s="42"/>
    </row>
    <row r="25" spans="2:10" x14ac:dyDescent="0.25">
      <c r="B25" s="49"/>
      <c r="C25" s="13" t="s">
        <v>29</v>
      </c>
      <c r="D25" s="52"/>
      <c r="E25" s="55"/>
      <c r="F25" s="58"/>
      <c r="G25" s="61"/>
      <c r="H25" s="9"/>
      <c r="I25" s="41"/>
      <c r="J25" s="42"/>
    </row>
    <row r="26" spans="2:10" x14ac:dyDescent="0.25">
      <c r="B26" s="49"/>
      <c r="C26" s="13" t="s">
        <v>30</v>
      </c>
      <c r="D26" s="52"/>
      <c r="E26" s="55"/>
      <c r="F26" s="58"/>
      <c r="G26" s="61"/>
      <c r="I26" s="41"/>
      <c r="J26" s="42"/>
    </row>
    <row r="27" spans="2:10" x14ac:dyDescent="0.25">
      <c r="B27" s="49"/>
      <c r="C27" s="13" t="s">
        <v>31</v>
      </c>
      <c r="D27" s="52"/>
      <c r="E27" s="55"/>
      <c r="F27" s="58"/>
      <c r="G27" s="61"/>
      <c r="I27" s="41"/>
      <c r="J27" s="42"/>
    </row>
    <row r="28" spans="2:10" x14ac:dyDescent="0.25">
      <c r="B28" s="49"/>
      <c r="C28" s="12" t="s">
        <v>32</v>
      </c>
      <c r="D28" s="52"/>
      <c r="E28" s="55"/>
      <c r="F28" s="58"/>
      <c r="G28" s="61"/>
      <c r="I28" s="41"/>
      <c r="J28" s="42"/>
    </row>
    <row r="29" spans="2:10" x14ac:dyDescent="0.25">
      <c r="B29" s="49"/>
      <c r="C29" s="13" t="s">
        <v>33</v>
      </c>
      <c r="D29" s="52"/>
      <c r="E29" s="55"/>
      <c r="F29" s="58"/>
      <c r="G29" s="61"/>
      <c r="I29" s="41"/>
      <c r="J29" s="42"/>
    </row>
    <row r="30" spans="2:10" x14ac:dyDescent="0.25">
      <c r="B30" s="49"/>
      <c r="C30" s="13" t="s">
        <v>34</v>
      </c>
      <c r="D30" s="52"/>
      <c r="E30" s="55"/>
      <c r="F30" s="58"/>
      <c r="G30" s="61"/>
      <c r="I30" s="41"/>
      <c r="J30" s="42"/>
    </row>
    <row r="31" spans="2:10" x14ac:dyDescent="0.25">
      <c r="B31" s="49"/>
      <c r="C31" s="13" t="s">
        <v>35</v>
      </c>
      <c r="D31" s="52"/>
      <c r="E31" s="55"/>
      <c r="F31" s="58"/>
      <c r="G31" s="61"/>
      <c r="I31" s="41"/>
      <c r="J31" s="42"/>
    </row>
    <row r="32" spans="2:10" x14ac:dyDescent="0.25">
      <c r="B32" s="49"/>
      <c r="C32" s="12" t="s">
        <v>36</v>
      </c>
      <c r="D32" s="52"/>
      <c r="E32" s="55"/>
      <c r="F32" s="58"/>
      <c r="G32" s="61"/>
      <c r="I32" s="41"/>
      <c r="J32" s="42"/>
    </row>
    <row r="33" spans="2:10" x14ac:dyDescent="0.25">
      <c r="B33" s="49"/>
      <c r="C33" s="13" t="s">
        <v>37</v>
      </c>
      <c r="D33" s="52"/>
      <c r="E33" s="55"/>
      <c r="F33" s="58"/>
      <c r="G33" s="61"/>
      <c r="I33" s="41"/>
      <c r="J33" s="42"/>
    </row>
    <row r="34" spans="2:10" x14ac:dyDescent="0.25">
      <c r="B34" s="50"/>
      <c r="C34" s="14" t="s">
        <v>38</v>
      </c>
      <c r="D34" s="53"/>
      <c r="E34" s="56"/>
      <c r="F34" s="59"/>
      <c r="G34" s="62"/>
      <c r="H34" s="9"/>
      <c r="I34" s="41"/>
      <c r="J34" s="42"/>
    </row>
    <row r="35" spans="2:10" x14ac:dyDescent="0.25">
      <c r="B35" s="32"/>
      <c r="C35" s="33"/>
      <c r="D35" s="34"/>
      <c r="E35" s="35"/>
      <c r="F35" s="26" t="s">
        <v>46</v>
      </c>
      <c r="G35" s="27">
        <f>G4</f>
        <v>1636.4011239669424</v>
      </c>
      <c r="H35" s="9"/>
      <c r="I35" s="36" t="s">
        <v>51</v>
      </c>
      <c r="J35" s="37">
        <f>J4</f>
        <v>0</v>
      </c>
    </row>
    <row r="36" spans="2:10" x14ac:dyDescent="0.25">
      <c r="B36" s="32"/>
      <c r="C36" s="33"/>
      <c r="D36" s="34"/>
      <c r="E36" s="35"/>
      <c r="F36" s="26" t="s">
        <v>47</v>
      </c>
      <c r="G36" s="27">
        <f>G35*0.21</f>
        <v>343.64423603305789</v>
      </c>
      <c r="H36" s="9"/>
      <c r="I36" s="36" t="s">
        <v>47</v>
      </c>
      <c r="J36" s="37">
        <f>J35*0.21</f>
        <v>0</v>
      </c>
    </row>
    <row r="37" spans="2:10" x14ac:dyDescent="0.25">
      <c r="B37" s="32"/>
      <c r="C37" s="33"/>
      <c r="D37" s="34"/>
      <c r="E37" s="35"/>
      <c r="F37" s="28" t="s">
        <v>49</v>
      </c>
      <c r="G37" s="29">
        <f>G36+G35</f>
        <v>1980.0453600000003</v>
      </c>
      <c r="H37" s="9"/>
      <c r="I37" s="38" t="s">
        <v>49</v>
      </c>
      <c r="J37" s="39">
        <f>J36+J35</f>
        <v>0</v>
      </c>
    </row>
    <row r="38" spans="2:10" x14ac:dyDescent="0.25">
      <c r="C38" s="2"/>
      <c r="F38" s="2"/>
      <c r="G38" s="2"/>
    </row>
    <row r="39" spans="2:10" x14ac:dyDescent="0.25">
      <c r="B39" s="5" t="s">
        <v>0</v>
      </c>
      <c r="C39" s="5" t="s">
        <v>55</v>
      </c>
      <c r="D39" s="5" t="s">
        <v>1</v>
      </c>
      <c r="E39" s="5" t="s">
        <v>2</v>
      </c>
      <c r="F39" s="5" t="s">
        <v>3</v>
      </c>
      <c r="G39" s="5" t="s">
        <v>4</v>
      </c>
      <c r="I39" s="7" t="s">
        <v>5</v>
      </c>
      <c r="J39" s="5" t="s">
        <v>6</v>
      </c>
    </row>
    <row r="40" spans="2:10" ht="90" x14ac:dyDescent="0.25">
      <c r="B40" s="15" t="s">
        <v>39</v>
      </c>
      <c r="C40" s="16" t="s">
        <v>40</v>
      </c>
      <c r="D40" s="17">
        <v>2</v>
      </c>
      <c r="E40" s="18" t="e" vm="2">
        <v>#VALUE!</v>
      </c>
      <c r="F40" s="19">
        <f>1720.51*1.1</f>
        <v>1892.5610000000001</v>
      </c>
      <c r="G40" s="20">
        <f t="shared" ref="G40" si="1">D40*F40</f>
        <v>3785.1220000000003</v>
      </c>
      <c r="H40" s="9"/>
      <c r="I40" s="10">
        <v>0</v>
      </c>
      <c r="J40" s="11">
        <f>D40*I40</f>
        <v>0</v>
      </c>
    </row>
    <row r="41" spans="2:10" x14ac:dyDescent="0.25">
      <c r="B41" s="32"/>
      <c r="C41" s="33"/>
      <c r="D41" s="34"/>
      <c r="E41" s="35"/>
      <c r="F41" s="26" t="s">
        <v>46</v>
      </c>
      <c r="G41" s="27">
        <f>G40</f>
        <v>3785.1220000000003</v>
      </c>
      <c r="H41" s="9"/>
      <c r="I41" s="36" t="s">
        <v>51</v>
      </c>
      <c r="J41" s="37">
        <f>J40</f>
        <v>0</v>
      </c>
    </row>
    <row r="42" spans="2:10" x14ac:dyDescent="0.25">
      <c r="B42" s="32"/>
      <c r="C42" s="33"/>
      <c r="D42" s="34"/>
      <c r="E42" s="35"/>
      <c r="F42" s="26" t="s">
        <v>47</v>
      </c>
      <c r="G42" s="27">
        <f>G41*0.21</f>
        <v>794.87562000000003</v>
      </c>
      <c r="H42" s="9"/>
      <c r="I42" s="36" t="s">
        <v>47</v>
      </c>
      <c r="J42" s="37">
        <f>J41*0.21</f>
        <v>0</v>
      </c>
    </row>
    <row r="43" spans="2:10" x14ac:dyDescent="0.25">
      <c r="B43" s="32"/>
      <c r="C43" s="33"/>
      <c r="D43" s="34"/>
      <c r="E43" s="35"/>
      <c r="F43" s="28" t="s">
        <v>49</v>
      </c>
      <c r="G43" s="29">
        <f>G42+G41</f>
        <v>4579.9976200000001</v>
      </c>
      <c r="H43" s="9"/>
      <c r="I43" s="38" t="s">
        <v>49</v>
      </c>
      <c r="J43" s="39">
        <f>J42+J41</f>
        <v>0</v>
      </c>
    </row>
    <row r="44" spans="2:10" x14ac:dyDescent="0.25">
      <c r="C44" s="2"/>
      <c r="F44" s="2"/>
      <c r="G44" s="2"/>
    </row>
    <row r="45" spans="2:10" x14ac:dyDescent="0.25">
      <c r="B45" s="5" t="s">
        <v>0</v>
      </c>
      <c r="C45" s="5" t="s">
        <v>57</v>
      </c>
      <c r="D45" s="5" t="s">
        <v>1</v>
      </c>
      <c r="E45" s="5" t="s">
        <v>2</v>
      </c>
      <c r="F45" s="5" t="s">
        <v>3</v>
      </c>
      <c r="G45" s="5" t="s">
        <v>4</v>
      </c>
      <c r="I45" s="7" t="s">
        <v>5</v>
      </c>
      <c r="J45" s="5" t="s">
        <v>6</v>
      </c>
    </row>
    <row r="46" spans="2:10" ht="30" x14ac:dyDescent="0.25">
      <c r="B46" s="43" t="s">
        <v>41</v>
      </c>
      <c r="C46" s="21" t="s">
        <v>42</v>
      </c>
      <c r="D46" s="22">
        <v>1</v>
      </c>
      <c r="E46" s="23" t="e" vm="3">
        <v>#VALUE!</v>
      </c>
      <c r="F46" s="19">
        <f>(852*1.1)/1.21</f>
        <v>774.54545454545462</v>
      </c>
      <c r="G46" s="20">
        <f>D46*F46</f>
        <v>774.54545454545462</v>
      </c>
      <c r="I46" s="10">
        <v>0</v>
      </c>
      <c r="J46" s="11">
        <f>D46*I46</f>
        <v>0</v>
      </c>
    </row>
    <row r="47" spans="2:10" ht="30" x14ac:dyDescent="0.25">
      <c r="B47" s="44"/>
      <c r="C47" s="21" t="s">
        <v>43</v>
      </c>
      <c r="D47" s="22">
        <v>2</v>
      </c>
      <c r="E47" s="23" t="e" vm="4">
        <v>#VALUE!</v>
      </c>
      <c r="F47" s="19">
        <f>(239*1.1)/1.21</f>
        <v>217.27272727272731</v>
      </c>
      <c r="G47" s="20">
        <f>D47*F47</f>
        <v>434.54545454545462</v>
      </c>
      <c r="H47" s="9"/>
      <c r="I47" s="10">
        <v>0</v>
      </c>
      <c r="J47" s="11">
        <f>D47*I47</f>
        <v>0</v>
      </c>
    </row>
    <row r="48" spans="2:10" x14ac:dyDescent="0.25">
      <c r="B48" s="32"/>
      <c r="C48" s="33"/>
      <c r="D48" s="34"/>
      <c r="E48" s="35"/>
      <c r="F48" s="26" t="s">
        <v>46</v>
      </c>
      <c r="G48" s="27">
        <f>G47+G46</f>
        <v>1209.0909090909092</v>
      </c>
      <c r="H48" s="9"/>
      <c r="I48" s="36" t="s">
        <v>51</v>
      </c>
      <c r="J48" s="37">
        <f>J47+J46</f>
        <v>0</v>
      </c>
    </row>
    <row r="49" spans="2:10" x14ac:dyDescent="0.25">
      <c r="B49" s="32"/>
      <c r="C49" s="33"/>
      <c r="D49" s="34"/>
      <c r="E49" s="35"/>
      <c r="F49" s="26" t="s">
        <v>47</v>
      </c>
      <c r="G49" s="27">
        <f>G48*0.21</f>
        <v>253.90909090909093</v>
      </c>
      <c r="H49" s="9"/>
      <c r="I49" s="36" t="s">
        <v>47</v>
      </c>
      <c r="J49" s="37">
        <f>J48*0.21</f>
        <v>0</v>
      </c>
    </row>
    <row r="50" spans="2:10" x14ac:dyDescent="0.25">
      <c r="B50" s="32"/>
      <c r="C50" s="33"/>
      <c r="D50" s="34"/>
      <c r="E50" s="35"/>
      <c r="F50" s="28" t="s">
        <v>49</v>
      </c>
      <c r="G50" s="29">
        <f>G49+G48</f>
        <v>1463.0000000000002</v>
      </c>
      <c r="H50" s="9"/>
      <c r="I50" s="38" t="s">
        <v>49</v>
      </c>
      <c r="J50" s="39">
        <f>J49+J48</f>
        <v>0</v>
      </c>
    </row>
    <row r="51" spans="2:10" x14ac:dyDescent="0.25">
      <c r="C51" s="2"/>
      <c r="F51" s="2"/>
      <c r="G51" s="2"/>
    </row>
    <row r="52" spans="2:10" x14ac:dyDescent="0.25">
      <c r="B52" s="5" t="s">
        <v>0</v>
      </c>
      <c r="C52" s="5" t="s">
        <v>56</v>
      </c>
      <c r="D52" s="5" t="s">
        <v>1</v>
      </c>
      <c r="E52" s="5" t="s">
        <v>2</v>
      </c>
      <c r="F52" s="5" t="s">
        <v>3</v>
      </c>
      <c r="G52" s="5" t="s">
        <v>4</v>
      </c>
      <c r="I52" s="7" t="s">
        <v>5</v>
      </c>
      <c r="J52" s="5" t="s">
        <v>6</v>
      </c>
    </row>
    <row r="53" spans="2:10" ht="45" x14ac:dyDescent="0.25">
      <c r="B53" s="15" t="s">
        <v>44</v>
      </c>
      <c r="C53" s="21" t="s">
        <v>45</v>
      </c>
      <c r="D53" s="22">
        <v>1</v>
      </c>
      <c r="E53" s="24" t="e" vm="5">
        <v>#VALUE!</v>
      </c>
      <c r="F53" s="19">
        <f>(1402.56*1.1)/1.21</f>
        <v>1275.0545454545454</v>
      </c>
      <c r="G53" s="20">
        <f>D53*F53</f>
        <v>1275.0545454545454</v>
      </c>
      <c r="H53" s="9"/>
      <c r="I53" s="10">
        <v>0</v>
      </c>
      <c r="J53" s="11">
        <f>D53*I53</f>
        <v>0</v>
      </c>
    </row>
    <row r="54" spans="2:10" x14ac:dyDescent="0.25">
      <c r="F54" s="26" t="s">
        <v>46</v>
      </c>
      <c r="G54" s="27">
        <f>G53</f>
        <v>1275.0545454545454</v>
      </c>
      <c r="I54" s="36" t="s">
        <v>51</v>
      </c>
      <c r="J54" s="37">
        <f>J53</f>
        <v>0</v>
      </c>
    </row>
    <row r="55" spans="2:10" x14ac:dyDescent="0.25">
      <c r="F55" s="26" t="s">
        <v>47</v>
      </c>
      <c r="G55" s="27">
        <f>G54*0.21</f>
        <v>267.76145454545451</v>
      </c>
      <c r="I55" s="36" t="s">
        <v>48</v>
      </c>
      <c r="J55" s="37">
        <f>J54*0.21</f>
        <v>0</v>
      </c>
    </row>
    <row r="56" spans="2:10" x14ac:dyDescent="0.25">
      <c r="F56" s="28" t="s">
        <v>49</v>
      </c>
      <c r="G56" s="29">
        <f>G55+G54</f>
        <v>1542.8159999999998</v>
      </c>
      <c r="I56" s="40" t="s">
        <v>49</v>
      </c>
      <c r="J56" s="39">
        <f>J54+J55</f>
        <v>0</v>
      </c>
    </row>
    <row r="58" spans="2:10" x14ac:dyDescent="0.25">
      <c r="F58" s="26" t="s">
        <v>52</v>
      </c>
      <c r="G58" s="27">
        <f>G54+G48+G41+G35</f>
        <v>7905.6685785123973</v>
      </c>
      <c r="I58" s="36" t="s">
        <v>53</v>
      </c>
      <c r="J58" s="37">
        <f>SUM(J8:J57)/2</f>
        <v>0</v>
      </c>
    </row>
    <row r="59" spans="2:10" x14ac:dyDescent="0.25">
      <c r="F59" s="26" t="s">
        <v>47</v>
      </c>
      <c r="G59" s="27">
        <f>G58*0.21</f>
        <v>1660.1904014876034</v>
      </c>
      <c r="I59" s="36" t="s">
        <v>48</v>
      </c>
      <c r="J59" s="37">
        <f>J58*0.21</f>
        <v>0</v>
      </c>
    </row>
    <row r="60" spans="2:10" x14ac:dyDescent="0.25">
      <c r="F60" s="28" t="s">
        <v>49</v>
      </c>
      <c r="G60" s="29">
        <f>G59+G58</f>
        <v>9565.8589800000009</v>
      </c>
      <c r="I60" s="40" t="s">
        <v>49</v>
      </c>
      <c r="J60" s="39">
        <f>J58+J59</f>
        <v>0</v>
      </c>
    </row>
    <row r="62" spans="2:10" x14ac:dyDescent="0.25">
      <c r="G62" s="63"/>
    </row>
  </sheetData>
  <sheetProtection selectLockedCells="1" selectUnlockedCells="1"/>
  <mergeCells count="9">
    <mergeCell ref="I4:I34"/>
    <mergeCell ref="J4:J34"/>
    <mergeCell ref="B46:B47"/>
    <mergeCell ref="B1:G1"/>
    <mergeCell ref="B4:B34"/>
    <mergeCell ref="D4:D34"/>
    <mergeCell ref="E4:E34"/>
    <mergeCell ref="F4:F34"/>
    <mergeCell ref="G4:G34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Exp33-2025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LUDEVID I MASSANA</dc:creator>
  <cp:lastModifiedBy>Joan Carles Barea López</cp:lastModifiedBy>
  <dcterms:created xsi:type="dcterms:W3CDTF">2025-10-29T12:24:16Z</dcterms:created>
  <dcterms:modified xsi:type="dcterms:W3CDTF">2025-10-30T15:01:23Z</dcterms:modified>
</cp:coreProperties>
</file>