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hospitalclinicdebarcelona.sharepoint.com/sites/GesDocDSGCompres/ArxiuExpedients/2025_85_MATERIAL GINECOLOGIA-ICGON-GC4/AMUP_XXXX_2024_00/PLECS/PROVISIONALS/"/>
    </mc:Choice>
  </mc:AlternateContent>
  <xr:revisionPtr revIDLastSave="110" documentId="8_{2CE02C42-7540-4A99-A55F-33ABD17C85F5}" xr6:coauthVersionLast="47" xr6:coauthVersionMax="47" xr10:uidLastSave="{5B288E08-FCC7-45E8-95A8-1FB4ACC037C5}"/>
  <bookViews>
    <workbookView xWindow="-120" yWindow="-120" windowWidth="29040" windowHeight="15840" xr2:uid="{09867FC3-1B3B-4A90-993E-6C6C307F84A6}"/>
  </bookViews>
  <sheets>
    <sheet name="ANNEX OFERTA" sheetId="1" r:id="rId1"/>
  </sheets>
  <definedNames>
    <definedName name="_xlnm._FilterDatabase" localSheetId="0" hidden="1">'ANNEX OFERTA'!$B$14:$K$14</definedName>
    <definedName name="_xlnm.Print_Area" localSheetId="0">'ANNEX OFERTA'!$B$1:$O$101</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0" i="1" l="1"/>
  <c r="J76" i="1"/>
  <c r="J67" i="1"/>
  <c r="J54" i="1"/>
  <c r="J46" i="1"/>
  <c r="J31" i="1"/>
  <c r="J15" i="1"/>
  <c r="O16" i="1"/>
  <c r="P16" i="1"/>
  <c r="O17" i="1"/>
  <c r="P17" i="1"/>
  <c r="O18" i="1"/>
  <c r="P18" i="1"/>
  <c r="O19" i="1"/>
  <c r="P19" i="1"/>
  <c r="O20" i="1"/>
  <c r="P20" i="1"/>
  <c r="O21" i="1"/>
  <c r="P21" i="1"/>
  <c r="O22" i="1"/>
  <c r="P22" i="1"/>
  <c r="O23" i="1"/>
  <c r="P23" i="1"/>
  <c r="O24" i="1"/>
  <c r="P24" i="1"/>
  <c r="O25" i="1"/>
  <c r="P25" i="1"/>
  <c r="O26" i="1"/>
  <c r="P26" i="1"/>
  <c r="O27" i="1"/>
  <c r="P27" i="1"/>
  <c r="O28" i="1"/>
  <c r="P28" i="1"/>
  <c r="O29" i="1"/>
  <c r="P29" i="1"/>
  <c r="O30" i="1"/>
  <c r="P30" i="1"/>
  <c r="O32" i="1"/>
  <c r="P32" i="1"/>
  <c r="O33" i="1"/>
  <c r="P33" i="1"/>
  <c r="O34" i="1"/>
  <c r="P34" i="1"/>
  <c r="O35" i="1"/>
  <c r="P35" i="1"/>
  <c r="O36" i="1"/>
  <c r="P36" i="1"/>
  <c r="O37" i="1"/>
  <c r="P37" i="1"/>
  <c r="O38" i="1"/>
  <c r="P38" i="1"/>
  <c r="O39" i="1"/>
  <c r="P39" i="1"/>
  <c r="O40" i="1"/>
  <c r="P40" i="1"/>
  <c r="O41" i="1"/>
  <c r="P41" i="1"/>
  <c r="O42" i="1"/>
  <c r="P42" i="1"/>
  <c r="O43" i="1"/>
  <c r="P43" i="1"/>
  <c r="O44" i="1"/>
  <c r="P44" i="1"/>
  <c r="O45" i="1"/>
  <c r="P45" i="1"/>
  <c r="O47" i="1"/>
  <c r="O46" i="1" s="1"/>
  <c r="P47" i="1"/>
  <c r="P46" i="1" s="1"/>
  <c r="O48" i="1"/>
  <c r="P48" i="1"/>
  <c r="O49" i="1"/>
  <c r="P49" i="1"/>
  <c r="O50" i="1"/>
  <c r="P50" i="1"/>
  <c r="O51" i="1"/>
  <c r="P51" i="1"/>
  <c r="O52" i="1"/>
  <c r="P52" i="1"/>
  <c r="O53" i="1"/>
  <c r="P53" i="1"/>
  <c r="O55" i="1"/>
  <c r="P55" i="1"/>
  <c r="O56" i="1"/>
  <c r="O54" i="1" s="1"/>
  <c r="P56" i="1"/>
  <c r="P54" i="1" s="1"/>
  <c r="O57" i="1"/>
  <c r="P57" i="1"/>
  <c r="O58" i="1"/>
  <c r="P58" i="1"/>
  <c r="O59" i="1"/>
  <c r="P59" i="1"/>
  <c r="O60" i="1"/>
  <c r="P60" i="1"/>
  <c r="O61" i="1"/>
  <c r="P61" i="1"/>
  <c r="O62" i="1"/>
  <c r="P62" i="1"/>
  <c r="O63" i="1"/>
  <c r="P63" i="1"/>
  <c r="O64" i="1"/>
  <c r="P64" i="1"/>
  <c r="O65" i="1"/>
  <c r="P65" i="1"/>
  <c r="O66" i="1"/>
  <c r="P66" i="1"/>
  <c r="O68" i="1"/>
  <c r="O67" i="1" s="1"/>
  <c r="P68" i="1"/>
  <c r="P67" i="1" s="1"/>
  <c r="O69" i="1"/>
  <c r="P69" i="1"/>
  <c r="O70" i="1"/>
  <c r="P70" i="1"/>
  <c r="O71" i="1"/>
  <c r="P71" i="1"/>
  <c r="O72" i="1"/>
  <c r="P72" i="1"/>
  <c r="O73" i="1"/>
  <c r="P73" i="1"/>
  <c r="O74" i="1"/>
  <c r="P74" i="1"/>
  <c r="O75" i="1"/>
  <c r="P75" i="1"/>
  <c r="O77" i="1"/>
  <c r="O76" i="1" s="1"/>
  <c r="P77" i="1"/>
  <c r="P76" i="1" s="1"/>
  <c r="O78" i="1"/>
  <c r="P78" i="1"/>
  <c r="O79" i="1"/>
  <c r="P79" i="1"/>
  <c r="O80" i="1"/>
  <c r="P80" i="1"/>
  <c r="O81" i="1"/>
  <c r="P81" i="1"/>
  <c r="O82" i="1"/>
  <c r="P82" i="1"/>
  <c r="O83" i="1"/>
  <c r="P83" i="1"/>
  <c r="O84" i="1"/>
  <c r="P84" i="1"/>
  <c r="O85" i="1"/>
  <c r="P85" i="1"/>
  <c r="O86" i="1"/>
  <c r="P86" i="1"/>
  <c r="O87" i="1"/>
  <c r="P87" i="1"/>
  <c r="O88" i="1"/>
  <c r="P88" i="1"/>
  <c r="O89" i="1"/>
  <c r="P89" i="1"/>
  <c r="J16" i="1"/>
  <c r="J17" i="1"/>
  <c r="J18" i="1"/>
  <c r="J19" i="1"/>
  <c r="J20" i="1"/>
  <c r="J21" i="1"/>
  <c r="J22" i="1"/>
  <c r="J23" i="1"/>
  <c r="J24" i="1"/>
  <c r="J25" i="1"/>
  <c r="J26" i="1"/>
  <c r="J27" i="1"/>
  <c r="J28" i="1"/>
  <c r="J29" i="1"/>
  <c r="J30" i="1"/>
  <c r="J32" i="1"/>
  <c r="J33" i="1"/>
  <c r="J34" i="1"/>
  <c r="J35" i="1"/>
  <c r="J36" i="1"/>
  <c r="J37" i="1"/>
  <c r="J38" i="1"/>
  <c r="J39" i="1"/>
  <c r="J40" i="1"/>
  <c r="J41" i="1"/>
  <c r="J42" i="1"/>
  <c r="J43" i="1"/>
  <c r="J44" i="1"/>
  <c r="J45" i="1"/>
  <c r="J47" i="1"/>
  <c r="J48" i="1"/>
  <c r="J49" i="1"/>
  <c r="J50" i="1"/>
  <c r="J51" i="1"/>
  <c r="J52" i="1"/>
  <c r="J53" i="1"/>
  <c r="J55" i="1"/>
  <c r="J56" i="1"/>
  <c r="J57" i="1"/>
  <c r="J58" i="1"/>
  <c r="J59" i="1"/>
  <c r="J60" i="1"/>
  <c r="J61" i="1"/>
  <c r="J62" i="1"/>
  <c r="J63" i="1"/>
  <c r="J64" i="1"/>
  <c r="J65" i="1"/>
  <c r="J66" i="1"/>
  <c r="J68" i="1"/>
  <c r="J69" i="1"/>
  <c r="J70" i="1"/>
  <c r="J71" i="1"/>
  <c r="J72" i="1"/>
  <c r="J73" i="1"/>
  <c r="J74" i="1"/>
  <c r="J75" i="1"/>
  <c r="J77" i="1"/>
  <c r="J78" i="1"/>
  <c r="J79" i="1"/>
  <c r="J80" i="1"/>
  <c r="J81" i="1"/>
  <c r="J82" i="1"/>
  <c r="J83" i="1"/>
  <c r="J84" i="1"/>
  <c r="J85" i="1"/>
  <c r="J86" i="1"/>
  <c r="J87" i="1"/>
  <c r="J88" i="1"/>
  <c r="J89" i="1"/>
  <c r="P15" i="1" l="1"/>
  <c r="O15" i="1"/>
  <c r="P31" i="1"/>
  <c r="O31" i="1"/>
  <c r="P90" i="1"/>
  <c r="O90" i="1"/>
</calcChain>
</file>

<file path=xl/sharedStrings.xml><?xml version="1.0" encoding="utf-8"?>
<sst xmlns="http://schemas.openxmlformats.org/spreadsheetml/2006/main" count="331" uniqueCount="154">
  <si>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</si>
  <si>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</si>
  <si>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</si>
  <si>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Subministrament de Fungible per a Ginecologia</t>
  </si>
  <si>
    <t>NÚMERO D´EXPEDIENT:</t>
  </si>
  <si>
    <t>2025/85</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</si>
  <si>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</si>
  <si>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</si>
  <si>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</si>
  <si>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</si>
  <si>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</si>
  <si>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</si>
  <si>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</si>
  <si>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</si>
  <si>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</si>
  <si>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</si>
  <si>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</si>
  <si>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</si>
  <si>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</si>
  <si>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</si>
  <si>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</si>
  <si>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</si>
  <si>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</si>
  <si>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</si>
  <si>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r>
      <t xml:space="preserve">BASE IMPOSABLE UNITARIA OFERTADA 
</t>
    </r>
    <r>
      <rPr>
        <b/>
        <sz val="11"/>
        <color indexed="10"/>
        <rFont val="Arial"/>
        <family val="2"/>
      </rPr>
      <t xml:space="preserve"> 2 DECIMALS
 (***)</t>
    </r>
  </si>
  <si>
    <t xml:space="preserve"> % IVA OFERTAT</t>
  </si>
  <si>
    <t xml:space="preserve">BASE IMPOSABLE TOTAL OFERTADA </t>
  </si>
  <si>
    <t>IMPORT TOTAL amb descompte (IVA INCLOS)</t>
  </si>
  <si>
    <t>1 al 15</t>
  </si>
  <si>
    <t>LOT 1 - MICROPIGMENTACIÓ per a tractaments d'Arèoles</t>
  </si>
  <si>
    <t>LOT 1</t>
  </si>
  <si>
    <t/>
  </si>
  <si>
    <t>Pigment per a la pell, color blanc trencat. Envàs entre 2,5ml i 3,5ml. Estèril.</t>
  </si>
  <si>
    <t>NOU</t>
  </si>
  <si>
    <t>UND</t>
  </si>
  <si>
    <t>26,80</t>
  </si>
  <si>
    <t>Pigment per a la pell, color blanc rosat. Envàs entre 2,5ml i 3,5ml. Estèril.</t>
  </si>
  <si>
    <t>21%</t>
  </si>
  <si>
    <t>Pigment per a la pell, color blanc ocre. Envàs entre 2,5ml i 3,5ml. Estèril.</t>
  </si>
  <si>
    <t>Pigment per a la pell, color rosa fred. Envàs entre 2,5ml i 3,5ml. Estèril.</t>
  </si>
  <si>
    <t>Pigment per a la pell, color rosa nude. Envàs entre 2,5ml i 3,5ml. Estèril.</t>
  </si>
  <si>
    <t>Pigment per a la pell, color caramel. Envàs entre 2,5ml i 3,5ml. Estèril.</t>
  </si>
  <si>
    <t>Pigment per a la pell, color massilla. Envàs entre 2,5ml i 3,5ml. Estèril.</t>
  </si>
  <si>
    <t>Pigment per a la pell, color beix clar. Envàs entre 2,5ml i 3,5ml. Estèril.</t>
  </si>
  <si>
    <t>Pigment per a la pell, color canela. Envàs entre 2,5ml i 3,5ml. Estèril.</t>
  </si>
  <si>
    <t>Pigment per a la pell, color beix centrino. Envàs entre 2,5ml i 3,5ml. Estèril.</t>
  </si>
  <si>
    <t>Pigment per a la pell, color beix rosat. Envàs entre 2,5ml i 3,5ml. Estèril.</t>
  </si>
  <si>
    <t>Pigment per a la pell, color caoba. Envàs entre 2,5ml i 3,5ml. Estèril.</t>
  </si>
  <si>
    <t>Agulla per a procediments de micropigmentació de pell, 3 puntes rodones, diàmetre 0,30mm, llargària aprox. 5mm. Estèril. Un sol ús.Tolerància de l'aprox. +/-10%</t>
  </si>
  <si>
    <t>7,47</t>
  </si>
  <si>
    <t>Agulla per a procediments de micropigmentació de pell, 5 puntes rodones, diàmetre 0,30mm, llargària aprox. 5mm. Estèril. Un sol ús.Tolerància de l'aprox. +/-10%</t>
  </si>
  <si>
    <t>8,61</t>
  </si>
  <si>
    <t>Cubilet gran de plàstic per a procediments de micropigmentació de pell. Capacitat aprox. 1ml. Estèril.</t>
  </si>
  <si>
    <t>0,17</t>
  </si>
  <si>
    <t>16 al 29</t>
  </si>
  <si>
    <t>LOT 2 - PESSARIS PVC</t>
  </si>
  <si>
    <t>LOT 2</t>
  </si>
  <si>
    <t>Pessari anell vaginal de PVC, per al prolapse uterí, diàmetre 53mm.</t>
  </si>
  <si>
    <t>5,70</t>
  </si>
  <si>
    <t>10%</t>
  </si>
  <si>
    <t>Pessari anell vaginal de PVC, per al prolapse uterí, diàmetre 56mm.</t>
  </si>
  <si>
    <t>Pessari anell vaginal de PVC, per al prolapse uterí, diàmetre 59mm.</t>
  </si>
  <si>
    <t>Pessari anell vaginal de PVC, per al prolapse uterí, diàmetre 62mm.</t>
  </si>
  <si>
    <t>Pessari anell vaginal de PVC, per al prolapse uterí, diàmetre 65mm.</t>
  </si>
  <si>
    <t>Pessari anell vaginal de PVC, per al prolapse uterí, diàmetre 68mm.</t>
  </si>
  <si>
    <t>Pessari anell vaginal de PVC, per al prolapse uterí, diàmetre 71mm.</t>
  </si>
  <si>
    <t>Pessari anell vaginal de PVC, per al prolapse uterí, diàmetre 74mm.</t>
  </si>
  <si>
    <t>Pessari anell vaginal de PVC, per al prolapse uterí, diàmetre 77mm.</t>
  </si>
  <si>
    <t>Pessari anell vaginal de PVC, per al prolapse uterí, diàmetre 80mm.</t>
  </si>
  <si>
    <t>Pessari anell vaginal de PVC, per al prolapse uterí, diàmetre 85mm.</t>
  </si>
  <si>
    <t>Pessari anell vaginal de PVC, per al prolapse uterí, diàmetre 90mm.</t>
  </si>
  <si>
    <t>Pessari anell vaginal de PVC, per al prolapse uterí, diàmetre 95mm.</t>
  </si>
  <si>
    <t>Pessari anell vaginal de PVC, per al prolapse uterí, diàmetre 100mm.</t>
  </si>
  <si>
    <t>30 al 36</t>
  </si>
  <si>
    <t>LOT 3 - PESSARIS SILICONA</t>
  </si>
  <si>
    <t>LOT 3</t>
  </si>
  <si>
    <t>Pessari anell vaginal de silicona sense suport, per al prolapse uterí, diàmetre 51mm.</t>
  </si>
  <si>
    <t>22,65</t>
  </si>
  <si>
    <t>Pessari anell vaginal de silicona sense suport, per al prolapse uterí, diàmetre 58mm.</t>
  </si>
  <si>
    <t>Pessari anell vaginal de silicona sense suport, per al prolapse uterí, diàmetre 63mm.</t>
  </si>
  <si>
    <t>Pessari anell vaginal de silicona sense suport, per al prolapse uterí, diàmetre 69mm.</t>
  </si>
  <si>
    <t>Pessari anell vaginal de silicona sense suport, per al prolapse uterí, diàmetre 76mm.</t>
  </si>
  <si>
    <t>Pessari anell vaginal de silicona sense suport, per al prolapse uterí, diàmetre 83mm.</t>
  </si>
  <si>
    <t>Pessari anell vaginal de silicona sense suport, per al prolapse uterí, diàmetre 88mm.</t>
  </si>
  <si>
    <t>37 al 43</t>
  </si>
  <si>
    <t>LOT 4 - PESSARIS AMB DRENATGE</t>
  </si>
  <si>
    <t>LOT 4</t>
  </si>
  <si>
    <t>Pessari cubell vaginal de silicona amb drenatge, per a la incontinència urinària d'esforç, diàmetre 25mm.</t>
  </si>
  <si>
    <t>56,47</t>
  </si>
  <si>
    <t>Pessari cubell vaginal de silicona amb drenatge, per a la incontinència urinària d'esforç, diàmetre 30mm.</t>
  </si>
  <si>
    <t>Pessari cubell vaginal de silicona amb drenatge, per a la incontinència urinària d'esforç, diàmetre 35mm.</t>
  </si>
  <si>
    <t>Pessari cubell vaginal de silicona amb drenatge, per a la incontinència urinària d'esforç, diàmetre 38mm.</t>
  </si>
  <si>
    <t>Pessari cubell vaginal de silicona amb drenatge, per a la incontinència urinària d'esforç, diàmetre 41mm.</t>
  </si>
  <si>
    <t>Pessari cubell vaginal de silicona amb drenatge, per a la incontinència urinària d'esforç, diàmetre 44mm.</t>
  </si>
  <si>
    <t>Pessari cubell vaginal de silicona amb drenatge, per a la incontinència urinària d'esforç, diàmetre 51mm.</t>
  </si>
  <si>
    <t>Guia d'agulla de biòpsia per a sonda endocavitària, calibre entre 16-18G, llargària aprox. 19cm. Compatible amb la sonda dʻultrasons GE Healthcare i Samsung Medison. Estèril. Un sol ús. Sense làtex.Tolerància de l'aprox. +/-10%</t>
  </si>
  <si>
    <t>26,43</t>
  </si>
  <si>
    <t>Cànula de biòpsia endometrial per aspiració, de polipropilè, beina transparent i flexible, marques graduades des dels 2cm als 12cm i 4 orificis distals, D.E. 3-3,30mm, D.I. 2,45-2,6mm, llargària entre 220 i 250mm. Inclou vareta. Estèril. Un sol ús. Sense látex.</t>
  </si>
  <si>
    <t>1,47</t>
  </si>
  <si>
    <t>Cànula de biòpsia endometrial per aspiració, de polipropilè, beina transparent i flexible, marques graduades al llarg de 20cm, orifici lateral aprox. Ø2,1mm, D.E. aprox. Ø3,1mm, D.I. aprox. Ø2,6mm, llargària aprox. 500mm. Inclou èmbol. Estèril. Un sol ús. Sense làtex.Tolerància de l'aprox. +/-10%</t>
  </si>
  <si>
    <t>20,00</t>
  </si>
  <si>
    <t>Agulla de bloqueig paracervical, d'acer inoxidable, connector luer-lock, amb indicador de bisel, 4mm de distància desde la bola fins la punta de l'agulla, calibre 20G, llargària aprox 200mm. Estèril. Sense làtex.Tolerància de l'aprox. +/-10%</t>
  </si>
  <si>
    <t>12,21</t>
  </si>
  <si>
    <t>Kit gel d'escuma per a estudis d'histerosonosalpingografia i permeabilitat tubàrica, amb xeringa de 10ml amb 5ml de gel, xeringa de 10ml amb 5ml d'aigua purificada, dispositiu d'acoblament i catèter amb cànula cervical. Un sol ús. Sense làtex.</t>
  </si>
  <si>
    <t>KIT</t>
  </si>
  <si>
    <t>75,00</t>
  </si>
  <si>
    <t>49 al 51</t>
  </si>
  <si>
    <t>LOT 10 - SONDA VAGINALS</t>
  </si>
  <si>
    <t>LOT 10</t>
  </si>
  <si>
    <t>Sonda vaginal 2 anells, de ABS, elèctrodes d'acer inoxidable, cable de PVC, per a electroestimulació del sòl pelvià per electromiografia, diàmetre 20mm, llargària aprox. 100cm. Connexió femella 2mm.Compatible amb equip PHENIX Liberty i YSY BFB LCD de YSY Medical. Tolerància de l'aprox. +/-10%</t>
  </si>
  <si>
    <t>30,05</t>
  </si>
  <si>
    <t>Sonda vaginal 2 anells, de ABS, elèctrodes d'acer inoxidable, cable de PVC, per a electroestimulació del sòl pelvià per electromiografia, diàmetre 25mm, llargària aprox. 130mm. Connexió femella 2mm.Compatible amb equip PHENIX Liberty i YSY BFB LCD de YSY Medical. Tolerància de l'aprox. +/-10%</t>
  </si>
  <si>
    <t>Sonda vaginal de poliestirè, elèctrodes d'acer inoxidable, cable PVC, per a electroestimulació del sòl pelvià per electromiografia, diàmetre aprox. 34mm, llargària aprox. 79mm, cable aprox. 360mm. Connexió femella 2mm.Compatible amb equip PHENIX Liberty i YSY BFB LCD de YSY Medical. Tolerància de l'aprox. +/-10%</t>
  </si>
  <si>
    <t>Sonda ano-rectal 2 anells, de ABS, 2 elèctrodes d'acer inoxidable, cable de PVC, per a estimulació per electromiografia, diàmetres 10mm i 14mm, llargària aprox. 85mm. Connexió femella 2mm.Compatible amb equip PHENIX Liberty i YSY BFB LCD de YSY Medical. Tolerància de l'aprox. +/-10%</t>
  </si>
  <si>
    <t>40,00</t>
  </si>
  <si>
    <t>Sonda abdominal rectal de PVC, calibre 5Fr, llargària aprox. 180cm, amb baló distal, tall i línia d'extensió integrada, connector tipus luer. Compatible amb monitor Phoenix Plus V3 i SmartDyn. Estèril. Un sol ús. Sense làtex.Tolerància de l'aprox. +/-10%</t>
  </si>
  <si>
    <t>9,00</t>
  </si>
  <si>
    <t>Equip d'irrigació/aspiració amb tub de silicona, dos punxons perforadors amb clamp, D.E. 4mm, D.I. 3mm, llargària aprox. 250cm. Rang de pressió 15-150mm Hg. Inclou transductor de pressions i flux. Estèril. Un sol ús. Sense làtex.Tolerància de l'aprox. +/-10%</t>
  </si>
  <si>
    <t>33,26</t>
  </si>
  <si>
    <t>Tub de bomba de PVC i silicona per a perfusió, amb cambra de degoteig ventilada. Compatible amb equip d'urodinàmia LABORIE. Estèril. Un sol ús.</t>
  </si>
  <si>
    <t>10,64</t>
  </si>
  <si>
    <t>Allargador de pressió de poliuretà, connector mascle-femella, llargària aprox. 183cm, color vermell. Estèril.Tolerància de l'aprox. +/-10%</t>
  </si>
  <si>
    <t>3,10</t>
  </si>
  <si>
    <t>57 al 59</t>
  </si>
  <si>
    <t>LOT 16 - ESPÈCULS VAGINALS</t>
  </si>
  <si>
    <t>LOT 16</t>
  </si>
  <si>
    <t>Espècul vaginal de poliestirè transparent d'alta resistència, tipus Cusco, de Ø16mm, de superfície llisa i arrodonida, amb sistema de bloqueig de valves. Estèril. Un sol ús.</t>
  </si>
  <si>
    <t>Espècul vaginal de poliestirè transparent d'alta resistència, tipus Cusco, de Ø24mm, de superfície llisa i arrodonida, amb sistema de bloqueig de valves. Estèril. Un sol ús.</t>
  </si>
  <si>
    <t>Espècul vaginal de poliestirè transparent d'alta resistència, tipus Cusco, de Ø30mm, de superfície llisa i arrodonida, amb sistema de bloqueig de valves. Estèril. Un sol ús.</t>
  </si>
  <si>
    <t>Joc de 4 elèctrodes adhesius amb capa de carbó i pel.lícula de gel conductor, diàmetre 32mm, connexió femella 2mm. Compatible amb equips de neuromodulació.</t>
  </si>
  <si>
    <t>5,04</t>
  </si>
  <si>
    <t>Elèctrode pediàtric rodó, diàmetre 30mm, connexió doble 2mm, precablejat, llargària aprox. del cable 50cm. Compatible amb equip YSY BFB LCD de YSY Medical. Estèril. Sense làtex.Lliure de ftalats. Tolerància de l'aprox. +/-10%</t>
  </si>
  <si>
    <t>0,42</t>
  </si>
  <si>
    <t>Elèctrode de bola monopolar, d'acer inoxidable, diàmetre 5mm, llargària aprox. de l'eix 13cm. Compatible amb mànecs electroquirúrgics. Estèril. Un sol ús. Sense làtex.Tolerància de l'aprox. +/-10%</t>
  </si>
  <si>
    <t>Elèctrode de bola monopolar, d'acer inoxidable, diàmetre 3mm, llargària aprox. de l'eix 13cm. Compatible amb mànecs electroquirúrgics. Estèril. Un sol ús. Sense làtex.Tolerància de l'aprox. +/-10%</t>
  </si>
  <si>
    <t>7,50</t>
  </si>
  <si>
    <t>Elèctrode de llaç monopolar, de tungstè, mida 10x10mm, llargària aprox. de l'eix 13cm. Compatible amb mànecs de diàmetre 2,4mm. Estèril. Un sol ús. Sense làtexTolerància de l'aprox. +/-10%</t>
  </si>
  <si>
    <t>Elèctrode de llaç monopolar, de tungstè, mida 15x12mm, llargària aprox. de l'eix 13cm. Compatible amb mànecs de diàmetre 2,4 mm. Estèril. Un sol ús. Sense làtexTolerància de l'aprox. +/-10%</t>
  </si>
  <si>
    <t>Elèctrode de llaç monopolar, de tungstè, mida 20x12mm, llargària aprox. de l'eix 13cm. Compatible amb mànecs de diàmetre 2,4 mm. Estèril. Un sol ús. Sense làtexTolerància de l'aprox. +/-10%</t>
  </si>
  <si>
    <t>5,90</t>
  </si>
  <si>
    <t>Elèctrode de llaç monopolar, de tungstè, mida 20x15mm, llargària aprox. de l'eix 13cm. Compatible amb mànecs de diàmetre 2,4 mm. Estèril. Un sol ús. Sense làtexTolerància de l'aprox. +/-10%</t>
  </si>
  <si>
    <t>30,00</t>
  </si>
  <si>
    <t>Elèctrode nansa de tall, bipolar, amb 2 vastagos guiadors calibre 24/26Fr, codi identificador color groc. Compatible amb resectoscopi consola Storz Autocon III 40. Estèril. Un sol ús. Sense làtex.</t>
  </si>
  <si>
    <t>Electròde nansa de tall, bipolar, calibre 15Fr, amb 2 varilles guia, codi identificador color verd. Compatible amb resectoscopi consola Storz Autocon III 40. Estèril. Un sol ús.</t>
  </si>
  <si>
    <t>199,50</t>
  </si>
  <si>
    <t>TOTAL EXPEDIENT/OFERTAT</t>
  </si>
  <si>
    <t>La base imposable unitaria en unitat licitació ofertada, s'ofertaran amb un nombre màxim de 2 decimals fixes.
El tipus d'iva licitat és indicatiu, el licitador ofertarà el tipus d'iva que correspongui legalment al seu article.</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</si>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</sst>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5">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0" fontId="6" fillId="0" borderId="46"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3" xfId="0" applyFont="1" applyBorder="1" applyAlignment="1">
      <alignment horizontal="center" vertical="center" wrapText="1" shrinkToFi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7" fillId="0" borderId="0" xfId="0" applyFont="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95"/>
  <sheetViews>
    <sheetView tabSelected="1" topLeftCell="D1" zoomScale="60" zoomScaleNormal="60" zoomScaleSheetLayoutView="50" workbookViewId="0">
      <selection activeCell="D9" sqref="D9:J9"/>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5.28515625" style="8" customWidth="1"/>
    <col min="5" max="5" width="15" style="9" customWidth="1"/>
    <col min="6" max="6" width="12" style="8" customWidth="1"/>
    <col min="7" max="7" width="8.71093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75" t="s">
        <v>0</v>
      </c>
      <c r="D1" s="75"/>
      <c r="E1" s="75"/>
      <c r="F1" s="75"/>
      <c r="G1" s="75"/>
      <c r="H1" s="75"/>
      <c r="I1" s="75"/>
      <c r="J1" s="75"/>
      <c r="K1" s="75"/>
      <c r="L1" s="75"/>
      <c r="M1" s="75"/>
      <c r="N1" s="75"/>
      <c r="O1" s="75"/>
      <c r="P1" s="36"/>
    </row>
    <row r="2" spans="1:16" ht="76.5" customHeight="1">
      <c r="C2" s="74" t="s">
        <v>1</v>
      </c>
      <c r="D2" s="74"/>
      <c r="E2" s="74"/>
      <c r="F2" s="74"/>
      <c r="G2" s="74"/>
      <c r="H2" s="74"/>
      <c r="I2" s="74"/>
      <c r="J2" s="74"/>
      <c r="K2" s="74"/>
      <c r="L2" s="74"/>
      <c r="M2" s="74"/>
      <c r="N2" s="74"/>
      <c r="O2" s="74"/>
      <c r="P2" s="37"/>
    </row>
    <row r="3" spans="1:16" ht="14.25" customHeight="1" thickBot="1">
      <c r="F3" s="7"/>
      <c r="K3" s="8"/>
      <c r="L3" s="8"/>
      <c r="M3" s="8"/>
      <c r="N3" s="8"/>
      <c r="O3" s="8"/>
      <c r="P3" s="8"/>
    </row>
    <row r="4" spans="1:16" ht="47.25" customHeight="1">
      <c r="B4" s="77" t="s">
        <v>2</v>
      </c>
      <c r="C4" s="78"/>
      <c r="D4" s="81" t="s">
        <v>3</v>
      </c>
      <c r="E4" s="82"/>
      <c r="F4" s="82"/>
      <c r="G4" s="82"/>
      <c r="H4" s="82"/>
      <c r="I4" s="82"/>
      <c r="J4" s="82"/>
      <c r="K4" s="82"/>
      <c r="L4" s="82"/>
      <c r="M4" s="82"/>
      <c r="N4" s="82"/>
      <c r="O4" s="83"/>
    </row>
    <row r="5" spans="1:16" ht="36.75" customHeight="1">
      <c r="B5" s="79" t="s">
        <v>4</v>
      </c>
      <c r="C5" s="80"/>
      <c r="D5" s="84" t="s">
        <v>5</v>
      </c>
      <c r="E5" s="85"/>
      <c r="F5" s="85"/>
      <c r="G5" s="85"/>
      <c r="H5" s="85"/>
      <c r="I5" s="85"/>
      <c r="J5" s="85"/>
      <c r="K5" s="85"/>
      <c r="L5" s="85"/>
      <c r="M5" s="85"/>
      <c r="N5" s="85"/>
      <c r="O5" s="86"/>
    </row>
    <row r="6" spans="1:16" ht="39" customHeight="1" thickBot="1">
      <c r="B6" s="91" t="s">
        <v>6</v>
      </c>
      <c r="C6" s="92"/>
      <c r="D6" s="87">
        <v>36</v>
      </c>
      <c r="E6" s="88"/>
      <c r="F6" s="88"/>
      <c r="G6" s="88"/>
      <c r="H6" s="88"/>
      <c r="I6" s="88"/>
      <c r="J6" s="88"/>
      <c r="K6" s="88"/>
      <c r="L6" s="88"/>
      <c r="M6" s="88"/>
      <c r="N6" s="88"/>
      <c r="O6" s="89"/>
    </row>
    <row r="7" spans="1:16" ht="12" customHeight="1">
      <c r="C7" s="11"/>
      <c r="D7" s="11"/>
      <c r="E7" s="11"/>
      <c r="F7" s="12"/>
      <c r="G7" s="12"/>
      <c r="H7" s="12"/>
      <c r="I7" s="12"/>
      <c r="J7" s="28"/>
      <c r="K7" s="11"/>
      <c r="L7" s="11"/>
      <c r="M7" s="28"/>
      <c r="N7" s="28"/>
      <c r="O7" s="28"/>
      <c r="P7" s="28"/>
    </row>
    <row r="8" spans="1:16" s="7" customFormat="1" ht="31.5" customHeight="1" thickBot="1">
      <c r="B8" s="93" t="s">
        <v>7</v>
      </c>
      <c r="C8" s="61"/>
      <c r="D8" s="61"/>
      <c r="E8" s="61"/>
      <c r="F8" s="61"/>
      <c r="G8" s="61"/>
      <c r="H8" s="61"/>
      <c r="I8" s="61"/>
      <c r="J8" s="61"/>
      <c r="K8" s="61"/>
      <c r="L8" s="61"/>
      <c r="M8" s="61"/>
      <c r="N8" s="61"/>
      <c r="O8" s="94"/>
    </row>
    <row r="9" spans="1:16" s="29" customFormat="1" ht="35.25" customHeight="1" thickBot="1">
      <c r="B9" s="68" t="s">
        <v>8</v>
      </c>
      <c r="C9" s="69"/>
      <c r="D9" s="53"/>
      <c r="E9" s="54"/>
      <c r="F9" s="54"/>
      <c r="G9" s="54"/>
      <c r="H9" s="54"/>
      <c r="I9" s="54"/>
      <c r="J9" s="54"/>
      <c r="K9" s="44" t="s">
        <v>9</v>
      </c>
      <c r="L9" s="68"/>
      <c r="M9" s="69"/>
      <c r="N9" s="69"/>
      <c r="O9" s="70"/>
    </row>
    <row r="10" spans="1:16" s="29" customFormat="1" ht="36" customHeight="1" thickBot="1">
      <c r="A10" s="10" t="s">
        <v>10</v>
      </c>
      <c r="B10" s="68" t="s">
        <v>10</v>
      </c>
      <c r="C10" s="70"/>
      <c r="D10" s="65"/>
      <c r="E10" s="66"/>
      <c r="F10" s="66"/>
      <c r="G10" s="66"/>
      <c r="H10" s="66"/>
      <c r="I10" s="66"/>
      <c r="J10" s="67"/>
      <c r="K10" s="44" t="s">
        <v>11</v>
      </c>
      <c r="L10" s="71"/>
      <c r="M10" s="72"/>
      <c r="N10" s="72"/>
      <c r="O10" s="73"/>
    </row>
    <row r="11" spans="1:16" s="29" customFormat="1" ht="36.75" customHeight="1">
      <c r="B11" s="61"/>
      <c r="C11" s="61"/>
      <c r="E11" s="42"/>
      <c r="F11" s="43"/>
      <c r="G11" s="43"/>
      <c r="H11" s="43"/>
      <c r="I11" s="43"/>
      <c r="J11" s="43"/>
      <c r="K11" s="10"/>
      <c r="L11" s="10"/>
      <c r="M11" s="10"/>
      <c r="N11" s="10"/>
      <c r="O11" s="10"/>
    </row>
    <row r="12" spans="1:16" s="29" customFormat="1" ht="36.75" customHeight="1">
      <c r="B12" s="76"/>
      <c r="C12" s="76"/>
      <c r="E12" s="11"/>
      <c r="F12" s="90"/>
      <c r="G12" s="90"/>
      <c r="H12" s="90"/>
      <c r="I12" s="90"/>
      <c r="J12" s="90"/>
      <c r="K12" s="10"/>
      <c r="L12" s="41"/>
      <c r="M12" s="41"/>
      <c r="N12" s="41"/>
      <c r="O12" s="41"/>
    </row>
    <row r="13" spans="1:16" s="29" customFormat="1" ht="27" customHeight="1">
      <c r="C13" s="61"/>
      <c r="D13" s="61"/>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5" t="s">
        <v>27</v>
      </c>
    </row>
    <row r="15" spans="1:16" s="11" customFormat="1" ht="28.5">
      <c r="A15" s="19"/>
      <c r="B15" s="40">
        <v>1</v>
      </c>
      <c r="C15" s="39" t="s">
        <v>28</v>
      </c>
      <c r="D15" s="40" t="s">
        <v>29</v>
      </c>
      <c r="E15" s="40" t="s">
        <v>30</v>
      </c>
      <c r="F15" s="47" t="s">
        <v>31</v>
      </c>
      <c r="G15" s="47"/>
      <c r="H15" s="38"/>
      <c r="I15" s="20"/>
      <c r="J15" s="24">
        <f>SUM(J16:J30)</f>
        <v>10152</v>
      </c>
      <c r="K15" s="26"/>
      <c r="L15" s="26"/>
      <c r="M15" s="27"/>
      <c r="N15" s="21"/>
      <c r="O15" s="22">
        <f t="shared" ref="O15:P15" si="0">SUM(O16:O30)</f>
        <v>0</v>
      </c>
      <c r="P15" s="22">
        <f t="shared" si="0"/>
        <v>0</v>
      </c>
    </row>
    <row r="16" spans="1:16" s="11" customFormat="1" ht="28.5">
      <c r="A16" s="19"/>
      <c r="B16" s="45">
        <v>1</v>
      </c>
      <c r="C16" s="49">
        <v>1</v>
      </c>
      <c r="D16" s="45" t="s">
        <v>32</v>
      </c>
      <c r="E16" s="45" t="s">
        <v>33</v>
      </c>
      <c r="F16" s="48" t="s">
        <v>34</v>
      </c>
      <c r="G16" s="48">
        <v>30</v>
      </c>
      <c r="H16" s="38" t="s">
        <v>35</v>
      </c>
      <c r="I16" s="20">
        <v>0.21</v>
      </c>
      <c r="J16" s="24">
        <f t="shared" ref="J16:J79" si="1">ROUND(H16*G16,2)</f>
        <v>804</v>
      </c>
      <c r="K16" s="26"/>
      <c r="L16" s="26"/>
      <c r="M16" s="27"/>
      <c r="N16" s="21"/>
      <c r="O16" s="22">
        <f t="shared" ref="O16:O79" si="2">ROUND(M16*G16,2)</f>
        <v>0</v>
      </c>
      <c r="P16" s="22">
        <f t="shared" ref="P16:P79" si="3">ROUND(M16*(1+N16)*G16,2)</f>
        <v>0</v>
      </c>
    </row>
    <row r="17" spans="1:16" s="11" customFormat="1" ht="28.5">
      <c r="A17" s="19"/>
      <c r="B17" s="45">
        <v>1</v>
      </c>
      <c r="C17" s="49">
        <v>2</v>
      </c>
      <c r="D17" s="45" t="s">
        <v>36</v>
      </c>
      <c r="E17" s="45">
        <v>203624</v>
      </c>
      <c r="F17" s="48" t="s">
        <v>34</v>
      </c>
      <c r="G17" s="48">
        <v>30</v>
      </c>
      <c r="H17" s="38" t="s">
        <v>35</v>
      </c>
      <c r="I17" s="20" t="s">
        <v>37</v>
      </c>
      <c r="J17" s="24">
        <f t="shared" si="1"/>
        <v>804</v>
      </c>
      <c r="K17" s="26"/>
      <c r="L17" s="26"/>
      <c r="M17" s="27"/>
      <c r="N17" s="21"/>
      <c r="O17" s="22">
        <f t="shared" si="2"/>
        <v>0</v>
      </c>
      <c r="P17" s="22">
        <f t="shared" si="3"/>
        <v>0</v>
      </c>
    </row>
    <row r="18" spans="1:16" s="11" customFormat="1" ht="28.5">
      <c r="A18" s="19"/>
      <c r="B18" s="45">
        <v>1</v>
      </c>
      <c r="C18" s="49">
        <v>3</v>
      </c>
      <c r="D18" s="45" t="s">
        <v>38</v>
      </c>
      <c r="E18" s="45">
        <v>203625</v>
      </c>
      <c r="F18" s="48" t="s">
        <v>34</v>
      </c>
      <c r="G18" s="48">
        <v>30</v>
      </c>
      <c r="H18" s="38" t="s">
        <v>35</v>
      </c>
      <c r="I18" s="20" t="s">
        <v>37</v>
      </c>
      <c r="J18" s="24">
        <f t="shared" si="1"/>
        <v>804</v>
      </c>
      <c r="K18" s="26"/>
      <c r="L18" s="26"/>
      <c r="M18" s="27"/>
      <c r="N18" s="21"/>
      <c r="O18" s="22">
        <f t="shared" si="2"/>
        <v>0</v>
      </c>
      <c r="P18" s="22">
        <f t="shared" si="3"/>
        <v>0</v>
      </c>
    </row>
    <row r="19" spans="1:16" s="11" customFormat="1" ht="28.5">
      <c r="A19" s="19"/>
      <c r="B19" s="45">
        <v>1</v>
      </c>
      <c r="C19" s="49">
        <v>4</v>
      </c>
      <c r="D19" s="45" t="s">
        <v>39</v>
      </c>
      <c r="E19" s="45">
        <v>203626</v>
      </c>
      <c r="F19" s="48" t="s">
        <v>34</v>
      </c>
      <c r="G19" s="48">
        <v>30</v>
      </c>
      <c r="H19" s="38" t="s">
        <v>35</v>
      </c>
      <c r="I19" s="20" t="s">
        <v>37</v>
      </c>
      <c r="J19" s="24">
        <f t="shared" si="1"/>
        <v>804</v>
      </c>
      <c r="K19" s="26"/>
      <c r="L19" s="26"/>
      <c r="M19" s="27"/>
      <c r="N19" s="21"/>
      <c r="O19" s="22">
        <f t="shared" si="2"/>
        <v>0</v>
      </c>
      <c r="P19" s="22">
        <f t="shared" si="3"/>
        <v>0</v>
      </c>
    </row>
    <row r="20" spans="1:16" s="11" customFormat="1" ht="28.5">
      <c r="A20" s="19"/>
      <c r="B20" s="45">
        <v>1</v>
      </c>
      <c r="C20" s="49">
        <v>5</v>
      </c>
      <c r="D20" s="45" t="s">
        <v>40</v>
      </c>
      <c r="E20" s="45" t="s">
        <v>33</v>
      </c>
      <c r="F20" s="48" t="s">
        <v>34</v>
      </c>
      <c r="G20" s="48">
        <v>15</v>
      </c>
      <c r="H20" s="38" t="s">
        <v>35</v>
      </c>
      <c r="I20" s="20">
        <v>0.21</v>
      </c>
      <c r="J20" s="24">
        <f t="shared" si="1"/>
        <v>402</v>
      </c>
      <c r="K20" s="26"/>
      <c r="L20" s="26"/>
      <c r="M20" s="27"/>
      <c r="N20" s="21"/>
      <c r="O20" s="22">
        <f t="shared" si="2"/>
        <v>0</v>
      </c>
      <c r="P20" s="22">
        <f t="shared" si="3"/>
        <v>0</v>
      </c>
    </row>
    <row r="21" spans="1:16" s="11" customFormat="1" ht="28.5">
      <c r="A21" s="19"/>
      <c r="B21" s="45">
        <v>1</v>
      </c>
      <c r="C21" s="49">
        <v>6</v>
      </c>
      <c r="D21" s="45" t="s">
        <v>41</v>
      </c>
      <c r="E21" s="45">
        <v>203627</v>
      </c>
      <c r="F21" s="48" t="s">
        <v>34</v>
      </c>
      <c r="G21" s="48">
        <v>30</v>
      </c>
      <c r="H21" s="38" t="s">
        <v>35</v>
      </c>
      <c r="I21" s="20" t="s">
        <v>37</v>
      </c>
      <c r="J21" s="24">
        <f t="shared" si="1"/>
        <v>804</v>
      </c>
      <c r="K21" s="26"/>
      <c r="L21" s="26"/>
      <c r="M21" s="27"/>
      <c r="N21" s="21"/>
      <c r="O21" s="22">
        <f t="shared" si="2"/>
        <v>0</v>
      </c>
      <c r="P21" s="22">
        <f t="shared" si="3"/>
        <v>0</v>
      </c>
    </row>
    <row r="22" spans="1:16" s="11" customFormat="1" ht="28.5">
      <c r="A22" s="19"/>
      <c r="B22" s="45">
        <v>1</v>
      </c>
      <c r="C22" s="49">
        <v>7</v>
      </c>
      <c r="D22" s="45" t="s">
        <v>42</v>
      </c>
      <c r="E22" s="45">
        <v>203628</v>
      </c>
      <c r="F22" s="48" t="s">
        <v>34</v>
      </c>
      <c r="G22" s="48">
        <v>30</v>
      </c>
      <c r="H22" s="38" t="s">
        <v>35</v>
      </c>
      <c r="I22" s="20" t="s">
        <v>37</v>
      </c>
      <c r="J22" s="24">
        <f t="shared" si="1"/>
        <v>804</v>
      </c>
      <c r="K22" s="26"/>
      <c r="L22" s="26"/>
      <c r="M22" s="27"/>
      <c r="N22" s="21"/>
      <c r="O22" s="22">
        <f t="shared" si="2"/>
        <v>0</v>
      </c>
      <c r="P22" s="22">
        <f t="shared" si="3"/>
        <v>0</v>
      </c>
    </row>
    <row r="23" spans="1:16" s="11" customFormat="1" ht="28.5">
      <c r="A23" s="19"/>
      <c r="B23" s="45">
        <v>1</v>
      </c>
      <c r="C23" s="49">
        <v>8</v>
      </c>
      <c r="D23" s="45" t="s">
        <v>43</v>
      </c>
      <c r="E23" s="45" t="s">
        <v>33</v>
      </c>
      <c r="F23" s="48" t="s">
        <v>34</v>
      </c>
      <c r="G23" s="48">
        <v>15</v>
      </c>
      <c r="H23" s="38" t="s">
        <v>35</v>
      </c>
      <c r="I23" s="20">
        <v>0.21</v>
      </c>
      <c r="J23" s="24">
        <f t="shared" si="1"/>
        <v>402</v>
      </c>
      <c r="K23" s="26"/>
      <c r="L23" s="26"/>
      <c r="M23" s="27"/>
      <c r="N23" s="21"/>
      <c r="O23" s="22">
        <f t="shared" si="2"/>
        <v>0</v>
      </c>
      <c r="P23" s="22">
        <f t="shared" si="3"/>
        <v>0</v>
      </c>
    </row>
    <row r="24" spans="1:16" s="11" customFormat="1" ht="28.5">
      <c r="A24" s="19"/>
      <c r="B24" s="45">
        <v>1</v>
      </c>
      <c r="C24" s="49">
        <v>9</v>
      </c>
      <c r="D24" s="45" t="s">
        <v>44</v>
      </c>
      <c r="E24" s="45" t="s">
        <v>33</v>
      </c>
      <c r="F24" s="48" t="s">
        <v>34</v>
      </c>
      <c r="G24" s="48">
        <v>15</v>
      </c>
      <c r="H24" s="38" t="s">
        <v>35</v>
      </c>
      <c r="I24" s="20">
        <v>0.21</v>
      </c>
      <c r="J24" s="24">
        <f t="shared" si="1"/>
        <v>402</v>
      </c>
      <c r="K24" s="26"/>
      <c r="L24" s="26"/>
      <c r="M24" s="27"/>
      <c r="N24" s="21"/>
      <c r="O24" s="22">
        <f t="shared" si="2"/>
        <v>0</v>
      </c>
      <c r="P24" s="22">
        <f t="shared" si="3"/>
        <v>0</v>
      </c>
    </row>
    <row r="25" spans="1:16" s="11" customFormat="1" ht="28.5">
      <c r="A25" s="19"/>
      <c r="B25" s="45">
        <v>1</v>
      </c>
      <c r="C25" s="49">
        <v>10</v>
      </c>
      <c r="D25" s="45" t="s">
        <v>45</v>
      </c>
      <c r="E25" s="45" t="s">
        <v>33</v>
      </c>
      <c r="F25" s="48" t="s">
        <v>34</v>
      </c>
      <c r="G25" s="48">
        <v>15</v>
      </c>
      <c r="H25" s="38" t="s">
        <v>35</v>
      </c>
      <c r="I25" s="20">
        <v>0.21</v>
      </c>
      <c r="J25" s="24">
        <f t="shared" si="1"/>
        <v>402</v>
      </c>
      <c r="K25" s="26"/>
      <c r="L25" s="26"/>
      <c r="M25" s="27"/>
      <c r="N25" s="21"/>
      <c r="O25" s="22">
        <f t="shared" si="2"/>
        <v>0</v>
      </c>
      <c r="P25" s="22">
        <f t="shared" si="3"/>
        <v>0</v>
      </c>
    </row>
    <row r="26" spans="1:16" s="11" customFormat="1" ht="28.5">
      <c r="A26" s="19"/>
      <c r="B26" s="45">
        <v>1</v>
      </c>
      <c r="C26" s="49">
        <v>11</v>
      </c>
      <c r="D26" s="45" t="s">
        <v>46</v>
      </c>
      <c r="E26" s="45">
        <v>203629</v>
      </c>
      <c r="F26" s="48" t="s">
        <v>34</v>
      </c>
      <c r="G26" s="48">
        <v>30</v>
      </c>
      <c r="H26" s="38" t="s">
        <v>35</v>
      </c>
      <c r="I26" s="20" t="s">
        <v>37</v>
      </c>
      <c r="J26" s="24">
        <f t="shared" si="1"/>
        <v>804</v>
      </c>
      <c r="K26" s="26"/>
      <c r="L26" s="26"/>
      <c r="M26" s="27"/>
      <c r="N26" s="21"/>
      <c r="O26" s="22">
        <f t="shared" si="2"/>
        <v>0</v>
      </c>
      <c r="P26" s="22">
        <f t="shared" si="3"/>
        <v>0</v>
      </c>
    </row>
    <row r="27" spans="1:16" s="11" customFormat="1" ht="28.5">
      <c r="A27" s="19"/>
      <c r="B27" s="45">
        <v>1</v>
      </c>
      <c r="C27" s="49">
        <v>12</v>
      </c>
      <c r="D27" s="45" t="s">
        <v>47</v>
      </c>
      <c r="E27" s="45" t="s">
        <v>33</v>
      </c>
      <c r="F27" s="48" t="s">
        <v>34</v>
      </c>
      <c r="G27" s="48">
        <v>15</v>
      </c>
      <c r="H27" s="38" t="s">
        <v>35</v>
      </c>
      <c r="I27" s="20">
        <v>0.21</v>
      </c>
      <c r="J27" s="24">
        <f t="shared" si="1"/>
        <v>402</v>
      </c>
      <c r="K27" s="26"/>
      <c r="L27" s="26"/>
      <c r="M27" s="27"/>
      <c r="N27" s="21"/>
      <c r="O27" s="22">
        <f t="shared" si="2"/>
        <v>0</v>
      </c>
      <c r="P27" s="22">
        <f t="shared" si="3"/>
        <v>0</v>
      </c>
    </row>
    <row r="28" spans="1:16" s="11" customFormat="1" ht="42.75">
      <c r="A28" s="19"/>
      <c r="B28" s="45">
        <v>1</v>
      </c>
      <c r="C28" s="49">
        <v>13</v>
      </c>
      <c r="D28" s="45" t="s">
        <v>48</v>
      </c>
      <c r="E28" s="45">
        <v>203622</v>
      </c>
      <c r="F28" s="48" t="s">
        <v>34</v>
      </c>
      <c r="G28" s="48">
        <v>150</v>
      </c>
      <c r="H28" s="38" t="s">
        <v>49</v>
      </c>
      <c r="I28" s="20" t="s">
        <v>37</v>
      </c>
      <c r="J28" s="24">
        <f t="shared" si="1"/>
        <v>1120.5</v>
      </c>
      <c r="K28" s="26"/>
      <c r="L28" s="26"/>
      <c r="M28" s="27"/>
      <c r="N28" s="21"/>
      <c r="O28" s="22">
        <f t="shared" si="2"/>
        <v>0</v>
      </c>
      <c r="P28" s="22">
        <f t="shared" si="3"/>
        <v>0</v>
      </c>
    </row>
    <row r="29" spans="1:16" s="11" customFormat="1" ht="42.75">
      <c r="A29" s="19"/>
      <c r="B29" s="45">
        <v>1</v>
      </c>
      <c r="C29" s="49">
        <v>14</v>
      </c>
      <c r="D29" s="45" t="s">
        <v>50</v>
      </c>
      <c r="E29" s="45">
        <v>203623</v>
      </c>
      <c r="F29" s="48" t="s">
        <v>34</v>
      </c>
      <c r="G29" s="48">
        <v>150</v>
      </c>
      <c r="H29" s="38" t="s">
        <v>51</v>
      </c>
      <c r="I29" s="20" t="s">
        <v>37</v>
      </c>
      <c r="J29" s="24">
        <f t="shared" si="1"/>
        <v>1291.5</v>
      </c>
      <c r="K29" s="26"/>
      <c r="L29" s="26"/>
      <c r="M29" s="27"/>
      <c r="N29" s="21"/>
      <c r="O29" s="22">
        <f t="shared" si="2"/>
        <v>0</v>
      </c>
      <c r="P29" s="22">
        <f t="shared" si="3"/>
        <v>0</v>
      </c>
    </row>
    <row r="30" spans="1:16" s="11" customFormat="1" ht="28.5">
      <c r="A30" s="19"/>
      <c r="B30" s="45">
        <v>1</v>
      </c>
      <c r="C30" s="49">
        <v>15</v>
      </c>
      <c r="D30" s="45" t="s">
        <v>52</v>
      </c>
      <c r="E30" s="45">
        <v>199116</v>
      </c>
      <c r="F30" s="48" t="s">
        <v>34</v>
      </c>
      <c r="G30" s="48">
        <v>600</v>
      </c>
      <c r="H30" s="38" t="s">
        <v>53</v>
      </c>
      <c r="I30" s="20" t="s">
        <v>37</v>
      </c>
      <c r="J30" s="24">
        <f t="shared" si="1"/>
        <v>102</v>
      </c>
      <c r="K30" s="26"/>
      <c r="L30" s="26"/>
      <c r="M30" s="27"/>
      <c r="N30" s="21"/>
      <c r="O30" s="22">
        <f t="shared" si="2"/>
        <v>0</v>
      </c>
      <c r="P30" s="22">
        <f t="shared" si="3"/>
        <v>0</v>
      </c>
    </row>
    <row r="31" spans="1:16" s="11" customFormat="1" ht="16.5">
      <c r="A31" s="19"/>
      <c r="B31" s="45">
        <v>2</v>
      </c>
      <c r="C31" s="46" t="s">
        <v>54</v>
      </c>
      <c r="D31" s="45" t="s">
        <v>55</v>
      </c>
      <c r="E31" s="45" t="s">
        <v>56</v>
      </c>
      <c r="F31" s="48" t="s">
        <v>31</v>
      </c>
      <c r="G31" s="48"/>
      <c r="H31" s="38"/>
      <c r="I31" s="20"/>
      <c r="J31" s="24">
        <f>SUM(J32:J45)</f>
        <v>3129.3</v>
      </c>
      <c r="K31" s="26"/>
      <c r="L31" s="26"/>
      <c r="M31" s="27"/>
      <c r="N31" s="21"/>
      <c r="O31" s="22">
        <f>SUM(O32:O45)</f>
        <v>0</v>
      </c>
      <c r="P31" s="22">
        <f t="shared" ref="P31" si="4">SUM(P32:P45)</f>
        <v>0</v>
      </c>
    </row>
    <row r="32" spans="1:16" s="11" customFormat="1" ht="28.5">
      <c r="A32" s="19"/>
      <c r="B32" s="45">
        <v>2</v>
      </c>
      <c r="C32" s="49">
        <v>16</v>
      </c>
      <c r="D32" s="45" t="s">
        <v>57</v>
      </c>
      <c r="E32" s="45">
        <v>185304</v>
      </c>
      <c r="F32" s="48" t="s">
        <v>34</v>
      </c>
      <c r="G32" s="48">
        <v>30</v>
      </c>
      <c r="H32" s="38" t="s">
        <v>58</v>
      </c>
      <c r="I32" s="20" t="s">
        <v>59</v>
      </c>
      <c r="J32" s="24">
        <f t="shared" si="1"/>
        <v>171</v>
      </c>
      <c r="K32" s="26"/>
      <c r="L32" s="26"/>
      <c r="M32" s="27"/>
      <c r="N32" s="21"/>
      <c r="O32" s="22">
        <f t="shared" si="2"/>
        <v>0</v>
      </c>
      <c r="P32" s="22">
        <f t="shared" si="3"/>
        <v>0</v>
      </c>
    </row>
    <row r="33" spans="1:16" s="11" customFormat="1" ht="28.5">
      <c r="A33" s="19"/>
      <c r="B33" s="45">
        <v>2</v>
      </c>
      <c r="C33" s="49">
        <v>17</v>
      </c>
      <c r="D33" s="45" t="s">
        <v>60</v>
      </c>
      <c r="E33" s="45">
        <v>185305</v>
      </c>
      <c r="F33" s="48" t="s">
        <v>34</v>
      </c>
      <c r="G33" s="48">
        <v>60</v>
      </c>
      <c r="H33" s="38" t="s">
        <v>58</v>
      </c>
      <c r="I33" s="20" t="s">
        <v>59</v>
      </c>
      <c r="J33" s="24">
        <f t="shared" si="1"/>
        <v>342</v>
      </c>
      <c r="K33" s="26"/>
      <c r="L33" s="26"/>
      <c r="M33" s="27"/>
      <c r="N33" s="21"/>
      <c r="O33" s="22">
        <f t="shared" si="2"/>
        <v>0</v>
      </c>
      <c r="P33" s="22">
        <f t="shared" si="3"/>
        <v>0</v>
      </c>
    </row>
    <row r="34" spans="1:16" s="11" customFormat="1" ht="28.5">
      <c r="A34" s="19"/>
      <c r="B34" s="45">
        <v>2</v>
      </c>
      <c r="C34" s="49">
        <v>18</v>
      </c>
      <c r="D34" s="45" t="s">
        <v>61</v>
      </c>
      <c r="E34" s="45">
        <v>185306</v>
      </c>
      <c r="F34" s="48" t="s">
        <v>34</v>
      </c>
      <c r="G34" s="48">
        <v>75</v>
      </c>
      <c r="H34" s="38" t="s">
        <v>58</v>
      </c>
      <c r="I34" s="20" t="s">
        <v>59</v>
      </c>
      <c r="J34" s="24">
        <f t="shared" si="1"/>
        <v>427.5</v>
      </c>
      <c r="K34" s="26"/>
      <c r="L34" s="26"/>
      <c r="M34" s="27"/>
      <c r="N34" s="21"/>
      <c r="O34" s="22">
        <f t="shared" si="2"/>
        <v>0</v>
      </c>
      <c r="P34" s="22">
        <f t="shared" si="3"/>
        <v>0</v>
      </c>
    </row>
    <row r="35" spans="1:16" s="11" customFormat="1" ht="28.5">
      <c r="A35" s="19"/>
      <c r="B35" s="45">
        <v>2</v>
      </c>
      <c r="C35" s="49">
        <v>19</v>
      </c>
      <c r="D35" s="45" t="s">
        <v>62</v>
      </c>
      <c r="E35" s="45">
        <v>185307</v>
      </c>
      <c r="F35" s="48" t="s">
        <v>34</v>
      </c>
      <c r="G35" s="48">
        <v>90</v>
      </c>
      <c r="H35" s="38" t="s">
        <v>58</v>
      </c>
      <c r="I35" s="20" t="s">
        <v>59</v>
      </c>
      <c r="J35" s="24">
        <f t="shared" si="1"/>
        <v>513</v>
      </c>
      <c r="K35" s="26"/>
      <c r="L35" s="26"/>
      <c r="M35" s="27"/>
      <c r="N35" s="21"/>
      <c r="O35" s="22">
        <f t="shared" si="2"/>
        <v>0</v>
      </c>
      <c r="P35" s="22">
        <f t="shared" si="3"/>
        <v>0</v>
      </c>
    </row>
    <row r="36" spans="1:16" s="11" customFormat="1" ht="28.5">
      <c r="A36" s="19"/>
      <c r="B36" s="45">
        <v>2</v>
      </c>
      <c r="C36" s="49">
        <v>20</v>
      </c>
      <c r="D36" s="45" t="s">
        <v>63</v>
      </c>
      <c r="E36" s="45">
        <v>185308</v>
      </c>
      <c r="F36" s="48" t="s">
        <v>34</v>
      </c>
      <c r="G36" s="48">
        <v>105</v>
      </c>
      <c r="H36" s="38" t="s">
        <v>58</v>
      </c>
      <c r="I36" s="20" t="s">
        <v>59</v>
      </c>
      <c r="J36" s="24">
        <f t="shared" si="1"/>
        <v>598.5</v>
      </c>
      <c r="K36" s="26"/>
      <c r="L36" s="26"/>
      <c r="M36" s="27"/>
      <c r="N36" s="21"/>
      <c r="O36" s="22">
        <f t="shared" si="2"/>
        <v>0</v>
      </c>
      <c r="P36" s="22">
        <f t="shared" si="3"/>
        <v>0</v>
      </c>
    </row>
    <row r="37" spans="1:16" s="11" customFormat="1" ht="28.5">
      <c r="A37" s="19"/>
      <c r="B37" s="45">
        <v>2</v>
      </c>
      <c r="C37" s="49">
        <v>21</v>
      </c>
      <c r="D37" s="45" t="s">
        <v>64</v>
      </c>
      <c r="E37" s="45">
        <v>185309</v>
      </c>
      <c r="F37" s="48" t="s">
        <v>34</v>
      </c>
      <c r="G37" s="48">
        <v>45</v>
      </c>
      <c r="H37" s="38" t="s">
        <v>58</v>
      </c>
      <c r="I37" s="20" t="s">
        <v>59</v>
      </c>
      <c r="J37" s="24">
        <f t="shared" si="1"/>
        <v>256.5</v>
      </c>
      <c r="K37" s="26"/>
      <c r="L37" s="26"/>
      <c r="M37" s="27"/>
      <c r="N37" s="21"/>
      <c r="O37" s="22">
        <f t="shared" si="2"/>
        <v>0</v>
      </c>
      <c r="P37" s="22">
        <f t="shared" si="3"/>
        <v>0</v>
      </c>
    </row>
    <row r="38" spans="1:16" s="11" customFormat="1" ht="28.5">
      <c r="A38" s="19"/>
      <c r="B38" s="45">
        <v>2</v>
      </c>
      <c r="C38" s="49">
        <v>22</v>
      </c>
      <c r="D38" s="45" t="s">
        <v>65</v>
      </c>
      <c r="E38" s="45">
        <v>185310</v>
      </c>
      <c r="F38" s="48" t="s">
        <v>34</v>
      </c>
      <c r="G38" s="48">
        <v>30</v>
      </c>
      <c r="H38" s="38" t="s">
        <v>58</v>
      </c>
      <c r="I38" s="20" t="s">
        <v>59</v>
      </c>
      <c r="J38" s="24">
        <f t="shared" si="1"/>
        <v>171</v>
      </c>
      <c r="K38" s="26"/>
      <c r="L38" s="26"/>
      <c r="M38" s="27"/>
      <c r="N38" s="21"/>
      <c r="O38" s="22">
        <f t="shared" si="2"/>
        <v>0</v>
      </c>
      <c r="P38" s="22">
        <f t="shared" si="3"/>
        <v>0</v>
      </c>
    </row>
    <row r="39" spans="1:16" s="11" customFormat="1" ht="28.5">
      <c r="A39" s="19"/>
      <c r="B39" s="45">
        <v>2</v>
      </c>
      <c r="C39" s="49">
        <v>23</v>
      </c>
      <c r="D39" s="45" t="s">
        <v>66</v>
      </c>
      <c r="E39" s="45">
        <v>185311</v>
      </c>
      <c r="F39" s="48" t="s">
        <v>34</v>
      </c>
      <c r="G39" s="48">
        <v>30</v>
      </c>
      <c r="H39" s="38" t="s">
        <v>58</v>
      </c>
      <c r="I39" s="20" t="s">
        <v>59</v>
      </c>
      <c r="J39" s="24">
        <f t="shared" si="1"/>
        <v>171</v>
      </c>
      <c r="K39" s="26"/>
      <c r="L39" s="26"/>
      <c r="M39" s="27"/>
      <c r="N39" s="21"/>
      <c r="O39" s="22">
        <f t="shared" si="2"/>
        <v>0</v>
      </c>
      <c r="P39" s="22">
        <f t="shared" si="3"/>
        <v>0</v>
      </c>
    </row>
    <row r="40" spans="1:16" s="11" customFormat="1" ht="28.5">
      <c r="A40" s="19"/>
      <c r="B40" s="45">
        <v>2</v>
      </c>
      <c r="C40" s="49">
        <v>24</v>
      </c>
      <c r="D40" s="45" t="s">
        <v>67</v>
      </c>
      <c r="E40" s="45">
        <v>185312</v>
      </c>
      <c r="F40" s="48" t="s">
        <v>34</v>
      </c>
      <c r="G40" s="48">
        <v>30</v>
      </c>
      <c r="H40" s="38" t="s">
        <v>58</v>
      </c>
      <c r="I40" s="20" t="s">
        <v>59</v>
      </c>
      <c r="J40" s="24">
        <f t="shared" si="1"/>
        <v>171</v>
      </c>
      <c r="K40" s="26"/>
      <c r="L40" s="26"/>
      <c r="M40" s="27"/>
      <c r="N40" s="21"/>
      <c r="O40" s="22">
        <f t="shared" si="2"/>
        <v>0</v>
      </c>
      <c r="P40" s="22">
        <f t="shared" si="3"/>
        <v>0</v>
      </c>
    </row>
    <row r="41" spans="1:16" s="11" customFormat="1" ht="28.5">
      <c r="A41" s="19"/>
      <c r="B41" s="45">
        <v>2</v>
      </c>
      <c r="C41" s="49">
        <v>25</v>
      </c>
      <c r="D41" s="45" t="s">
        <v>68</v>
      </c>
      <c r="E41" s="45">
        <v>185313</v>
      </c>
      <c r="F41" s="48" t="s">
        <v>34</v>
      </c>
      <c r="G41" s="48">
        <v>30</v>
      </c>
      <c r="H41" s="38" t="s">
        <v>58</v>
      </c>
      <c r="I41" s="20" t="s">
        <v>59</v>
      </c>
      <c r="J41" s="24">
        <f t="shared" si="1"/>
        <v>171</v>
      </c>
      <c r="K41" s="26"/>
      <c r="L41" s="26"/>
      <c r="M41" s="27"/>
      <c r="N41" s="21"/>
      <c r="O41" s="22">
        <f t="shared" si="2"/>
        <v>0</v>
      </c>
      <c r="P41" s="22">
        <f t="shared" si="3"/>
        <v>0</v>
      </c>
    </row>
    <row r="42" spans="1:16" s="11" customFormat="1" ht="28.5">
      <c r="A42" s="19"/>
      <c r="B42" s="45">
        <v>2</v>
      </c>
      <c r="C42" s="49">
        <v>26</v>
      </c>
      <c r="D42" s="45" t="s">
        <v>69</v>
      </c>
      <c r="E42" s="45">
        <v>185314</v>
      </c>
      <c r="F42" s="48" t="s">
        <v>34</v>
      </c>
      <c r="G42" s="48">
        <v>9</v>
      </c>
      <c r="H42" s="38" t="s">
        <v>58</v>
      </c>
      <c r="I42" s="20" t="s">
        <v>59</v>
      </c>
      <c r="J42" s="24">
        <f t="shared" si="1"/>
        <v>51.3</v>
      </c>
      <c r="K42" s="26"/>
      <c r="L42" s="26"/>
      <c r="M42" s="27"/>
      <c r="N42" s="21"/>
      <c r="O42" s="22">
        <f t="shared" si="2"/>
        <v>0</v>
      </c>
      <c r="P42" s="22">
        <f t="shared" si="3"/>
        <v>0</v>
      </c>
    </row>
    <row r="43" spans="1:16" s="11" customFormat="1" ht="28.5">
      <c r="A43" s="19"/>
      <c r="B43" s="45">
        <v>2</v>
      </c>
      <c r="C43" s="49">
        <v>27</v>
      </c>
      <c r="D43" s="45" t="s">
        <v>70</v>
      </c>
      <c r="E43" s="45">
        <v>185315</v>
      </c>
      <c r="F43" s="48" t="s">
        <v>34</v>
      </c>
      <c r="G43" s="48">
        <v>9</v>
      </c>
      <c r="H43" s="38" t="s">
        <v>58</v>
      </c>
      <c r="I43" s="20" t="s">
        <v>59</v>
      </c>
      <c r="J43" s="24">
        <f t="shared" si="1"/>
        <v>51.3</v>
      </c>
      <c r="K43" s="26"/>
      <c r="L43" s="26"/>
      <c r="M43" s="27"/>
      <c r="N43" s="21"/>
      <c r="O43" s="22">
        <f t="shared" si="2"/>
        <v>0</v>
      </c>
      <c r="P43" s="22">
        <f t="shared" si="3"/>
        <v>0</v>
      </c>
    </row>
    <row r="44" spans="1:16" s="11" customFormat="1" ht="28.5">
      <c r="A44" s="19"/>
      <c r="B44" s="45">
        <v>2</v>
      </c>
      <c r="C44" s="49">
        <v>28</v>
      </c>
      <c r="D44" s="45" t="s">
        <v>71</v>
      </c>
      <c r="E44" s="45">
        <v>185316</v>
      </c>
      <c r="F44" s="48" t="s">
        <v>34</v>
      </c>
      <c r="G44" s="48">
        <v>3</v>
      </c>
      <c r="H44" s="38" t="s">
        <v>58</v>
      </c>
      <c r="I44" s="20" t="s">
        <v>59</v>
      </c>
      <c r="J44" s="24">
        <f t="shared" si="1"/>
        <v>17.100000000000001</v>
      </c>
      <c r="K44" s="26"/>
      <c r="L44" s="26"/>
      <c r="M44" s="27"/>
      <c r="N44" s="21"/>
      <c r="O44" s="22">
        <f t="shared" si="2"/>
        <v>0</v>
      </c>
      <c r="P44" s="22">
        <f t="shared" si="3"/>
        <v>0</v>
      </c>
    </row>
    <row r="45" spans="1:16" s="11" customFormat="1" ht="28.5">
      <c r="A45" s="19"/>
      <c r="B45" s="45">
        <v>2</v>
      </c>
      <c r="C45" s="49">
        <v>29</v>
      </c>
      <c r="D45" s="45" t="s">
        <v>72</v>
      </c>
      <c r="E45" s="45">
        <v>185303</v>
      </c>
      <c r="F45" s="48" t="s">
        <v>34</v>
      </c>
      <c r="G45" s="48">
        <v>3</v>
      </c>
      <c r="H45" s="38" t="s">
        <v>58</v>
      </c>
      <c r="I45" s="20" t="s">
        <v>59</v>
      </c>
      <c r="J45" s="24">
        <f t="shared" si="1"/>
        <v>17.100000000000001</v>
      </c>
      <c r="K45" s="26"/>
      <c r="L45" s="26"/>
      <c r="M45" s="27"/>
      <c r="N45" s="21"/>
      <c r="O45" s="22">
        <f t="shared" si="2"/>
        <v>0</v>
      </c>
      <c r="P45" s="22">
        <f t="shared" si="3"/>
        <v>0</v>
      </c>
    </row>
    <row r="46" spans="1:16" s="11" customFormat="1" ht="16.5">
      <c r="A46" s="19"/>
      <c r="B46" s="45">
        <v>3</v>
      </c>
      <c r="C46" s="46" t="s">
        <v>73</v>
      </c>
      <c r="D46" s="45" t="s">
        <v>74</v>
      </c>
      <c r="E46" s="45" t="s">
        <v>75</v>
      </c>
      <c r="F46" s="48" t="s">
        <v>31</v>
      </c>
      <c r="G46" s="48"/>
      <c r="H46" s="38"/>
      <c r="I46" s="20"/>
      <c r="J46" s="24">
        <f>SUM(J47:J53)</f>
        <v>4484.7000000000007</v>
      </c>
      <c r="K46" s="26"/>
      <c r="L46" s="26"/>
      <c r="M46" s="27"/>
      <c r="N46" s="21"/>
      <c r="O46" s="22">
        <f t="shared" ref="O46:P46" si="5">SUM(O47:O53)</f>
        <v>0</v>
      </c>
      <c r="P46" s="22">
        <f t="shared" si="5"/>
        <v>0</v>
      </c>
    </row>
    <row r="47" spans="1:16" s="11" customFormat="1" ht="28.5">
      <c r="A47" s="19"/>
      <c r="B47" s="45">
        <v>3</v>
      </c>
      <c r="C47" s="49">
        <v>30</v>
      </c>
      <c r="D47" s="45" t="s">
        <v>76</v>
      </c>
      <c r="E47" s="45">
        <v>200249</v>
      </c>
      <c r="F47" s="48" t="s">
        <v>34</v>
      </c>
      <c r="G47" s="48">
        <v>15</v>
      </c>
      <c r="H47" s="38" t="s">
        <v>77</v>
      </c>
      <c r="I47" s="20" t="s">
        <v>59</v>
      </c>
      <c r="J47" s="24">
        <f t="shared" si="1"/>
        <v>339.75</v>
      </c>
      <c r="K47" s="26"/>
      <c r="L47" s="26"/>
      <c r="M47" s="27"/>
      <c r="N47" s="21"/>
      <c r="O47" s="22">
        <f t="shared" si="2"/>
        <v>0</v>
      </c>
      <c r="P47" s="22">
        <f t="shared" si="3"/>
        <v>0</v>
      </c>
    </row>
    <row r="48" spans="1:16" s="11" customFormat="1" ht="28.5">
      <c r="A48" s="19"/>
      <c r="B48" s="45">
        <v>3</v>
      </c>
      <c r="C48" s="49">
        <v>31</v>
      </c>
      <c r="D48" s="45" t="s">
        <v>78</v>
      </c>
      <c r="E48" s="45">
        <v>200250</v>
      </c>
      <c r="F48" s="48" t="s">
        <v>34</v>
      </c>
      <c r="G48" s="48">
        <v>45</v>
      </c>
      <c r="H48" s="38" t="s">
        <v>77</v>
      </c>
      <c r="I48" s="20" t="s">
        <v>59</v>
      </c>
      <c r="J48" s="24">
        <f t="shared" si="1"/>
        <v>1019.25</v>
      </c>
      <c r="K48" s="26"/>
      <c r="L48" s="26"/>
      <c r="M48" s="27"/>
      <c r="N48" s="21"/>
      <c r="O48" s="22">
        <f t="shared" si="2"/>
        <v>0</v>
      </c>
      <c r="P48" s="22">
        <f t="shared" si="3"/>
        <v>0</v>
      </c>
    </row>
    <row r="49" spans="1:16" s="11" customFormat="1" ht="28.5">
      <c r="A49" s="19"/>
      <c r="B49" s="45">
        <v>3</v>
      </c>
      <c r="C49" s="49">
        <v>32</v>
      </c>
      <c r="D49" s="45" t="s">
        <v>79</v>
      </c>
      <c r="E49" s="45">
        <v>200271</v>
      </c>
      <c r="F49" s="48" t="s">
        <v>34</v>
      </c>
      <c r="G49" s="48">
        <v>45</v>
      </c>
      <c r="H49" s="38" t="s">
        <v>77</v>
      </c>
      <c r="I49" s="20" t="s">
        <v>59</v>
      </c>
      <c r="J49" s="24">
        <f t="shared" si="1"/>
        <v>1019.25</v>
      </c>
      <c r="K49" s="26"/>
      <c r="L49" s="26"/>
      <c r="M49" s="27"/>
      <c r="N49" s="21"/>
      <c r="O49" s="22">
        <f t="shared" si="2"/>
        <v>0</v>
      </c>
      <c r="P49" s="22">
        <f t="shared" si="3"/>
        <v>0</v>
      </c>
    </row>
    <row r="50" spans="1:16" s="11" customFormat="1" ht="28.5">
      <c r="A50" s="19"/>
      <c r="B50" s="45">
        <v>3</v>
      </c>
      <c r="C50" s="49">
        <v>33</v>
      </c>
      <c r="D50" s="45" t="s">
        <v>80</v>
      </c>
      <c r="E50" s="45">
        <v>200272</v>
      </c>
      <c r="F50" s="48" t="s">
        <v>34</v>
      </c>
      <c r="G50" s="48">
        <v>45</v>
      </c>
      <c r="H50" s="38" t="s">
        <v>77</v>
      </c>
      <c r="I50" s="20" t="s">
        <v>59</v>
      </c>
      <c r="J50" s="24">
        <f t="shared" si="1"/>
        <v>1019.25</v>
      </c>
      <c r="K50" s="26"/>
      <c r="L50" s="26"/>
      <c r="M50" s="27"/>
      <c r="N50" s="21"/>
      <c r="O50" s="22">
        <f t="shared" si="2"/>
        <v>0</v>
      </c>
      <c r="P50" s="22">
        <f t="shared" si="3"/>
        <v>0</v>
      </c>
    </row>
    <row r="51" spans="1:16" s="11" customFormat="1" ht="28.5">
      <c r="A51" s="19"/>
      <c r="B51" s="45">
        <v>3</v>
      </c>
      <c r="C51" s="49">
        <v>34</v>
      </c>
      <c r="D51" s="45" t="s">
        <v>81</v>
      </c>
      <c r="E51" s="45">
        <v>200273</v>
      </c>
      <c r="F51" s="48" t="s">
        <v>34</v>
      </c>
      <c r="G51" s="48">
        <v>30</v>
      </c>
      <c r="H51" s="38" t="s">
        <v>77</v>
      </c>
      <c r="I51" s="20" t="s">
        <v>59</v>
      </c>
      <c r="J51" s="24">
        <f t="shared" si="1"/>
        <v>679.5</v>
      </c>
      <c r="K51" s="26"/>
      <c r="L51" s="26"/>
      <c r="M51" s="27"/>
      <c r="N51" s="21"/>
      <c r="O51" s="22">
        <f t="shared" si="2"/>
        <v>0</v>
      </c>
      <c r="P51" s="22">
        <f t="shared" si="3"/>
        <v>0</v>
      </c>
    </row>
    <row r="52" spans="1:16" s="11" customFormat="1" ht="28.5">
      <c r="A52" s="19"/>
      <c r="B52" s="45">
        <v>3</v>
      </c>
      <c r="C52" s="49">
        <v>35</v>
      </c>
      <c r="D52" s="45" t="s">
        <v>82</v>
      </c>
      <c r="E52" s="45">
        <v>200274</v>
      </c>
      <c r="F52" s="48" t="s">
        <v>34</v>
      </c>
      <c r="G52" s="48">
        <v>9</v>
      </c>
      <c r="H52" s="38" t="s">
        <v>77</v>
      </c>
      <c r="I52" s="20" t="s">
        <v>59</v>
      </c>
      <c r="J52" s="24">
        <f t="shared" si="1"/>
        <v>203.85</v>
      </c>
      <c r="K52" s="26"/>
      <c r="L52" s="26"/>
      <c r="M52" s="27"/>
      <c r="N52" s="21"/>
      <c r="O52" s="22">
        <f t="shared" si="2"/>
        <v>0</v>
      </c>
      <c r="P52" s="22">
        <f t="shared" si="3"/>
        <v>0</v>
      </c>
    </row>
    <row r="53" spans="1:16" s="11" customFormat="1" ht="28.5">
      <c r="A53" s="19"/>
      <c r="B53" s="45">
        <v>3</v>
      </c>
      <c r="C53" s="49">
        <v>36</v>
      </c>
      <c r="D53" s="45" t="s">
        <v>83</v>
      </c>
      <c r="E53" s="45">
        <v>200275</v>
      </c>
      <c r="F53" s="48" t="s">
        <v>34</v>
      </c>
      <c r="G53" s="48">
        <v>9</v>
      </c>
      <c r="H53" s="38" t="s">
        <v>77</v>
      </c>
      <c r="I53" s="20" t="s">
        <v>59</v>
      </c>
      <c r="J53" s="24">
        <f t="shared" si="1"/>
        <v>203.85</v>
      </c>
      <c r="K53" s="26"/>
      <c r="L53" s="26"/>
      <c r="M53" s="27"/>
      <c r="N53" s="21"/>
      <c r="O53" s="22">
        <f t="shared" si="2"/>
        <v>0</v>
      </c>
      <c r="P53" s="22">
        <f t="shared" si="3"/>
        <v>0</v>
      </c>
    </row>
    <row r="54" spans="1:16" s="11" customFormat="1" ht="16.5">
      <c r="A54" s="19"/>
      <c r="B54" s="45">
        <v>4</v>
      </c>
      <c r="C54" s="46" t="s">
        <v>84</v>
      </c>
      <c r="D54" s="45" t="s">
        <v>85</v>
      </c>
      <c r="E54" s="45" t="s">
        <v>86</v>
      </c>
      <c r="F54" s="48" t="s">
        <v>31</v>
      </c>
      <c r="G54" s="48"/>
      <c r="H54" s="38"/>
      <c r="I54" s="20"/>
      <c r="J54" s="24">
        <f>SUM(J55:J61)</f>
        <v>6437.579999999999</v>
      </c>
      <c r="K54" s="26"/>
      <c r="L54" s="26"/>
      <c r="M54" s="27"/>
      <c r="N54" s="21"/>
      <c r="O54" s="22">
        <f t="shared" ref="O54:P54" si="6">SUM(O55:O61)</f>
        <v>0</v>
      </c>
      <c r="P54" s="22">
        <f t="shared" si="6"/>
        <v>0</v>
      </c>
    </row>
    <row r="55" spans="1:16" s="11" customFormat="1" ht="28.5">
      <c r="A55" s="19"/>
      <c r="B55" s="45">
        <v>4</v>
      </c>
      <c r="C55" s="49">
        <v>37</v>
      </c>
      <c r="D55" s="45" t="s">
        <v>87</v>
      </c>
      <c r="E55" s="45" t="s">
        <v>33</v>
      </c>
      <c r="F55" s="48" t="s">
        <v>34</v>
      </c>
      <c r="G55" s="48">
        <v>6</v>
      </c>
      <c r="H55" s="38" t="s">
        <v>88</v>
      </c>
      <c r="I55" s="20">
        <v>0.1</v>
      </c>
      <c r="J55" s="24">
        <f t="shared" si="1"/>
        <v>338.82</v>
      </c>
      <c r="K55" s="26"/>
      <c r="L55" s="26"/>
      <c r="M55" s="27"/>
      <c r="N55" s="21"/>
      <c r="O55" s="22">
        <f t="shared" si="2"/>
        <v>0</v>
      </c>
      <c r="P55" s="22">
        <f t="shared" si="3"/>
        <v>0</v>
      </c>
    </row>
    <row r="56" spans="1:16" s="11" customFormat="1" ht="28.5">
      <c r="A56" s="19"/>
      <c r="B56" s="45">
        <v>4</v>
      </c>
      <c r="C56" s="49">
        <v>38</v>
      </c>
      <c r="D56" s="45" t="s">
        <v>89</v>
      </c>
      <c r="E56" s="45" t="s">
        <v>33</v>
      </c>
      <c r="F56" s="48" t="s">
        <v>34</v>
      </c>
      <c r="G56" s="48">
        <v>6</v>
      </c>
      <c r="H56" s="38" t="s">
        <v>88</v>
      </c>
      <c r="I56" s="20">
        <v>0.1</v>
      </c>
      <c r="J56" s="24">
        <f t="shared" si="1"/>
        <v>338.82</v>
      </c>
      <c r="K56" s="26"/>
      <c r="L56" s="26"/>
      <c r="M56" s="27"/>
      <c r="N56" s="21"/>
      <c r="O56" s="22">
        <f t="shared" si="2"/>
        <v>0</v>
      </c>
      <c r="P56" s="22">
        <f t="shared" si="3"/>
        <v>0</v>
      </c>
    </row>
    <row r="57" spans="1:16" s="11" customFormat="1" ht="28.5">
      <c r="A57" s="19"/>
      <c r="B57" s="45">
        <v>4</v>
      </c>
      <c r="C57" s="49">
        <v>39</v>
      </c>
      <c r="D57" s="45" t="s">
        <v>90</v>
      </c>
      <c r="E57" s="45" t="s">
        <v>33</v>
      </c>
      <c r="F57" s="48" t="s">
        <v>34</v>
      </c>
      <c r="G57" s="48">
        <v>30</v>
      </c>
      <c r="H57" s="38" t="s">
        <v>88</v>
      </c>
      <c r="I57" s="20">
        <v>0.1</v>
      </c>
      <c r="J57" s="24">
        <f t="shared" si="1"/>
        <v>1694.1</v>
      </c>
      <c r="K57" s="26"/>
      <c r="L57" s="26"/>
      <c r="M57" s="27"/>
      <c r="N57" s="21"/>
      <c r="O57" s="22">
        <f t="shared" si="2"/>
        <v>0</v>
      </c>
      <c r="P57" s="22">
        <f t="shared" si="3"/>
        <v>0</v>
      </c>
    </row>
    <row r="58" spans="1:16" s="11" customFormat="1" ht="28.5">
      <c r="A58" s="19"/>
      <c r="B58" s="45">
        <v>4</v>
      </c>
      <c r="C58" s="49">
        <v>40</v>
      </c>
      <c r="D58" s="45" t="s">
        <v>91</v>
      </c>
      <c r="E58" s="45" t="s">
        <v>33</v>
      </c>
      <c r="F58" s="48" t="s">
        <v>34</v>
      </c>
      <c r="G58" s="48">
        <v>30</v>
      </c>
      <c r="H58" s="38" t="s">
        <v>88</v>
      </c>
      <c r="I58" s="20">
        <v>0.1</v>
      </c>
      <c r="J58" s="24">
        <f t="shared" si="1"/>
        <v>1694.1</v>
      </c>
      <c r="K58" s="26"/>
      <c r="L58" s="26"/>
      <c r="M58" s="27"/>
      <c r="N58" s="21"/>
      <c r="O58" s="22">
        <f t="shared" si="2"/>
        <v>0</v>
      </c>
      <c r="P58" s="22">
        <f t="shared" si="3"/>
        <v>0</v>
      </c>
    </row>
    <row r="59" spans="1:16" s="11" customFormat="1" ht="28.5">
      <c r="A59" s="19"/>
      <c r="B59" s="45">
        <v>4</v>
      </c>
      <c r="C59" s="49">
        <v>41</v>
      </c>
      <c r="D59" s="45" t="s">
        <v>92</v>
      </c>
      <c r="E59" s="45" t="s">
        <v>33</v>
      </c>
      <c r="F59" s="48" t="s">
        <v>34</v>
      </c>
      <c r="G59" s="48">
        <v>30</v>
      </c>
      <c r="H59" s="38" t="s">
        <v>88</v>
      </c>
      <c r="I59" s="20">
        <v>0.1</v>
      </c>
      <c r="J59" s="24">
        <f t="shared" si="1"/>
        <v>1694.1</v>
      </c>
      <c r="K59" s="26"/>
      <c r="L59" s="26"/>
      <c r="M59" s="27"/>
      <c r="N59" s="21"/>
      <c r="O59" s="22">
        <f t="shared" si="2"/>
        <v>0</v>
      </c>
      <c r="P59" s="22">
        <f t="shared" si="3"/>
        <v>0</v>
      </c>
    </row>
    <row r="60" spans="1:16" s="11" customFormat="1" ht="28.5">
      <c r="A60" s="19"/>
      <c r="B60" s="45">
        <v>4</v>
      </c>
      <c r="C60" s="49">
        <v>42</v>
      </c>
      <c r="D60" s="45" t="s">
        <v>93</v>
      </c>
      <c r="E60" s="45" t="s">
        <v>33</v>
      </c>
      <c r="F60" s="48" t="s">
        <v>34</v>
      </c>
      <c r="G60" s="48">
        <v>6</v>
      </c>
      <c r="H60" s="38" t="s">
        <v>88</v>
      </c>
      <c r="I60" s="20">
        <v>0.1</v>
      </c>
      <c r="J60" s="24">
        <f t="shared" si="1"/>
        <v>338.82</v>
      </c>
      <c r="K60" s="26"/>
      <c r="L60" s="26"/>
      <c r="M60" s="27"/>
      <c r="N60" s="21"/>
      <c r="O60" s="22">
        <f t="shared" si="2"/>
        <v>0</v>
      </c>
      <c r="P60" s="22">
        <f t="shared" si="3"/>
        <v>0</v>
      </c>
    </row>
    <row r="61" spans="1:16" s="11" customFormat="1" ht="28.5">
      <c r="A61" s="19"/>
      <c r="B61" s="45">
        <v>4</v>
      </c>
      <c r="C61" s="49">
        <v>43</v>
      </c>
      <c r="D61" s="45" t="s">
        <v>94</v>
      </c>
      <c r="E61" s="45" t="s">
        <v>33</v>
      </c>
      <c r="F61" s="48" t="s">
        <v>34</v>
      </c>
      <c r="G61" s="48">
        <v>6</v>
      </c>
      <c r="H61" s="38" t="s">
        <v>88</v>
      </c>
      <c r="I61" s="20">
        <v>0.1</v>
      </c>
      <c r="J61" s="24">
        <f t="shared" si="1"/>
        <v>338.82</v>
      </c>
      <c r="K61" s="26"/>
      <c r="L61" s="26"/>
      <c r="M61" s="27"/>
      <c r="N61" s="21"/>
      <c r="O61" s="22">
        <f t="shared" si="2"/>
        <v>0</v>
      </c>
      <c r="P61" s="22">
        <f t="shared" si="3"/>
        <v>0</v>
      </c>
    </row>
    <row r="62" spans="1:16" s="11" customFormat="1" ht="71.25">
      <c r="A62" s="19"/>
      <c r="B62" s="45">
        <v>5</v>
      </c>
      <c r="C62" s="49">
        <v>44</v>
      </c>
      <c r="D62" s="45" t="s">
        <v>95</v>
      </c>
      <c r="E62" s="45">
        <v>207820</v>
      </c>
      <c r="F62" s="48" t="s">
        <v>34</v>
      </c>
      <c r="G62" s="48">
        <v>72</v>
      </c>
      <c r="H62" s="38" t="s">
        <v>96</v>
      </c>
      <c r="I62" s="20" t="s">
        <v>37</v>
      </c>
      <c r="J62" s="24">
        <f t="shared" si="1"/>
        <v>1902.96</v>
      </c>
      <c r="K62" s="26"/>
      <c r="L62" s="26"/>
      <c r="M62" s="27"/>
      <c r="N62" s="21"/>
      <c r="O62" s="22">
        <f t="shared" si="2"/>
        <v>0</v>
      </c>
      <c r="P62" s="22">
        <f t="shared" si="3"/>
        <v>0</v>
      </c>
    </row>
    <row r="63" spans="1:16" s="11" customFormat="1" ht="71.25">
      <c r="A63" s="19"/>
      <c r="B63" s="45">
        <v>6</v>
      </c>
      <c r="C63" s="49">
        <v>45</v>
      </c>
      <c r="D63" s="45" t="s">
        <v>97</v>
      </c>
      <c r="E63" s="45">
        <v>185290</v>
      </c>
      <c r="F63" s="48" t="s">
        <v>34</v>
      </c>
      <c r="G63" s="48">
        <v>450</v>
      </c>
      <c r="H63" s="38" t="s">
        <v>98</v>
      </c>
      <c r="I63" s="20" t="s">
        <v>37</v>
      </c>
      <c r="J63" s="24">
        <f t="shared" si="1"/>
        <v>661.5</v>
      </c>
      <c r="K63" s="26"/>
      <c r="L63" s="26"/>
      <c r="M63" s="27"/>
      <c r="N63" s="21"/>
      <c r="O63" s="22">
        <f t="shared" si="2"/>
        <v>0</v>
      </c>
      <c r="P63" s="22">
        <f t="shared" si="3"/>
        <v>0</v>
      </c>
    </row>
    <row r="64" spans="1:16" s="11" customFormat="1" ht="85.5">
      <c r="A64" s="19"/>
      <c r="B64" s="45">
        <v>7</v>
      </c>
      <c r="C64" s="49">
        <v>46</v>
      </c>
      <c r="D64" s="45" t="s">
        <v>99</v>
      </c>
      <c r="E64" s="45">
        <v>185291</v>
      </c>
      <c r="F64" s="48" t="s">
        <v>34</v>
      </c>
      <c r="G64" s="48">
        <v>30</v>
      </c>
      <c r="H64" s="38" t="s">
        <v>100</v>
      </c>
      <c r="I64" s="20" t="s">
        <v>37</v>
      </c>
      <c r="J64" s="24">
        <f t="shared" si="1"/>
        <v>600</v>
      </c>
      <c r="K64" s="26"/>
      <c r="L64" s="26"/>
      <c r="M64" s="27"/>
      <c r="N64" s="21"/>
      <c r="O64" s="22">
        <f t="shared" si="2"/>
        <v>0</v>
      </c>
      <c r="P64" s="22">
        <f t="shared" si="3"/>
        <v>0</v>
      </c>
    </row>
    <row r="65" spans="1:16" s="11" customFormat="1" ht="71.25">
      <c r="A65" s="19"/>
      <c r="B65" s="45">
        <v>8</v>
      </c>
      <c r="C65" s="49">
        <v>47</v>
      </c>
      <c r="D65" s="45" t="s">
        <v>101</v>
      </c>
      <c r="E65" s="45">
        <v>185292</v>
      </c>
      <c r="F65" s="48" t="s">
        <v>34</v>
      </c>
      <c r="G65" s="48">
        <v>600</v>
      </c>
      <c r="H65" s="38" t="s">
        <v>102</v>
      </c>
      <c r="I65" s="20" t="s">
        <v>37</v>
      </c>
      <c r="J65" s="24">
        <f t="shared" si="1"/>
        <v>7326</v>
      </c>
      <c r="K65" s="26"/>
      <c r="L65" s="26"/>
      <c r="M65" s="27"/>
      <c r="N65" s="21"/>
      <c r="O65" s="22">
        <f t="shared" si="2"/>
        <v>0</v>
      </c>
      <c r="P65" s="22">
        <f t="shared" si="3"/>
        <v>0</v>
      </c>
    </row>
    <row r="66" spans="1:16" s="11" customFormat="1" ht="71.25">
      <c r="A66" s="19"/>
      <c r="B66" s="45">
        <v>9</v>
      </c>
      <c r="C66" s="49">
        <v>48</v>
      </c>
      <c r="D66" s="45" t="s">
        <v>103</v>
      </c>
      <c r="E66" s="45">
        <v>199908</v>
      </c>
      <c r="F66" s="48" t="s">
        <v>104</v>
      </c>
      <c r="G66" s="48">
        <v>480</v>
      </c>
      <c r="H66" s="38" t="s">
        <v>105</v>
      </c>
      <c r="I66" s="20" t="s">
        <v>37</v>
      </c>
      <c r="J66" s="24">
        <f t="shared" si="1"/>
        <v>36000</v>
      </c>
      <c r="K66" s="26"/>
      <c r="L66" s="26"/>
      <c r="M66" s="27"/>
      <c r="N66" s="21"/>
      <c r="O66" s="22">
        <f t="shared" si="2"/>
        <v>0</v>
      </c>
      <c r="P66" s="22">
        <f t="shared" si="3"/>
        <v>0</v>
      </c>
    </row>
    <row r="67" spans="1:16" s="11" customFormat="1" ht="16.5">
      <c r="A67" s="19"/>
      <c r="B67" s="45">
        <v>10</v>
      </c>
      <c r="C67" s="46" t="s">
        <v>106</v>
      </c>
      <c r="D67" s="45" t="s">
        <v>107</v>
      </c>
      <c r="E67" s="45" t="s">
        <v>108</v>
      </c>
      <c r="F67" s="48" t="s">
        <v>31</v>
      </c>
      <c r="G67" s="48"/>
      <c r="H67" s="38"/>
      <c r="I67" s="20"/>
      <c r="J67" s="24">
        <f>SUM(J68:J70)</f>
        <v>2163.6</v>
      </c>
      <c r="K67" s="26"/>
      <c r="L67" s="26"/>
      <c r="M67" s="27"/>
      <c r="N67" s="21"/>
      <c r="O67" s="22">
        <f t="shared" ref="O67:P67" si="7">SUM(O68:O70)</f>
        <v>0</v>
      </c>
      <c r="P67" s="22">
        <f t="shared" si="7"/>
        <v>0</v>
      </c>
    </row>
    <row r="68" spans="1:16" s="11" customFormat="1" ht="85.5">
      <c r="A68" s="19"/>
      <c r="B68" s="45">
        <v>10</v>
      </c>
      <c r="C68" s="49">
        <v>49</v>
      </c>
      <c r="D68" s="45" t="s">
        <v>109</v>
      </c>
      <c r="E68" s="45">
        <v>185269</v>
      </c>
      <c r="F68" s="48" t="s">
        <v>34</v>
      </c>
      <c r="G68" s="48">
        <v>15</v>
      </c>
      <c r="H68" s="38" t="s">
        <v>110</v>
      </c>
      <c r="I68" s="20" t="s">
        <v>37</v>
      </c>
      <c r="J68" s="24">
        <f t="shared" si="1"/>
        <v>450.75</v>
      </c>
      <c r="K68" s="26"/>
      <c r="L68" s="26"/>
      <c r="M68" s="27"/>
      <c r="N68" s="21"/>
      <c r="O68" s="22">
        <f t="shared" si="2"/>
        <v>0</v>
      </c>
      <c r="P68" s="22">
        <f t="shared" si="3"/>
        <v>0</v>
      </c>
    </row>
    <row r="69" spans="1:16" s="11" customFormat="1" ht="85.5">
      <c r="A69" s="19"/>
      <c r="B69" s="45">
        <v>10</v>
      </c>
      <c r="C69" s="49">
        <v>50</v>
      </c>
      <c r="D69" s="45" t="s">
        <v>111</v>
      </c>
      <c r="E69" s="45">
        <v>185270</v>
      </c>
      <c r="F69" s="48" t="s">
        <v>34</v>
      </c>
      <c r="G69" s="48">
        <v>15</v>
      </c>
      <c r="H69" s="38" t="s">
        <v>110</v>
      </c>
      <c r="I69" s="20" t="s">
        <v>37</v>
      </c>
      <c r="J69" s="24">
        <f t="shared" si="1"/>
        <v>450.75</v>
      </c>
      <c r="K69" s="26"/>
      <c r="L69" s="26"/>
      <c r="M69" s="27"/>
      <c r="N69" s="21"/>
      <c r="O69" s="22">
        <f t="shared" si="2"/>
        <v>0</v>
      </c>
      <c r="P69" s="22">
        <f t="shared" si="3"/>
        <v>0</v>
      </c>
    </row>
    <row r="70" spans="1:16" s="11" customFormat="1" ht="85.5">
      <c r="A70" s="19"/>
      <c r="B70" s="45">
        <v>10</v>
      </c>
      <c r="C70" s="49">
        <v>51</v>
      </c>
      <c r="D70" s="45" t="s">
        <v>112</v>
      </c>
      <c r="E70" s="45">
        <v>185272</v>
      </c>
      <c r="F70" s="48" t="s">
        <v>34</v>
      </c>
      <c r="G70" s="48">
        <v>42</v>
      </c>
      <c r="H70" s="38" t="s">
        <v>110</v>
      </c>
      <c r="I70" s="20" t="s">
        <v>37</v>
      </c>
      <c r="J70" s="24">
        <f t="shared" si="1"/>
        <v>1262.0999999999999</v>
      </c>
      <c r="K70" s="26"/>
      <c r="L70" s="26"/>
      <c r="M70" s="27"/>
      <c r="N70" s="21"/>
      <c r="O70" s="22">
        <f t="shared" si="2"/>
        <v>0</v>
      </c>
      <c r="P70" s="22">
        <f t="shared" si="3"/>
        <v>0</v>
      </c>
    </row>
    <row r="71" spans="1:16" s="11" customFormat="1" ht="85.5">
      <c r="A71" s="19"/>
      <c r="B71" s="45">
        <v>11</v>
      </c>
      <c r="C71" s="49">
        <v>52</v>
      </c>
      <c r="D71" s="45" t="s">
        <v>113</v>
      </c>
      <c r="E71" s="45">
        <v>185271</v>
      </c>
      <c r="F71" s="48" t="s">
        <v>34</v>
      </c>
      <c r="G71" s="48">
        <v>15</v>
      </c>
      <c r="H71" s="38" t="s">
        <v>114</v>
      </c>
      <c r="I71" s="20" t="s">
        <v>37</v>
      </c>
      <c r="J71" s="24">
        <f t="shared" si="1"/>
        <v>600</v>
      </c>
      <c r="K71" s="26"/>
      <c r="L71" s="26"/>
      <c r="M71" s="27"/>
      <c r="N71" s="21"/>
      <c r="O71" s="22">
        <f t="shared" si="2"/>
        <v>0</v>
      </c>
      <c r="P71" s="22">
        <f t="shared" si="3"/>
        <v>0</v>
      </c>
    </row>
    <row r="72" spans="1:16" s="11" customFormat="1" ht="71.25">
      <c r="A72" s="19"/>
      <c r="B72" s="45">
        <v>12</v>
      </c>
      <c r="C72" s="49">
        <v>53</v>
      </c>
      <c r="D72" s="45" t="s">
        <v>115</v>
      </c>
      <c r="E72" s="45">
        <v>185046</v>
      </c>
      <c r="F72" s="48" t="s">
        <v>34</v>
      </c>
      <c r="G72" s="48">
        <v>3840</v>
      </c>
      <c r="H72" s="38" t="s">
        <v>116</v>
      </c>
      <c r="I72" s="20" t="s">
        <v>37</v>
      </c>
      <c r="J72" s="24">
        <f t="shared" si="1"/>
        <v>34560</v>
      </c>
      <c r="K72" s="26"/>
      <c r="L72" s="26"/>
      <c r="M72" s="27"/>
      <c r="N72" s="21"/>
      <c r="O72" s="22">
        <f t="shared" si="2"/>
        <v>0</v>
      </c>
      <c r="P72" s="22">
        <f t="shared" si="3"/>
        <v>0</v>
      </c>
    </row>
    <row r="73" spans="1:16" s="11" customFormat="1" ht="71.25">
      <c r="A73" s="19"/>
      <c r="B73" s="45">
        <v>13</v>
      </c>
      <c r="C73" s="49">
        <v>54</v>
      </c>
      <c r="D73" s="45" t="s">
        <v>117</v>
      </c>
      <c r="E73" s="45">
        <v>185333</v>
      </c>
      <c r="F73" s="48" t="s">
        <v>34</v>
      </c>
      <c r="G73" s="48">
        <v>300</v>
      </c>
      <c r="H73" s="38" t="s">
        <v>118</v>
      </c>
      <c r="I73" s="20" t="s">
        <v>37</v>
      </c>
      <c r="J73" s="24">
        <f t="shared" si="1"/>
        <v>9978</v>
      </c>
      <c r="K73" s="26"/>
      <c r="L73" s="26"/>
      <c r="M73" s="27"/>
      <c r="N73" s="21"/>
      <c r="O73" s="22">
        <f t="shared" si="2"/>
        <v>0</v>
      </c>
      <c r="P73" s="22">
        <f t="shared" si="3"/>
        <v>0</v>
      </c>
    </row>
    <row r="74" spans="1:16" s="11" customFormat="1" ht="42.75">
      <c r="A74" s="19"/>
      <c r="B74" s="45">
        <v>14</v>
      </c>
      <c r="C74" s="49">
        <v>55</v>
      </c>
      <c r="D74" s="45" t="s">
        <v>119</v>
      </c>
      <c r="E74" s="45">
        <v>185286</v>
      </c>
      <c r="F74" s="48" t="s">
        <v>104</v>
      </c>
      <c r="G74" s="48">
        <v>375</v>
      </c>
      <c r="H74" s="38" t="s">
        <v>120</v>
      </c>
      <c r="I74" s="20" t="s">
        <v>37</v>
      </c>
      <c r="J74" s="24">
        <f t="shared" si="1"/>
        <v>3990</v>
      </c>
      <c r="K74" s="26"/>
      <c r="L74" s="26"/>
      <c r="M74" s="27"/>
      <c r="N74" s="21"/>
      <c r="O74" s="22">
        <f t="shared" si="2"/>
        <v>0</v>
      </c>
      <c r="P74" s="22">
        <f t="shared" si="3"/>
        <v>0</v>
      </c>
    </row>
    <row r="75" spans="1:16" s="11" customFormat="1" ht="42.75">
      <c r="A75" s="19"/>
      <c r="B75" s="45">
        <v>15</v>
      </c>
      <c r="C75" s="49">
        <v>56</v>
      </c>
      <c r="D75" s="45" t="s">
        <v>121</v>
      </c>
      <c r="E75" s="45">
        <v>185282</v>
      </c>
      <c r="F75" s="48" t="s">
        <v>34</v>
      </c>
      <c r="G75" s="48">
        <v>600</v>
      </c>
      <c r="H75" s="38" t="s">
        <v>122</v>
      </c>
      <c r="I75" s="20" t="s">
        <v>37</v>
      </c>
      <c r="J75" s="24">
        <f t="shared" si="1"/>
        <v>1860</v>
      </c>
      <c r="K75" s="26"/>
      <c r="L75" s="26"/>
      <c r="M75" s="27"/>
      <c r="N75" s="21"/>
      <c r="O75" s="22">
        <f t="shared" si="2"/>
        <v>0</v>
      </c>
      <c r="P75" s="22">
        <f t="shared" si="3"/>
        <v>0</v>
      </c>
    </row>
    <row r="76" spans="1:16" s="11" customFormat="1" ht="16.5">
      <c r="A76" s="19"/>
      <c r="B76" s="45">
        <v>16</v>
      </c>
      <c r="C76" s="46" t="s">
        <v>123</v>
      </c>
      <c r="D76" s="45" t="s">
        <v>124</v>
      </c>
      <c r="E76" s="45" t="s">
        <v>125</v>
      </c>
      <c r="F76" s="48" t="s">
        <v>31</v>
      </c>
      <c r="G76" s="48"/>
      <c r="H76" s="38"/>
      <c r="I76" s="20"/>
      <c r="J76" s="24">
        <f>SUM(J77:J79)</f>
        <v>16926</v>
      </c>
      <c r="K76" s="26"/>
      <c r="L76" s="26"/>
      <c r="M76" s="27"/>
      <c r="N76" s="21"/>
      <c r="O76" s="22">
        <f t="shared" ref="O76:P76" si="8">SUM(O77:O79)</f>
        <v>0</v>
      </c>
      <c r="P76" s="22">
        <f t="shared" si="8"/>
        <v>0</v>
      </c>
    </row>
    <row r="77" spans="1:16" s="11" customFormat="1" ht="57">
      <c r="A77" s="19"/>
      <c r="B77" s="45">
        <v>16</v>
      </c>
      <c r="C77" s="49">
        <v>57</v>
      </c>
      <c r="D77" s="45" t="s">
        <v>126</v>
      </c>
      <c r="E77" s="45">
        <v>181925</v>
      </c>
      <c r="F77" s="48" t="s">
        <v>34</v>
      </c>
      <c r="G77" s="48">
        <v>2400</v>
      </c>
      <c r="H77" s="38">
        <v>0.31</v>
      </c>
      <c r="I77" s="20" t="s">
        <v>37</v>
      </c>
      <c r="J77" s="24">
        <f t="shared" si="1"/>
        <v>744</v>
      </c>
      <c r="K77" s="26"/>
      <c r="L77" s="26"/>
      <c r="M77" s="27"/>
      <c r="N77" s="21"/>
      <c r="O77" s="22">
        <f t="shared" si="2"/>
        <v>0</v>
      </c>
      <c r="P77" s="22">
        <f t="shared" si="3"/>
        <v>0</v>
      </c>
    </row>
    <row r="78" spans="1:16" s="11" customFormat="1" ht="57">
      <c r="A78" s="19"/>
      <c r="B78" s="45">
        <v>16</v>
      </c>
      <c r="C78" s="49">
        <v>58</v>
      </c>
      <c r="D78" s="45" t="s">
        <v>127</v>
      </c>
      <c r="E78" s="45">
        <v>181926</v>
      </c>
      <c r="F78" s="48" t="s">
        <v>34</v>
      </c>
      <c r="G78" s="48">
        <v>51600</v>
      </c>
      <c r="H78" s="38">
        <v>0.31</v>
      </c>
      <c r="I78" s="20" t="s">
        <v>37</v>
      </c>
      <c r="J78" s="24">
        <f t="shared" si="1"/>
        <v>15996</v>
      </c>
      <c r="K78" s="26"/>
      <c r="L78" s="26"/>
      <c r="M78" s="27"/>
      <c r="N78" s="21"/>
      <c r="O78" s="22">
        <f t="shared" si="2"/>
        <v>0</v>
      </c>
      <c r="P78" s="22">
        <f t="shared" si="3"/>
        <v>0</v>
      </c>
    </row>
    <row r="79" spans="1:16" s="11" customFormat="1" ht="57">
      <c r="A79" s="19"/>
      <c r="B79" s="45">
        <v>16</v>
      </c>
      <c r="C79" s="49">
        <v>59</v>
      </c>
      <c r="D79" s="45" t="s">
        <v>128</v>
      </c>
      <c r="E79" s="45">
        <v>181927</v>
      </c>
      <c r="F79" s="48" t="s">
        <v>34</v>
      </c>
      <c r="G79" s="48">
        <v>600</v>
      </c>
      <c r="H79" s="38">
        <v>0.31</v>
      </c>
      <c r="I79" s="20" t="s">
        <v>37</v>
      </c>
      <c r="J79" s="24">
        <f t="shared" si="1"/>
        <v>186</v>
      </c>
      <c r="K79" s="26"/>
      <c r="L79" s="26"/>
      <c r="M79" s="27"/>
      <c r="N79" s="21"/>
      <c r="O79" s="22">
        <f t="shared" si="2"/>
        <v>0</v>
      </c>
      <c r="P79" s="22">
        <f t="shared" si="3"/>
        <v>0</v>
      </c>
    </row>
    <row r="80" spans="1:16" s="11" customFormat="1" ht="57">
      <c r="A80" s="19"/>
      <c r="B80" s="45">
        <v>17</v>
      </c>
      <c r="C80" s="49">
        <v>60</v>
      </c>
      <c r="D80" s="45" t="s">
        <v>129</v>
      </c>
      <c r="E80" s="45">
        <v>185267</v>
      </c>
      <c r="F80" s="48" t="s">
        <v>34</v>
      </c>
      <c r="G80" s="48">
        <v>336</v>
      </c>
      <c r="H80" s="38" t="s">
        <v>130</v>
      </c>
      <c r="I80" s="20" t="s">
        <v>37</v>
      </c>
      <c r="J80" s="24">
        <f t="shared" ref="J80:J89" si="9">ROUND(H80*G80,2)</f>
        <v>1693.44</v>
      </c>
      <c r="K80" s="26"/>
      <c r="L80" s="26"/>
      <c r="M80" s="27"/>
      <c r="N80" s="21"/>
      <c r="O80" s="22">
        <f t="shared" ref="O80:O89" si="10">ROUND(M80*G80,2)</f>
        <v>0</v>
      </c>
      <c r="P80" s="22">
        <f t="shared" ref="P80:P89" si="11">ROUND(M80*(1+N80)*G80,2)</f>
        <v>0</v>
      </c>
    </row>
    <row r="81" spans="1:16" s="11" customFormat="1" ht="71.25">
      <c r="A81" s="19"/>
      <c r="B81" s="45">
        <v>18</v>
      </c>
      <c r="C81" s="49">
        <v>61</v>
      </c>
      <c r="D81" s="45" t="s">
        <v>131</v>
      </c>
      <c r="E81" s="45">
        <v>185276</v>
      </c>
      <c r="F81" s="48" t="s">
        <v>34</v>
      </c>
      <c r="G81" s="48">
        <v>450</v>
      </c>
      <c r="H81" s="38" t="s">
        <v>132</v>
      </c>
      <c r="I81" s="20" t="s">
        <v>37</v>
      </c>
      <c r="J81" s="24">
        <f t="shared" si="9"/>
        <v>189</v>
      </c>
      <c r="K81" s="26"/>
      <c r="L81" s="26"/>
      <c r="M81" s="27"/>
      <c r="N81" s="21"/>
      <c r="O81" s="22">
        <f t="shared" si="10"/>
        <v>0</v>
      </c>
      <c r="P81" s="22">
        <f t="shared" si="11"/>
        <v>0</v>
      </c>
    </row>
    <row r="82" spans="1:16" s="11" customFormat="1" ht="57">
      <c r="A82" s="19"/>
      <c r="B82" s="45">
        <v>19</v>
      </c>
      <c r="C82" s="49">
        <v>62</v>
      </c>
      <c r="D82" s="45" t="s">
        <v>133</v>
      </c>
      <c r="E82" s="45">
        <v>182745</v>
      </c>
      <c r="F82" s="48" t="s">
        <v>34</v>
      </c>
      <c r="G82" s="48">
        <v>180</v>
      </c>
      <c r="H82" s="38">
        <v>7.56</v>
      </c>
      <c r="I82" s="20" t="s">
        <v>37</v>
      </c>
      <c r="J82" s="24">
        <f t="shared" si="9"/>
        <v>1360.8</v>
      </c>
      <c r="K82" s="26"/>
      <c r="L82" s="26"/>
      <c r="M82" s="27"/>
      <c r="N82" s="21"/>
      <c r="O82" s="22">
        <f t="shared" si="10"/>
        <v>0</v>
      </c>
      <c r="P82" s="22">
        <f t="shared" si="11"/>
        <v>0</v>
      </c>
    </row>
    <row r="83" spans="1:16" s="11" customFormat="1" ht="57">
      <c r="A83" s="19"/>
      <c r="B83" s="45">
        <v>20</v>
      </c>
      <c r="C83" s="49">
        <v>63</v>
      </c>
      <c r="D83" s="45" t="s">
        <v>134</v>
      </c>
      <c r="E83" s="45">
        <v>182741</v>
      </c>
      <c r="F83" s="48" t="s">
        <v>34</v>
      </c>
      <c r="G83" s="48">
        <v>300</v>
      </c>
      <c r="H83" s="38" t="s">
        <v>135</v>
      </c>
      <c r="I83" s="20" t="s">
        <v>37</v>
      </c>
      <c r="J83" s="24">
        <f t="shared" si="9"/>
        <v>2250</v>
      </c>
      <c r="K83" s="26"/>
      <c r="L83" s="26"/>
      <c r="M83" s="27"/>
      <c r="N83" s="21"/>
      <c r="O83" s="22">
        <f t="shared" si="10"/>
        <v>0</v>
      </c>
      <c r="P83" s="22">
        <f t="shared" si="11"/>
        <v>0</v>
      </c>
    </row>
    <row r="84" spans="1:16" s="11" customFormat="1" ht="57">
      <c r="A84" s="19"/>
      <c r="B84" s="45">
        <v>21</v>
      </c>
      <c r="C84" s="49">
        <v>64</v>
      </c>
      <c r="D84" s="45" t="s">
        <v>136</v>
      </c>
      <c r="E84" s="45">
        <v>182760</v>
      </c>
      <c r="F84" s="48" t="s">
        <v>34</v>
      </c>
      <c r="G84" s="48">
        <v>162</v>
      </c>
      <c r="H84" s="38">
        <v>5.44</v>
      </c>
      <c r="I84" s="20" t="s">
        <v>37</v>
      </c>
      <c r="J84" s="24">
        <f t="shared" si="9"/>
        <v>881.28</v>
      </c>
      <c r="K84" s="26"/>
      <c r="L84" s="26"/>
      <c r="M84" s="27"/>
      <c r="N84" s="21"/>
      <c r="O84" s="22">
        <f t="shared" si="10"/>
        <v>0</v>
      </c>
      <c r="P84" s="22">
        <f t="shared" si="11"/>
        <v>0</v>
      </c>
    </row>
    <row r="85" spans="1:16" s="11" customFormat="1" ht="57">
      <c r="A85" s="19"/>
      <c r="B85" s="45">
        <v>22</v>
      </c>
      <c r="C85" s="49">
        <v>65</v>
      </c>
      <c r="D85" s="45" t="s">
        <v>137</v>
      </c>
      <c r="E85" s="45">
        <v>182761</v>
      </c>
      <c r="F85" s="48" t="s">
        <v>34</v>
      </c>
      <c r="G85" s="48">
        <v>420</v>
      </c>
      <c r="H85" s="38">
        <v>4.8499999999999996</v>
      </c>
      <c r="I85" s="20" t="s">
        <v>37</v>
      </c>
      <c r="J85" s="24">
        <f t="shared" si="9"/>
        <v>2037</v>
      </c>
      <c r="K85" s="26"/>
      <c r="L85" s="26"/>
      <c r="M85" s="27"/>
      <c r="N85" s="21"/>
      <c r="O85" s="22">
        <f t="shared" si="10"/>
        <v>0</v>
      </c>
      <c r="P85" s="22">
        <f t="shared" si="11"/>
        <v>0</v>
      </c>
    </row>
    <row r="86" spans="1:16" s="11" customFormat="1" ht="57">
      <c r="A86" s="19"/>
      <c r="B86" s="45">
        <v>23</v>
      </c>
      <c r="C86" s="49">
        <v>66</v>
      </c>
      <c r="D86" s="45" t="s">
        <v>138</v>
      </c>
      <c r="E86" s="45">
        <v>182762</v>
      </c>
      <c r="F86" s="48" t="s">
        <v>34</v>
      </c>
      <c r="G86" s="48">
        <v>60</v>
      </c>
      <c r="H86" s="38" t="s">
        <v>139</v>
      </c>
      <c r="I86" s="20" t="s">
        <v>37</v>
      </c>
      <c r="J86" s="24">
        <f t="shared" si="9"/>
        <v>354</v>
      </c>
      <c r="K86" s="26"/>
      <c r="L86" s="26"/>
      <c r="M86" s="27"/>
      <c r="N86" s="21"/>
      <c r="O86" s="22">
        <f t="shared" si="10"/>
        <v>0</v>
      </c>
      <c r="P86" s="22">
        <f t="shared" si="11"/>
        <v>0</v>
      </c>
    </row>
    <row r="87" spans="1:16" s="11" customFormat="1" ht="57">
      <c r="A87" s="19"/>
      <c r="B87" s="45">
        <v>24</v>
      </c>
      <c r="C87" s="49">
        <v>67</v>
      </c>
      <c r="D87" s="45" t="s">
        <v>140</v>
      </c>
      <c r="E87" s="45">
        <v>182763</v>
      </c>
      <c r="F87" s="48" t="s">
        <v>34</v>
      </c>
      <c r="G87" s="48">
        <v>180</v>
      </c>
      <c r="H87" s="38" t="s">
        <v>141</v>
      </c>
      <c r="I87" s="20" t="s">
        <v>37</v>
      </c>
      <c r="J87" s="24">
        <f t="shared" si="9"/>
        <v>5400</v>
      </c>
      <c r="K87" s="26"/>
      <c r="L87" s="26"/>
      <c r="M87" s="27"/>
      <c r="N87" s="21"/>
      <c r="O87" s="22">
        <f t="shared" si="10"/>
        <v>0</v>
      </c>
      <c r="P87" s="22">
        <f t="shared" si="11"/>
        <v>0</v>
      </c>
    </row>
    <row r="88" spans="1:16" s="11" customFormat="1" ht="57">
      <c r="A88" s="19"/>
      <c r="B88" s="45">
        <v>25</v>
      </c>
      <c r="C88" s="49">
        <v>68</v>
      </c>
      <c r="D88" s="45" t="s">
        <v>142</v>
      </c>
      <c r="E88" s="45">
        <v>182765</v>
      </c>
      <c r="F88" s="48" t="s">
        <v>34</v>
      </c>
      <c r="G88" s="48">
        <v>120</v>
      </c>
      <c r="H88" s="38">
        <v>152.16999999999999</v>
      </c>
      <c r="I88" s="20" t="s">
        <v>37</v>
      </c>
      <c r="J88" s="24">
        <f t="shared" si="9"/>
        <v>18260.400000000001</v>
      </c>
      <c r="K88" s="26"/>
      <c r="L88" s="26"/>
      <c r="M88" s="27"/>
      <c r="N88" s="21"/>
      <c r="O88" s="22">
        <f t="shared" si="10"/>
        <v>0</v>
      </c>
      <c r="P88" s="22">
        <f t="shared" si="11"/>
        <v>0</v>
      </c>
    </row>
    <row r="89" spans="1:16" s="11" customFormat="1" ht="57">
      <c r="A89" s="19"/>
      <c r="B89" s="45">
        <v>26</v>
      </c>
      <c r="C89" s="49">
        <v>69</v>
      </c>
      <c r="D89" s="45" t="s">
        <v>143</v>
      </c>
      <c r="E89" s="45">
        <v>203798</v>
      </c>
      <c r="F89" s="48" t="s">
        <v>34</v>
      </c>
      <c r="G89" s="48">
        <v>60</v>
      </c>
      <c r="H89" s="38" t="s">
        <v>144</v>
      </c>
      <c r="I89" s="20" t="s">
        <v>37</v>
      </c>
      <c r="J89" s="24">
        <f t="shared" si="9"/>
        <v>11970</v>
      </c>
      <c r="K89" s="26"/>
      <c r="L89" s="26"/>
      <c r="M89" s="27"/>
      <c r="N89" s="21"/>
      <c r="O89" s="22">
        <f t="shared" si="10"/>
        <v>0</v>
      </c>
      <c r="P89" s="22">
        <f t="shared" si="11"/>
        <v>0</v>
      </c>
    </row>
    <row r="90" spans="1:16" s="30" customFormat="1" ht="45.75" customHeight="1" thickBot="1">
      <c r="A90" s="1"/>
      <c r="B90" s="1"/>
      <c r="C90" s="58" t="s">
        <v>145</v>
      </c>
      <c r="D90" s="59"/>
      <c r="E90" s="60"/>
      <c r="F90" s="1"/>
      <c r="G90" s="2"/>
      <c r="H90" s="3"/>
      <c r="I90" s="3"/>
      <c r="J90" s="23">
        <f>SUM(J15:J89)-J15-J31-J46-J54-J67-J76</f>
        <v>185167.56</v>
      </c>
      <c r="K90" s="4"/>
      <c r="L90" s="4"/>
      <c r="M90" s="5"/>
      <c r="N90" s="6"/>
      <c r="O90" s="23">
        <f t="shared" ref="O90:P90" si="12">SUM(O15:O89)-O15-O31-O46-O54-O67-O76</f>
        <v>0</v>
      </c>
      <c r="P90" s="23">
        <f t="shared" si="12"/>
        <v>0</v>
      </c>
    </row>
    <row r="91" spans="1:16" s="28" customFormat="1" ht="15">
      <c r="A91" s="31"/>
      <c r="B91" s="31"/>
      <c r="C91" s="32"/>
      <c r="D91" s="32"/>
      <c r="E91" s="33"/>
      <c r="F91" s="33"/>
      <c r="G91" s="32"/>
      <c r="H91" s="33"/>
      <c r="I91" s="33"/>
      <c r="J91" s="33"/>
      <c r="K91" s="34"/>
      <c r="L91" s="34"/>
      <c r="M91" s="34"/>
      <c r="N91" s="34"/>
      <c r="O91" s="34"/>
      <c r="P91" s="34"/>
    </row>
    <row r="92" spans="1:16" s="28" customFormat="1" ht="44.25" customHeight="1" thickBot="1">
      <c r="C92" s="35"/>
      <c r="D92" s="35"/>
      <c r="E92" s="35"/>
      <c r="F92" s="35"/>
      <c r="G92" s="35"/>
      <c r="H92" s="35"/>
      <c r="I92" s="35"/>
      <c r="J92" s="35"/>
      <c r="K92" s="35"/>
      <c r="L92" s="35"/>
      <c r="M92" s="35"/>
      <c r="N92" s="35"/>
      <c r="O92" s="35"/>
      <c r="P92" s="35"/>
    </row>
    <row r="93" spans="1:16" s="28" customFormat="1" ht="81" customHeight="1" thickBot="1">
      <c r="C93" s="62" t="s">
        <v>146</v>
      </c>
      <c r="D93" s="63"/>
      <c r="E93" s="63"/>
      <c r="F93" s="63"/>
      <c r="G93" s="63"/>
      <c r="H93" s="63"/>
      <c r="I93" s="63"/>
      <c r="J93" s="63"/>
      <c r="K93" s="63"/>
      <c r="L93" s="63"/>
      <c r="M93" s="63"/>
      <c r="N93" s="63"/>
      <c r="O93" s="64"/>
    </row>
    <row r="94" spans="1:16" s="28" customFormat="1" ht="42" customHeight="1" thickBot="1">
      <c r="C94" s="62" t="s">
        <v>147</v>
      </c>
      <c r="D94" s="63"/>
      <c r="E94" s="63"/>
      <c r="F94" s="63"/>
      <c r="G94" s="63"/>
      <c r="H94" s="63"/>
      <c r="I94" s="63"/>
      <c r="J94" s="63"/>
      <c r="K94" s="63"/>
      <c r="L94" s="63"/>
      <c r="M94" s="63"/>
      <c r="N94" s="63"/>
      <c r="O94" s="64"/>
    </row>
    <row r="95" spans="1:16" s="28" customFormat="1" ht="42" customHeight="1" thickBot="1">
      <c r="C95" s="55" t="s">
        <v>148</v>
      </c>
      <c r="D95" s="56"/>
      <c r="E95" s="56"/>
      <c r="F95" s="56"/>
      <c r="G95" s="56"/>
      <c r="H95" s="56"/>
      <c r="I95" s="56"/>
      <c r="J95" s="56"/>
      <c r="K95" s="56"/>
      <c r="L95" s="56"/>
      <c r="M95" s="56"/>
      <c r="N95" s="56"/>
      <c r="O95" s="57"/>
    </row>
    <row r="96" spans="1:16" s="28" customFormat="1" ht="81" customHeight="1" thickBot="1">
      <c r="C96" s="55" t="s">
        <v>149</v>
      </c>
      <c r="D96" s="56"/>
      <c r="E96" s="56"/>
      <c r="F96" s="56"/>
      <c r="G96" s="56"/>
      <c r="H96" s="56"/>
      <c r="I96" s="56"/>
      <c r="J96" s="56"/>
      <c r="K96" s="56"/>
      <c r="L96" s="56"/>
      <c r="M96" s="56"/>
      <c r="N96" s="56"/>
      <c r="O96" s="57"/>
    </row>
    <row r="97" spans="3:15" s="28" customFormat="1" ht="61.5" customHeight="1" thickBot="1">
      <c r="C97" s="55" t="s">
        <v>150</v>
      </c>
      <c r="D97" s="56"/>
      <c r="E97" s="56"/>
      <c r="F97" s="56"/>
      <c r="G97" s="56"/>
      <c r="H97" s="56"/>
      <c r="I97" s="56"/>
      <c r="J97" s="56"/>
      <c r="K97" s="56"/>
      <c r="L97" s="56"/>
      <c r="M97" s="56"/>
      <c r="N97" s="56"/>
      <c r="O97" s="57"/>
    </row>
    <row r="98" spans="3:15" s="28" customFormat="1" ht="46.5" customHeight="1" thickBot="1">
      <c r="C98" s="55" t="s">
        <v>151</v>
      </c>
      <c r="D98" s="56"/>
      <c r="E98" s="56"/>
      <c r="F98" s="56"/>
      <c r="G98" s="56"/>
      <c r="H98" s="56"/>
      <c r="I98" s="56"/>
      <c r="J98" s="56"/>
      <c r="K98" s="56"/>
      <c r="L98" s="56"/>
      <c r="M98" s="56"/>
      <c r="N98" s="56"/>
      <c r="O98" s="57"/>
    </row>
    <row r="99" spans="3:15" s="28" customFormat="1" ht="46.5" customHeight="1" thickBot="1">
      <c r="C99" s="55" t="s">
        <v>152</v>
      </c>
      <c r="D99" s="56"/>
      <c r="E99" s="56"/>
      <c r="F99" s="56"/>
      <c r="G99" s="56"/>
      <c r="H99" s="56"/>
      <c r="I99" s="56"/>
      <c r="J99" s="56"/>
      <c r="K99" s="56"/>
      <c r="L99" s="56"/>
      <c r="M99" s="56"/>
      <c r="N99" s="56"/>
      <c r="O99" s="57"/>
    </row>
    <row r="100" spans="3:15" s="28" customFormat="1" ht="84.75" customHeight="1" thickBot="1">
      <c r="C100" s="50" t="s">
        <v>153</v>
      </c>
      <c r="D100" s="51"/>
      <c r="E100" s="51"/>
      <c r="F100" s="51"/>
      <c r="G100" s="51"/>
      <c r="H100" s="51"/>
      <c r="I100" s="51"/>
      <c r="J100" s="51"/>
      <c r="K100" s="51"/>
      <c r="L100" s="51"/>
      <c r="M100" s="51"/>
      <c r="N100" s="51"/>
      <c r="O100" s="52"/>
    </row>
    <row r="101" spans="3:15" s="28" customFormat="1" ht="24.95" customHeight="1">
      <c r="D101" s="7"/>
    </row>
    <row r="102" spans="3:15" s="28" customFormat="1">
      <c r="D102" s="7"/>
    </row>
    <row r="103" spans="3:15" s="28" customFormat="1"/>
    <row r="104" spans="3:15" s="28" customFormat="1"/>
    <row r="105" spans="3:15" s="28" customFormat="1"/>
    <row r="106" spans="3:15" s="28" customFormat="1"/>
    <row r="107" spans="3:15" s="28" customFormat="1"/>
    <row r="108" spans="3:15" s="28" customFormat="1"/>
    <row r="109" spans="3:15" s="28" customFormat="1"/>
    <row r="110" spans="3:15" s="28" customFormat="1"/>
    <row r="111" spans="3:15" s="28" customFormat="1"/>
    <row r="112" spans="3:15" s="28" customFormat="1"/>
    <row r="113" s="28" customFormat="1"/>
    <row r="114" s="28" customFormat="1"/>
    <row r="115" s="28" customFormat="1"/>
    <row r="116" s="28" customFormat="1"/>
    <row r="117" s="28" customFormat="1"/>
    <row r="118" s="28" customFormat="1"/>
    <row r="119" s="28" customFormat="1"/>
    <row r="120" s="28" customFormat="1"/>
    <row r="121" s="28" customFormat="1"/>
    <row r="122" s="28" customFormat="1"/>
    <row r="123" s="28" customFormat="1"/>
    <row r="124" s="28" customFormat="1"/>
    <row r="125" s="28" customFormat="1"/>
    <row r="126" s="28" customFormat="1"/>
    <row r="127" s="28" customFormat="1"/>
    <row r="128" s="28" customFormat="1"/>
    <row r="129" s="28" customFormat="1"/>
    <row r="130" s="28" customFormat="1"/>
    <row r="131" s="28" customFormat="1"/>
    <row r="132" s="28" customFormat="1"/>
    <row r="133" s="28" customFormat="1"/>
    <row r="134" s="28" customFormat="1"/>
    <row r="135" s="28" customFormat="1"/>
    <row r="136" s="28" customFormat="1"/>
    <row r="137" s="28" customFormat="1"/>
    <row r="138" s="28" customFormat="1"/>
    <row r="139" s="28" customFormat="1"/>
    <row r="140" s="28" customFormat="1"/>
    <row r="141" s="28" customFormat="1"/>
    <row r="142" s="28" customFormat="1"/>
    <row r="143" s="28" customFormat="1"/>
    <row r="144" s="28" customFormat="1"/>
    <row r="145" s="28" customFormat="1"/>
    <row r="146" s="28" customFormat="1"/>
    <row r="147" s="28" customFormat="1"/>
    <row r="148" s="28" customFormat="1"/>
    <row r="149" s="28" customFormat="1"/>
    <row r="150" s="28" customFormat="1"/>
    <row r="151" s="28" customFormat="1"/>
    <row r="152" s="28" customFormat="1"/>
    <row r="153" s="28" customFormat="1"/>
    <row r="154" s="28" customFormat="1"/>
    <row r="155" s="28" customFormat="1"/>
    <row r="156" s="28" customFormat="1"/>
    <row r="157" s="28" customFormat="1"/>
    <row r="158" s="28" customFormat="1"/>
    <row r="159" s="28" customFormat="1"/>
    <row r="160" s="28" customFormat="1"/>
    <row r="161" s="28" customFormat="1"/>
    <row r="162" s="28" customFormat="1"/>
    <row r="163" s="28" customFormat="1"/>
    <row r="164" s="28" customFormat="1"/>
    <row r="165" s="28" customFormat="1"/>
    <row r="166" s="28" customFormat="1"/>
    <row r="167" s="28" customFormat="1"/>
    <row r="168" s="28" customFormat="1"/>
    <row r="169" s="28" customFormat="1"/>
    <row r="170" s="28" customFormat="1"/>
    <row r="171" s="28" customFormat="1"/>
    <row r="172" s="28" customFormat="1"/>
    <row r="173" s="28" customFormat="1"/>
    <row r="174" s="28" customFormat="1"/>
    <row r="175" s="28" customFormat="1"/>
    <row r="176" s="28" customFormat="1"/>
    <row r="177" s="28" customFormat="1"/>
    <row r="178" s="28" customFormat="1"/>
    <row r="179" s="28" customFormat="1"/>
    <row r="180" s="28" customFormat="1"/>
    <row r="181" s="28" customFormat="1"/>
    <row r="182" s="28" customFormat="1"/>
    <row r="183" s="28" customFormat="1"/>
    <row r="184" s="28" customFormat="1"/>
    <row r="185" s="28" customFormat="1"/>
    <row r="186" s="28" customFormat="1"/>
    <row r="187" s="28" customFormat="1"/>
    <row r="188" s="28" customFormat="1"/>
    <row r="189" s="28" customFormat="1"/>
    <row r="190" s="28" customFormat="1"/>
    <row r="191" s="28" customFormat="1"/>
    <row r="192" s="28" customFormat="1"/>
    <row r="193" spans="7:7" s="28" customFormat="1"/>
    <row r="194" spans="7:7" s="28" customFormat="1">
      <c r="G194" s="8"/>
    </row>
    <row r="195" spans="7:7" s="28" customFormat="1">
      <c r="G195" s="8"/>
    </row>
  </sheetData>
  <sheetProtection algorithmName="SHA-512" hashValue="6GPlf4gw9yRpwUCEpx8yVbL+aFgMzbn52LhDGPPKhZdTaMJh5vmuDwTOnV9DCOvOPT9G5Hrwj3mQULg36p8EXA==" saltValue="u+Q12828wHzGsw09loOtgA==" spinCount="100000" sheet="1" objects="1" scenarios="1"/>
  <protectedRanges>
    <protectedRange sqref="D9 D10 L9 L10 K16:N30 K32:N45 K47:N53 K55:N66 K68:N75 K77:N89" name="Rango1"/>
  </protectedRanges>
  <autoFilter ref="B14:K14" xr:uid="{C66E53C5-3580-4C1A-8F46-EA916BEE8284}"/>
  <mergeCells count="28">
    <mergeCell ref="C2:O2"/>
    <mergeCell ref="C1:O1"/>
    <mergeCell ref="B9:C9"/>
    <mergeCell ref="B11:C11"/>
    <mergeCell ref="B12:C12"/>
    <mergeCell ref="B4:C4"/>
    <mergeCell ref="B5:C5"/>
    <mergeCell ref="D4:O4"/>
    <mergeCell ref="D5:O5"/>
    <mergeCell ref="D6:O6"/>
    <mergeCell ref="F12:J12"/>
    <mergeCell ref="B10:C10"/>
    <mergeCell ref="B6:C6"/>
    <mergeCell ref="B8:O8"/>
    <mergeCell ref="C100:O100"/>
    <mergeCell ref="D9:J9"/>
    <mergeCell ref="C95:O95"/>
    <mergeCell ref="C90:E90"/>
    <mergeCell ref="C13:D13"/>
    <mergeCell ref="C98:O98"/>
    <mergeCell ref="C99:O99"/>
    <mergeCell ref="C96:O96"/>
    <mergeCell ref="C94:O94"/>
    <mergeCell ref="C93:O93"/>
    <mergeCell ref="C97:O97"/>
    <mergeCell ref="D10:J10"/>
    <mergeCell ref="L9:O9"/>
    <mergeCell ref="L10:O10"/>
  </mergeCells>
  <phoneticPr fontId="0" type="noConversion"/>
  <conditionalFormatting sqref="M15:M89">
    <cfRule type="expression" dxfId="1" priority="5" stopIfTrue="1">
      <formula>#REF!&gt;$H15</formula>
    </cfRule>
  </conditionalFormatting>
  <conditionalFormatting sqref="O15:O89">
    <cfRule type="cellIs" dxfId="0" priority="4" stopIfTrue="1" operator="greaterThan">
      <formula>$J15</formula>
    </cfRule>
  </conditionalFormatting>
  <dataValidations disablePrompts="1" count="1">
    <dataValidation type="decimal" operator="equal" allowBlank="1" showInputMessage="1" showErrorMessage="1" errorTitle="2 DECIMALES" error="Se debe introducir un valor con 2 decimales" sqref="M15:M89" xr:uid="{241EA958-B7DE-4F19-AF13-A7556881DC6D}">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4" fitToHeight="0" orientation="landscape" r:id="rId1"/>
  <headerFooter>
    <oddHeader>&amp;L&amp;G</oddHeader>
    <oddFooter>&amp;C&amp;18&amp;F&amp;R&amp;20&amp;P/&amp;N</oddFooter>
  </headerFooter>
  <rowBreaks count="1" manualBreakCount="1">
    <brk id="92"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CEBB1A9-7885-4498-B309-C51CD7908EC5}">
  <ds:schemaRefs>
    <ds:schemaRef ds:uri="http://schemas.microsoft.com/office/2006/metadata/longProperties"/>
  </ds:schemaRefs>
</ds:datastoreItem>
</file>

<file path=customXml/itemProps2.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3.xml><?xml version="1.0" encoding="utf-8"?>
<ds:datastoreItem xmlns:ds="http://schemas.openxmlformats.org/officeDocument/2006/customXml" ds:itemID="{C42AFB16-802D-4F32-86F3-D18F95D1EC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975276B-DBD9-4CF0-832D-087BEAD93DEE}">
  <ds:schemaRefs>
    <ds:schemaRef ds:uri="http://schemas.microsoft.com/office/2006/metadata/properties"/>
    <ds:schemaRef ds:uri="http://schemas.microsoft.com/office/infopath/2007/PartnerControls"/>
    <ds:schemaRef ds:uri="f57226c6-72d7-41ac-8db2-2a3bfc21060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OFERTA</vt:lpstr>
      <vt:lpstr>'ANNEX OFERTA'!Área_de_impresión</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2025-07-11T12:58:58Z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0x010100BA02AE539385D042A68E8651039D59AF</vt:lpwstr>
  </property>
</Properties>
</file>