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dades\CONTRACTACIONS\2025\OBRES CAN FALÇ\"/>
    </mc:Choice>
  </mc:AlternateContent>
  <xr:revisionPtr revIDLastSave="0" documentId="8_{122D9A3B-323D-4D5F-B6E9-BCE19FA4B84C}" xr6:coauthVersionLast="47" xr6:coauthVersionMax="47" xr10:uidLastSave="{00000000-0000-0000-0000-000000000000}"/>
  <bookViews>
    <workbookView xWindow="-120" yWindow="-120" windowWidth="29040" windowHeight="15720" xr2:uid="{3E68A26D-966B-411F-883B-924668CFC148}"/>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 l="1"/>
  <c r="F34" i="1" s="1"/>
  <c r="F41" i="1" s="1"/>
  <c r="F28" i="1"/>
  <c r="F27" i="1"/>
  <c r="F26" i="1"/>
  <c r="F25" i="1"/>
  <c r="F20" i="1"/>
  <c r="F19" i="1"/>
  <c r="F18" i="1"/>
  <c r="F12" i="1"/>
  <c r="F8" i="1"/>
  <c r="F13" i="1"/>
  <c r="F11" i="1"/>
  <c r="F10" i="1"/>
  <c r="F9" i="1"/>
  <c r="F29" i="1" l="1"/>
  <c r="F40" i="1" s="1"/>
  <c r="F21" i="1"/>
  <c r="F39" i="1" s="1"/>
  <c r="F14" i="1"/>
  <c r="F38" i="1" s="1"/>
  <c r="F42" i="1" l="1"/>
  <c r="F46" i="1" s="1"/>
  <c r="F47" i="1" l="1"/>
  <c r="F48" i="1"/>
  <c r="F49" i="1" s="1"/>
  <c r="F50" i="1" s="1"/>
  <c r="F51" i="1" s="1"/>
</calcChain>
</file>

<file path=xl/sharedStrings.xml><?xml version="1.0" encoding="utf-8"?>
<sst xmlns="http://schemas.openxmlformats.org/spreadsheetml/2006/main" count="81" uniqueCount="55">
  <si>
    <t>Subministrament i col·locació de perfil IPN 240 (229 Kg), situat paral·lelament a l’embigat de rolls de fusta existents, a estintolar, recolzat en la paret oest i en el pilar existent entre dos dels arcs situats a l’est, dins del gruix de la paret existent entre el terrat situat a nivell inferior i la falsa volta de guix del sostre de la capella. Incloent repicat de parets, accessoris estructurals, minves, soldadures, imprimació del perfil amb pintura antioxidant, repàs d’arrebossats, acopi de runa d’obra en contenidor o sac i trasllat a abocador autoritzat.</t>
  </si>
  <si>
    <t>1.1</t>
  </si>
  <si>
    <t>Descripció</t>
  </si>
  <si>
    <t>Unitats</t>
  </si>
  <si>
    <t>Preu unitari</t>
  </si>
  <si>
    <t>Total</t>
  </si>
  <si>
    <t>P.A.</t>
  </si>
  <si>
    <t>1.2</t>
  </si>
  <si>
    <t>2.1</t>
  </si>
  <si>
    <t>Subministrament i col·locació de perfil IPN 300 (316 Kg), situat perpendicularment a l’embigat de rolls de fusta existents a estintolar, just per damunt dels rolls, recolzat en el perfil IPN 240, citat anteriorment i en la paret nord, tal com s’indica en el plànol de detalls nº 06, incloent repicat de parets, accessoris estructurals, minves, soldadures, imprimació del perfil amb pintura antioxidant, repassos d’arrebossats, acopi de runa d’obra en contenidor o sac i trasllat a abocador autoritzat.</t>
  </si>
  <si>
    <t>3.1</t>
  </si>
  <si>
    <t>4.1</t>
  </si>
  <si>
    <t>5.1</t>
  </si>
  <si>
    <t>6.1</t>
  </si>
  <si>
    <t>UTS.</t>
  </si>
  <si>
    <t>AMIDAMENTS I PRESSUPOST</t>
  </si>
  <si>
    <t>TOTAL CAPÍTOL 1</t>
  </si>
  <si>
    <t>Cap. 2.- Demolicions</t>
  </si>
  <si>
    <t>2.2</t>
  </si>
  <si>
    <t>3.2</t>
  </si>
  <si>
    <t xml:space="preserve"> Demolició de teulada i embigat de rolls de fusta, existents, recuperant les teules i les rajoles de la solera, i emmagatzemant-les separadament al pati exterior de planta baixa, per la seva reutilització, incloent muntatge de bastides i estintolaments sobre l’empostissat previ de taulers i taulons, acopi de runa, disposició en contenidors o sacs i transport a abocador autoritzat.</t>
  </si>
  <si>
    <t xml:space="preserve"> Lloguer, incloent instal·lació, desmuntatge i transport, de grua – torre, de 20,40 m. de braç, 21 m. d’alçada i càrrega en punta de 1.570 Kg. (càrrega màxima: 2.500 Kg.) muntada en el pati descobert situat enfront del sector a reformar, durant 110 dies hàbils, corresponents a la durada total prevista de l’obra. La grua no es podrà ancorar realitzant excavacions en el sòl del pati, donat que en el subsol s’ha constatat la presència de restes arqueològics protegits, que cal respectar. Per tant la  sustentació de  la  grua es  basarà  en  un  sistema de  contrapesos totalment superficials.</t>
  </si>
  <si>
    <t>Lloguer de bastides, disposades paral·lelament a la façana al pati del sector a reformar, incloent instal·lació, desmuntatge i transport, de 13 m. de llargada total, 8 m. d’alçada i 0,70 m. d’amplada, amb escala incorporada per procurar l’accés exclusiu a l’obra de tot el personal que hi participi, durant 110 dies hàbils (22 setmanes hàbils), corresponents a la durada total prevista de l’obra.</t>
  </si>
  <si>
    <t>TOTAL CAPÍTOL 2</t>
  </si>
  <si>
    <t>Cap. 3.- Ram de paleta</t>
  </si>
  <si>
    <t>Subministrament i col·locació de rolls (bigues) de fusta de pi, de 28 cms. de diàmetre, escapçats al llarg de tota la seva longitud formant un pla horitzontal, de 14 cms. d’amplada, que restarà a la part superior per poder recolzar les llates, per deixar vistos, amb tractament insecticida i fungicida a base de dues capes de Lasur, o similar, amb acabat mat, llates superposades en direcció perpendicular, també per deixar vistos en el seu pla inferior i cantells, collades als rolls amb cargols tirafons, deixant entre les llates una distància que permeti la col·locació pel cantó llarg, de les rajoles ceràmiques existents reutilitzades. El recolzament dels rolls sobre les parets es realitzarà prèvia execució d’un dau de formigó a cada recolzament a paret, de 20x20x20 cms. amb una armadura d’acer corrugat B 500 S, de diàmetre 12, encastada en el dau de formigó, disposada verticalment, i sobresortint del dau 20 cms. de manera que al roll se li practiqui un forat de de la mateixa longitud, on es pugui encastat l’armadura. En el contacte entre armadura i fusta s’hi disposarà resina epoxi, per garantir el perfecte lligam entre els dos materials. A més, a la part inferior del roll, se li realitzarà un escapçat de 14 cms. d’amplada, igual que el fet a sobre, de longitud igual a la del recolzament a la paret, per què aquest es pugui verificar sobre una superfície plana i no arrodonida.</t>
  </si>
  <si>
    <t>1.3</t>
  </si>
  <si>
    <r>
      <t>m</t>
    </r>
    <r>
      <rPr>
        <vertAlign val="superscript"/>
        <sz val="10"/>
        <color theme="1"/>
        <rFont val="Arial"/>
        <family val="2"/>
      </rPr>
      <t>2</t>
    </r>
  </si>
  <si>
    <t>2.3</t>
  </si>
  <si>
    <t>3.3</t>
  </si>
  <si>
    <t>Realització de nova teulada, amb col·locació de les rajoles ceràmiques existents reutilitzades, formant una solera, col·locades sobre les llates, pel cantó llarg, a junta correguda, tant en sentit longitudinal, com transversal, amb juntes de 1 cm. de gruix, amb morter mixt de calç i portland, centrades en l’ample de les llates. Damunt de la solera de rajoles es col·locarà una làmina impermeable, transpirable, per garantir l’estanquitat. Finalment, es farà la teulada amb teules recuperades de la teulada existent, prèviament emmagatzemades, tant a les canals, com a les cobertores, collades amb escuma de poliuretà, excepte les dues primeres filades de l’arrencada de la teulada i les dues filades del perímetre restant, que es collaran amb morter mixt de calç i ciment portland. Si no es disposa de prou teules reutilitzades per completar la totalitat de la teulada, les existents es col·locaran a les cobertores, i a les canals, on no es puguin col·locar teules antigües, s’hi disposarà teules noves, imitació de velles.</t>
  </si>
  <si>
    <t>Subministrament i col·locació mitjançant bastida de lloguer, de canaló de recollida d’aigües pluvials, amb model “quadrat”, de coure, de IMS (Industries Mas Salvador), o similar, de 150 x 150 mm. sota l’arrencada de la teulada, recolzat sobre les 10 escaires metàl·liques existents, de suport, que  caldrà pintar de color coure. S’inclou la incorporació de dues boques i dos testers, situats en els extrems del canaló, per entroncar-hi els baixants.</t>
  </si>
  <si>
    <t>ml</t>
  </si>
  <si>
    <t>4.3</t>
  </si>
  <si>
    <t>Subministrament i col·locació mitjançant bastida de lloguer, de baixants  de recollida d’aigües pluvials, amb model “quadrat”, de coure, de IMS (Industries Mas Salvador), de secció quadrada, de 100 x 100 mm. empalmats a les boques del canaló, incloent colzes i contra-colzes, per adaptar el discurs dels baixants al pla de la paret. Al final dels baixants es farà un colze a 90º per impulsar l’aigua evacuada sobre la teulada existent, o allunyar el raig lluny de la paret.</t>
  </si>
  <si>
    <t>TOTAL CAPÍTOL 3</t>
  </si>
  <si>
    <t>Disposició d’elements i equips corresponents a seguretat i salut, previstos en l’estudi bàsic de seguretat i salut, en el pla i en l’apartat corresponent, incorporat a la memòria annexa.</t>
  </si>
  <si>
    <t>Cap. 4. - Seguretat i Salut</t>
  </si>
  <si>
    <t>TOTAL CAPÍTOL 4</t>
  </si>
  <si>
    <t>RESUM PER CAPÍTOLS</t>
  </si>
  <si>
    <t>TOTAL PRESSUPOST D’EXECUCIÓ MATERIAL (P.E.M.)</t>
  </si>
  <si>
    <t xml:space="preserve">Pressupost d’Execució Material (P.E.M.) </t>
  </si>
  <si>
    <t>Despeses generals: 13% sobre 77.348,97</t>
  </si>
  <si>
    <t xml:space="preserve">Benefici industrial: 6% sobre 77.348,97 </t>
  </si>
  <si>
    <t xml:space="preserve">I.V.A.: 21% SOBRE 92.045,28 </t>
  </si>
  <si>
    <t>AL PASSEIG DE LA RIBERA, 14, A SITGES, PEL CONSORCI DEL PATRIMONI</t>
  </si>
  <si>
    <t>PROJECTES BÀSIC I EXECUTIU DE RECONSTRUCCIÓ DE COBERTA DEL SECTOR NORD DE "CAN FALÇ”</t>
  </si>
  <si>
    <t>Cap. 1.- Estintolament previ del sostre de la capella</t>
  </si>
  <si>
    <t>Subministrament i col·locació de “collars” d’estintolament, per penjar els rolls del sostre de la capella amb els caps malmesos, del perfil IPN d’estintolament, realitzats amb armadures d’acer corrugat tipus B 500 S (apte per soldar), de diàmetre 16, reforçats amb un passamà de 40 x 10 mm. soldat i solidari amb l’armadura   corrugada,   seguint   la   mateixa   curvatura,   incloent   accessoris estructurals a base de platabandes, minves, soldadures i repassos d’arrebossats, d’acord amb lo expressat en el plànol de detall nº 06, inclòs en el projecte.</t>
  </si>
  <si>
    <t>Restitució dels sectors malmesos de coberta de la capella, on es produeixen els recolzaments dels rolls en la paret est, massissant amb morter M 40, l’envoltant dels caps dels rolls, i reconstruint l’enrajolat superficial amb rajoles antigues iguals o similars a les existents, collades amb morter M 80.</t>
  </si>
  <si>
    <t>Realització d’un “empostissat” a base de taulers de fusta, sobre taulons de fusta d’obra, col·locats l’un al costat de l’altre, per disposar una plataforma plana, perfectament anivellada en tots els sentits, sobre la solera enrajolada de la coberta de la capella. L’empostissat de taulers de fusta es recolzarà sobre taulons col·locats en el sentit dels rolls del sostre, disposats cada 1,00 m. per repartir càrregues i muntar sobre l’empostissat els puntals d’estintolament necessaris per treballar amb seguretat en la demolició i la reconstrucció de la coberta, sense afectar al sostre de la capella, tot d’acord amb el plànol nº 09, inclòs en el projecte.</t>
  </si>
  <si>
    <t>Realització d’un “empostissat” a base de taulers de fusta, sobre taulons de fusta d’obra, col·locats l’un al costat de l’altre, per disposar una plataforma plana, perfectament anivellada en tots els sentits, sobre la solera enrajolada del sector contigu a la capella, situat a nivell inferior. L’empostissat de taulers de fusta es recolzarà sobre taulons col·locats en el sentit dels rolls del sostre, disposats cada 1,00 m. per repartir càrregues i muntar sobre l’empostissat els puntals d’estintolament necessaris per treballar amb seguretat en la demolició i la reconstrucció de la coberta, sense afectar al sostre de la capella, tot d’acord amb el plànol nº 10, inclòs en el projecte.</t>
  </si>
  <si>
    <t>PRESSUPOST D’EXECUCIÓ PER CONTRACTE (P.E.C.)</t>
  </si>
  <si>
    <t>TOTAL PRESSUPOST D’EXECUCIÓ PER CONTRACTE (P.E.C.)</t>
  </si>
  <si>
    <t>TOTAL PRESSUPOST PER CONTRACTE, I.V.A. INCLÓS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</si>
</sst>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0"/>
      <color theme="1"/>
      <name val="Arial"/>
      <family val="2"/>
    </font>
    <font>
      <vertAlign val="superscript"/>
      <sz val="10"/>
      <color theme="1"/>
      <name val="Arial"/>
      <family val="2"/>
    </font>
    <font>
      <b/>
      <sz val="10"/>
      <color theme="1"/>
      <name val="Arial"/>
      <family val="2"/>
    </font>
  </fonts>
  <fills count="3">
    <fill>
      <patternFill patternType="none"/>
    </fill>
    <fill>
      <patternFill patternType="gray125"/>
    </fill>
    <fill>
      <patternFill patternType="solid">
        <fgColor theme="0" tint="-0.14996795556505021"/>
        <bgColor indexed="64"/>
      </patternFill>
    </fill>
  </fills>
  <borders count="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52">
    <xf numFmtId="0" fontId="0" fillId="0" borderId="0" xfId="0"/>
    <xf numFmtId="0" fontId="1" fillId="0" borderId="0" xfId="0" applyFont="1" applyAlignment="1">
      <alignment vertic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0" fontId="1" fillId="0" borderId="0" xfId="0" applyFont="1" applyAlignment="1">
      <alignment horizontal="left" vertical="top"/>
    </xf>
    <xf numFmtId="0" fontId="1" fillId="0" borderId="0" xfId="0" applyFont="1" applyAlignment="1">
      <alignment vertical="top" wrapText="1"/>
    </xf>
    <xf numFmtId="4" fontId="1" fillId="0" borderId="0" xfId="0" applyNumberFormat="1" applyFont="1" applyAlignment="1">
      <alignment horizontal="right" vertical="top"/>
    </xf>
    <xf numFmtId="0" fontId="1" fillId="0" borderId="0" xfId="0" applyFont="1" applyAlignment="1">
      <alignment horizontal="center" vertical="top" wrapText="1"/>
    </xf>
    <xf numFmtId="4" fontId="1" fillId="0" borderId="0" xfId="0" applyNumberFormat="1" applyFont="1" applyAlignment="1">
      <alignment horizontal="right"/>
    </xf>
    <xf numFmtId="0" fontId="1" fillId="0" borderId="0" xfId="0" applyFont="1" applyAlignment="1">
      <alignment horizontal="right" vertical="top"/>
    </xf>
    <xf numFmtId="0" fontId="3" fillId="0" borderId="0" xfId="0" applyFont="1"/>
    <xf numFmtId="0" fontId="3" fillId="2" borderId="0" xfId="0" applyFont="1" applyFill="1"/>
    <xf numFmtId="0" fontId="3" fillId="2" borderId="1" xfId="0" applyFont="1" applyFill="1" applyBorder="1"/>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right"/>
    </xf>
    <xf numFmtId="0" fontId="1" fillId="0" borderId="1" xfId="0" applyFont="1" applyBorder="1"/>
    <xf numFmtId="0" fontId="1" fillId="0" borderId="1" xfId="0" applyFont="1" applyBorder="1" applyAlignment="1">
      <alignment horizontal="centerContinuous"/>
    </xf>
    <xf numFmtId="0" fontId="1" fillId="0" borderId="1" xfId="0" applyFont="1" applyBorder="1" applyAlignment="1">
      <alignment horizontal="right"/>
    </xf>
    <xf numFmtId="0" fontId="1" fillId="0" borderId="1" xfId="0" applyFont="1" applyBorder="1" applyAlignment="1">
      <alignment horizontal="left" vertical="top"/>
    </xf>
    <xf numFmtId="0" fontId="1" fillId="0" borderId="1" xfId="0" applyFont="1" applyBorder="1" applyAlignment="1">
      <alignment vertical="top" wrapText="1"/>
    </xf>
    <xf numFmtId="0" fontId="1" fillId="0" borderId="1" xfId="0" applyFont="1" applyBorder="1" applyAlignment="1">
      <alignment horizontal="center" vertical="top"/>
    </xf>
    <xf numFmtId="4" fontId="1" fillId="0" borderId="1" xfId="0" applyNumberFormat="1" applyFont="1" applyBorder="1" applyAlignment="1">
      <alignment horizontal="right" vertical="top"/>
    </xf>
    <xf numFmtId="0" fontId="1" fillId="0" borderId="1" xfId="0" applyFont="1" applyBorder="1" applyAlignment="1">
      <alignment horizontal="center" vertical="top" wrapText="1"/>
    </xf>
    <xf numFmtId="4" fontId="1" fillId="0" borderId="1" xfId="0" applyNumberFormat="1" applyFont="1" applyBorder="1" applyAlignment="1">
      <alignment horizontal="right"/>
    </xf>
    <xf numFmtId="0" fontId="3" fillId="2" borderId="1" xfId="0" applyFont="1" applyFill="1" applyBorder="1" applyAlignment="1">
      <alignment horizontal="left" vertical="top"/>
    </xf>
    <xf numFmtId="0" fontId="3" fillId="2" borderId="1" xfId="0" applyFont="1" applyFill="1" applyBorder="1" applyAlignment="1">
      <alignment vertical="top" wrapText="1"/>
    </xf>
    <xf numFmtId="0" fontId="3" fillId="2" borderId="1" xfId="0" applyFont="1" applyFill="1" applyBorder="1" applyAlignment="1">
      <alignment horizontal="center"/>
    </xf>
    <xf numFmtId="4" fontId="3" fillId="2" borderId="1" xfId="0" applyNumberFormat="1" applyFont="1" applyFill="1" applyBorder="1" applyAlignment="1">
      <alignment horizontal="right"/>
    </xf>
    <xf numFmtId="0" fontId="1" fillId="0" borderId="1" xfId="0" applyFont="1" applyBorder="1" applyAlignment="1">
      <alignment horizontal="justify" vertical="center"/>
    </xf>
    <xf numFmtId="0" fontId="1" fillId="0" borderId="1" xfId="0" applyFont="1" applyBorder="1" applyAlignment="1">
      <alignment vertical="top"/>
    </xf>
    <xf numFmtId="0" fontId="1" fillId="0" borderId="1" xfId="0" applyFont="1" applyBorder="1" applyAlignment="1">
      <alignment horizontal="right" vertical="top"/>
    </xf>
    <xf numFmtId="0" fontId="3" fillId="2" borderId="2" xfId="0" applyFont="1" applyFill="1" applyBorder="1"/>
    <xf numFmtId="0" fontId="3" fillId="2" borderId="3" xfId="0" applyFont="1" applyFill="1" applyBorder="1"/>
    <xf numFmtId="0" fontId="3" fillId="2" borderId="3" xfId="0" applyFont="1" applyFill="1" applyBorder="1" applyAlignment="1">
      <alignment horizontal="center" vertical="top" wrapText="1"/>
    </xf>
    <xf numFmtId="4" fontId="3" fillId="2" borderId="3" xfId="0" applyNumberFormat="1" applyFont="1" applyFill="1" applyBorder="1" applyAlignment="1">
      <alignment horizontal="right" vertical="top"/>
    </xf>
    <xf numFmtId="0" fontId="3" fillId="2" borderId="3" xfId="0" applyFont="1" applyFill="1" applyBorder="1" applyAlignment="1">
      <alignment horizontal="right" vertical="top"/>
    </xf>
    <xf numFmtId="4" fontId="3" fillId="2" borderId="4" xfId="0" applyNumberFormat="1" applyFont="1" applyFill="1" applyBorder="1" applyAlignment="1">
      <alignment horizontal="right" vertical="top"/>
    </xf>
    <xf numFmtId="0" fontId="1" fillId="0" borderId="2" xfId="0" applyFont="1" applyBorder="1"/>
    <xf numFmtId="0" fontId="1" fillId="0" borderId="3" xfId="0" applyFont="1" applyBorder="1"/>
    <xf numFmtId="0" fontId="1" fillId="0" borderId="3" xfId="0" applyFont="1" applyBorder="1" applyAlignment="1">
      <alignment horizontal="center" vertical="top" wrapText="1"/>
    </xf>
    <xf numFmtId="4" fontId="1" fillId="0" borderId="3" xfId="0" applyNumberFormat="1" applyFont="1" applyBorder="1" applyAlignment="1">
      <alignment horizontal="right" vertical="top"/>
    </xf>
    <xf numFmtId="0" fontId="1" fillId="0" borderId="3" xfId="0" applyFont="1" applyBorder="1" applyAlignment="1">
      <alignment horizontal="right" vertical="top"/>
    </xf>
    <xf numFmtId="4" fontId="1" fillId="0" borderId="4" xfId="0" applyNumberFormat="1" applyFont="1" applyBorder="1" applyAlignment="1">
      <alignment horizontal="right" vertical="top"/>
    </xf>
    <xf numFmtId="0" fontId="1" fillId="0" borderId="3" xfId="0" applyFont="1" applyBorder="1" applyAlignment="1">
      <alignment horizontal="left" vertical="top"/>
    </xf>
    <xf numFmtId="4" fontId="1" fillId="2" borderId="1" xfId="0" applyNumberFormat="1" applyFont="1" applyFill="1" applyBorder="1" applyAlignment="1">
      <alignment horizontal="right"/>
    </xf>
    <xf numFmtId="0" fontId="3" fillId="0" borderId="3" xfId="0" applyFont="1" applyBorder="1"/>
    <xf numFmtId="0" fontId="3" fillId="0" borderId="3" xfId="0" applyFont="1" applyBorder="1" applyAlignment="1">
      <alignment horizontal="center" vertical="top" wrapText="1"/>
    </xf>
    <xf numFmtId="4" fontId="3" fillId="0" borderId="3" xfId="0" applyNumberFormat="1" applyFont="1" applyBorder="1" applyAlignment="1">
      <alignment horizontal="right" vertical="top"/>
    </xf>
    <xf numFmtId="0" fontId="3" fillId="0" borderId="3" xfId="0" applyFont="1" applyBorder="1" applyAlignment="1">
      <alignment horizontal="right" vertical="top"/>
    </xf>
    <xf numFmtId="4" fontId="3" fillId="0" borderId="4" xfId="0" applyNumberFormat="1" applyFont="1" applyBorder="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D0EB-7592-4736-8EAA-6FDA814FFB80}">
  <sheetPr>
    <pageSetUpPr fitToPage="1"/>
  </sheetPr>
  <dimension ref="A1:G208"/>
  <sheetViews>
    <sheetView showGridLines="0" tabSelected="1" topLeftCell="A28" zoomScale="130" zoomScaleNormal="130" workbookViewId="0">
      <selection activeCell="B52" sqref="B52"/>
    </sheetView>
  </sheetViews>
  <sheetFormatPr baseColWidth="10" defaultRowHeight="12.75" x14ac:dyDescent="0.2"/>
  <cols>
    <col min="1" max="1" width="4.7109375" style="2" customWidth="1"/>
    <col min="2" max="2" width="57.5703125" style="2" customWidth="1"/>
    <col min="3" max="3" width="6.7109375" style="2" customWidth="1"/>
    <col min="4" max="4" width="7.28515625" style="3" bestFit="1" customWidth="1"/>
    <col min="5" max="5" width="19.7109375" style="4" customWidth="1"/>
    <col min="6" max="6" width="14.5703125" style="9" customWidth="1"/>
    <col min="7" max="16384" width="11.42578125" style="2"/>
  </cols>
  <sheetData>
    <row r="1" spans="1:6" x14ac:dyDescent="0.2">
      <c r="A1" s="11" t="s">
        <v>46</v>
      </c>
    </row>
    <row r="2" spans="1:6" x14ac:dyDescent="0.2">
      <c r="A2" s="11" t="s">
        <v>45</v>
      </c>
    </row>
    <row r="3" spans="1:6" x14ac:dyDescent="0.2">
      <c r="A3" s="11"/>
    </row>
    <row r="4" spans="1:6" x14ac:dyDescent="0.2">
      <c r="A4" s="11" t="s">
        <v>15</v>
      </c>
    </row>
    <row r="6" spans="1:6" x14ac:dyDescent="0.2">
      <c r="A6" s="13" t="s">
        <v>47</v>
      </c>
      <c r="B6" s="14"/>
      <c r="C6" s="14"/>
      <c r="D6" s="15"/>
      <c r="E6" s="16"/>
      <c r="F6" s="46"/>
    </row>
    <row r="7" spans="1:6" x14ac:dyDescent="0.2">
      <c r="A7" s="17"/>
      <c r="B7" s="17" t="s">
        <v>2</v>
      </c>
      <c r="C7" s="18"/>
      <c r="D7" s="18" t="s">
        <v>3</v>
      </c>
      <c r="E7" s="19" t="s">
        <v>4</v>
      </c>
      <c r="F7" s="25" t="s">
        <v>5</v>
      </c>
    </row>
    <row r="8" spans="1:6" ht="123.75" customHeight="1" x14ac:dyDescent="0.2">
      <c r="A8" s="20" t="s">
        <v>1</v>
      </c>
      <c r="B8" s="21" t="s">
        <v>0</v>
      </c>
      <c r="C8" s="22" t="s">
        <v>6</v>
      </c>
      <c r="D8" s="22">
        <v>1</v>
      </c>
      <c r="E8" s="23">
        <v>1015.15</v>
      </c>
      <c r="F8" s="23">
        <f>E8*D8</f>
        <v>1015.15</v>
      </c>
    </row>
    <row r="9" spans="1:6" ht="120.75" customHeight="1" x14ac:dyDescent="0.2">
      <c r="A9" s="20" t="s">
        <v>8</v>
      </c>
      <c r="B9" s="21" t="s">
        <v>9</v>
      </c>
      <c r="C9" s="22" t="s">
        <v>6</v>
      </c>
      <c r="D9" s="22">
        <v>1</v>
      </c>
      <c r="E9" s="23">
        <v>1406.42</v>
      </c>
      <c r="F9" s="23">
        <f>E9</f>
        <v>1406.42</v>
      </c>
    </row>
    <row r="10" spans="1:6" ht="135.75" customHeight="1" x14ac:dyDescent="0.2">
      <c r="A10" s="20" t="s">
        <v>10</v>
      </c>
      <c r="B10" s="21" t="s">
        <v>48</v>
      </c>
      <c r="C10" s="24" t="s">
        <v>14</v>
      </c>
      <c r="D10" s="22">
        <v>7</v>
      </c>
      <c r="E10" s="23">
        <v>325</v>
      </c>
      <c r="F10" s="23">
        <f>D10*E10</f>
        <v>2275</v>
      </c>
    </row>
    <row r="11" spans="1:6" ht="84.75" customHeight="1" x14ac:dyDescent="0.2">
      <c r="A11" s="20" t="s">
        <v>11</v>
      </c>
      <c r="B11" s="21" t="s">
        <v>49</v>
      </c>
      <c r="C11" s="24" t="s">
        <v>14</v>
      </c>
      <c r="D11" s="22">
        <v>7</v>
      </c>
      <c r="E11" s="23">
        <v>150</v>
      </c>
      <c r="F11" s="23">
        <f>D11*E11</f>
        <v>1050</v>
      </c>
    </row>
    <row r="12" spans="1:6" ht="146.25" customHeight="1" x14ac:dyDescent="0.2">
      <c r="A12" s="20" t="s">
        <v>12</v>
      </c>
      <c r="B12" s="21" t="s">
        <v>50</v>
      </c>
      <c r="C12" s="24" t="s">
        <v>27</v>
      </c>
      <c r="D12" s="22">
        <v>30.38</v>
      </c>
      <c r="E12" s="23">
        <v>60</v>
      </c>
      <c r="F12" s="23">
        <f>D12*E12</f>
        <v>1822.8</v>
      </c>
    </row>
    <row r="13" spans="1:6" ht="140.25" x14ac:dyDescent="0.2">
      <c r="A13" s="20" t="s">
        <v>13</v>
      </c>
      <c r="B13" s="21" t="s">
        <v>51</v>
      </c>
      <c r="C13" s="24" t="s">
        <v>27</v>
      </c>
      <c r="D13" s="22">
        <v>35.659999999999997</v>
      </c>
      <c r="E13" s="23">
        <v>60</v>
      </c>
      <c r="F13" s="23">
        <f>D13*E13</f>
        <v>2139.6</v>
      </c>
    </row>
    <row r="14" spans="1:6" x14ac:dyDescent="0.2">
      <c r="A14" s="26"/>
      <c r="B14" s="27"/>
      <c r="C14" s="27"/>
      <c r="D14" s="28"/>
      <c r="E14" s="29" t="s">
        <v>16</v>
      </c>
      <c r="F14" s="29">
        <f>SUM(F8:F13)</f>
        <v>9708.9699999999993</v>
      </c>
    </row>
    <row r="15" spans="1:6" x14ac:dyDescent="0.2">
      <c r="A15" s="5"/>
      <c r="B15" s="6"/>
      <c r="C15" s="6"/>
      <c r="E15" s="9"/>
    </row>
    <row r="16" spans="1:6" x14ac:dyDescent="0.2">
      <c r="A16" s="13" t="s">
        <v>17</v>
      </c>
      <c r="B16" s="14"/>
      <c r="C16" s="14"/>
      <c r="D16" s="15"/>
      <c r="E16" s="16"/>
      <c r="F16" s="46"/>
    </row>
    <row r="17" spans="1:7" x14ac:dyDescent="0.2">
      <c r="A17" s="17"/>
      <c r="B17" s="17" t="s">
        <v>2</v>
      </c>
      <c r="C17" s="18"/>
      <c r="D17" s="18" t="s">
        <v>3</v>
      </c>
      <c r="E17" s="19" t="s">
        <v>4</v>
      </c>
      <c r="F17" s="25" t="s">
        <v>5</v>
      </c>
    </row>
    <row r="18" spans="1:7" ht="76.5" x14ac:dyDescent="0.2">
      <c r="A18" s="20" t="s">
        <v>7</v>
      </c>
      <c r="B18" s="21" t="s">
        <v>20</v>
      </c>
      <c r="C18" s="22" t="s">
        <v>6</v>
      </c>
      <c r="D18" s="22">
        <v>1</v>
      </c>
      <c r="E18" s="23">
        <v>5035</v>
      </c>
      <c r="F18" s="23">
        <f t="shared" ref="F18:F20" si="0">D18*E18</f>
        <v>5035</v>
      </c>
    </row>
    <row r="19" spans="1:7" ht="127.5" x14ac:dyDescent="0.2">
      <c r="A19" s="20" t="s">
        <v>18</v>
      </c>
      <c r="B19" s="21" t="s">
        <v>21</v>
      </c>
      <c r="C19" s="22" t="s">
        <v>6</v>
      </c>
      <c r="D19" s="22">
        <v>1</v>
      </c>
      <c r="E19" s="23">
        <v>32500</v>
      </c>
      <c r="F19" s="23">
        <f t="shared" si="0"/>
        <v>32500</v>
      </c>
    </row>
    <row r="20" spans="1:7" ht="76.5" x14ac:dyDescent="0.2">
      <c r="A20" s="20" t="s">
        <v>19</v>
      </c>
      <c r="B20" s="21" t="s">
        <v>22</v>
      </c>
      <c r="C20" s="22" t="s">
        <v>6</v>
      </c>
      <c r="D20" s="22">
        <v>1</v>
      </c>
      <c r="E20" s="23">
        <v>6000</v>
      </c>
      <c r="F20" s="23">
        <f t="shared" si="0"/>
        <v>6000</v>
      </c>
    </row>
    <row r="21" spans="1:7" x14ac:dyDescent="0.2">
      <c r="A21" s="26"/>
      <c r="B21" s="27"/>
      <c r="C21" s="27"/>
      <c r="D21" s="28"/>
      <c r="E21" s="29" t="s">
        <v>23</v>
      </c>
      <c r="F21" s="29">
        <f>SUM(F18:F20)</f>
        <v>43535</v>
      </c>
    </row>
    <row r="23" spans="1:7" x14ac:dyDescent="0.2">
      <c r="A23" s="13" t="s">
        <v>24</v>
      </c>
      <c r="B23" s="14"/>
      <c r="C23" s="14"/>
      <c r="D23" s="15"/>
      <c r="E23" s="16"/>
      <c r="F23" s="46"/>
    </row>
    <row r="24" spans="1:7" x14ac:dyDescent="0.2">
      <c r="A24" s="17"/>
      <c r="B24" s="17" t="s">
        <v>2</v>
      </c>
      <c r="C24" s="18"/>
      <c r="D24" s="18" t="s">
        <v>3</v>
      </c>
      <c r="E24" s="19" t="s">
        <v>4</v>
      </c>
      <c r="F24" s="25" t="s">
        <v>5</v>
      </c>
    </row>
    <row r="25" spans="1:7" ht="280.5" x14ac:dyDescent="0.2">
      <c r="A25" s="20" t="s">
        <v>26</v>
      </c>
      <c r="B25" s="21" t="s">
        <v>25</v>
      </c>
      <c r="C25" s="24" t="s">
        <v>27</v>
      </c>
      <c r="D25" s="23">
        <v>80.5</v>
      </c>
      <c r="E25" s="23">
        <v>150</v>
      </c>
      <c r="F25" s="23">
        <f t="shared" ref="F25:F27" si="1">D25*E25</f>
        <v>12075</v>
      </c>
    </row>
    <row r="26" spans="1:7" ht="204" x14ac:dyDescent="0.2">
      <c r="A26" s="20" t="s">
        <v>28</v>
      </c>
      <c r="B26" s="21" t="s">
        <v>30</v>
      </c>
      <c r="C26" s="24" t="s">
        <v>27</v>
      </c>
      <c r="D26" s="23">
        <v>80.5</v>
      </c>
      <c r="E26" s="23">
        <v>80</v>
      </c>
      <c r="F26" s="23">
        <f t="shared" si="1"/>
        <v>6440</v>
      </c>
    </row>
    <row r="27" spans="1:7" ht="89.25" x14ac:dyDescent="0.2">
      <c r="A27" s="20" t="s">
        <v>29</v>
      </c>
      <c r="B27" s="30" t="s">
        <v>31</v>
      </c>
      <c r="C27" s="24" t="s">
        <v>32</v>
      </c>
      <c r="D27" s="23">
        <v>13</v>
      </c>
      <c r="E27" s="23">
        <v>107</v>
      </c>
      <c r="F27" s="23">
        <f t="shared" si="1"/>
        <v>1391</v>
      </c>
      <c r="G27" s="8"/>
    </row>
    <row r="28" spans="1:7" ht="102" x14ac:dyDescent="0.2">
      <c r="A28" s="31" t="s">
        <v>33</v>
      </c>
      <c r="B28" s="30" t="s">
        <v>34</v>
      </c>
      <c r="C28" s="24" t="s">
        <v>32</v>
      </c>
      <c r="D28" s="23">
        <v>7</v>
      </c>
      <c r="E28" s="23">
        <v>107</v>
      </c>
      <c r="F28" s="23">
        <f t="shared" ref="F28" si="2">D28*E28</f>
        <v>749</v>
      </c>
      <c r="G28" s="8"/>
    </row>
    <row r="29" spans="1:7" x14ac:dyDescent="0.2">
      <c r="A29" s="26"/>
      <c r="B29" s="27"/>
      <c r="C29" s="27"/>
      <c r="D29" s="28"/>
      <c r="E29" s="29" t="s">
        <v>35</v>
      </c>
      <c r="F29" s="29">
        <f>SUM(F25:F28)</f>
        <v>20655</v>
      </c>
    </row>
    <row r="30" spans="1:7" x14ac:dyDescent="0.2">
      <c r="B30" s="1"/>
      <c r="C30" s="8"/>
      <c r="D30" s="7"/>
      <c r="E30" s="9"/>
      <c r="F30" s="7"/>
      <c r="G30" s="8"/>
    </row>
    <row r="31" spans="1:7" x14ac:dyDescent="0.2">
      <c r="A31" s="13" t="s">
        <v>37</v>
      </c>
      <c r="B31" s="14"/>
      <c r="C31" s="14"/>
      <c r="D31" s="15"/>
      <c r="E31" s="16"/>
      <c r="F31" s="46"/>
    </row>
    <row r="32" spans="1:7" x14ac:dyDescent="0.2">
      <c r="A32" s="17"/>
      <c r="B32" s="17" t="s">
        <v>2</v>
      </c>
      <c r="C32" s="18"/>
      <c r="D32" s="18" t="s">
        <v>3</v>
      </c>
      <c r="E32" s="19" t="s">
        <v>4</v>
      </c>
      <c r="F32" s="25" t="s">
        <v>5</v>
      </c>
    </row>
    <row r="33" spans="1:7" ht="38.25" x14ac:dyDescent="0.2">
      <c r="A33" s="17"/>
      <c r="B33" s="30" t="s">
        <v>36</v>
      </c>
      <c r="C33" s="22" t="s">
        <v>6</v>
      </c>
      <c r="D33" s="22">
        <v>1</v>
      </c>
      <c r="E33" s="32">
        <v>3450</v>
      </c>
      <c r="F33" s="23">
        <f t="shared" ref="F33" si="3">D33*E33</f>
        <v>3450</v>
      </c>
      <c r="G33" s="8"/>
    </row>
    <row r="34" spans="1:7" x14ac:dyDescent="0.2">
      <c r="A34" s="26"/>
      <c r="B34" s="27"/>
      <c r="C34" s="27"/>
      <c r="D34" s="28"/>
      <c r="E34" s="29" t="s">
        <v>38</v>
      </c>
      <c r="F34" s="29">
        <f>SUM(F33)</f>
        <v>3450</v>
      </c>
      <c r="G34" s="8"/>
    </row>
    <row r="35" spans="1:7" x14ac:dyDescent="0.2">
      <c r="C35" s="8"/>
      <c r="D35" s="7"/>
      <c r="E35" s="10"/>
      <c r="F35" s="7"/>
      <c r="G35" s="8"/>
    </row>
    <row r="36" spans="1:7" x14ac:dyDescent="0.2">
      <c r="C36" s="8"/>
      <c r="D36" s="7"/>
      <c r="E36" s="10"/>
      <c r="F36" s="7"/>
      <c r="G36" s="8"/>
    </row>
    <row r="37" spans="1:7" x14ac:dyDescent="0.2">
      <c r="A37" s="33" t="s">
        <v>39</v>
      </c>
      <c r="B37" s="34"/>
      <c r="C37" s="35"/>
      <c r="D37" s="36"/>
      <c r="E37" s="37"/>
      <c r="F37" s="38"/>
      <c r="G37" s="8"/>
    </row>
    <row r="38" spans="1:7" x14ac:dyDescent="0.2">
      <c r="A38" s="39"/>
      <c r="B38" s="40" t="s">
        <v>47</v>
      </c>
      <c r="C38" s="41"/>
      <c r="D38" s="42"/>
      <c r="E38" s="43"/>
      <c r="F38" s="44">
        <f>F14</f>
        <v>9708.9699999999993</v>
      </c>
      <c r="G38" s="8"/>
    </row>
    <row r="39" spans="1:7" x14ac:dyDescent="0.2">
      <c r="A39" s="39"/>
      <c r="B39" s="45" t="s">
        <v>17</v>
      </c>
      <c r="C39" s="41"/>
      <c r="D39" s="42"/>
      <c r="E39" s="43"/>
      <c r="F39" s="44">
        <f>F21</f>
        <v>43535</v>
      </c>
      <c r="G39" s="8"/>
    </row>
    <row r="40" spans="1:7" x14ac:dyDescent="0.2">
      <c r="A40" s="39"/>
      <c r="B40" s="40" t="s">
        <v>24</v>
      </c>
      <c r="C40" s="41"/>
      <c r="D40" s="42"/>
      <c r="E40" s="43"/>
      <c r="F40" s="44">
        <f>F29</f>
        <v>20655</v>
      </c>
      <c r="G40" s="8"/>
    </row>
    <row r="41" spans="1:7" x14ac:dyDescent="0.2">
      <c r="A41" s="39"/>
      <c r="B41" s="40" t="s">
        <v>37</v>
      </c>
      <c r="C41" s="41"/>
      <c r="D41" s="42"/>
      <c r="E41" s="43"/>
      <c r="F41" s="44">
        <f>F34</f>
        <v>3450</v>
      </c>
      <c r="G41" s="8"/>
    </row>
    <row r="42" spans="1:7" x14ac:dyDescent="0.2">
      <c r="A42" s="33"/>
      <c r="B42" s="34" t="s">
        <v>40</v>
      </c>
      <c r="C42" s="35"/>
      <c r="D42" s="36"/>
      <c r="E42" s="37"/>
      <c r="F42" s="38">
        <f>SUM(F38:F41)</f>
        <v>77348.97</v>
      </c>
      <c r="G42" s="8"/>
    </row>
    <row r="43" spans="1:7" x14ac:dyDescent="0.2">
      <c r="C43" s="8"/>
      <c r="D43" s="7"/>
      <c r="E43" s="10"/>
      <c r="F43" s="7"/>
      <c r="G43" s="8"/>
    </row>
    <row r="44" spans="1:7" x14ac:dyDescent="0.2">
      <c r="C44" s="8"/>
      <c r="D44" s="7"/>
      <c r="E44" s="10"/>
      <c r="F44" s="7"/>
      <c r="G44" s="8"/>
    </row>
    <row r="45" spans="1:7" x14ac:dyDescent="0.2">
      <c r="A45" s="12" t="s">
        <v>52</v>
      </c>
      <c r="B45" s="33"/>
      <c r="C45" s="35"/>
      <c r="D45" s="36"/>
      <c r="E45" s="37"/>
      <c r="F45" s="38"/>
      <c r="G45" s="8"/>
    </row>
    <row r="46" spans="1:7" x14ac:dyDescent="0.2">
      <c r="A46" s="39"/>
      <c r="B46" s="40" t="s">
        <v>41</v>
      </c>
      <c r="C46" s="41"/>
      <c r="D46" s="42"/>
      <c r="E46" s="43"/>
      <c r="F46" s="44">
        <f>F42</f>
        <v>77348.97</v>
      </c>
      <c r="G46" s="8"/>
    </row>
    <row r="47" spans="1:7" x14ac:dyDescent="0.2">
      <c r="A47" s="39"/>
      <c r="B47" s="40" t="s">
        <v>42</v>
      </c>
      <c r="C47" s="41"/>
      <c r="D47" s="42"/>
      <c r="E47" s="43"/>
      <c r="F47" s="44">
        <f>F46*13%</f>
        <v>10055.370000000001</v>
      </c>
      <c r="G47" s="8"/>
    </row>
    <row r="48" spans="1:7" x14ac:dyDescent="0.2">
      <c r="A48" s="39"/>
      <c r="B48" s="40" t="s">
        <v>43</v>
      </c>
      <c r="C48" s="41"/>
      <c r="D48" s="42"/>
      <c r="E48" s="43"/>
      <c r="F48" s="44">
        <f>F46*6%</f>
        <v>4640.9399999999996</v>
      </c>
      <c r="G48" s="8"/>
    </row>
    <row r="49" spans="1:7" x14ac:dyDescent="0.2">
      <c r="A49" s="39"/>
      <c r="B49" s="47" t="s">
        <v>53</v>
      </c>
      <c r="C49" s="48"/>
      <c r="D49" s="49"/>
      <c r="E49" s="50"/>
      <c r="F49" s="51">
        <f>F46+F47+F48</f>
        <v>92045.28</v>
      </c>
      <c r="G49" s="8"/>
    </row>
    <row r="50" spans="1:7" x14ac:dyDescent="0.2">
      <c r="A50" s="39"/>
      <c r="B50" s="40" t="s">
        <v>44</v>
      </c>
      <c r="C50" s="41"/>
      <c r="D50" s="42"/>
      <c r="E50" s="43"/>
      <c r="F50" s="44">
        <f>F49*21%</f>
        <v>19329.509999999998</v>
      </c>
      <c r="G50" s="8"/>
    </row>
    <row r="51" spans="1:7" x14ac:dyDescent="0.2">
      <c r="A51" s="33"/>
      <c r="B51" s="34" t="s">
        <v>54</v>
      </c>
      <c r="C51" s="35"/>
      <c r="D51" s="36"/>
      <c r="E51" s="37"/>
      <c r="F51" s="38">
        <f>F49+F50</f>
        <v>111374.79</v>
      </c>
      <c r="G51" s="8"/>
    </row>
    <row r="52" spans="1:7" x14ac:dyDescent="0.2">
      <c r="C52" s="8"/>
      <c r="D52" s="7"/>
      <c r="E52" s="10"/>
      <c r="F52" s="7"/>
      <c r="G52" s="8"/>
    </row>
    <row r="53" spans="1:7" x14ac:dyDescent="0.2">
      <c r="C53" s="8"/>
      <c r="D53" s="7"/>
      <c r="E53" s="10"/>
      <c r="F53" s="7"/>
      <c r="G53" s="8"/>
    </row>
    <row r="54" spans="1:7" x14ac:dyDescent="0.2">
      <c r="C54" s="8"/>
      <c r="D54" s="7"/>
      <c r="E54" s="10"/>
      <c r="F54" s="7"/>
      <c r="G54" s="8"/>
    </row>
    <row r="55" spans="1:7" x14ac:dyDescent="0.2">
      <c r="C55" s="8"/>
      <c r="D55" s="7"/>
      <c r="E55" s="10"/>
      <c r="F55" s="7"/>
      <c r="G55" s="8"/>
    </row>
    <row r="56" spans="1:7" x14ac:dyDescent="0.2">
      <c r="C56" s="8"/>
      <c r="D56" s="7"/>
      <c r="E56" s="10"/>
      <c r="F56" s="7"/>
      <c r="G56" s="8"/>
    </row>
    <row r="57" spans="1:7" x14ac:dyDescent="0.2">
      <c r="C57" s="8"/>
      <c r="D57" s="7"/>
      <c r="E57" s="10"/>
      <c r="F57" s="7"/>
      <c r="G57" s="8"/>
    </row>
    <row r="58" spans="1:7" x14ac:dyDescent="0.2">
      <c r="C58" s="8"/>
      <c r="D58" s="7"/>
      <c r="E58" s="10"/>
      <c r="F58" s="7"/>
      <c r="G58" s="8"/>
    </row>
    <row r="59" spans="1:7" x14ac:dyDescent="0.2">
      <c r="C59" s="8"/>
      <c r="D59" s="7"/>
      <c r="E59" s="10"/>
      <c r="F59" s="7"/>
      <c r="G59" s="8"/>
    </row>
    <row r="60" spans="1:7" x14ac:dyDescent="0.2">
      <c r="C60" s="8"/>
      <c r="D60" s="7"/>
      <c r="E60" s="10"/>
      <c r="F60" s="7"/>
      <c r="G60" s="8"/>
    </row>
    <row r="61" spans="1:7" x14ac:dyDescent="0.2">
      <c r="C61" s="8"/>
      <c r="D61" s="7"/>
      <c r="E61" s="10"/>
      <c r="F61" s="7"/>
      <c r="G61" s="8"/>
    </row>
    <row r="62" spans="1:7" x14ac:dyDescent="0.2">
      <c r="C62" s="8"/>
      <c r="D62" s="7"/>
      <c r="E62" s="10"/>
      <c r="F62" s="7"/>
      <c r="G62" s="8"/>
    </row>
    <row r="63" spans="1:7" x14ac:dyDescent="0.2">
      <c r="C63" s="8"/>
      <c r="D63" s="7"/>
      <c r="E63" s="10"/>
      <c r="F63" s="7"/>
      <c r="G63" s="8"/>
    </row>
    <row r="64" spans="1:7" x14ac:dyDescent="0.2">
      <c r="C64" s="8"/>
      <c r="D64" s="7"/>
      <c r="E64" s="10"/>
      <c r="F64" s="7"/>
      <c r="G64" s="8"/>
    </row>
    <row r="65" spans="3:7" x14ac:dyDescent="0.2">
      <c r="C65" s="8"/>
      <c r="D65" s="7"/>
      <c r="E65" s="10"/>
      <c r="F65" s="7"/>
      <c r="G65" s="8"/>
    </row>
    <row r="66" spans="3:7" x14ac:dyDescent="0.2">
      <c r="C66" s="8"/>
      <c r="D66" s="7"/>
      <c r="E66" s="10"/>
      <c r="F66" s="7"/>
      <c r="G66" s="8"/>
    </row>
    <row r="67" spans="3:7" x14ac:dyDescent="0.2">
      <c r="C67" s="8"/>
      <c r="D67" s="7"/>
      <c r="E67" s="10"/>
      <c r="F67" s="7"/>
      <c r="G67" s="8"/>
    </row>
    <row r="68" spans="3:7" x14ac:dyDescent="0.2">
      <c r="C68" s="8"/>
      <c r="D68" s="7"/>
      <c r="E68" s="10"/>
      <c r="F68" s="7"/>
      <c r="G68" s="8"/>
    </row>
    <row r="69" spans="3:7" x14ac:dyDescent="0.2">
      <c r="C69" s="8"/>
      <c r="D69" s="7"/>
      <c r="E69" s="10"/>
      <c r="F69" s="7"/>
      <c r="G69" s="8"/>
    </row>
    <row r="70" spans="3:7" x14ac:dyDescent="0.2">
      <c r="C70" s="8"/>
      <c r="D70" s="7"/>
      <c r="E70" s="10"/>
      <c r="F70" s="7"/>
      <c r="G70" s="8"/>
    </row>
    <row r="71" spans="3:7" x14ac:dyDescent="0.2">
      <c r="C71" s="8"/>
      <c r="D71" s="7"/>
      <c r="E71" s="10"/>
      <c r="F71" s="7"/>
      <c r="G71" s="8"/>
    </row>
    <row r="72" spans="3:7" x14ac:dyDescent="0.2">
      <c r="C72" s="8"/>
      <c r="D72" s="7"/>
      <c r="E72" s="10"/>
      <c r="F72" s="7"/>
      <c r="G72" s="8"/>
    </row>
    <row r="73" spans="3:7" x14ac:dyDescent="0.2">
      <c r="C73" s="8"/>
      <c r="D73" s="7"/>
      <c r="E73" s="10"/>
      <c r="F73" s="7"/>
      <c r="G73" s="8"/>
    </row>
    <row r="74" spans="3:7" x14ac:dyDescent="0.2">
      <c r="C74" s="8"/>
      <c r="D74" s="7"/>
      <c r="E74" s="10"/>
      <c r="F74" s="7"/>
      <c r="G74" s="8"/>
    </row>
    <row r="75" spans="3:7" x14ac:dyDescent="0.2">
      <c r="C75" s="8"/>
      <c r="D75" s="7"/>
      <c r="E75" s="10"/>
      <c r="F75" s="7"/>
      <c r="G75" s="8"/>
    </row>
    <row r="76" spans="3:7" x14ac:dyDescent="0.2">
      <c r="C76" s="8"/>
      <c r="D76" s="7"/>
      <c r="E76" s="10"/>
      <c r="F76" s="7"/>
      <c r="G76" s="8"/>
    </row>
    <row r="77" spans="3:7" x14ac:dyDescent="0.2">
      <c r="C77" s="8"/>
      <c r="D77" s="7"/>
      <c r="E77" s="10"/>
      <c r="F77" s="7"/>
      <c r="G77" s="8"/>
    </row>
    <row r="78" spans="3:7" x14ac:dyDescent="0.2">
      <c r="C78" s="8"/>
      <c r="D78" s="7"/>
      <c r="E78" s="10"/>
      <c r="F78" s="7"/>
      <c r="G78" s="8"/>
    </row>
    <row r="79" spans="3:7" x14ac:dyDescent="0.2">
      <c r="C79" s="8"/>
      <c r="D79" s="7"/>
      <c r="E79" s="10"/>
      <c r="F79" s="7"/>
      <c r="G79" s="8"/>
    </row>
    <row r="80" spans="3:7" x14ac:dyDescent="0.2">
      <c r="C80" s="8"/>
      <c r="D80" s="7"/>
      <c r="E80" s="10"/>
      <c r="F80" s="7"/>
      <c r="G80" s="8"/>
    </row>
    <row r="81" spans="3:7" x14ac:dyDescent="0.2">
      <c r="C81" s="8"/>
      <c r="D81" s="7"/>
      <c r="E81" s="10"/>
      <c r="F81" s="7"/>
      <c r="G81" s="8"/>
    </row>
    <row r="82" spans="3:7" x14ac:dyDescent="0.2">
      <c r="C82" s="8"/>
      <c r="D82" s="7"/>
      <c r="E82" s="10"/>
      <c r="F82" s="7"/>
      <c r="G82" s="8"/>
    </row>
    <row r="83" spans="3:7" x14ac:dyDescent="0.2">
      <c r="C83" s="8"/>
      <c r="D83" s="7"/>
      <c r="E83" s="10"/>
      <c r="F83" s="7"/>
      <c r="G83" s="8"/>
    </row>
    <row r="84" spans="3:7" x14ac:dyDescent="0.2">
      <c r="C84" s="8"/>
      <c r="D84" s="7"/>
      <c r="E84" s="10"/>
      <c r="F84" s="7"/>
      <c r="G84" s="8"/>
    </row>
    <row r="85" spans="3:7" x14ac:dyDescent="0.2">
      <c r="C85" s="8"/>
      <c r="D85" s="7"/>
      <c r="E85" s="10"/>
      <c r="F85" s="7"/>
      <c r="G85" s="8"/>
    </row>
    <row r="86" spans="3:7" x14ac:dyDescent="0.2">
      <c r="C86" s="8"/>
      <c r="D86" s="7"/>
      <c r="E86" s="10"/>
      <c r="F86" s="7"/>
      <c r="G86" s="8"/>
    </row>
    <row r="87" spans="3:7" x14ac:dyDescent="0.2">
      <c r="C87" s="8"/>
      <c r="D87" s="7"/>
      <c r="E87" s="10"/>
      <c r="F87" s="7"/>
      <c r="G87" s="8"/>
    </row>
    <row r="88" spans="3:7" x14ac:dyDescent="0.2">
      <c r="C88" s="8"/>
      <c r="D88" s="7"/>
      <c r="E88" s="10"/>
      <c r="F88" s="7"/>
      <c r="G88" s="8"/>
    </row>
    <row r="89" spans="3:7" x14ac:dyDescent="0.2">
      <c r="C89" s="8"/>
      <c r="D89" s="7"/>
      <c r="E89" s="10"/>
      <c r="F89" s="7"/>
      <c r="G89" s="8"/>
    </row>
    <row r="90" spans="3:7" x14ac:dyDescent="0.2">
      <c r="C90" s="8"/>
      <c r="D90" s="7"/>
      <c r="E90" s="10"/>
      <c r="F90" s="7"/>
      <c r="G90" s="8"/>
    </row>
    <row r="91" spans="3:7" x14ac:dyDescent="0.2">
      <c r="C91" s="8"/>
      <c r="D91" s="7"/>
      <c r="E91" s="10"/>
      <c r="F91" s="7"/>
      <c r="G91" s="8"/>
    </row>
    <row r="92" spans="3:7" x14ac:dyDescent="0.2">
      <c r="C92" s="8"/>
      <c r="D92" s="7"/>
      <c r="E92" s="10"/>
      <c r="F92" s="7"/>
      <c r="G92" s="8"/>
    </row>
    <row r="93" spans="3:7" x14ac:dyDescent="0.2">
      <c r="C93" s="8"/>
      <c r="D93" s="7"/>
      <c r="E93" s="10"/>
      <c r="F93" s="7"/>
      <c r="G93" s="8"/>
    </row>
    <row r="94" spans="3:7" x14ac:dyDescent="0.2">
      <c r="C94" s="8"/>
      <c r="D94" s="7"/>
      <c r="E94" s="10"/>
      <c r="F94" s="7"/>
      <c r="G94" s="8"/>
    </row>
    <row r="95" spans="3:7" x14ac:dyDescent="0.2">
      <c r="C95" s="8"/>
      <c r="D95" s="7"/>
      <c r="E95" s="10"/>
      <c r="F95" s="7"/>
      <c r="G95" s="8"/>
    </row>
    <row r="96" spans="3:7" x14ac:dyDescent="0.2">
      <c r="C96" s="8"/>
      <c r="D96" s="7"/>
      <c r="E96" s="10"/>
      <c r="F96" s="7"/>
      <c r="G96" s="8"/>
    </row>
    <row r="97" spans="3:7" x14ac:dyDescent="0.2">
      <c r="C97" s="8"/>
      <c r="D97" s="7"/>
      <c r="E97" s="10"/>
      <c r="F97" s="7"/>
      <c r="G97" s="8"/>
    </row>
    <row r="98" spans="3:7" x14ac:dyDescent="0.2">
      <c r="C98" s="8"/>
      <c r="D98" s="7"/>
      <c r="E98" s="10"/>
      <c r="F98" s="7"/>
      <c r="G98" s="8"/>
    </row>
    <row r="99" spans="3:7" x14ac:dyDescent="0.2">
      <c r="C99" s="8"/>
      <c r="D99" s="7"/>
      <c r="E99" s="10"/>
      <c r="F99" s="7"/>
      <c r="G99" s="8"/>
    </row>
    <row r="100" spans="3:7" x14ac:dyDescent="0.2">
      <c r="C100" s="8"/>
      <c r="D100" s="7"/>
      <c r="E100" s="10"/>
      <c r="F100" s="7"/>
      <c r="G100" s="8"/>
    </row>
    <row r="101" spans="3:7" x14ac:dyDescent="0.2">
      <c r="C101" s="8"/>
      <c r="D101" s="7"/>
      <c r="E101" s="10"/>
      <c r="F101" s="7"/>
      <c r="G101" s="8"/>
    </row>
    <row r="102" spans="3:7" x14ac:dyDescent="0.2">
      <c r="C102" s="8"/>
      <c r="D102" s="7"/>
      <c r="E102" s="10"/>
      <c r="F102" s="7"/>
      <c r="G102" s="8"/>
    </row>
    <row r="103" spans="3:7" x14ac:dyDescent="0.2">
      <c r="C103" s="8"/>
      <c r="D103" s="7"/>
      <c r="E103" s="10"/>
      <c r="F103" s="7"/>
      <c r="G103" s="8"/>
    </row>
    <row r="104" spans="3:7" x14ac:dyDescent="0.2">
      <c r="C104" s="8"/>
      <c r="D104" s="7"/>
      <c r="E104" s="10"/>
      <c r="F104" s="7"/>
      <c r="G104" s="8"/>
    </row>
    <row r="105" spans="3:7" x14ac:dyDescent="0.2">
      <c r="C105" s="8"/>
      <c r="D105" s="7"/>
      <c r="E105" s="10"/>
      <c r="F105" s="7"/>
      <c r="G105" s="8"/>
    </row>
    <row r="106" spans="3:7" x14ac:dyDescent="0.2">
      <c r="C106" s="8"/>
      <c r="D106" s="7"/>
      <c r="E106" s="10"/>
      <c r="F106" s="7"/>
      <c r="G106" s="8"/>
    </row>
    <row r="107" spans="3:7" x14ac:dyDescent="0.2">
      <c r="C107" s="8"/>
      <c r="D107" s="7"/>
      <c r="E107" s="10"/>
      <c r="F107" s="7"/>
      <c r="G107" s="8"/>
    </row>
    <row r="108" spans="3:7" x14ac:dyDescent="0.2">
      <c r="C108" s="8"/>
      <c r="D108" s="7"/>
      <c r="E108" s="10"/>
      <c r="F108" s="7"/>
      <c r="G108" s="8"/>
    </row>
    <row r="109" spans="3:7" x14ac:dyDescent="0.2">
      <c r="C109" s="8"/>
      <c r="D109" s="7"/>
      <c r="E109" s="10"/>
      <c r="F109" s="7"/>
      <c r="G109" s="8"/>
    </row>
    <row r="110" spans="3:7" x14ac:dyDescent="0.2">
      <c r="C110" s="8"/>
      <c r="D110" s="7"/>
      <c r="E110" s="10"/>
      <c r="F110" s="7"/>
      <c r="G110" s="8"/>
    </row>
    <row r="111" spans="3:7" x14ac:dyDescent="0.2">
      <c r="C111" s="8"/>
      <c r="D111" s="7"/>
      <c r="E111" s="10"/>
      <c r="F111" s="7"/>
      <c r="G111" s="8"/>
    </row>
    <row r="112" spans="3:7" x14ac:dyDescent="0.2">
      <c r="C112" s="8"/>
      <c r="D112" s="7"/>
      <c r="E112" s="10"/>
      <c r="F112" s="7"/>
      <c r="G112" s="8"/>
    </row>
    <row r="113" spans="3:7" x14ac:dyDescent="0.2">
      <c r="C113" s="8"/>
      <c r="D113" s="7"/>
      <c r="E113" s="10"/>
      <c r="F113" s="7"/>
      <c r="G113" s="8"/>
    </row>
    <row r="114" spans="3:7" x14ac:dyDescent="0.2">
      <c r="C114" s="8"/>
      <c r="D114" s="7"/>
      <c r="E114" s="10"/>
      <c r="F114" s="7"/>
      <c r="G114" s="8"/>
    </row>
    <row r="115" spans="3:7" x14ac:dyDescent="0.2">
      <c r="C115" s="8"/>
      <c r="D115" s="7"/>
      <c r="E115" s="10"/>
      <c r="F115" s="7"/>
      <c r="G115" s="8"/>
    </row>
    <row r="116" spans="3:7" x14ac:dyDescent="0.2">
      <c r="C116" s="8"/>
      <c r="D116" s="7"/>
      <c r="E116" s="10"/>
      <c r="F116" s="7"/>
      <c r="G116" s="8"/>
    </row>
    <row r="117" spans="3:7" x14ac:dyDescent="0.2">
      <c r="C117" s="8"/>
      <c r="D117" s="7"/>
      <c r="E117" s="10"/>
      <c r="F117" s="7"/>
      <c r="G117" s="8"/>
    </row>
    <row r="118" spans="3:7" x14ac:dyDescent="0.2">
      <c r="C118" s="8"/>
      <c r="D118" s="7"/>
      <c r="E118" s="10"/>
      <c r="F118" s="7"/>
      <c r="G118" s="8"/>
    </row>
    <row r="119" spans="3:7" x14ac:dyDescent="0.2">
      <c r="C119" s="8"/>
      <c r="D119" s="7"/>
      <c r="E119" s="10"/>
      <c r="F119" s="7"/>
      <c r="G119" s="8"/>
    </row>
    <row r="120" spans="3:7" x14ac:dyDescent="0.2">
      <c r="C120" s="8"/>
      <c r="D120" s="7"/>
      <c r="E120" s="10"/>
      <c r="F120" s="7"/>
      <c r="G120" s="8"/>
    </row>
    <row r="121" spans="3:7" x14ac:dyDescent="0.2">
      <c r="C121" s="8"/>
      <c r="D121" s="7"/>
      <c r="E121" s="10"/>
      <c r="F121" s="7"/>
      <c r="G121" s="8"/>
    </row>
    <row r="122" spans="3:7" x14ac:dyDescent="0.2">
      <c r="C122" s="8"/>
      <c r="D122" s="7"/>
      <c r="E122" s="10"/>
      <c r="F122" s="7"/>
      <c r="G122" s="8"/>
    </row>
    <row r="123" spans="3:7" x14ac:dyDescent="0.2">
      <c r="C123" s="8"/>
      <c r="D123" s="7"/>
      <c r="E123" s="10"/>
      <c r="F123" s="7"/>
      <c r="G123" s="8"/>
    </row>
    <row r="124" spans="3:7" x14ac:dyDescent="0.2">
      <c r="C124" s="8"/>
      <c r="D124" s="7"/>
      <c r="E124" s="10"/>
      <c r="F124" s="7"/>
      <c r="G124" s="8"/>
    </row>
    <row r="125" spans="3:7" x14ac:dyDescent="0.2">
      <c r="C125" s="8"/>
      <c r="D125" s="7"/>
      <c r="E125" s="10"/>
      <c r="F125" s="7"/>
      <c r="G125" s="8"/>
    </row>
    <row r="126" spans="3:7" x14ac:dyDescent="0.2">
      <c r="C126" s="8"/>
      <c r="D126" s="7"/>
      <c r="E126" s="10"/>
      <c r="F126" s="7"/>
      <c r="G126" s="8"/>
    </row>
    <row r="127" spans="3:7" x14ac:dyDescent="0.2">
      <c r="C127" s="8"/>
      <c r="D127" s="7"/>
      <c r="E127" s="10"/>
      <c r="F127" s="7"/>
      <c r="G127" s="8"/>
    </row>
    <row r="128" spans="3:7" x14ac:dyDescent="0.2">
      <c r="C128" s="8"/>
      <c r="D128" s="7"/>
      <c r="E128" s="10"/>
      <c r="F128" s="7"/>
      <c r="G128" s="8"/>
    </row>
    <row r="129" spans="3:7" x14ac:dyDescent="0.2">
      <c r="C129" s="8"/>
      <c r="D129" s="7"/>
      <c r="E129" s="10"/>
      <c r="F129" s="7"/>
      <c r="G129" s="8"/>
    </row>
    <row r="130" spans="3:7" x14ac:dyDescent="0.2">
      <c r="C130" s="8"/>
      <c r="D130" s="7"/>
      <c r="E130" s="10"/>
      <c r="F130" s="7"/>
      <c r="G130" s="8"/>
    </row>
    <row r="131" spans="3:7" x14ac:dyDescent="0.2">
      <c r="C131" s="8"/>
      <c r="D131" s="7"/>
      <c r="E131" s="10"/>
      <c r="F131" s="7"/>
      <c r="G131" s="8"/>
    </row>
    <row r="132" spans="3:7" x14ac:dyDescent="0.2">
      <c r="C132" s="8"/>
      <c r="D132" s="7"/>
      <c r="E132" s="10"/>
      <c r="F132" s="7"/>
      <c r="G132" s="8"/>
    </row>
    <row r="133" spans="3:7" x14ac:dyDescent="0.2">
      <c r="C133" s="8"/>
      <c r="D133" s="7"/>
      <c r="E133" s="10"/>
      <c r="F133" s="7"/>
      <c r="G133" s="8"/>
    </row>
    <row r="134" spans="3:7" x14ac:dyDescent="0.2">
      <c r="C134" s="8"/>
      <c r="D134" s="7"/>
      <c r="E134" s="10"/>
      <c r="F134" s="7"/>
      <c r="G134" s="8"/>
    </row>
    <row r="135" spans="3:7" x14ac:dyDescent="0.2">
      <c r="C135" s="8"/>
      <c r="D135" s="7"/>
      <c r="E135" s="10"/>
      <c r="F135" s="7"/>
      <c r="G135" s="8"/>
    </row>
    <row r="136" spans="3:7" x14ac:dyDescent="0.2">
      <c r="C136" s="8"/>
      <c r="D136" s="7"/>
      <c r="E136" s="10"/>
      <c r="F136" s="7"/>
      <c r="G136" s="8"/>
    </row>
    <row r="137" spans="3:7" x14ac:dyDescent="0.2">
      <c r="C137" s="8"/>
      <c r="D137" s="7"/>
      <c r="E137" s="10"/>
      <c r="F137" s="7"/>
      <c r="G137" s="8"/>
    </row>
    <row r="138" spans="3:7" x14ac:dyDescent="0.2">
      <c r="C138" s="8"/>
      <c r="D138" s="7"/>
      <c r="E138" s="10"/>
      <c r="F138" s="7"/>
      <c r="G138" s="8"/>
    </row>
    <row r="139" spans="3:7" x14ac:dyDescent="0.2">
      <c r="C139" s="8"/>
      <c r="D139" s="7"/>
      <c r="E139" s="10"/>
      <c r="F139" s="7"/>
      <c r="G139" s="8"/>
    </row>
    <row r="140" spans="3:7" x14ac:dyDescent="0.2">
      <c r="C140" s="8"/>
      <c r="D140" s="7"/>
      <c r="E140" s="10"/>
      <c r="F140" s="7"/>
      <c r="G140" s="8"/>
    </row>
    <row r="141" spans="3:7" x14ac:dyDescent="0.2">
      <c r="C141" s="8"/>
      <c r="D141" s="7"/>
      <c r="E141" s="10"/>
      <c r="F141" s="7"/>
      <c r="G141" s="8"/>
    </row>
    <row r="142" spans="3:7" x14ac:dyDescent="0.2">
      <c r="C142" s="8"/>
      <c r="D142" s="7"/>
      <c r="E142" s="10"/>
      <c r="F142" s="7"/>
      <c r="G142" s="8"/>
    </row>
    <row r="143" spans="3:7" x14ac:dyDescent="0.2">
      <c r="C143" s="8"/>
      <c r="D143" s="7"/>
      <c r="E143" s="10"/>
      <c r="F143" s="7"/>
      <c r="G143" s="8"/>
    </row>
    <row r="144" spans="3:7" x14ac:dyDescent="0.2">
      <c r="C144" s="8"/>
      <c r="D144" s="7"/>
      <c r="E144" s="10"/>
      <c r="F144" s="7"/>
      <c r="G144" s="8"/>
    </row>
    <row r="145" spans="3:7" x14ac:dyDescent="0.2">
      <c r="C145" s="8"/>
      <c r="D145" s="7"/>
      <c r="E145" s="10"/>
      <c r="F145" s="7"/>
      <c r="G145" s="8"/>
    </row>
    <row r="146" spans="3:7" x14ac:dyDescent="0.2">
      <c r="C146" s="8"/>
      <c r="D146" s="7"/>
      <c r="E146" s="10"/>
      <c r="F146" s="7"/>
      <c r="G146" s="8"/>
    </row>
    <row r="147" spans="3:7" x14ac:dyDescent="0.2">
      <c r="C147" s="8"/>
      <c r="D147" s="7"/>
      <c r="E147" s="10"/>
      <c r="F147" s="7"/>
      <c r="G147" s="8"/>
    </row>
    <row r="148" spans="3:7" x14ac:dyDescent="0.2">
      <c r="C148" s="8"/>
      <c r="D148" s="7"/>
      <c r="E148" s="10"/>
      <c r="F148" s="7"/>
      <c r="G148" s="8"/>
    </row>
    <row r="149" spans="3:7" x14ac:dyDescent="0.2">
      <c r="C149" s="8"/>
      <c r="D149" s="7"/>
      <c r="E149" s="10"/>
      <c r="F149" s="7"/>
      <c r="G149" s="8"/>
    </row>
    <row r="150" spans="3:7" x14ac:dyDescent="0.2">
      <c r="C150" s="8"/>
      <c r="D150" s="7"/>
      <c r="E150" s="10"/>
      <c r="F150" s="7"/>
      <c r="G150" s="8"/>
    </row>
    <row r="151" spans="3:7" x14ac:dyDescent="0.2">
      <c r="C151" s="8"/>
      <c r="D151" s="7"/>
      <c r="E151" s="10"/>
      <c r="F151" s="7"/>
      <c r="G151" s="8"/>
    </row>
    <row r="152" spans="3:7" x14ac:dyDescent="0.2">
      <c r="C152" s="8"/>
      <c r="D152" s="7"/>
      <c r="E152" s="10"/>
      <c r="F152" s="7"/>
      <c r="G152" s="8"/>
    </row>
    <row r="153" spans="3:7" x14ac:dyDescent="0.2">
      <c r="C153" s="8"/>
      <c r="D153" s="7"/>
      <c r="E153" s="10"/>
      <c r="F153" s="7"/>
      <c r="G153" s="8"/>
    </row>
    <row r="154" spans="3:7" x14ac:dyDescent="0.2">
      <c r="C154" s="8"/>
      <c r="D154" s="7"/>
      <c r="E154" s="10"/>
      <c r="F154" s="7"/>
      <c r="G154" s="8"/>
    </row>
    <row r="155" spans="3:7" x14ac:dyDescent="0.2">
      <c r="C155" s="8"/>
      <c r="D155" s="7"/>
      <c r="E155" s="10"/>
      <c r="F155" s="7"/>
      <c r="G155" s="8"/>
    </row>
    <row r="156" spans="3:7" x14ac:dyDescent="0.2">
      <c r="C156" s="8"/>
      <c r="D156" s="7"/>
      <c r="E156" s="10"/>
      <c r="F156" s="7"/>
      <c r="G156" s="8"/>
    </row>
    <row r="157" spans="3:7" x14ac:dyDescent="0.2">
      <c r="C157" s="8"/>
      <c r="D157" s="7"/>
      <c r="E157" s="10"/>
      <c r="F157" s="7"/>
      <c r="G157" s="8"/>
    </row>
    <row r="158" spans="3:7" x14ac:dyDescent="0.2">
      <c r="C158" s="8"/>
      <c r="D158" s="7"/>
      <c r="E158" s="10"/>
      <c r="F158" s="7"/>
      <c r="G158" s="8"/>
    </row>
    <row r="159" spans="3:7" x14ac:dyDescent="0.2">
      <c r="C159" s="8"/>
      <c r="D159" s="7"/>
      <c r="E159" s="10"/>
      <c r="F159" s="7"/>
      <c r="G159" s="8"/>
    </row>
    <row r="160" spans="3:7" x14ac:dyDescent="0.2">
      <c r="C160" s="8"/>
      <c r="D160" s="7"/>
      <c r="E160" s="10"/>
      <c r="F160" s="7"/>
      <c r="G160" s="8"/>
    </row>
    <row r="161" spans="3:7" x14ac:dyDescent="0.2">
      <c r="C161" s="8"/>
      <c r="D161" s="7"/>
      <c r="E161" s="10"/>
      <c r="F161" s="7"/>
      <c r="G161" s="8"/>
    </row>
    <row r="162" spans="3:7" x14ac:dyDescent="0.2">
      <c r="C162" s="8"/>
      <c r="D162" s="7"/>
      <c r="E162" s="10"/>
      <c r="F162" s="7"/>
      <c r="G162" s="8"/>
    </row>
    <row r="163" spans="3:7" x14ac:dyDescent="0.2">
      <c r="C163" s="8"/>
      <c r="D163" s="7"/>
      <c r="E163" s="10"/>
      <c r="F163" s="7"/>
      <c r="G163" s="8"/>
    </row>
    <row r="164" spans="3:7" x14ac:dyDescent="0.2">
      <c r="C164" s="8"/>
      <c r="D164" s="7"/>
      <c r="E164" s="10"/>
      <c r="F164" s="7"/>
      <c r="G164" s="8"/>
    </row>
    <row r="165" spans="3:7" x14ac:dyDescent="0.2">
      <c r="C165" s="8"/>
      <c r="D165" s="7"/>
      <c r="E165" s="10"/>
      <c r="F165" s="7"/>
      <c r="G165" s="8"/>
    </row>
    <row r="166" spans="3:7" x14ac:dyDescent="0.2">
      <c r="C166" s="8"/>
      <c r="D166" s="7"/>
      <c r="E166" s="10"/>
      <c r="F166" s="7"/>
      <c r="G166" s="8"/>
    </row>
    <row r="167" spans="3:7" x14ac:dyDescent="0.2">
      <c r="C167" s="8"/>
      <c r="D167" s="7"/>
      <c r="E167" s="10"/>
      <c r="F167" s="7"/>
      <c r="G167" s="8"/>
    </row>
    <row r="168" spans="3:7" x14ac:dyDescent="0.2">
      <c r="C168" s="8"/>
      <c r="D168" s="7"/>
      <c r="E168" s="10"/>
      <c r="F168" s="7"/>
      <c r="G168" s="8"/>
    </row>
    <row r="169" spans="3:7" x14ac:dyDescent="0.2">
      <c r="C169" s="8"/>
      <c r="D169" s="7"/>
      <c r="E169" s="10"/>
      <c r="F169" s="7"/>
      <c r="G169" s="8"/>
    </row>
    <row r="170" spans="3:7" x14ac:dyDescent="0.2">
      <c r="C170" s="8"/>
      <c r="D170" s="7"/>
      <c r="E170" s="10"/>
      <c r="F170" s="7"/>
      <c r="G170" s="8"/>
    </row>
    <row r="171" spans="3:7" x14ac:dyDescent="0.2">
      <c r="C171" s="8"/>
      <c r="D171" s="7"/>
      <c r="E171" s="10"/>
      <c r="F171" s="7"/>
      <c r="G171" s="8"/>
    </row>
    <row r="172" spans="3:7" x14ac:dyDescent="0.2">
      <c r="C172" s="8"/>
      <c r="D172" s="7"/>
      <c r="E172" s="10"/>
      <c r="F172" s="7"/>
      <c r="G172" s="8"/>
    </row>
    <row r="173" spans="3:7" x14ac:dyDescent="0.2">
      <c r="C173" s="8"/>
      <c r="D173" s="7"/>
      <c r="E173" s="10"/>
      <c r="F173" s="7"/>
      <c r="G173" s="8"/>
    </row>
    <row r="174" spans="3:7" x14ac:dyDescent="0.2">
      <c r="C174" s="8"/>
      <c r="D174" s="7"/>
      <c r="E174" s="10"/>
      <c r="F174" s="7"/>
      <c r="G174" s="8"/>
    </row>
    <row r="175" spans="3:7" x14ac:dyDescent="0.2">
      <c r="C175" s="8"/>
      <c r="D175" s="7"/>
      <c r="E175" s="10"/>
      <c r="F175" s="7"/>
      <c r="G175" s="8"/>
    </row>
    <row r="176" spans="3:7" x14ac:dyDescent="0.2">
      <c r="C176" s="8"/>
      <c r="D176" s="7"/>
      <c r="E176" s="10"/>
      <c r="F176" s="7"/>
      <c r="G176" s="8"/>
    </row>
    <row r="177" spans="3:7" x14ac:dyDescent="0.2">
      <c r="C177" s="8"/>
      <c r="D177" s="7"/>
      <c r="E177" s="10"/>
      <c r="F177" s="7"/>
      <c r="G177" s="8"/>
    </row>
    <row r="178" spans="3:7" x14ac:dyDescent="0.2">
      <c r="C178" s="8"/>
      <c r="D178" s="7"/>
      <c r="E178" s="10"/>
      <c r="F178" s="7"/>
      <c r="G178" s="8"/>
    </row>
    <row r="179" spans="3:7" x14ac:dyDescent="0.2">
      <c r="C179" s="8"/>
      <c r="D179" s="7"/>
      <c r="E179" s="10"/>
      <c r="F179" s="7"/>
      <c r="G179" s="8"/>
    </row>
    <row r="180" spans="3:7" x14ac:dyDescent="0.2">
      <c r="C180" s="8"/>
      <c r="D180" s="7"/>
      <c r="E180" s="10"/>
      <c r="F180" s="7"/>
      <c r="G180" s="8"/>
    </row>
    <row r="181" spans="3:7" x14ac:dyDescent="0.2">
      <c r="C181" s="8"/>
      <c r="D181" s="7"/>
      <c r="E181" s="10"/>
      <c r="F181" s="7"/>
      <c r="G181" s="8"/>
    </row>
    <row r="182" spans="3:7" x14ac:dyDescent="0.2">
      <c r="C182" s="8"/>
      <c r="D182" s="7"/>
      <c r="E182" s="10"/>
      <c r="F182" s="7"/>
      <c r="G182" s="8"/>
    </row>
    <row r="183" spans="3:7" x14ac:dyDescent="0.2">
      <c r="C183" s="8"/>
      <c r="D183" s="7"/>
      <c r="E183" s="10"/>
      <c r="F183" s="7"/>
      <c r="G183" s="8"/>
    </row>
    <row r="184" spans="3:7" x14ac:dyDescent="0.2">
      <c r="C184" s="8"/>
      <c r="D184" s="7"/>
      <c r="E184" s="10"/>
      <c r="F184" s="7"/>
      <c r="G184" s="8"/>
    </row>
    <row r="185" spans="3:7" x14ac:dyDescent="0.2">
      <c r="C185" s="8"/>
      <c r="D185" s="7"/>
      <c r="E185" s="10"/>
      <c r="F185" s="7"/>
      <c r="G185" s="8"/>
    </row>
    <row r="186" spans="3:7" x14ac:dyDescent="0.2">
      <c r="C186" s="8"/>
      <c r="D186" s="7"/>
      <c r="E186" s="10"/>
      <c r="F186" s="7"/>
      <c r="G186" s="8"/>
    </row>
    <row r="187" spans="3:7" x14ac:dyDescent="0.2">
      <c r="C187" s="8"/>
      <c r="D187" s="7"/>
      <c r="E187" s="10"/>
      <c r="F187" s="7"/>
      <c r="G187" s="8"/>
    </row>
    <row r="188" spans="3:7" x14ac:dyDescent="0.2">
      <c r="C188" s="8"/>
      <c r="D188" s="7"/>
      <c r="E188" s="10"/>
      <c r="F188" s="7"/>
      <c r="G188" s="8"/>
    </row>
    <row r="189" spans="3:7" x14ac:dyDescent="0.2">
      <c r="C189" s="8"/>
      <c r="D189" s="7"/>
      <c r="E189" s="10"/>
      <c r="F189" s="7"/>
      <c r="G189" s="8"/>
    </row>
    <row r="190" spans="3:7" x14ac:dyDescent="0.2">
      <c r="C190" s="8"/>
      <c r="D190" s="7"/>
      <c r="E190" s="10"/>
      <c r="F190" s="7"/>
      <c r="G190" s="8"/>
    </row>
    <row r="191" spans="3:7" x14ac:dyDescent="0.2">
      <c r="C191" s="8"/>
      <c r="D191" s="7"/>
      <c r="E191" s="10"/>
      <c r="F191" s="7"/>
      <c r="G191" s="8"/>
    </row>
    <row r="192" spans="3:7" x14ac:dyDescent="0.2">
      <c r="C192" s="8"/>
      <c r="D192" s="7"/>
      <c r="E192" s="10"/>
      <c r="F192" s="7"/>
      <c r="G192" s="8"/>
    </row>
    <row r="193" spans="3:7" x14ac:dyDescent="0.2">
      <c r="C193" s="8"/>
      <c r="D193" s="7"/>
      <c r="E193" s="10"/>
      <c r="F193" s="7"/>
      <c r="G193" s="8"/>
    </row>
    <row r="194" spans="3:7" x14ac:dyDescent="0.2">
      <c r="C194" s="8"/>
      <c r="D194" s="7"/>
      <c r="E194" s="10"/>
      <c r="F194" s="7"/>
      <c r="G194" s="8"/>
    </row>
    <row r="195" spans="3:7" x14ac:dyDescent="0.2">
      <c r="C195" s="8"/>
      <c r="D195" s="7"/>
      <c r="E195" s="10"/>
      <c r="F195" s="7"/>
      <c r="G195" s="8"/>
    </row>
    <row r="196" spans="3:7" x14ac:dyDescent="0.2">
      <c r="C196" s="8"/>
      <c r="D196" s="7"/>
      <c r="E196" s="10"/>
      <c r="F196" s="7"/>
      <c r="G196" s="8"/>
    </row>
    <row r="197" spans="3:7" x14ac:dyDescent="0.2">
      <c r="C197" s="8"/>
      <c r="D197" s="7"/>
      <c r="E197" s="10"/>
      <c r="F197" s="7"/>
      <c r="G197" s="8"/>
    </row>
    <row r="198" spans="3:7" x14ac:dyDescent="0.2">
      <c r="C198" s="8"/>
      <c r="D198" s="7"/>
      <c r="E198" s="10"/>
      <c r="F198" s="7"/>
      <c r="G198" s="8"/>
    </row>
    <row r="199" spans="3:7" x14ac:dyDescent="0.2">
      <c r="C199" s="8"/>
      <c r="D199" s="7"/>
      <c r="E199" s="10"/>
      <c r="F199" s="7"/>
      <c r="G199" s="8"/>
    </row>
    <row r="200" spans="3:7" x14ac:dyDescent="0.2">
      <c r="C200" s="8"/>
      <c r="D200" s="7"/>
      <c r="E200" s="10"/>
      <c r="F200" s="7"/>
      <c r="G200" s="8"/>
    </row>
    <row r="201" spans="3:7" x14ac:dyDescent="0.2">
      <c r="C201" s="8"/>
      <c r="D201" s="7"/>
      <c r="E201" s="10"/>
      <c r="F201" s="7"/>
      <c r="G201" s="8"/>
    </row>
    <row r="202" spans="3:7" x14ac:dyDescent="0.2">
      <c r="C202" s="8"/>
      <c r="D202" s="7"/>
      <c r="E202" s="10"/>
      <c r="F202" s="7"/>
      <c r="G202" s="8"/>
    </row>
    <row r="203" spans="3:7" x14ac:dyDescent="0.2">
      <c r="C203" s="8"/>
      <c r="D203" s="7"/>
      <c r="E203" s="10"/>
      <c r="F203" s="7"/>
      <c r="G203" s="8"/>
    </row>
    <row r="204" spans="3:7" x14ac:dyDescent="0.2">
      <c r="C204" s="8"/>
      <c r="D204" s="7"/>
      <c r="E204" s="10"/>
      <c r="F204" s="7"/>
      <c r="G204" s="8"/>
    </row>
    <row r="205" spans="3:7" x14ac:dyDescent="0.2">
      <c r="C205" s="8"/>
      <c r="D205" s="7"/>
      <c r="E205" s="10"/>
      <c r="F205" s="7"/>
      <c r="G205" s="8"/>
    </row>
    <row r="206" spans="3:7" x14ac:dyDescent="0.2">
      <c r="C206" s="8"/>
      <c r="D206" s="7"/>
      <c r="E206" s="10"/>
      <c r="F206" s="7"/>
      <c r="G206" s="8"/>
    </row>
    <row r="207" spans="3:7" x14ac:dyDescent="0.2">
      <c r="C207" s="8"/>
      <c r="D207" s="7"/>
      <c r="E207" s="10"/>
      <c r="F207" s="7"/>
      <c r="G207" s="8"/>
    </row>
    <row r="208" spans="3:7" x14ac:dyDescent="0.2">
      <c r="F208" s="7"/>
    </row>
  </sheetData>
  <pageMargins left="0.7" right="0.7" top="0.75" bottom="0.75" header="0.3" footer="0.3"/>
  <pageSetup paperSize="9" scale="79" fitToHeight="0" orientation="portrait" r:id="rId1"/>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Dehesa</dc:creator>
  <cp:lastModifiedBy>Anna Dehesa</cp:lastModifiedBy>
  <cp:lastPrinted>2025-10-30T12:40:44Z</cp:lastPrinted>
  <dcterms:created xsi:type="dcterms:W3CDTF">2025-10-30T11:29:48Z</dcterms:created>
  <dcterms:modified xsi:type="dcterms:W3CDTF">2025-10-30T12:59:42Z</dcterms:modified>
</cp:coreProperties>
</file>