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QUOTA\DIR COMUNICACIÓ\4a TINENÇA\A QUARTA TINENÇA\CONTRACTES\2025\2025. CONTRACTES\001_P2501607 _ POS Continguts web\"/>
    </mc:Choice>
  </mc:AlternateContent>
  <xr:revisionPtr revIDLastSave="0" documentId="13_ncr:1_{65299F6E-678E-4802-B26E-47DDC4C1C05D}" xr6:coauthVersionLast="47" xr6:coauthVersionMax="47" xr10:uidLastSave="{00000000-0000-0000-0000-000000000000}"/>
  <bookViews>
    <workbookView xWindow="-120" yWindow="-120" windowWidth="29040" windowHeight="15840" xr2:uid="{00000000-000D-0000-FFFF-FFFF00000000}"/>
  </bookViews>
  <sheets>
    <sheet name="Preu ofert" sheetId="1" r:id="rId1"/>
    <sheet name="Full2" sheetId="2" r:id="rId2"/>
    <sheet name="Full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7" i="1"/>
  <c r="H6" i="1"/>
  <c r="I6" i="1"/>
  <c r="K6" i="1"/>
  <c r="H7" i="1"/>
  <c r="K7" i="1"/>
  <c r="H8" i="1"/>
  <c r="I8" i="1"/>
  <c r="K8" i="1"/>
  <c r="H9" i="1"/>
  <c r="I9" i="1"/>
  <c r="K9" i="1"/>
  <c r="H10" i="1"/>
  <c r="I10" i="1"/>
  <c r="K10" i="1"/>
  <c r="K12" i="1" l="1"/>
  <c r="K13" i="1" s="1"/>
  <c r="K14" i="1" s="1"/>
  <c r="I13" i="1"/>
  <c r="I14" i="1" s="1"/>
</calcChain>
</file>

<file path=xl/sharedStrings.xml><?xml version="1.0" encoding="utf-8"?>
<sst xmlns="http://schemas.openxmlformats.org/spreadsheetml/2006/main" count="23" uniqueCount="23">
  <si>
    <t>Categoria Professional</t>
  </si>
  <si>
    <t>Nivell 
Professional</t>
  </si>
  <si>
    <t>Preu per hora
(sense IVA)</t>
  </si>
  <si>
    <t>IVA (21%)</t>
  </si>
  <si>
    <t>Preu/hora* OFERTAT
(sense IVA)</t>
  </si>
  <si>
    <t xml:space="preserve">Important: </t>
  </si>
  <si>
    <t>TOTAL (sense IVA)</t>
  </si>
  <si>
    <t>TOTAL (IVA inclòs)</t>
  </si>
  <si>
    <t>Import de l'Oferta 
(sense IVA)</t>
  </si>
  <si>
    <t>A omplir per l'empresa licitadora</t>
  </si>
  <si>
    <t>* Els preus oferts per l'empresa licitadora no podran superar en cap cas els preus unitaris màxims.
Les ofertes que superin els preus unitaris màxims seran excloses del procediment.
En el cas que una empresa no especifiqui un o més preus unitaris en model d’oferta de preus unitaris, s’entendrà que el preu ofertat per a aquell servei és el preu unitari màxim de sortida (sense iva).</t>
  </si>
  <si>
    <t>Total hores 
previstes/any</t>
  </si>
  <si>
    <t>Pressupost base licitació (sense IVA)</t>
  </si>
  <si>
    <t>Director/a de Redacción</t>
  </si>
  <si>
    <t xml:space="preserve">Grupo Porfesional 1. Nivel salarial 1. </t>
  </si>
  <si>
    <t>Redactor/a Jefe/a de Sección</t>
  </si>
  <si>
    <t xml:space="preserve">Grupo Porfesional 2. Nivel salarial 4. </t>
  </si>
  <si>
    <t>Redactor/a</t>
  </si>
  <si>
    <t xml:space="preserve">Grupo Porfesional 3. Nivel salarial 5. </t>
  </si>
  <si>
    <t xml:space="preserve">Grupo Porfesional 4. Nivel salarial 7. </t>
  </si>
  <si>
    <t>Ayudante Redacción</t>
  </si>
  <si>
    <t xml:space="preserve">Grupo Porfesional 5. Nivel salarial 8. </t>
  </si>
  <si>
    <t>Diseñador/a gráfico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</si>
</sst>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1"/>
      <name val="Calibri"/>
      <family val="2"/>
      <scheme val="minor"/>
    </font>
    <font>
      <sz val="11"/>
      <color rgb="FF000000"/>
      <name val="Calibri"/>
      <family val="2"/>
      <scheme val="minor"/>
    </font>
    <font>
      <i/>
      <sz val="11"/>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xf numFmtId="0" fontId="3" fillId="3" borderId="1" xfId="0" applyFont="1" applyFill="1" applyBorder="1" applyAlignment="1">
      <alignment horizontal="center" vertical="center" wrapText="1"/>
    </xf>
    <xf numFmtId="164" fontId="4" fillId="3" borderId="5" xfId="0" applyNumberFormat="1" applyFont="1" applyFill="1" applyBorder="1" applyAlignment="1">
      <alignment horizontal="center" vertical="center"/>
    </xf>
    <xf numFmtId="164" fontId="4" fillId="4" borderId="8" xfId="0" applyNumberFormat="1" applyFont="1" applyFill="1" applyBorder="1" applyAlignment="1">
      <alignment horizontal="center" vertical="center"/>
    </xf>
    <xf numFmtId="0" fontId="0" fillId="0" borderId="0" xfId="0"/>
    <xf numFmtId="164" fontId="5" fillId="2" borderId="1" xfId="0" applyNumberFormat="1" applyFont="1" applyFill="1" applyBorder="1" applyAlignment="1">
      <alignment horizontal="center" vertical="center"/>
    </xf>
    <xf numFmtId="164" fontId="0" fillId="0" borderId="1" xfId="1" applyNumberFormat="1" applyFont="1" applyBorder="1" applyAlignment="1">
      <alignment horizontal="center" vertical="center" wrapText="1"/>
    </xf>
    <xf numFmtId="164" fontId="0" fillId="4" borderId="3" xfId="1"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2" xfId="0" applyBorder="1" applyAlignment="1">
      <alignment horizontal="left" vertical="center" wrapText="1"/>
    </xf>
    <xf numFmtId="0" fontId="6" fillId="0" borderId="2" xfId="0" applyFont="1" applyBorder="1" applyAlignment="1">
      <alignment horizontal="left" vertical="center" wrapText="1"/>
    </xf>
    <xf numFmtId="0" fontId="0" fillId="0" borderId="1" xfId="0" applyBorder="1" applyAlignment="1">
      <alignment horizontal="center" vertical="center"/>
    </xf>
    <xf numFmtId="164" fontId="0" fillId="4" borderId="5" xfId="0" applyNumberFormat="1" applyFill="1" applyBorder="1" applyAlignment="1">
      <alignment horizontal="center" vertical="center"/>
    </xf>
    <xf numFmtId="164" fontId="0" fillId="4" borderId="9" xfId="0" applyNumberFormat="1"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xf numFmtId="164" fontId="0" fillId="3" borderId="5" xfId="0" applyNumberFormat="1" applyFill="1" applyBorder="1" applyAlignment="1">
      <alignment horizontal="center" vertical="center"/>
    </xf>
    <xf numFmtId="0" fontId="7" fillId="0" borderId="0" xfId="0" applyFont="1" applyAlignment="1">
      <alignment horizontal="left"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0" fillId="0" borderId="0" xfId="0" applyAlignment="1">
      <alignment horizont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xf>
    <xf numFmtId="0" fontId="0" fillId="0" borderId="4" xfId="0" applyBorder="1" applyAlignment="1">
      <alignment horizontal="left"/>
    </xf>
    <xf numFmtId="0" fontId="3" fillId="5" borderId="1"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QUOTA\DIR%20COMUNICACI&#211;\4a%20TINEN&#199;A\A%20QUARTA%20TINEN&#199;A\CONTRACTES\2025\2025.%20CONTRACTES\001_P2501607%20_%20POS%20Continguts%20web\001_P2501607%20_%20Obert%20Continguts%20_%20C&#225;lcul%20Imports.xlsx" TargetMode="External"/><Relationship Id="rId1" Type="http://schemas.openxmlformats.org/officeDocument/2006/relationships/externalLinkPath" Target="001_P2501607%20_%20Obert%20Continguts%20_%20C&#225;lcul%20Impor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C &gt; 143.000"/>
      <sheetName val="VEC &lt; 143.000"/>
      <sheetName val="Perfils"/>
      <sheetName val="Annex 1. Oferta econòmica"/>
      <sheetName val="Ponderació Criteris"/>
    </sheetNames>
    <sheetDataSet>
      <sheetData sheetId="0"/>
      <sheetData sheetId="1"/>
      <sheetData sheetId="2"/>
      <sheetData sheetId="3">
        <row r="5">
          <cell r="I5">
            <v>80</v>
          </cell>
        </row>
        <row r="6">
          <cell r="I6">
            <v>350</v>
          </cell>
        </row>
        <row r="7">
          <cell r="I7">
            <v>1000</v>
          </cell>
        </row>
        <row r="8">
          <cell r="I8">
            <v>200</v>
          </cell>
        </row>
        <row r="9">
          <cell r="I9">
            <v>400</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4:K17"/>
  <sheetViews>
    <sheetView tabSelected="1" zoomScaleNormal="100" workbookViewId="0">
      <selection activeCell="J18" sqref="J18"/>
    </sheetView>
  </sheetViews>
  <sheetFormatPr defaultRowHeight="15" x14ac:dyDescent="0.25"/>
  <cols>
    <col min="3" max="3" width="12" bestFit="1" customWidth="1"/>
    <col min="6" max="6" width="38" bestFit="1" customWidth="1"/>
    <col min="7" max="7" width="13.7109375" customWidth="1"/>
    <col min="9" max="9" width="12.85546875" bestFit="1" customWidth="1"/>
    <col min="10" max="10" width="15.42578125" customWidth="1"/>
    <col min="11" max="11" width="15" customWidth="1"/>
  </cols>
  <sheetData>
    <row r="4" spans="3:11" x14ac:dyDescent="0.25">
      <c r="C4" s="5"/>
      <c r="D4" s="5"/>
      <c r="E4" s="5"/>
      <c r="F4" s="5"/>
      <c r="G4" s="5"/>
      <c r="H4" s="5"/>
      <c r="I4" s="5"/>
      <c r="J4" s="24" t="s">
        <v>9</v>
      </c>
      <c r="K4" s="25"/>
    </row>
    <row r="5" spans="3:11" ht="60" x14ac:dyDescent="0.25">
      <c r="C5" s="37" t="s">
        <v>0</v>
      </c>
      <c r="D5" s="37"/>
      <c r="E5" s="37"/>
      <c r="F5" s="10" t="s">
        <v>1</v>
      </c>
      <c r="G5" s="9" t="s">
        <v>2</v>
      </c>
      <c r="H5" s="9" t="s">
        <v>11</v>
      </c>
      <c r="I5" s="9" t="s">
        <v>12</v>
      </c>
      <c r="J5" s="16" t="s">
        <v>4</v>
      </c>
      <c r="K5" s="2" t="s">
        <v>8</v>
      </c>
    </row>
    <row r="6" spans="3:11" x14ac:dyDescent="0.25">
      <c r="C6" s="20" t="s">
        <v>13</v>
      </c>
      <c r="D6" s="20"/>
      <c r="E6" s="20"/>
      <c r="F6" s="12" t="s">
        <v>14</v>
      </c>
      <c r="G6" s="7">
        <v>34.602812238971801</v>
      </c>
      <c r="H6" s="13">
        <f>'[1]Annex 1. Oferta econòmica'!I5</f>
        <v>80</v>
      </c>
      <c r="I6" s="8">
        <f>ROUND(G6*H6,2)</f>
        <v>2768.22</v>
      </c>
      <c r="J6" s="17"/>
      <c r="K6" s="6">
        <f>H6*J6</f>
        <v>0</v>
      </c>
    </row>
    <row r="7" spans="3:11" x14ac:dyDescent="0.25">
      <c r="C7" s="21" t="s">
        <v>15</v>
      </c>
      <c r="D7" s="22"/>
      <c r="E7" s="23"/>
      <c r="F7" s="11" t="s">
        <v>16</v>
      </c>
      <c r="G7" s="7">
        <v>26.5068336388658</v>
      </c>
      <c r="H7" s="13">
        <f>'[1]Annex 1. Oferta econòmica'!I6</f>
        <v>350</v>
      </c>
      <c r="I7" s="8">
        <f>ROUND(G7*H7,2)</f>
        <v>9277.39</v>
      </c>
      <c r="J7" s="17"/>
      <c r="K7" s="6">
        <f t="shared" ref="K7:K10" si="0">H7*J7</f>
        <v>0</v>
      </c>
    </row>
    <row r="8" spans="3:11" x14ac:dyDescent="0.25">
      <c r="C8" s="21" t="s">
        <v>17</v>
      </c>
      <c r="D8" s="22"/>
      <c r="E8" s="23"/>
      <c r="F8" s="11" t="s">
        <v>18</v>
      </c>
      <c r="G8" s="7">
        <v>23.253449645860158</v>
      </c>
      <c r="H8" s="13">
        <f>'[1]Annex 1. Oferta econòmica'!I7</f>
        <v>1000</v>
      </c>
      <c r="I8" s="8">
        <f t="shared" ref="I7:I10" si="1">ROUND(G8*H8,2)</f>
        <v>23253.45</v>
      </c>
      <c r="J8" s="17"/>
      <c r="K8" s="6">
        <f t="shared" si="0"/>
        <v>0</v>
      </c>
    </row>
    <row r="9" spans="3:11" x14ac:dyDescent="0.25">
      <c r="C9" s="21" t="s">
        <v>22</v>
      </c>
      <c r="D9" s="22"/>
      <c r="E9" s="23"/>
      <c r="F9" s="11" t="s">
        <v>19</v>
      </c>
      <c r="G9" s="7">
        <v>21.394373078428401</v>
      </c>
      <c r="H9" s="13">
        <f>'[1]Annex 1. Oferta econòmica'!I8</f>
        <v>200</v>
      </c>
      <c r="I9" s="8">
        <f t="shared" si="1"/>
        <v>4278.87</v>
      </c>
      <c r="J9" s="17"/>
      <c r="K9" s="6">
        <f t="shared" si="0"/>
        <v>0</v>
      </c>
    </row>
    <row r="10" spans="3:11" x14ac:dyDescent="0.25">
      <c r="C10" s="20" t="s">
        <v>20</v>
      </c>
      <c r="D10" s="20"/>
      <c r="E10" s="20"/>
      <c r="F10" s="11" t="s">
        <v>21</v>
      </c>
      <c r="G10" s="7">
        <v>19.805162464333513</v>
      </c>
      <c r="H10" s="13">
        <f>'[1]Annex 1. Oferta econòmica'!I9</f>
        <v>400</v>
      </c>
      <c r="I10" s="8">
        <f t="shared" si="1"/>
        <v>7922.06</v>
      </c>
      <c r="J10" s="17"/>
      <c r="K10" s="6">
        <f t="shared" si="0"/>
        <v>0</v>
      </c>
    </row>
    <row r="11" spans="3:11" ht="15.75" thickBot="1" x14ac:dyDescent="0.3">
      <c r="C11" s="26"/>
      <c r="D11" s="27"/>
      <c r="E11" s="27"/>
      <c r="F11" s="27"/>
      <c r="G11" s="27"/>
      <c r="H11" s="27"/>
      <c r="I11" s="28"/>
      <c r="J11" s="28"/>
      <c r="K11" s="29"/>
    </row>
    <row r="12" spans="3:11" ht="16.5" thickBot="1" x14ac:dyDescent="0.3">
      <c r="C12" s="30" t="s">
        <v>6</v>
      </c>
      <c r="D12" s="30"/>
      <c r="E12" s="30"/>
      <c r="F12" s="30"/>
      <c r="G12" s="30"/>
      <c r="H12" s="31"/>
      <c r="I12" s="4">
        <f>SUM(I6:I10)+0.01</f>
        <v>47500</v>
      </c>
      <c r="J12" s="32"/>
      <c r="K12" s="3">
        <f>SUM(K6:K10)</f>
        <v>0</v>
      </c>
    </row>
    <row r="13" spans="3:11" ht="15.75" thickBot="1" x14ac:dyDescent="0.3">
      <c r="C13" s="33" t="s">
        <v>3</v>
      </c>
      <c r="D13" s="34"/>
      <c r="E13" s="34"/>
      <c r="F13" s="34"/>
      <c r="G13" s="34"/>
      <c r="H13" s="34"/>
      <c r="I13" s="14">
        <f>I12*21%</f>
        <v>9975</v>
      </c>
      <c r="J13" s="32"/>
      <c r="K13" s="18">
        <f>K12*21%</f>
        <v>0</v>
      </c>
    </row>
    <row r="14" spans="3:11" ht="15.75" thickBot="1" x14ac:dyDescent="0.3">
      <c r="C14" s="35" t="s">
        <v>7</v>
      </c>
      <c r="D14" s="36"/>
      <c r="E14" s="36"/>
      <c r="F14" s="36"/>
      <c r="G14" s="36"/>
      <c r="H14" s="36"/>
      <c r="I14" s="15">
        <f>I12+I13</f>
        <v>57475</v>
      </c>
      <c r="J14" s="32"/>
      <c r="K14" s="18">
        <f>K12+K13</f>
        <v>0</v>
      </c>
    </row>
    <row r="15" spans="3:11" x14ac:dyDescent="0.25">
      <c r="C15" s="5"/>
      <c r="D15" s="5"/>
      <c r="E15" s="5"/>
      <c r="F15" s="5"/>
      <c r="G15" s="5"/>
      <c r="H15" s="5"/>
      <c r="I15" s="5"/>
      <c r="J15" s="5"/>
      <c r="K15" s="5"/>
    </row>
    <row r="16" spans="3:11" x14ac:dyDescent="0.25">
      <c r="C16" s="1" t="s">
        <v>5</v>
      </c>
      <c r="D16" s="5"/>
      <c r="E16" s="5"/>
      <c r="F16" s="5"/>
      <c r="G16" s="5"/>
      <c r="H16" s="5"/>
      <c r="I16" s="5"/>
      <c r="J16" s="5"/>
      <c r="K16" s="5"/>
    </row>
    <row r="17" spans="3:11" x14ac:dyDescent="0.25">
      <c r="C17" s="19" t="s">
        <v>10</v>
      </c>
      <c r="D17" s="19"/>
      <c r="E17" s="19"/>
      <c r="F17" s="19"/>
      <c r="G17" s="19"/>
      <c r="H17" s="19"/>
      <c r="I17" s="19"/>
      <c r="J17" s="19"/>
      <c r="K17" s="19"/>
    </row>
  </sheetData>
  <mergeCells count="13">
    <mergeCell ref="J4:K4"/>
    <mergeCell ref="C11:K11"/>
    <mergeCell ref="C12:H12"/>
    <mergeCell ref="J12:J14"/>
    <mergeCell ref="C13:H13"/>
    <mergeCell ref="C14:H14"/>
    <mergeCell ref="C5:E5"/>
    <mergeCell ref="C17:K17"/>
    <mergeCell ref="C10:E10"/>
    <mergeCell ref="C6:E6"/>
    <mergeCell ref="C7:E7"/>
    <mergeCell ref="C8:E8"/>
    <mergeCell ref="C9:E9"/>
  </mergeCells>
  <pageMargins left="0.7" right="0.7" top="0.75" bottom="0.75" header="0.3" footer="0.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Preu ofert</vt:lpstr>
      <vt:lpstr>Full2</vt:lpstr>
      <vt:lpstr>Full3</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ELIZALDE SALAZAR, IDOIA</cp:lastModifiedBy>
  <cp:lastPrinted>2024-05-15T17:49:46Z</cp:lastPrinted>
  <dcterms:created xsi:type="dcterms:W3CDTF">2024-05-14T16:17:12Z</dcterms:created>
  <dcterms:modified xsi:type="dcterms:W3CDTF">2025-07-02T10:59:25Z</dcterms:modified>
</cp:coreProperties>
</file>