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CARN SANT QUIRZE DE BESORA\"/>
    </mc:Choice>
  </mc:AlternateContent>
  <bookViews>
    <workbookView xWindow="28680" yWindow="-75" windowWidth="29040" windowHeight="15720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A17" i="1"/>
  <c r="A16" i="1"/>
  <c r="L21" i="1"/>
  <c r="L22" i="1"/>
  <c r="L23" i="1"/>
  <c r="L24" i="1"/>
  <c r="L25" i="1"/>
  <c r="L26" i="1"/>
  <c r="L27" i="1"/>
  <c r="L28" i="1"/>
  <c r="L29" i="1"/>
  <c r="L30" i="1"/>
  <c r="L20" i="1"/>
  <c r="K60" i="1"/>
  <c r="M60" i="1" s="1"/>
  <c r="N60" i="1" s="1"/>
  <c r="K61" i="1"/>
  <c r="K62" i="1"/>
  <c r="K63" i="1"/>
  <c r="K64" i="1"/>
  <c r="M64" i="1" s="1"/>
  <c r="N64" i="1" s="1"/>
  <c r="K65" i="1"/>
  <c r="M65" i="1" s="1"/>
  <c r="N65" i="1" s="1"/>
  <c r="K66" i="1"/>
  <c r="M66" i="1" s="1"/>
  <c r="N66" i="1" s="1"/>
  <c r="K67" i="1"/>
  <c r="K68" i="1"/>
  <c r="K69" i="1"/>
  <c r="K70" i="1"/>
  <c r="K71" i="1"/>
  <c r="M71" i="1" s="1"/>
  <c r="N71" i="1" s="1"/>
  <c r="K72" i="1"/>
  <c r="M72" i="1" s="1"/>
  <c r="N72" i="1" s="1"/>
  <c r="K73" i="1"/>
  <c r="K74" i="1"/>
  <c r="K75" i="1"/>
  <c r="K76" i="1"/>
  <c r="M76" i="1" s="1"/>
  <c r="N76" i="1" s="1"/>
  <c r="K77" i="1"/>
  <c r="M77" i="1" s="1"/>
  <c r="N77" i="1" s="1"/>
  <c r="K78" i="1"/>
  <c r="M78" i="1" s="1"/>
  <c r="N78" i="1" s="1"/>
  <c r="K79" i="1"/>
  <c r="K80" i="1"/>
  <c r="K81" i="1"/>
  <c r="K82" i="1"/>
  <c r="K83" i="1"/>
  <c r="M83" i="1" s="1"/>
  <c r="N83" i="1" s="1"/>
  <c r="K84" i="1"/>
  <c r="M84" i="1" s="1"/>
  <c r="N84" i="1" s="1"/>
  <c r="K85" i="1"/>
  <c r="K86" i="1"/>
  <c r="K87" i="1"/>
  <c r="K88" i="1"/>
  <c r="M88" i="1" s="1"/>
  <c r="N88" i="1" s="1"/>
  <c r="K89" i="1"/>
  <c r="M89" i="1" s="1"/>
  <c r="N89" i="1" s="1"/>
  <c r="K90" i="1"/>
  <c r="M90" i="1" s="1"/>
  <c r="N90" i="1" s="1"/>
  <c r="K91" i="1"/>
  <c r="K92" i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F40" i="1"/>
  <c r="F41" i="1"/>
  <c r="F42" i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 s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K21" i="1"/>
  <c r="K22" i="1"/>
  <c r="K23" i="1"/>
  <c r="K24" i="1"/>
  <c r="K25" i="1"/>
  <c r="K26" i="1"/>
  <c r="K27" i="1"/>
  <c r="M27" i="1" s="1"/>
  <c r="N27" i="1" s="1"/>
  <c r="K28" i="1"/>
  <c r="K29" i="1"/>
  <c r="K30" i="1"/>
  <c r="K33" i="1"/>
  <c r="K34" i="1"/>
  <c r="K35" i="1"/>
  <c r="K36" i="1"/>
  <c r="M36" i="1" s="1"/>
  <c r="N36" i="1" s="1"/>
  <c r="K37" i="1"/>
  <c r="M37" i="1" s="1"/>
  <c r="N37" i="1" s="1"/>
  <c r="K38" i="1"/>
  <c r="M38" i="1" s="1"/>
  <c r="N38" i="1" s="1"/>
  <c r="K39" i="1"/>
  <c r="K40" i="1"/>
  <c r="M40" i="1" s="1"/>
  <c r="N40" i="1" s="1"/>
  <c r="K41" i="1"/>
  <c r="K42" i="1"/>
  <c r="K43" i="1"/>
  <c r="K44" i="1"/>
  <c r="K45" i="1"/>
  <c r="K46" i="1"/>
  <c r="K47" i="1"/>
  <c r="K48" i="1"/>
  <c r="M48" i="1" s="1"/>
  <c r="N48" i="1" s="1"/>
  <c r="K49" i="1"/>
  <c r="M49" i="1" s="1"/>
  <c r="N49" i="1" s="1"/>
  <c r="K50" i="1"/>
  <c r="M50" i="1" s="1"/>
  <c r="N50" i="1" s="1"/>
  <c r="K51" i="1"/>
  <c r="M51" i="1" s="1"/>
  <c r="N51" i="1" s="1"/>
  <c r="K52" i="1"/>
  <c r="M52" i="1" s="1"/>
  <c r="N52" i="1" s="1"/>
  <c r="K53" i="1"/>
  <c r="K54" i="1"/>
  <c r="K55" i="1"/>
  <c r="K56" i="1"/>
  <c r="K57" i="1"/>
  <c r="K58" i="1"/>
  <c r="K59" i="1"/>
  <c r="H39" i="1"/>
  <c r="I39" i="1" s="1"/>
  <c r="H40" i="1"/>
  <c r="I40" i="1" s="1"/>
  <c r="H41" i="1"/>
  <c r="I41" i="1" s="1"/>
  <c r="H42" i="1"/>
  <c r="I42" i="1" s="1"/>
  <c r="H51" i="1"/>
  <c r="I51" i="1" s="1"/>
  <c r="F33" i="1"/>
  <c r="A93" i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M85" i="1" l="1"/>
  <c r="N85" i="1" s="1"/>
  <c r="M73" i="1"/>
  <c r="N73" i="1" s="1"/>
  <c r="M61" i="1"/>
  <c r="N61" i="1" s="1"/>
  <c r="M35" i="1"/>
  <c r="N35" i="1" s="1"/>
  <c r="M47" i="1"/>
  <c r="N47" i="1" s="1"/>
  <c r="M59" i="1"/>
  <c r="N59" i="1" s="1"/>
  <c r="M39" i="1"/>
  <c r="N39" i="1" s="1"/>
  <c r="M82" i="1"/>
  <c r="N82" i="1" s="1"/>
  <c r="M81" i="1"/>
  <c r="N81" i="1" s="1"/>
  <c r="M70" i="1"/>
  <c r="N70" i="1" s="1"/>
  <c r="M69" i="1"/>
  <c r="N69" i="1" s="1"/>
  <c r="F93" i="1"/>
  <c r="M91" i="1"/>
  <c r="N91" i="1" s="1"/>
  <c r="M79" i="1"/>
  <c r="N79" i="1" s="1"/>
  <c r="M67" i="1"/>
  <c r="N67" i="1" s="1"/>
  <c r="M92" i="1"/>
  <c r="N92" i="1" s="1"/>
  <c r="M80" i="1"/>
  <c r="N80" i="1" s="1"/>
  <c r="M68" i="1"/>
  <c r="N68" i="1" s="1"/>
  <c r="M87" i="1"/>
  <c r="N87" i="1" s="1"/>
  <c r="M75" i="1"/>
  <c r="N75" i="1" s="1"/>
  <c r="M63" i="1"/>
  <c r="N63" i="1" s="1"/>
  <c r="M86" i="1"/>
  <c r="N86" i="1" s="1"/>
  <c r="M74" i="1"/>
  <c r="N74" i="1" s="1"/>
  <c r="M62" i="1"/>
  <c r="N62" i="1" s="1"/>
  <c r="K93" i="1"/>
  <c r="M46" i="1"/>
  <c r="N46" i="1" s="1"/>
  <c r="M45" i="1"/>
  <c r="N45" i="1" s="1"/>
  <c r="M56" i="1"/>
  <c r="N56" i="1" s="1"/>
  <c r="M44" i="1"/>
  <c r="N44" i="1" s="1"/>
  <c r="M34" i="1"/>
  <c r="N34" i="1" s="1"/>
  <c r="M57" i="1"/>
  <c r="N57" i="1" s="1"/>
  <c r="M55" i="1"/>
  <c r="N55" i="1" s="1"/>
  <c r="M43" i="1"/>
  <c r="N43" i="1" s="1"/>
  <c r="M58" i="1"/>
  <c r="N58" i="1" s="1"/>
  <c r="M54" i="1"/>
  <c r="N54" i="1" s="1"/>
  <c r="M42" i="1"/>
  <c r="N42" i="1" s="1"/>
  <c r="M53" i="1"/>
  <c r="N53" i="1" s="1"/>
  <c r="M41" i="1"/>
  <c r="N41" i="1" s="1"/>
  <c r="M28" i="1"/>
  <c r="N28" i="1" s="1"/>
  <c r="M26" i="1"/>
  <c r="N26" i="1" s="1"/>
  <c r="M33" i="1"/>
  <c r="H33" i="1"/>
  <c r="H93" i="1" s="1"/>
  <c r="M93" i="1" l="1"/>
  <c r="N33" i="1"/>
  <c r="N93" i="1" s="1"/>
  <c r="I33" i="1"/>
  <c r="I93" i="1" s="1"/>
  <c r="K20" i="1" l="1"/>
  <c r="K31" i="1" s="1"/>
  <c r="K94" i="1" l="1"/>
  <c r="J7" i="1" s="1"/>
  <c r="M29" i="1"/>
  <c r="N29" i="1" s="1"/>
  <c r="M30" i="1"/>
  <c r="N30" i="1" s="1"/>
  <c r="F20" i="1"/>
  <c r="F31" i="1" s="1"/>
  <c r="F94" i="1" s="1"/>
  <c r="J17" i="1"/>
  <c r="J5" i="1"/>
  <c r="M21" i="1"/>
  <c r="N21" i="1" l="1"/>
  <c r="M22" i="1"/>
  <c r="N22" i="1" s="1"/>
  <c r="M23" i="1"/>
  <c r="N23" i="1" s="1"/>
  <c r="M24" i="1"/>
  <c r="N24" i="1" s="1"/>
  <c r="M25" i="1"/>
  <c r="N25" i="1" s="1"/>
  <c r="M20" i="1" l="1"/>
  <c r="M31" i="1" s="1"/>
  <c r="M94" i="1" s="1"/>
  <c r="N20" i="1" l="1"/>
  <c r="N31" i="1" s="1"/>
  <c r="N94" i="1" s="1"/>
  <c r="H20" i="1" l="1"/>
  <c r="H31" i="1" s="1"/>
  <c r="H94" i="1" s="1"/>
  <c r="I20" i="1" l="1"/>
  <c r="I31" i="1" s="1"/>
  <c r="I94" i="1" s="1"/>
  <c r="B6" i="1" l="1"/>
  <c r="C6" i="1"/>
  <c r="K7" i="1"/>
  <c r="L7" i="1"/>
  <c r="D6" i="1" l="1"/>
</calcChain>
</file>

<file path=xl/sharedStrings.xml><?xml version="1.0" encoding="utf-8"?>
<sst xmlns="http://schemas.openxmlformats.org/spreadsheetml/2006/main" count="176" uniqueCount="99">
  <si>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</si>
  <si>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</si>
  <si>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</si>
  <si>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</si>
  <si>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</si>
  <si>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</si>
  <si>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</si>
  <si>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</si>
  <si>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</si>
  <si>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</si>
  <si>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</si>
  <si>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</si>
  <si>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</si>
  <si>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</si>
  <si>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</si>
  <si>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</si>
  <si>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UNITAT BASE DE COMPRA</t>
  </si>
  <si>
    <t>A10198</t>
  </si>
  <si>
    <t>PASTEURITZAT OU LIQUID SENCER</t>
  </si>
  <si>
    <t>KG</t>
  </si>
  <si>
    <t>A10297</t>
  </si>
  <si>
    <t>PASTEURITZAT CLARA OU</t>
  </si>
  <si>
    <t>A10298</t>
  </si>
  <si>
    <t>PASTEURITZAT ROVELL OU</t>
  </si>
  <si>
    <t>TRAM 1 CRITERI PREU: 40 PUNTS</t>
  </si>
  <si>
    <t>HAMBURGUESA POLLASTRE</t>
  </si>
  <si>
    <t>A10519</t>
  </si>
  <si>
    <t>CARCASSA DE POLLASTRE</t>
  </si>
  <si>
    <t>CONILL A TALLS</t>
  </si>
  <si>
    <t>PEUS CUITS DE PORC</t>
  </si>
  <si>
    <t>PERNILETS DE POLLASTRE</t>
  </si>
  <si>
    <t>COSTELLA PORC A TACOS</t>
  </si>
  <si>
    <t>ESTOFAT DE GALL D'INDI A DAUS</t>
  </si>
  <si>
    <t>BOTIFARRA DE PORC SENSE PEBRE (90% carn de porc)</t>
  </si>
  <si>
    <t>TRAM 2 CRITERI PREU: 20 PUNTS</t>
  </si>
  <si>
    <t>MANDONGUILLES (80% carn de porc + 15% vedella)</t>
  </si>
  <si>
    <t>CARN PICADA VEDELLA</t>
  </si>
  <si>
    <t>ESTOFAT VEDELLA  (a daus)</t>
  </si>
  <si>
    <t>CARN PICADA BARREJADA</t>
  </si>
  <si>
    <t>BOTIFARRA DE PORC AMB PEBRE (90% carn de porc)</t>
  </si>
  <si>
    <t>OSSOS DE VEDELLA TALLATS</t>
  </si>
  <si>
    <t>GALTES DE PORC AMB ÒS</t>
  </si>
  <si>
    <t>CENTRE PERNIL SALAT S/OS SENCER</t>
  </si>
  <si>
    <t>SOBRECUIXA POLLASTRE SENSE OS NI PELL</t>
  </si>
  <si>
    <t>SALSITXES DE PORC AMB PEBRE (90% carn de porc)</t>
  </si>
  <si>
    <t>CANSALADA FRESCA TALLADA</t>
  </si>
  <si>
    <t>PIT DE GALL D'INDI FILETEJAT</t>
  </si>
  <si>
    <t>PINXOS POLLASTRE (90% carn de pollastre)</t>
  </si>
  <si>
    <t>SALSITXES DE PORC SENSE PEBRE (90% carn de porc)</t>
  </si>
  <si>
    <t>LLIBRETS DE LLOM FARCITS DE PERNIL DOLÇ I FORMATGE</t>
  </si>
  <si>
    <t>OS DE PERNIL</t>
  </si>
  <si>
    <t>OSSOS BLANCS SALATS</t>
  </si>
  <si>
    <t xml:space="preserve">LLATA DE VEDELLA SENCERA </t>
  </si>
  <si>
    <t>MORTADELA AMB OLIVES (70% carn de porc)</t>
  </si>
  <si>
    <t>PIT DE POLLASTRE FILETEJAT</t>
  </si>
  <si>
    <t>COSTELLA PORC TALLADA PER LA MEITAT</t>
  </si>
  <si>
    <t xml:space="preserve">LLOM CANYA TALLAT </t>
  </si>
  <si>
    <t>XORIÇO VELA (70% carn de porc)</t>
  </si>
  <si>
    <t>ROTLLES POLLASTRE (PERNIL I FORMATGE)</t>
  </si>
  <si>
    <t>PIT DE POLLASTRE</t>
  </si>
  <si>
    <t>CENTRE PERNIL SALAT LLESCAT</t>
  </si>
  <si>
    <t>GALLINA BLANCA 1ª</t>
  </si>
  <si>
    <t>HAMBURGUESA VEDELLA (90% Carn de vedella)</t>
  </si>
  <si>
    <t>BOTIFARRA NEGRA PENJOLL (carn de porc 90%)</t>
  </si>
  <si>
    <t>LLONGANISSA LLESCAT (90% Carn de porc)</t>
  </si>
  <si>
    <t>XORIÇ DE GUISAR (70% carn de porc)</t>
  </si>
  <si>
    <t>GALL D'INDI CUIT PEÇA SENCERA (70% pit de gall d'indi)</t>
  </si>
  <si>
    <t>BOTIFARRA D'OU (carn de porc 75% + 15% ou)</t>
  </si>
  <si>
    <t>PERNIL DOLÇ LLESCAT (90% Pernil de porc) sense gluten i lactosa</t>
  </si>
  <si>
    <t>CONILL TALLAT A QUARTS 1/4</t>
  </si>
  <si>
    <t>BLANQUETA DE GALL D'INDI</t>
  </si>
  <si>
    <t>PILOTILLES / PILOTA PER CALDO</t>
  </si>
  <si>
    <t>SALSITXA POLLASTRE (90% carn de pollastre)</t>
  </si>
  <si>
    <t>ALES POLLASTRE</t>
  </si>
  <si>
    <t>LLIBRETS DE LLOM SENSE FARCIR</t>
  </si>
  <si>
    <t>HAMBURGUESES ALL I JULIVERT</t>
  </si>
  <si>
    <t>LLOM ADOBAT</t>
  </si>
  <si>
    <t>CARN MAGRA DE PORC A DAUS</t>
  </si>
  <si>
    <t xml:space="preserve">CAP DE LLOM A FILETS </t>
  </si>
  <si>
    <t>CARN PICADA PORC (90% carn de porc)</t>
  </si>
  <si>
    <t>CARETA DE PORC</t>
  </si>
  <si>
    <t>ESPINADA DE PORC TALLADA</t>
  </si>
  <si>
    <t>CONILLS DE VEDELLA ECO A TALLS</t>
  </si>
  <si>
    <t>COSTELLES DE XAI</t>
  </si>
  <si>
    <t>ESPATLLA DE XAI TALLADA</t>
  </si>
  <si>
    <t>CUIXA DE XAI TALLADA</t>
  </si>
  <si>
    <t>A10255</t>
  </si>
  <si>
    <t>OUS FRESCOS L CAIXA 15 DOTZENES</t>
  </si>
  <si>
    <t>Annex 2: Carn i xarcuteria Residència Sant Quirze de Besora</t>
  </si>
  <si>
    <t>Sant Quirze de Besora</t>
  </si>
  <si>
    <t xml:space="preserve">TOTAL </t>
  </si>
  <si>
    <t xml:space="preserve">CUIXES DE POLLASTRE AMB OS </t>
  </si>
  <si>
    <t>OUS FRESCOS L DOTZENA UNITARIA</t>
  </si>
  <si>
    <t>PERNIL DOLÇ BARRA (50% Carn de porc) peça sencera</t>
  </si>
  <si>
    <t>GALTES DE PORC SENSE OS</t>
  </si>
  <si>
    <t xml:space="preserve">BISTEC 1ª VEDELLA </t>
  </si>
  <si>
    <t>CARN DE FILET DE POLLASTRE (90% carn de pollastre)</t>
  </si>
  <si>
    <t>BOTIFARRA CATALANA (80% carn de porc)</t>
  </si>
  <si>
    <t>BULL BLANC O NEGRE LLESCAT (carn de porc 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</si>
</sst>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164" fontId="0" fillId="12" borderId="3" xfId="0" applyNumberFormat="1" applyFill="1" applyBorder="1" applyProtection="1">
      <protection locked="0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9" fontId="0" fillId="0" borderId="2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9" borderId="2" xfId="3" applyNumberFormat="1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 wrapText="1"/>
    </xf>
    <xf numFmtId="0" fontId="5" fillId="9" borderId="8" xfId="3" applyFont="1" applyFill="1" applyBorder="1" applyAlignment="1">
      <alignment horizontal="center" vertical="center"/>
    </xf>
    <xf numFmtId="0" fontId="3" fillId="9" borderId="8" xfId="3" applyFont="1" applyFill="1" applyBorder="1" applyAlignment="1">
      <alignment horizontal="center"/>
    </xf>
    <xf numFmtId="0" fontId="5" fillId="10" borderId="9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0" fillId="0" borderId="2" xfId="0" applyBorder="1"/>
    <xf numFmtId="0" fontId="5" fillId="0" borderId="13" xfId="0" applyFont="1" applyBorder="1"/>
    <xf numFmtId="0" fontId="0" fillId="0" borderId="13" xfId="0" applyBorder="1" applyAlignment="1">
      <alignment horizontal="center"/>
    </xf>
    <xf numFmtId="165" fontId="0" fillId="0" borderId="2" xfId="0" applyNumberFormat="1" applyBorder="1"/>
    <xf numFmtId="164" fontId="0" fillId="0" borderId="3" xfId="0" applyNumberFormat="1" applyBorder="1"/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0" fontId="0" fillId="0" borderId="13" xfId="0" applyBorder="1"/>
    <xf numFmtId="165" fontId="0" fillId="0" borderId="2" xfId="0" applyNumberFormat="1" applyBorder="1" applyAlignment="1">
      <alignment horizontal="center"/>
    </xf>
    <xf numFmtId="44" fontId="0" fillId="0" borderId="2" xfId="1" applyFont="1" applyBorder="1" applyProtection="1"/>
    <xf numFmtId="9" fontId="0" fillId="0" borderId="2" xfId="2" applyFont="1" applyBorder="1" applyAlignment="1" applyProtection="1">
      <alignment horizontal="center"/>
    </xf>
    <xf numFmtId="44" fontId="0" fillId="0" borderId="13" xfId="1" applyFont="1" applyBorder="1" applyProtection="1"/>
    <xf numFmtId="164" fontId="0" fillId="3" borderId="1" xfId="0" applyNumberFormat="1" applyFill="1" applyBorder="1"/>
    <xf numFmtId="0" fontId="0" fillId="3" borderId="1" xfId="0" applyFill="1" applyBorder="1"/>
    <xf numFmtId="0" fontId="0" fillId="0" borderId="2" xfId="0" applyBorder="1" applyAlignment="1">
      <alignment horizontal="center"/>
    </xf>
    <xf numFmtId="164" fontId="0" fillId="0" borderId="13" xfId="0" applyNumberFormat="1" applyBorder="1"/>
    <xf numFmtId="165" fontId="0" fillId="0" borderId="2" xfId="0" applyNumberFormat="1" applyBorder="1" applyAlignment="1">
      <alignment horizontal="right"/>
    </xf>
    <xf numFmtId="44" fontId="5" fillId="11" borderId="1" xfId="0" applyNumberFormat="1" applyFont="1" applyFill="1" applyBorder="1"/>
    <xf numFmtId="44" fontId="5" fillId="0" borderId="0" xfId="0" applyNumberFormat="1" applyFont="1"/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6" borderId="2" xfId="2" applyFont="1" applyFill="1" applyBorder="1" applyAlignment="1">
      <alignment horizontal="center"/>
    </xf>
    <xf numFmtId="44" fontId="5" fillId="5" borderId="1" xfId="0" applyNumberFormat="1" applyFont="1" applyFill="1" applyBorder="1"/>
    <xf numFmtId="164" fontId="5" fillId="5" borderId="1" xfId="0" applyNumberFormat="1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/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7" borderId="3" xfId="3" applyFont="1" applyFill="1" applyBorder="1" applyAlignment="1">
      <alignment horizontal="center"/>
    </xf>
    <xf numFmtId="0" fontId="2" fillId="7" borderId="4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5" fillId="8" borderId="9" xfId="3" applyFont="1" applyFill="1" applyBorder="1" applyAlignment="1">
      <alignment horizontal="center"/>
    </xf>
    <xf numFmtId="0" fontId="5" fillId="8" borderId="2" xfId="3" applyFont="1" applyFill="1" applyBorder="1" applyAlignment="1">
      <alignment horizontal="center"/>
    </xf>
    <xf numFmtId="0" fontId="5" fillId="8" borderId="10" xfId="3" applyFont="1" applyFill="1" applyBorder="1" applyAlignment="1">
      <alignment horizontal="center"/>
    </xf>
    <xf numFmtId="0" fontId="2" fillId="2" borderId="11" xfId="3" applyFont="1" applyFill="1" applyBorder="1" applyAlignment="1">
      <alignment horizontal="center"/>
    </xf>
    <xf numFmtId="0" fontId="2" fillId="2" borderId="12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zoomScaleNormal="100" workbookViewId="0">
      <selection activeCell="J20" sqref="J20"/>
    </sheetView>
  </sheetViews>
  <sheetFormatPr baseColWidth="10" defaultColWidth="11.42578125" defaultRowHeight="15" x14ac:dyDescent="0.25"/>
  <cols>
    <col min="1" max="1" width="11.42578125" style="56"/>
    <col min="2" max="2" width="46.7109375" customWidth="1"/>
    <col min="3" max="3" width="13.42578125" style="11" customWidth="1"/>
    <col min="4" max="4" width="14" style="12" customWidth="1"/>
    <col min="5" max="5" width="14.5703125" style="11" customWidth="1"/>
    <col min="6" max="6" width="16.5703125" bestFit="1" customWidth="1"/>
    <col min="8" max="8" width="15.140625" bestFit="1" customWidth="1"/>
    <col min="9" max="9" width="17.5703125" bestFit="1" customWidth="1"/>
    <col min="10" max="10" width="22.7109375" customWidth="1"/>
    <col min="11" max="11" width="17.28515625" customWidth="1"/>
    <col min="12" max="12" width="22.7109375" customWidth="1"/>
    <col min="13" max="14" width="14.85546875" bestFit="1" customWidth="1"/>
    <col min="15" max="15" width="22.85546875" customWidth="1"/>
  </cols>
  <sheetData>
    <row r="1" spans="1:16" ht="15.75" thickBot="1" x14ac:dyDescent="0.3"/>
    <row r="2" spans="1:16" ht="15.75" thickBot="1" x14ac:dyDescent="0.3">
      <c r="B2" s="13" t="s">
        <v>88</v>
      </c>
      <c r="C2" s="14"/>
    </row>
    <row r="4" spans="1:16" x14ac:dyDescent="0.25">
      <c r="B4" s="81" t="s">
        <v>89</v>
      </c>
      <c r="C4" s="85"/>
      <c r="D4" s="86"/>
      <c r="E4"/>
      <c r="J4" s="70" t="str">
        <f>B2</f>
        <v>Annex 2: Carn i xarcuteria Residència Sant Quirze de Besora</v>
      </c>
      <c r="K4" s="70"/>
      <c r="L4" s="70"/>
    </row>
    <row r="5" spans="1:16" x14ac:dyDescent="0.25">
      <c r="B5" s="15" t="s">
        <v>0</v>
      </c>
      <c r="C5" s="15" t="s">
        <v>1</v>
      </c>
      <c r="D5" s="15" t="s">
        <v>2</v>
      </c>
      <c r="J5" s="71" t="str">
        <f>B4</f>
        <v>Sant Quirze de Besora</v>
      </c>
      <c r="K5" s="71"/>
      <c r="L5" s="71"/>
      <c r="N5" s="16"/>
      <c r="O5" s="16"/>
    </row>
    <row r="6" spans="1:16" ht="15.75" customHeight="1" x14ac:dyDescent="0.25">
      <c r="B6" s="17">
        <f>F94</f>
        <v>15686.089999999997</v>
      </c>
      <c r="C6" s="17">
        <f>H94</f>
        <v>1515.2090000000001</v>
      </c>
      <c r="D6" s="17">
        <f>I94</f>
        <v>17201.298999999999</v>
      </c>
      <c r="J6" s="18" t="s">
        <v>3</v>
      </c>
      <c r="K6" s="18" t="s">
        <v>1</v>
      </c>
      <c r="L6" s="18" t="s">
        <v>2</v>
      </c>
    </row>
    <row r="7" spans="1:16" x14ac:dyDescent="0.25">
      <c r="J7" s="55">
        <f>K94</f>
        <v>0</v>
      </c>
      <c r="K7" s="19">
        <f>+M94</f>
        <v>0</v>
      </c>
      <c r="L7" s="19">
        <f>N94</f>
        <v>0</v>
      </c>
    </row>
    <row r="8" spans="1:16" ht="15" customHeight="1" x14ac:dyDescent="0.25">
      <c r="B8" s="72"/>
      <c r="C8" s="72"/>
      <c r="D8" s="72"/>
      <c r="E8" s="72"/>
      <c r="G8" s="21"/>
      <c r="J8" s="22"/>
      <c r="K8" s="22"/>
      <c r="L8" s="22"/>
    </row>
    <row r="9" spans="1:16" x14ac:dyDescent="0.25">
      <c r="B9" s="20"/>
      <c r="C9" s="20"/>
      <c r="D9" s="20"/>
      <c r="E9" s="20"/>
    </row>
    <row r="10" spans="1:16" x14ac:dyDescent="0.25">
      <c r="B10" s="22"/>
      <c r="C10" s="22"/>
      <c r="D10" s="22"/>
      <c r="E10" s="22"/>
      <c r="J10" s="74" t="s">
        <v>14</v>
      </c>
      <c r="K10" s="74"/>
      <c r="L10" s="74"/>
      <c r="M10" s="74"/>
      <c r="N10" s="74"/>
      <c r="O10" s="74"/>
      <c r="P10" s="74"/>
    </row>
    <row r="11" spans="1:16" ht="15.75" x14ac:dyDescent="0.25">
      <c r="B11" s="23"/>
      <c r="C11" s="24"/>
      <c r="D11" s="23"/>
      <c r="E11" s="23"/>
      <c r="J11" s="25" t="s">
        <v>13</v>
      </c>
      <c r="K11" s="26"/>
      <c r="L11" s="26"/>
      <c r="M11" s="26"/>
      <c r="N11" s="26"/>
      <c r="O11" s="26"/>
      <c r="P11" s="26"/>
    </row>
    <row r="12" spans="1:16" x14ac:dyDescent="0.25">
      <c r="B12" s="23"/>
      <c r="C12" s="24"/>
      <c r="D12" s="23"/>
      <c r="E12" s="23"/>
      <c r="J12" s="73" t="s">
        <v>15</v>
      </c>
      <c r="K12" s="73"/>
      <c r="L12" s="73"/>
      <c r="M12" s="73"/>
      <c r="N12" s="73"/>
    </row>
    <row r="13" spans="1:16" x14ac:dyDescent="0.25">
      <c r="D13"/>
      <c r="E13"/>
      <c r="J13" s="73"/>
      <c r="K13" s="73"/>
      <c r="L13" s="73"/>
      <c r="M13" s="73"/>
      <c r="N13" s="73"/>
    </row>
    <row r="14" spans="1:16" x14ac:dyDescent="0.25">
      <c r="D14"/>
      <c r="E14"/>
    </row>
    <row r="15" spans="1:16" ht="15.75" thickBot="1" x14ac:dyDescent="0.3"/>
    <row r="16" spans="1:16" ht="15.75" customHeight="1" x14ac:dyDescent="0.25">
      <c r="A16" s="75" t="str">
        <f>B2</f>
        <v>Annex 2: Carn i xarcuteria Residència Sant Quirze de Besora</v>
      </c>
      <c r="B16" s="76"/>
      <c r="C16" s="76"/>
      <c r="D16" s="76"/>
      <c r="E16" s="76"/>
      <c r="F16" s="76"/>
      <c r="G16" s="76"/>
      <c r="H16" s="76"/>
      <c r="I16" s="76"/>
      <c r="J16" s="77" t="s">
        <v>4</v>
      </c>
      <c r="K16" s="78"/>
      <c r="L16" s="78"/>
      <c r="M16" s="78"/>
      <c r="N16" s="79"/>
    </row>
    <row r="17" spans="1:15" x14ac:dyDescent="0.25">
      <c r="A17" s="80" t="str">
        <f>B4</f>
        <v>Sant Quirze de Besora</v>
      </c>
      <c r="B17" s="80"/>
      <c r="C17" s="80"/>
      <c r="D17" s="80"/>
      <c r="E17" s="80"/>
      <c r="F17" s="80"/>
      <c r="G17" s="80"/>
      <c r="H17" s="80"/>
      <c r="I17" s="81"/>
      <c r="J17" s="82" t="str">
        <f>B4</f>
        <v>Sant Quirze de Besora</v>
      </c>
      <c r="K17" s="83"/>
      <c r="L17" s="83"/>
      <c r="M17" s="83"/>
      <c r="N17" s="84"/>
    </row>
    <row r="18" spans="1:15" ht="33" customHeight="1" x14ac:dyDescent="0.25">
      <c r="A18" s="27" t="s">
        <v>5</v>
      </c>
      <c r="B18" s="28" t="s">
        <v>6</v>
      </c>
      <c r="C18" s="29" t="s">
        <v>16</v>
      </c>
      <c r="D18" s="30" t="s">
        <v>7</v>
      </c>
      <c r="E18" s="31" t="s">
        <v>8</v>
      </c>
      <c r="F18" s="31" t="s">
        <v>9</v>
      </c>
      <c r="G18" s="3" t="s">
        <v>1</v>
      </c>
      <c r="H18" s="4" t="s">
        <v>10</v>
      </c>
      <c r="I18" s="4" t="s">
        <v>11</v>
      </c>
      <c r="J18" s="32" t="s">
        <v>12</v>
      </c>
      <c r="K18" s="33" t="s">
        <v>9</v>
      </c>
      <c r="L18" s="5" t="s">
        <v>1</v>
      </c>
      <c r="M18" s="6" t="s">
        <v>10</v>
      </c>
      <c r="N18" s="7" t="s">
        <v>11</v>
      </c>
    </row>
    <row r="19" spans="1:15" x14ac:dyDescent="0.25">
      <c r="A19" s="62"/>
      <c r="B19" s="35" t="s">
        <v>24</v>
      </c>
      <c r="C19" s="36"/>
      <c r="D19" s="37"/>
      <c r="E19" s="38"/>
      <c r="F19" s="39"/>
      <c r="G19" s="1"/>
      <c r="H19" s="39"/>
      <c r="I19" s="40"/>
      <c r="J19" s="38"/>
      <c r="K19" s="41"/>
      <c r="L19" s="1"/>
      <c r="M19" s="41"/>
      <c r="N19" s="42"/>
    </row>
    <row r="20" spans="1:15" x14ac:dyDescent="0.25">
      <c r="A20" s="62">
        <v>101524</v>
      </c>
      <c r="B20" s="43" t="s">
        <v>91</v>
      </c>
      <c r="C20" s="44" t="s">
        <v>19</v>
      </c>
      <c r="D20" s="37">
        <v>275</v>
      </c>
      <c r="E20" s="45">
        <v>3.75</v>
      </c>
      <c r="F20" s="39">
        <f>+D20*E20</f>
        <v>1031.25</v>
      </c>
      <c r="G20" s="57">
        <v>0.1</v>
      </c>
      <c r="H20" s="39">
        <f>F20*G20</f>
        <v>103.125</v>
      </c>
      <c r="I20" s="40">
        <f>H20+F20</f>
        <v>1134.375</v>
      </c>
      <c r="J20" s="2"/>
      <c r="K20" s="41" t="str">
        <f>IF(J20&gt;E20,"PREU SUPERIOR AL DEMANAT",IF(J20=0,"FALTA PREU",IF(J20="","FALTA PREU",ROUND(J20*D20,2))))</f>
        <v>FALTA PREU</v>
      </c>
      <c r="L20" s="46">
        <f>G20</f>
        <v>0.1</v>
      </c>
      <c r="M20" s="41" t="str">
        <f>IFERROR(K20*L20,"REVISAR PREU")</f>
        <v>REVISAR PREU</v>
      </c>
      <c r="N20" s="42" t="str">
        <f>IFERROR(M20+K20,"REVISAR PREU")</f>
        <v>REVISAR PREU</v>
      </c>
      <c r="O20" s="23"/>
    </row>
    <row r="21" spans="1:15" x14ac:dyDescent="0.25">
      <c r="A21" s="62">
        <v>101531</v>
      </c>
      <c r="B21" s="34" t="s">
        <v>25</v>
      </c>
      <c r="C21" s="44" t="s">
        <v>19</v>
      </c>
      <c r="D21" s="37">
        <v>250</v>
      </c>
      <c r="E21" s="45">
        <v>6.1</v>
      </c>
      <c r="F21" s="39">
        <f t="shared" ref="F21:F84" si="0">+D21*E21</f>
        <v>1525</v>
      </c>
      <c r="G21" s="57">
        <v>0.1</v>
      </c>
      <c r="H21" s="39">
        <f t="shared" ref="H21:H30" si="1">F21*G21</f>
        <v>152.5</v>
      </c>
      <c r="I21" s="40">
        <f t="shared" ref="I21:I30" si="2">H21+F21</f>
        <v>1677.5</v>
      </c>
      <c r="J21" s="2"/>
      <c r="K21" s="41" t="str">
        <f t="shared" ref="K21:K84" si="3">IF(J21&gt;E21,"PREU SUPERIOR AL DEMANAT",IF(J21=0,"FALTA PREU",IF(J21="","FALTA PREU",ROUND(J21*D21,2))))</f>
        <v>FALTA PREU</v>
      </c>
      <c r="L21" s="46">
        <f t="shared" ref="L21:L30" si="4">G21</f>
        <v>0.1</v>
      </c>
      <c r="M21" s="41" t="str">
        <f>IFERROR(K21*L21,"REVISAR PREU")</f>
        <v>REVISAR PREU</v>
      </c>
      <c r="N21" s="42" t="str">
        <f>IFERROR(M21+K21,"REVISAR PREU")</f>
        <v>REVISAR PREU</v>
      </c>
      <c r="O21" s="23"/>
    </row>
    <row r="22" spans="1:15" x14ac:dyDescent="0.25">
      <c r="A22" s="62" t="s">
        <v>26</v>
      </c>
      <c r="B22" s="34" t="s">
        <v>92</v>
      </c>
      <c r="C22" s="44" t="s">
        <v>19</v>
      </c>
      <c r="D22" s="37">
        <v>240</v>
      </c>
      <c r="E22" s="45">
        <v>3.3</v>
      </c>
      <c r="F22" s="39">
        <f t="shared" si="0"/>
        <v>792</v>
      </c>
      <c r="G22" s="57">
        <v>0.04</v>
      </c>
      <c r="H22" s="39">
        <f t="shared" si="1"/>
        <v>31.68</v>
      </c>
      <c r="I22" s="40">
        <f t="shared" si="2"/>
        <v>823.68</v>
      </c>
      <c r="J22" s="2"/>
      <c r="K22" s="41" t="str">
        <f t="shared" si="3"/>
        <v>FALTA PREU</v>
      </c>
      <c r="L22" s="46">
        <f t="shared" si="4"/>
        <v>0.04</v>
      </c>
      <c r="M22" s="41" t="str">
        <f t="shared" ref="M22:M25" si="5">IFERROR(K22*L22,"REVISAR PREU")</f>
        <v>REVISAR PREU</v>
      </c>
      <c r="N22" s="42" t="str">
        <f t="shared" ref="N22:N25" si="6">IFERROR(M22+K22,"REVISAR PREU")</f>
        <v>REVISAR PREU</v>
      </c>
      <c r="O22" s="23"/>
    </row>
    <row r="23" spans="1:15" x14ac:dyDescent="0.25">
      <c r="A23" s="62">
        <v>101571</v>
      </c>
      <c r="B23" s="34" t="s">
        <v>93</v>
      </c>
      <c r="C23" s="44" t="s">
        <v>19</v>
      </c>
      <c r="D23" s="37">
        <v>140</v>
      </c>
      <c r="E23" s="45">
        <v>4.6900000000000004</v>
      </c>
      <c r="F23" s="39">
        <f t="shared" si="0"/>
        <v>656.6</v>
      </c>
      <c r="G23" s="57">
        <v>0.1</v>
      </c>
      <c r="H23" s="39">
        <f t="shared" si="1"/>
        <v>65.660000000000011</v>
      </c>
      <c r="I23" s="40">
        <f t="shared" si="2"/>
        <v>722.26</v>
      </c>
      <c r="J23" s="2"/>
      <c r="K23" s="41" t="str">
        <f t="shared" si="3"/>
        <v>FALTA PREU</v>
      </c>
      <c r="L23" s="46">
        <f t="shared" si="4"/>
        <v>0.1</v>
      </c>
      <c r="M23" s="41" t="str">
        <f t="shared" si="5"/>
        <v>REVISAR PREU</v>
      </c>
      <c r="N23" s="42" t="str">
        <f t="shared" si="6"/>
        <v>REVISAR PREU</v>
      </c>
      <c r="O23" s="23"/>
    </row>
    <row r="24" spans="1:15" x14ac:dyDescent="0.25">
      <c r="A24" s="62">
        <v>101518</v>
      </c>
      <c r="B24" s="34" t="s">
        <v>27</v>
      </c>
      <c r="C24" s="44" t="s">
        <v>19</v>
      </c>
      <c r="D24" s="37">
        <v>130</v>
      </c>
      <c r="E24" s="45">
        <v>1.5</v>
      </c>
      <c r="F24" s="39">
        <f t="shared" si="0"/>
        <v>195</v>
      </c>
      <c r="G24" s="57">
        <v>0.1</v>
      </c>
      <c r="H24" s="39">
        <f t="shared" si="1"/>
        <v>19.5</v>
      </c>
      <c r="I24" s="40">
        <f t="shared" si="2"/>
        <v>214.5</v>
      </c>
      <c r="J24" s="2"/>
      <c r="K24" s="41" t="str">
        <f t="shared" si="3"/>
        <v>FALTA PREU</v>
      </c>
      <c r="L24" s="46">
        <f t="shared" si="4"/>
        <v>0.1</v>
      </c>
      <c r="M24" s="41" t="str">
        <f t="shared" si="5"/>
        <v>REVISAR PREU</v>
      </c>
      <c r="N24" s="42" t="str">
        <f t="shared" si="6"/>
        <v>REVISAR PREU</v>
      </c>
      <c r="O24" s="23"/>
    </row>
    <row r="25" spans="1:15" x14ac:dyDescent="0.25">
      <c r="A25" s="62">
        <v>101521</v>
      </c>
      <c r="B25" s="34" t="s">
        <v>28</v>
      </c>
      <c r="C25" s="44" t="s">
        <v>19</v>
      </c>
      <c r="D25" s="37">
        <v>120</v>
      </c>
      <c r="E25" s="45">
        <v>9.2799999999999994</v>
      </c>
      <c r="F25" s="39">
        <f t="shared" si="0"/>
        <v>1113.5999999999999</v>
      </c>
      <c r="G25" s="57">
        <v>0.1</v>
      </c>
      <c r="H25" s="39">
        <f t="shared" si="1"/>
        <v>111.36</v>
      </c>
      <c r="I25" s="40">
        <f t="shared" si="2"/>
        <v>1224.9599999999998</v>
      </c>
      <c r="J25" s="2"/>
      <c r="K25" s="41" t="str">
        <f t="shared" si="3"/>
        <v>FALTA PREU</v>
      </c>
      <c r="L25" s="46">
        <f t="shared" si="4"/>
        <v>0.1</v>
      </c>
      <c r="M25" s="41" t="str">
        <f t="shared" si="5"/>
        <v>REVISAR PREU</v>
      </c>
      <c r="N25" s="42" t="str">
        <f t="shared" si="6"/>
        <v>REVISAR PREU</v>
      </c>
      <c r="O25" s="23"/>
    </row>
    <row r="26" spans="1:15" x14ac:dyDescent="0.25">
      <c r="A26" s="62">
        <v>101498</v>
      </c>
      <c r="B26" s="34" t="s">
        <v>29</v>
      </c>
      <c r="C26" s="44" t="s">
        <v>19</v>
      </c>
      <c r="D26" s="37">
        <v>120</v>
      </c>
      <c r="E26" s="45">
        <v>5.41</v>
      </c>
      <c r="F26" s="39">
        <f t="shared" si="0"/>
        <v>649.20000000000005</v>
      </c>
      <c r="G26" s="57">
        <v>0.1</v>
      </c>
      <c r="H26" s="39">
        <f t="shared" si="1"/>
        <v>64.92</v>
      </c>
      <c r="I26" s="40">
        <f t="shared" si="2"/>
        <v>714.12</v>
      </c>
      <c r="J26" s="2"/>
      <c r="K26" s="41" t="str">
        <f t="shared" si="3"/>
        <v>FALTA PREU</v>
      </c>
      <c r="L26" s="46">
        <f t="shared" si="4"/>
        <v>0.1</v>
      </c>
      <c r="M26" s="41" t="str">
        <f t="shared" ref="M26:M28" si="7">IFERROR(K26*L26,"REVISAR PREU")</f>
        <v>REVISAR PREU</v>
      </c>
      <c r="N26" s="42" t="str">
        <f t="shared" ref="N26:N28" si="8">IFERROR(M26+K26,"REVISAR PREU")</f>
        <v>REVISAR PREU</v>
      </c>
      <c r="O26" s="23"/>
    </row>
    <row r="27" spans="1:15" x14ac:dyDescent="0.25">
      <c r="A27" s="62">
        <v>101532</v>
      </c>
      <c r="B27" s="34" t="s">
        <v>30</v>
      </c>
      <c r="C27" s="44" t="s">
        <v>19</v>
      </c>
      <c r="D27" s="37">
        <v>100</v>
      </c>
      <c r="E27" s="45">
        <v>3.75</v>
      </c>
      <c r="F27" s="39">
        <f t="shared" si="0"/>
        <v>375</v>
      </c>
      <c r="G27" s="57">
        <v>0.1</v>
      </c>
      <c r="H27" s="39">
        <f t="shared" si="1"/>
        <v>37.5</v>
      </c>
      <c r="I27" s="40">
        <f t="shared" si="2"/>
        <v>412.5</v>
      </c>
      <c r="J27" s="2"/>
      <c r="K27" s="41" t="str">
        <f t="shared" si="3"/>
        <v>FALTA PREU</v>
      </c>
      <c r="L27" s="46">
        <f t="shared" si="4"/>
        <v>0.1</v>
      </c>
      <c r="M27" s="41" t="str">
        <f t="shared" si="7"/>
        <v>REVISAR PREU</v>
      </c>
      <c r="N27" s="42" t="str">
        <f t="shared" si="8"/>
        <v>REVISAR PREU</v>
      </c>
      <c r="O27" s="23"/>
    </row>
    <row r="28" spans="1:15" x14ac:dyDescent="0.25">
      <c r="A28" s="62">
        <v>101459</v>
      </c>
      <c r="B28" s="34" t="s">
        <v>31</v>
      </c>
      <c r="C28" s="44" t="s">
        <v>19</v>
      </c>
      <c r="D28" s="37">
        <v>100</v>
      </c>
      <c r="E28" s="45">
        <v>6.6099999999999994</v>
      </c>
      <c r="F28" s="39">
        <f t="shared" si="0"/>
        <v>661</v>
      </c>
      <c r="G28" s="57">
        <v>0.1</v>
      </c>
      <c r="H28" s="39">
        <f t="shared" si="1"/>
        <v>66.100000000000009</v>
      </c>
      <c r="I28" s="40">
        <f t="shared" si="2"/>
        <v>727.1</v>
      </c>
      <c r="J28" s="2"/>
      <c r="K28" s="41" t="str">
        <f t="shared" si="3"/>
        <v>FALTA PREU</v>
      </c>
      <c r="L28" s="46">
        <f t="shared" si="4"/>
        <v>0.1</v>
      </c>
      <c r="M28" s="41" t="str">
        <f t="shared" si="7"/>
        <v>REVISAR PREU</v>
      </c>
      <c r="N28" s="42" t="str">
        <f t="shared" si="8"/>
        <v>REVISAR PREU</v>
      </c>
      <c r="O28" s="23"/>
    </row>
    <row r="29" spans="1:15" x14ac:dyDescent="0.25">
      <c r="A29" s="63">
        <v>101583</v>
      </c>
      <c r="B29" s="34" t="s">
        <v>32</v>
      </c>
      <c r="C29" s="44" t="s">
        <v>19</v>
      </c>
      <c r="D29" s="37">
        <v>90</v>
      </c>
      <c r="E29" s="45">
        <v>6.6</v>
      </c>
      <c r="F29" s="39">
        <f t="shared" si="0"/>
        <v>594</v>
      </c>
      <c r="G29" s="57">
        <v>0.1</v>
      </c>
      <c r="H29" s="39">
        <f t="shared" si="1"/>
        <v>59.400000000000006</v>
      </c>
      <c r="I29" s="40">
        <f t="shared" si="2"/>
        <v>653.4</v>
      </c>
      <c r="J29" s="2"/>
      <c r="K29" s="41" t="str">
        <f t="shared" si="3"/>
        <v>FALTA PREU</v>
      </c>
      <c r="L29" s="46">
        <f t="shared" si="4"/>
        <v>0.1</v>
      </c>
      <c r="M29" s="41" t="str">
        <f t="shared" ref="M29:M30" si="9">IFERROR(K29*L29,"REVISAR PREU")</f>
        <v>REVISAR PREU</v>
      </c>
      <c r="N29" s="42" t="str">
        <f t="shared" ref="N29:N30" si="10">IFERROR(M29+K29,"REVISAR PREU")</f>
        <v>REVISAR PREU</v>
      </c>
      <c r="O29" s="23"/>
    </row>
    <row r="30" spans="1:15" ht="15.75" thickBot="1" x14ac:dyDescent="0.3">
      <c r="A30" s="63">
        <v>101440</v>
      </c>
      <c r="B30" s="34" t="s">
        <v>33</v>
      </c>
      <c r="C30" s="44" t="s">
        <v>19</v>
      </c>
      <c r="D30" s="37">
        <v>80</v>
      </c>
      <c r="E30" s="45">
        <v>5.22</v>
      </c>
      <c r="F30" s="39">
        <f t="shared" si="0"/>
        <v>417.59999999999997</v>
      </c>
      <c r="G30" s="57">
        <v>0.1</v>
      </c>
      <c r="H30" s="39">
        <f t="shared" si="1"/>
        <v>41.76</v>
      </c>
      <c r="I30" s="40">
        <f t="shared" si="2"/>
        <v>459.35999999999996</v>
      </c>
      <c r="J30" s="2"/>
      <c r="K30" s="41" t="str">
        <f t="shared" si="3"/>
        <v>FALTA PREU</v>
      </c>
      <c r="L30" s="46">
        <f t="shared" si="4"/>
        <v>0.1</v>
      </c>
      <c r="M30" s="41" t="str">
        <f t="shared" si="9"/>
        <v>REVISAR PREU</v>
      </c>
      <c r="N30" s="42" t="str">
        <f t="shared" si="10"/>
        <v>REVISAR PREU</v>
      </c>
      <c r="O30" s="23"/>
    </row>
    <row r="31" spans="1:15" ht="15.75" thickBot="1" x14ac:dyDescent="0.3">
      <c r="A31" s="63"/>
      <c r="B31" s="43"/>
      <c r="C31" s="44"/>
      <c r="D31" s="37"/>
      <c r="E31" s="47"/>
      <c r="F31" s="39">
        <f>SUM(F20:F30)</f>
        <v>8010.2500000000009</v>
      </c>
      <c r="G31" s="57"/>
      <c r="H31" s="39">
        <f>SUM(H20:H30)</f>
        <v>753.505</v>
      </c>
      <c r="I31" s="39">
        <f>SUM(I20:I30)</f>
        <v>8763.755000000001</v>
      </c>
      <c r="J31" s="49"/>
      <c r="K31" s="48">
        <f>SUM(K20:K30)</f>
        <v>0</v>
      </c>
      <c r="L31" s="49"/>
      <c r="M31" s="48">
        <f>SUM(M20:M30)</f>
        <v>0</v>
      </c>
      <c r="N31" s="48">
        <f>SUM(N20:N30)</f>
        <v>0</v>
      </c>
      <c r="O31" s="23"/>
    </row>
    <row r="32" spans="1:15" x14ac:dyDescent="0.25">
      <c r="A32" s="63"/>
      <c r="B32" s="35" t="s">
        <v>34</v>
      </c>
      <c r="C32" s="50"/>
      <c r="D32" s="37"/>
      <c r="E32" s="51"/>
      <c r="F32" s="39"/>
      <c r="G32" s="57"/>
      <c r="H32" s="39"/>
      <c r="I32" s="39"/>
      <c r="J32" s="41"/>
      <c r="K32" s="41"/>
      <c r="L32" s="10"/>
      <c r="M32" s="41"/>
      <c r="N32" s="42"/>
      <c r="O32" s="23"/>
    </row>
    <row r="33" spans="1:15" x14ac:dyDescent="0.25">
      <c r="A33" s="52">
        <v>101488</v>
      </c>
      <c r="B33" s="37" t="s">
        <v>35</v>
      </c>
      <c r="C33" s="44" t="s">
        <v>19</v>
      </c>
      <c r="D33" s="37">
        <v>75</v>
      </c>
      <c r="E33" s="45">
        <v>4.5</v>
      </c>
      <c r="F33" s="39">
        <f t="shared" si="0"/>
        <v>337.5</v>
      </c>
      <c r="G33" s="57">
        <v>0.1</v>
      </c>
      <c r="H33" s="39">
        <f t="shared" ref="H33" si="11">F33*G33</f>
        <v>33.75</v>
      </c>
      <c r="I33" s="40">
        <f t="shared" ref="I33" si="12">H33+F33</f>
        <v>371.25</v>
      </c>
      <c r="J33" s="2"/>
      <c r="K33" s="41" t="str">
        <f t="shared" si="3"/>
        <v>FALTA PREU</v>
      </c>
      <c r="L33" s="46">
        <v>0.1</v>
      </c>
      <c r="M33" s="41" t="str">
        <f t="shared" ref="M33" si="13">IFERROR(K33*L33,"REVISAR PREU")</f>
        <v>REVISAR PREU</v>
      </c>
      <c r="N33" s="42" t="str">
        <f t="shared" ref="N33" si="14">IFERROR(M33+K33,"REVISAR PREU")</f>
        <v>REVISAR PREU</v>
      </c>
      <c r="O33" s="23"/>
    </row>
    <row r="34" spans="1:15" x14ac:dyDescent="0.25">
      <c r="A34" s="52">
        <v>101452</v>
      </c>
      <c r="B34" s="37" t="s">
        <v>36</v>
      </c>
      <c r="C34" s="44" t="s">
        <v>19</v>
      </c>
      <c r="D34" s="37">
        <v>75</v>
      </c>
      <c r="E34" s="45">
        <v>11</v>
      </c>
      <c r="F34" s="39">
        <f t="shared" si="0"/>
        <v>825</v>
      </c>
      <c r="G34" s="57">
        <v>0.1</v>
      </c>
      <c r="H34" s="39">
        <f t="shared" ref="H34:H59" si="15">F34*G34</f>
        <v>82.5</v>
      </c>
      <c r="I34" s="40">
        <f t="shared" ref="I34:I59" si="16">H34+F34</f>
        <v>907.5</v>
      </c>
      <c r="J34" s="2"/>
      <c r="K34" s="41" t="str">
        <f t="shared" si="3"/>
        <v>FALTA PREU</v>
      </c>
      <c r="L34" s="46">
        <v>0.1</v>
      </c>
      <c r="M34" s="41" t="str">
        <f t="shared" ref="M34:M59" si="17">IFERROR(K34*L34,"REVISAR PREU")</f>
        <v>REVISAR PREU</v>
      </c>
      <c r="N34" s="42" t="str">
        <f t="shared" ref="N34:N59" si="18">IFERROR(M34+K34,"REVISAR PREU")</f>
        <v>REVISAR PREU</v>
      </c>
      <c r="O34" s="23"/>
    </row>
    <row r="35" spans="1:15" x14ac:dyDescent="0.25">
      <c r="A35" s="52">
        <v>101468</v>
      </c>
      <c r="B35" s="37" t="s">
        <v>37</v>
      </c>
      <c r="C35" s="44" t="s">
        <v>19</v>
      </c>
      <c r="D35" s="37">
        <v>75</v>
      </c>
      <c r="E35" s="45">
        <v>10.84</v>
      </c>
      <c r="F35" s="39">
        <f t="shared" si="0"/>
        <v>813</v>
      </c>
      <c r="G35" s="57">
        <v>0.1</v>
      </c>
      <c r="H35" s="39">
        <f t="shared" si="15"/>
        <v>81.300000000000011</v>
      </c>
      <c r="I35" s="40">
        <f t="shared" si="16"/>
        <v>894.3</v>
      </c>
      <c r="J35" s="2"/>
      <c r="K35" s="41" t="str">
        <f t="shared" si="3"/>
        <v>FALTA PREU</v>
      </c>
      <c r="L35" s="46">
        <v>0.1</v>
      </c>
      <c r="M35" s="41" t="str">
        <f t="shared" si="17"/>
        <v>REVISAR PREU</v>
      </c>
      <c r="N35" s="42" t="str">
        <f t="shared" si="18"/>
        <v>REVISAR PREU</v>
      </c>
      <c r="O35" s="23"/>
    </row>
    <row r="36" spans="1:15" x14ac:dyDescent="0.25">
      <c r="A36" s="52">
        <v>101450</v>
      </c>
      <c r="B36" s="37" t="s">
        <v>38</v>
      </c>
      <c r="C36" s="44" t="s">
        <v>19</v>
      </c>
      <c r="D36" s="37">
        <v>75</v>
      </c>
      <c r="E36" s="45">
        <v>8.24</v>
      </c>
      <c r="F36" s="39">
        <f t="shared" si="0"/>
        <v>618</v>
      </c>
      <c r="G36" s="57">
        <v>0.1</v>
      </c>
      <c r="H36" s="39">
        <f t="shared" si="15"/>
        <v>61.800000000000004</v>
      </c>
      <c r="I36" s="40">
        <f t="shared" si="16"/>
        <v>679.8</v>
      </c>
      <c r="J36" s="2"/>
      <c r="K36" s="41" t="str">
        <f t="shared" si="3"/>
        <v>FALTA PREU</v>
      </c>
      <c r="L36" s="46">
        <v>0.1</v>
      </c>
      <c r="M36" s="41" t="str">
        <f t="shared" si="17"/>
        <v>REVISAR PREU</v>
      </c>
      <c r="N36" s="42" t="str">
        <f t="shared" si="18"/>
        <v>REVISAR PREU</v>
      </c>
      <c r="O36" s="23"/>
    </row>
    <row r="37" spans="1:15" x14ac:dyDescent="0.25">
      <c r="A37" s="52">
        <v>101436</v>
      </c>
      <c r="B37" s="37" t="s">
        <v>39</v>
      </c>
      <c r="C37" s="44" t="s">
        <v>19</v>
      </c>
      <c r="D37" s="37">
        <v>65</v>
      </c>
      <c r="E37" s="45">
        <v>5</v>
      </c>
      <c r="F37" s="39">
        <f t="shared" si="0"/>
        <v>325</v>
      </c>
      <c r="G37" s="57">
        <v>0.1</v>
      </c>
      <c r="H37" s="39">
        <f t="shared" si="15"/>
        <v>32.5</v>
      </c>
      <c r="I37" s="40">
        <f t="shared" si="16"/>
        <v>357.5</v>
      </c>
      <c r="J37" s="2"/>
      <c r="K37" s="41" t="str">
        <f t="shared" si="3"/>
        <v>FALTA PREU</v>
      </c>
      <c r="L37" s="46">
        <v>0.1</v>
      </c>
      <c r="M37" s="41" t="str">
        <f t="shared" si="17"/>
        <v>REVISAR PREU</v>
      </c>
      <c r="N37" s="42" t="str">
        <f t="shared" si="18"/>
        <v>REVISAR PREU</v>
      </c>
      <c r="O37" s="23"/>
    </row>
    <row r="38" spans="1:15" x14ac:dyDescent="0.25">
      <c r="A38" s="52">
        <v>101496</v>
      </c>
      <c r="B38" s="37" t="s">
        <v>40</v>
      </c>
      <c r="C38" s="44" t="s">
        <v>19</v>
      </c>
      <c r="D38" s="37">
        <v>65</v>
      </c>
      <c r="E38" s="45">
        <v>2.4</v>
      </c>
      <c r="F38" s="39">
        <f t="shared" si="0"/>
        <v>156</v>
      </c>
      <c r="G38" s="57">
        <v>0.1</v>
      </c>
      <c r="H38" s="39">
        <f t="shared" si="15"/>
        <v>15.600000000000001</v>
      </c>
      <c r="I38" s="40">
        <f t="shared" si="16"/>
        <v>171.6</v>
      </c>
      <c r="J38" s="2"/>
      <c r="K38" s="41" t="str">
        <f t="shared" si="3"/>
        <v>FALTA PREU</v>
      </c>
      <c r="L38" s="46">
        <v>0.1</v>
      </c>
      <c r="M38" s="41" t="str">
        <f t="shared" si="17"/>
        <v>REVISAR PREU</v>
      </c>
      <c r="N38" s="42" t="str">
        <f t="shared" si="18"/>
        <v>REVISAR PREU</v>
      </c>
      <c r="O38" s="23"/>
    </row>
    <row r="39" spans="1:15" x14ac:dyDescent="0.25">
      <c r="A39" s="52">
        <v>101472</v>
      </c>
      <c r="B39" s="37" t="s">
        <v>41</v>
      </c>
      <c r="C39" s="44" t="s">
        <v>19</v>
      </c>
      <c r="D39" s="37">
        <v>60</v>
      </c>
      <c r="E39" s="45">
        <v>7.17</v>
      </c>
      <c r="F39" s="39">
        <f t="shared" si="0"/>
        <v>430.2</v>
      </c>
      <c r="G39" s="57">
        <v>0.1</v>
      </c>
      <c r="H39" s="39">
        <f t="shared" si="15"/>
        <v>43.02</v>
      </c>
      <c r="I39" s="40">
        <f t="shared" si="16"/>
        <v>473.21999999999997</v>
      </c>
      <c r="J39" s="2"/>
      <c r="K39" s="41" t="str">
        <f t="shared" si="3"/>
        <v>FALTA PREU</v>
      </c>
      <c r="L39" s="46">
        <v>0.1</v>
      </c>
      <c r="M39" s="41" t="str">
        <f t="shared" si="17"/>
        <v>REVISAR PREU</v>
      </c>
      <c r="N39" s="42" t="str">
        <f t="shared" si="18"/>
        <v>REVISAR PREU</v>
      </c>
      <c r="O39" s="23"/>
    </row>
    <row r="40" spans="1:15" x14ac:dyDescent="0.25">
      <c r="A40" s="52">
        <v>101556</v>
      </c>
      <c r="B40" s="37" t="s">
        <v>42</v>
      </c>
      <c r="C40" s="44" t="s">
        <v>19</v>
      </c>
      <c r="D40" s="37">
        <v>60</v>
      </c>
      <c r="E40" s="45">
        <v>8.8000000000000007</v>
      </c>
      <c r="F40" s="39">
        <f t="shared" si="0"/>
        <v>528</v>
      </c>
      <c r="G40" s="57">
        <v>0.1</v>
      </c>
      <c r="H40" s="39">
        <f t="shared" si="15"/>
        <v>52.800000000000004</v>
      </c>
      <c r="I40" s="40">
        <f t="shared" si="16"/>
        <v>580.79999999999995</v>
      </c>
      <c r="J40" s="2"/>
      <c r="K40" s="41" t="str">
        <f t="shared" si="3"/>
        <v>FALTA PREU</v>
      </c>
      <c r="L40" s="46">
        <v>0.1</v>
      </c>
      <c r="M40" s="41" t="str">
        <f t="shared" si="17"/>
        <v>REVISAR PREU</v>
      </c>
      <c r="N40" s="42" t="str">
        <f t="shared" si="18"/>
        <v>REVISAR PREU</v>
      </c>
      <c r="O40" s="23"/>
    </row>
    <row r="41" spans="1:15" x14ac:dyDescent="0.25">
      <c r="A41" s="52">
        <v>101732</v>
      </c>
      <c r="B41" s="37" t="s">
        <v>43</v>
      </c>
      <c r="C41" s="44" t="s">
        <v>19</v>
      </c>
      <c r="D41" s="37">
        <v>50</v>
      </c>
      <c r="E41" s="45">
        <v>5.55</v>
      </c>
      <c r="F41" s="39">
        <f t="shared" si="0"/>
        <v>277.5</v>
      </c>
      <c r="G41" s="57">
        <v>0.1</v>
      </c>
      <c r="H41" s="39">
        <f t="shared" si="15"/>
        <v>27.75</v>
      </c>
      <c r="I41" s="40">
        <f t="shared" si="16"/>
        <v>305.25</v>
      </c>
      <c r="J41" s="2"/>
      <c r="K41" s="41" t="str">
        <f t="shared" si="3"/>
        <v>FALTA PREU</v>
      </c>
      <c r="L41" s="46">
        <v>0.1</v>
      </c>
      <c r="M41" s="41" t="str">
        <f t="shared" si="17"/>
        <v>REVISAR PREU</v>
      </c>
      <c r="N41" s="42" t="str">
        <f t="shared" si="18"/>
        <v>REVISAR PREU</v>
      </c>
      <c r="O41" s="23"/>
    </row>
    <row r="42" spans="1:15" x14ac:dyDescent="0.25">
      <c r="A42" s="52">
        <v>101505</v>
      </c>
      <c r="B42" s="37" t="s">
        <v>44</v>
      </c>
      <c r="C42" s="44" t="s">
        <v>19</v>
      </c>
      <c r="D42" s="37">
        <v>50</v>
      </c>
      <c r="E42" s="45">
        <v>5.09</v>
      </c>
      <c r="F42" s="39">
        <f t="shared" si="0"/>
        <v>254.5</v>
      </c>
      <c r="G42" s="57">
        <v>0.1</v>
      </c>
      <c r="H42" s="39">
        <f t="shared" si="15"/>
        <v>25.450000000000003</v>
      </c>
      <c r="I42" s="40">
        <f t="shared" si="16"/>
        <v>279.95</v>
      </c>
      <c r="J42" s="2"/>
      <c r="K42" s="41" t="str">
        <f t="shared" si="3"/>
        <v>FALTA PREU</v>
      </c>
      <c r="L42" s="46">
        <v>0.1</v>
      </c>
      <c r="M42" s="41" t="str">
        <f t="shared" si="17"/>
        <v>REVISAR PREU</v>
      </c>
      <c r="N42" s="42" t="str">
        <f t="shared" si="18"/>
        <v>REVISAR PREU</v>
      </c>
      <c r="O42" s="23"/>
    </row>
    <row r="43" spans="1:15" x14ac:dyDescent="0.25">
      <c r="A43" s="52">
        <v>101497</v>
      </c>
      <c r="B43" s="37" t="s">
        <v>45</v>
      </c>
      <c r="C43" s="44" t="s">
        <v>19</v>
      </c>
      <c r="D43" s="37">
        <v>30</v>
      </c>
      <c r="E43" s="45">
        <v>6.4</v>
      </c>
      <c r="F43" s="39">
        <f t="shared" si="0"/>
        <v>192</v>
      </c>
      <c r="G43" s="57">
        <v>0.1</v>
      </c>
      <c r="H43" s="39">
        <f t="shared" si="15"/>
        <v>19.200000000000003</v>
      </c>
      <c r="I43" s="40">
        <f t="shared" si="16"/>
        <v>211.2</v>
      </c>
      <c r="J43" s="2"/>
      <c r="K43" s="41" t="str">
        <f t="shared" si="3"/>
        <v>FALTA PREU</v>
      </c>
      <c r="L43" s="46">
        <v>0.1</v>
      </c>
      <c r="M43" s="41" t="str">
        <f t="shared" si="17"/>
        <v>REVISAR PREU</v>
      </c>
      <c r="N43" s="42" t="str">
        <f t="shared" si="18"/>
        <v>REVISAR PREU</v>
      </c>
      <c r="O43" s="23"/>
    </row>
    <row r="44" spans="1:15" x14ac:dyDescent="0.25">
      <c r="A44" s="52">
        <v>101434</v>
      </c>
      <c r="B44" s="37" t="s">
        <v>95</v>
      </c>
      <c r="C44" s="44" t="s">
        <v>19</v>
      </c>
      <c r="D44" s="37">
        <v>28</v>
      </c>
      <c r="E44" s="45">
        <v>15.45</v>
      </c>
      <c r="F44" s="39">
        <f t="shared" si="0"/>
        <v>432.59999999999997</v>
      </c>
      <c r="G44" s="57">
        <v>0.1</v>
      </c>
      <c r="H44" s="39">
        <f t="shared" si="15"/>
        <v>43.26</v>
      </c>
      <c r="I44" s="40">
        <f t="shared" si="16"/>
        <v>475.85999999999996</v>
      </c>
      <c r="J44" s="2"/>
      <c r="K44" s="41" t="str">
        <f t="shared" si="3"/>
        <v>FALTA PREU</v>
      </c>
      <c r="L44" s="46">
        <v>0.1</v>
      </c>
      <c r="M44" s="41" t="str">
        <f t="shared" si="17"/>
        <v>REVISAR PREU</v>
      </c>
      <c r="N44" s="42" t="str">
        <f t="shared" si="18"/>
        <v>REVISAR PREU</v>
      </c>
      <c r="O44" s="23"/>
    </row>
    <row r="45" spans="1:15" x14ac:dyDescent="0.25">
      <c r="A45" s="52">
        <v>101536</v>
      </c>
      <c r="B45" s="37" t="s">
        <v>46</v>
      </c>
      <c r="C45" s="44" t="s">
        <v>19</v>
      </c>
      <c r="D45" s="37">
        <v>25</v>
      </c>
      <c r="E45" s="45">
        <v>9.98</v>
      </c>
      <c r="F45" s="39">
        <f t="shared" si="0"/>
        <v>249.5</v>
      </c>
      <c r="G45" s="57">
        <v>0.1</v>
      </c>
      <c r="H45" s="39">
        <f t="shared" si="15"/>
        <v>24.950000000000003</v>
      </c>
      <c r="I45" s="40">
        <f t="shared" si="16"/>
        <v>274.45</v>
      </c>
      <c r="J45" s="2"/>
      <c r="K45" s="41" t="str">
        <f t="shared" si="3"/>
        <v>FALTA PREU</v>
      </c>
      <c r="L45" s="46">
        <v>0.1</v>
      </c>
      <c r="M45" s="41" t="str">
        <f t="shared" si="17"/>
        <v>REVISAR PREU</v>
      </c>
      <c r="N45" s="42" t="str">
        <f t="shared" si="18"/>
        <v>REVISAR PREU</v>
      </c>
      <c r="O45" s="23"/>
    </row>
    <row r="46" spans="1:15" x14ac:dyDescent="0.25">
      <c r="A46" s="52">
        <v>101534</v>
      </c>
      <c r="B46" s="37" t="s">
        <v>47</v>
      </c>
      <c r="C46" s="44" t="s">
        <v>19</v>
      </c>
      <c r="D46" s="37">
        <v>25</v>
      </c>
      <c r="E46" s="45">
        <v>7.1</v>
      </c>
      <c r="F46" s="39">
        <f t="shared" si="0"/>
        <v>177.5</v>
      </c>
      <c r="G46" s="57">
        <v>0.1</v>
      </c>
      <c r="H46" s="39">
        <f t="shared" si="15"/>
        <v>17.75</v>
      </c>
      <c r="I46" s="40">
        <f t="shared" si="16"/>
        <v>195.25</v>
      </c>
      <c r="J46" s="2"/>
      <c r="K46" s="41" t="str">
        <f t="shared" si="3"/>
        <v>FALTA PREU</v>
      </c>
      <c r="L46" s="46">
        <v>0.1</v>
      </c>
      <c r="M46" s="41" t="str">
        <f t="shared" si="17"/>
        <v>REVISAR PREU</v>
      </c>
      <c r="N46" s="42" t="str">
        <f t="shared" si="18"/>
        <v>REVISAR PREU</v>
      </c>
      <c r="O46" s="23"/>
    </row>
    <row r="47" spans="1:15" x14ac:dyDescent="0.25">
      <c r="A47" s="52">
        <v>101519</v>
      </c>
      <c r="B47" s="37" t="s">
        <v>96</v>
      </c>
      <c r="C47" s="44" t="s">
        <v>19</v>
      </c>
      <c r="D47" s="37">
        <v>25</v>
      </c>
      <c r="E47" s="45">
        <v>6.15</v>
      </c>
      <c r="F47" s="39">
        <f t="shared" si="0"/>
        <v>153.75</v>
      </c>
      <c r="G47" s="57">
        <v>0.1</v>
      </c>
      <c r="H47" s="39">
        <f t="shared" si="15"/>
        <v>15.375</v>
      </c>
      <c r="I47" s="40">
        <f t="shared" si="16"/>
        <v>169.125</v>
      </c>
      <c r="J47" s="2"/>
      <c r="K47" s="41" t="str">
        <f t="shared" si="3"/>
        <v>FALTA PREU</v>
      </c>
      <c r="L47" s="46">
        <v>0.1</v>
      </c>
      <c r="M47" s="41" t="str">
        <f t="shared" si="17"/>
        <v>REVISAR PREU</v>
      </c>
      <c r="N47" s="42" t="str">
        <f t="shared" si="18"/>
        <v>REVISAR PREU</v>
      </c>
      <c r="O47" s="23"/>
    </row>
    <row r="48" spans="1:15" x14ac:dyDescent="0.25">
      <c r="A48" s="52">
        <v>101506</v>
      </c>
      <c r="B48" s="37" t="s">
        <v>48</v>
      </c>
      <c r="C48" s="44" t="s">
        <v>19</v>
      </c>
      <c r="D48" s="37">
        <v>25</v>
      </c>
      <c r="E48" s="45">
        <v>5.48</v>
      </c>
      <c r="F48" s="39">
        <f t="shared" si="0"/>
        <v>137</v>
      </c>
      <c r="G48" s="57">
        <v>0.1</v>
      </c>
      <c r="H48" s="39">
        <f t="shared" si="15"/>
        <v>13.700000000000001</v>
      </c>
      <c r="I48" s="40">
        <f t="shared" si="16"/>
        <v>150.69999999999999</v>
      </c>
      <c r="J48" s="2"/>
      <c r="K48" s="41" t="str">
        <f t="shared" si="3"/>
        <v>FALTA PREU</v>
      </c>
      <c r="L48" s="46">
        <v>0.1</v>
      </c>
      <c r="M48" s="41" t="str">
        <f t="shared" si="17"/>
        <v>REVISAR PREU</v>
      </c>
      <c r="N48" s="42" t="str">
        <f t="shared" si="18"/>
        <v>REVISAR PREU</v>
      </c>
      <c r="O48" s="23"/>
    </row>
    <row r="49" spans="1:15" x14ac:dyDescent="0.25">
      <c r="A49" s="52">
        <v>101473</v>
      </c>
      <c r="B49" s="37" t="s">
        <v>94</v>
      </c>
      <c r="C49" s="44" t="s">
        <v>19</v>
      </c>
      <c r="D49" s="37">
        <v>20</v>
      </c>
      <c r="E49" s="45">
        <v>9.32</v>
      </c>
      <c r="F49" s="39">
        <f t="shared" si="0"/>
        <v>186.4</v>
      </c>
      <c r="G49" s="57">
        <v>0.1</v>
      </c>
      <c r="H49" s="39">
        <f t="shared" si="15"/>
        <v>18.64</v>
      </c>
      <c r="I49" s="40">
        <f t="shared" si="16"/>
        <v>205.04000000000002</v>
      </c>
      <c r="J49" s="2"/>
      <c r="K49" s="41" t="str">
        <f t="shared" si="3"/>
        <v>FALTA PREU</v>
      </c>
      <c r="L49" s="46">
        <v>0.1</v>
      </c>
      <c r="M49" s="41" t="str">
        <f t="shared" si="17"/>
        <v>REVISAR PREU</v>
      </c>
      <c r="N49" s="42" t="str">
        <f t="shared" si="18"/>
        <v>REVISAR PREU</v>
      </c>
      <c r="O49" s="23"/>
    </row>
    <row r="50" spans="1:15" x14ac:dyDescent="0.25">
      <c r="A50" s="52">
        <v>101552</v>
      </c>
      <c r="B50" s="37" t="s">
        <v>97</v>
      </c>
      <c r="C50" s="44" t="s">
        <v>19</v>
      </c>
      <c r="D50" s="37">
        <v>20</v>
      </c>
      <c r="E50" s="45">
        <v>7.84</v>
      </c>
      <c r="F50" s="39">
        <f t="shared" si="0"/>
        <v>156.80000000000001</v>
      </c>
      <c r="G50" s="57">
        <v>0.1</v>
      </c>
      <c r="H50" s="39">
        <f t="shared" si="15"/>
        <v>15.680000000000001</v>
      </c>
      <c r="I50" s="40">
        <f t="shared" si="16"/>
        <v>172.48000000000002</v>
      </c>
      <c r="J50" s="2"/>
      <c r="K50" s="41" t="str">
        <f t="shared" si="3"/>
        <v>FALTA PREU</v>
      </c>
      <c r="L50" s="46">
        <v>0.1</v>
      </c>
      <c r="M50" s="41" t="str">
        <f t="shared" si="17"/>
        <v>REVISAR PREU</v>
      </c>
      <c r="N50" s="42" t="str">
        <f t="shared" si="18"/>
        <v>REVISAR PREU</v>
      </c>
      <c r="O50" s="23"/>
    </row>
    <row r="51" spans="1:15" x14ac:dyDescent="0.25">
      <c r="A51" s="52">
        <v>101479</v>
      </c>
      <c r="B51" s="37" t="s">
        <v>49</v>
      </c>
      <c r="C51" s="44" t="s">
        <v>19</v>
      </c>
      <c r="D51" s="37">
        <v>15</v>
      </c>
      <c r="E51" s="45">
        <v>7.68</v>
      </c>
      <c r="F51" s="39">
        <f t="shared" si="0"/>
        <v>115.19999999999999</v>
      </c>
      <c r="G51" s="57">
        <v>0.1</v>
      </c>
      <c r="H51" s="39">
        <f t="shared" si="15"/>
        <v>11.52</v>
      </c>
      <c r="I51" s="40">
        <f t="shared" si="16"/>
        <v>126.71999999999998</v>
      </c>
      <c r="J51" s="2"/>
      <c r="K51" s="41" t="str">
        <f t="shared" si="3"/>
        <v>FALTA PREU</v>
      </c>
      <c r="L51" s="46">
        <v>0.1</v>
      </c>
      <c r="M51" s="41" t="str">
        <f t="shared" si="17"/>
        <v>REVISAR PREU</v>
      </c>
      <c r="N51" s="42" t="str">
        <f t="shared" si="18"/>
        <v>REVISAR PREU</v>
      </c>
      <c r="O51" s="23"/>
    </row>
    <row r="52" spans="1:15" x14ac:dyDescent="0.25">
      <c r="A52" s="52">
        <v>101492</v>
      </c>
      <c r="B52" s="37" t="s">
        <v>50</v>
      </c>
      <c r="C52" s="44" t="s">
        <v>19</v>
      </c>
      <c r="D52" s="37">
        <v>15</v>
      </c>
      <c r="E52" s="45">
        <v>3.05</v>
      </c>
      <c r="F52" s="39">
        <f t="shared" si="0"/>
        <v>45.75</v>
      </c>
      <c r="G52" s="57">
        <v>0.1</v>
      </c>
      <c r="H52" s="39">
        <f t="shared" si="15"/>
        <v>4.5750000000000002</v>
      </c>
      <c r="I52" s="40">
        <f t="shared" si="16"/>
        <v>50.325000000000003</v>
      </c>
      <c r="J52" s="2"/>
      <c r="K52" s="41" t="str">
        <f t="shared" si="3"/>
        <v>FALTA PREU</v>
      </c>
      <c r="L52" s="46">
        <v>0.1</v>
      </c>
      <c r="M52" s="41" t="str">
        <f t="shared" si="17"/>
        <v>REVISAR PREU</v>
      </c>
      <c r="N52" s="42" t="str">
        <f t="shared" si="18"/>
        <v>REVISAR PREU</v>
      </c>
      <c r="O52" s="23"/>
    </row>
    <row r="53" spans="1:15" x14ac:dyDescent="0.25">
      <c r="A53" s="52">
        <v>101495</v>
      </c>
      <c r="B53" s="37" t="s">
        <v>51</v>
      </c>
      <c r="C53" s="44" t="s">
        <v>19</v>
      </c>
      <c r="D53" s="37">
        <v>15</v>
      </c>
      <c r="E53" s="45">
        <v>3.38</v>
      </c>
      <c r="F53" s="39">
        <f t="shared" si="0"/>
        <v>50.699999999999996</v>
      </c>
      <c r="G53" s="57">
        <v>0.1</v>
      </c>
      <c r="H53" s="39">
        <f t="shared" si="15"/>
        <v>5.07</v>
      </c>
      <c r="I53" s="40">
        <f t="shared" si="16"/>
        <v>55.769999999999996</v>
      </c>
      <c r="J53" s="2"/>
      <c r="K53" s="41" t="str">
        <f t="shared" si="3"/>
        <v>FALTA PREU</v>
      </c>
      <c r="L53" s="46">
        <v>0.1</v>
      </c>
      <c r="M53" s="41" t="str">
        <f t="shared" si="17"/>
        <v>REVISAR PREU</v>
      </c>
      <c r="N53" s="42" t="str">
        <f t="shared" si="18"/>
        <v>REVISAR PREU</v>
      </c>
      <c r="O53" s="23"/>
    </row>
    <row r="54" spans="1:15" x14ac:dyDescent="0.25">
      <c r="A54" s="52">
        <v>101478</v>
      </c>
      <c r="B54" s="37" t="s">
        <v>52</v>
      </c>
      <c r="C54" s="44" t="s">
        <v>19</v>
      </c>
      <c r="D54" s="37">
        <v>15</v>
      </c>
      <c r="E54" s="45">
        <v>11.75</v>
      </c>
      <c r="F54" s="39">
        <f t="shared" si="0"/>
        <v>176.25</v>
      </c>
      <c r="G54" s="57">
        <v>0.1</v>
      </c>
      <c r="H54" s="39">
        <f t="shared" si="15"/>
        <v>17.625</v>
      </c>
      <c r="I54" s="40">
        <f t="shared" si="16"/>
        <v>193.875</v>
      </c>
      <c r="J54" s="2"/>
      <c r="K54" s="41" t="str">
        <f t="shared" si="3"/>
        <v>FALTA PREU</v>
      </c>
      <c r="L54" s="46">
        <v>0.1</v>
      </c>
      <c r="M54" s="41" t="str">
        <f t="shared" si="17"/>
        <v>REVISAR PREU</v>
      </c>
      <c r="N54" s="42" t="str">
        <f t="shared" si="18"/>
        <v>REVISAR PREU</v>
      </c>
      <c r="O54" s="23"/>
    </row>
    <row r="55" spans="1:15" x14ac:dyDescent="0.25">
      <c r="A55" s="52">
        <v>101565</v>
      </c>
      <c r="B55" s="37" t="s">
        <v>53</v>
      </c>
      <c r="C55" s="44" t="s">
        <v>19</v>
      </c>
      <c r="D55" s="37">
        <v>15</v>
      </c>
      <c r="E55" s="45">
        <v>5.05</v>
      </c>
      <c r="F55" s="39">
        <f t="shared" si="0"/>
        <v>75.75</v>
      </c>
      <c r="G55" s="57">
        <v>0.1</v>
      </c>
      <c r="H55" s="39">
        <f t="shared" si="15"/>
        <v>7.5750000000000002</v>
      </c>
      <c r="I55" s="40">
        <f t="shared" si="16"/>
        <v>83.325000000000003</v>
      </c>
      <c r="J55" s="2"/>
      <c r="K55" s="41" t="str">
        <f t="shared" si="3"/>
        <v>FALTA PREU</v>
      </c>
      <c r="L55" s="46">
        <v>0.1</v>
      </c>
      <c r="M55" s="41" t="str">
        <f t="shared" si="17"/>
        <v>REVISAR PREU</v>
      </c>
      <c r="N55" s="42" t="str">
        <f t="shared" si="18"/>
        <v>REVISAR PREU</v>
      </c>
      <c r="O55" s="23"/>
    </row>
    <row r="56" spans="1:15" x14ac:dyDescent="0.25">
      <c r="A56" s="52">
        <v>101538</v>
      </c>
      <c r="B56" s="37" t="s">
        <v>54</v>
      </c>
      <c r="C56" s="44" t="s">
        <v>19</v>
      </c>
      <c r="D56" s="37">
        <v>10</v>
      </c>
      <c r="E56" s="45">
        <v>6.47</v>
      </c>
      <c r="F56" s="39">
        <f t="shared" si="0"/>
        <v>64.7</v>
      </c>
      <c r="G56" s="57">
        <v>0.1</v>
      </c>
      <c r="H56" s="39">
        <f t="shared" si="15"/>
        <v>6.4700000000000006</v>
      </c>
      <c r="I56" s="40">
        <f t="shared" si="16"/>
        <v>71.17</v>
      </c>
      <c r="J56" s="2"/>
      <c r="K56" s="41" t="str">
        <f t="shared" si="3"/>
        <v>FALTA PREU</v>
      </c>
      <c r="L56" s="46">
        <v>0.1</v>
      </c>
      <c r="M56" s="41" t="str">
        <f t="shared" si="17"/>
        <v>REVISAR PREU</v>
      </c>
      <c r="N56" s="42" t="str">
        <f t="shared" si="18"/>
        <v>REVISAR PREU</v>
      </c>
      <c r="O56" s="23"/>
    </row>
    <row r="57" spans="1:15" x14ac:dyDescent="0.25">
      <c r="A57" s="52">
        <v>101458</v>
      </c>
      <c r="B57" s="37" t="s">
        <v>55</v>
      </c>
      <c r="C57" s="44" t="s">
        <v>19</v>
      </c>
      <c r="D57" s="37">
        <v>10</v>
      </c>
      <c r="E57" s="45">
        <v>5.64</v>
      </c>
      <c r="F57" s="39">
        <f t="shared" si="0"/>
        <v>56.4</v>
      </c>
      <c r="G57" s="57">
        <v>0.1</v>
      </c>
      <c r="H57" s="39">
        <f t="shared" si="15"/>
        <v>5.6400000000000006</v>
      </c>
      <c r="I57" s="40">
        <f t="shared" si="16"/>
        <v>62.04</v>
      </c>
      <c r="J57" s="2"/>
      <c r="K57" s="41" t="str">
        <f t="shared" si="3"/>
        <v>FALTA PREU</v>
      </c>
      <c r="L57" s="46">
        <v>0.1</v>
      </c>
      <c r="M57" s="41" t="str">
        <f t="shared" si="17"/>
        <v>REVISAR PREU</v>
      </c>
      <c r="N57" s="42" t="str">
        <f t="shared" si="18"/>
        <v>REVISAR PREU</v>
      </c>
      <c r="O57" s="23"/>
    </row>
    <row r="58" spans="1:15" x14ac:dyDescent="0.25">
      <c r="A58" s="52">
        <v>101486</v>
      </c>
      <c r="B58" s="37" t="s">
        <v>56</v>
      </c>
      <c r="C58" s="44" t="s">
        <v>19</v>
      </c>
      <c r="D58" s="37">
        <v>10</v>
      </c>
      <c r="E58" s="45">
        <v>5.4</v>
      </c>
      <c r="F58" s="39">
        <f t="shared" si="0"/>
        <v>54</v>
      </c>
      <c r="G58" s="57">
        <v>0.1</v>
      </c>
      <c r="H58" s="39">
        <f t="shared" si="15"/>
        <v>5.4</v>
      </c>
      <c r="I58" s="40">
        <f t="shared" si="16"/>
        <v>59.4</v>
      </c>
      <c r="J58" s="2"/>
      <c r="K58" s="41" t="str">
        <f t="shared" si="3"/>
        <v>FALTA PREU</v>
      </c>
      <c r="L58" s="46">
        <v>0.1</v>
      </c>
      <c r="M58" s="41" t="str">
        <f t="shared" si="17"/>
        <v>REVISAR PREU</v>
      </c>
      <c r="N58" s="42" t="str">
        <f t="shared" si="18"/>
        <v>REVISAR PREU</v>
      </c>
      <c r="O58" s="23"/>
    </row>
    <row r="59" spans="1:15" x14ac:dyDescent="0.25">
      <c r="A59" s="52">
        <v>101577</v>
      </c>
      <c r="B59" s="37" t="s">
        <v>57</v>
      </c>
      <c r="C59" s="44" t="s">
        <v>19</v>
      </c>
      <c r="D59" s="37">
        <v>10</v>
      </c>
      <c r="E59" s="45">
        <v>10.199999999999999</v>
      </c>
      <c r="F59" s="39">
        <f t="shared" si="0"/>
        <v>102</v>
      </c>
      <c r="G59" s="57">
        <v>0.1</v>
      </c>
      <c r="H59" s="39">
        <f t="shared" si="15"/>
        <v>10.200000000000001</v>
      </c>
      <c r="I59" s="40">
        <f t="shared" si="16"/>
        <v>112.2</v>
      </c>
      <c r="J59" s="2"/>
      <c r="K59" s="41" t="str">
        <f t="shared" si="3"/>
        <v>FALTA PREU</v>
      </c>
      <c r="L59" s="46">
        <v>0.1</v>
      </c>
      <c r="M59" s="41" t="str">
        <f t="shared" si="17"/>
        <v>REVISAR PREU</v>
      </c>
      <c r="N59" s="42" t="str">
        <f t="shared" si="18"/>
        <v>REVISAR PREU</v>
      </c>
      <c r="O59" s="23"/>
    </row>
    <row r="60" spans="1:15" x14ac:dyDescent="0.25">
      <c r="A60" s="52">
        <v>102607</v>
      </c>
      <c r="B60" s="37" t="s">
        <v>98</v>
      </c>
      <c r="C60" s="44" t="s">
        <v>19</v>
      </c>
      <c r="D60" s="37">
        <v>10</v>
      </c>
      <c r="E60" s="45">
        <v>5.72</v>
      </c>
      <c r="F60" s="39">
        <f t="shared" si="0"/>
        <v>57.199999999999996</v>
      </c>
      <c r="G60" s="57">
        <v>0.1</v>
      </c>
      <c r="H60" s="39">
        <f t="shared" ref="H60:H92" si="19">F60*G60</f>
        <v>5.72</v>
      </c>
      <c r="I60" s="40">
        <f t="shared" ref="I60:I92" si="20">H60+F60</f>
        <v>62.919999999999995</v>
      </c>
      <c r="J60" s="2"/>
      <c r="K60" s="41" t="str">
        <f t="shared" si="3"/>
        <v>FALTA PREU</v>
      </c>
      <c r="L60" s="46">
        <v>0.1</v>
      </c>
      <c r="M60" s="41" t="str">
        <f t="shared" ref="M60:M92" si="21">IFERROR(K60*L60,"REVISAR PREU")</f>
        <v>REVISAR PREU</v>
      </c>
      <c r="N60" s="42" t="str">
        <f t="shared" ref="N60:N92" si="22">IFERROR(M60+K60,"REVISAR PREU")</f>
        <v>REVISAR PREU</v>
      </c>
      <c r="O60" s="23"/>
    </row>
    <row r="61" spans="1:15" x14ac:dyDescent="0.25">
      <c r="A61" s="52">
        <v>101543</v>
      </c>
      <c r="B61" s="37" t="s">
        <v>58</v>
      </c>
      <c r="C61" s="44" t="s">
        <v>19</v>
      </c>
      <c r="D61" s="37">
        <v>5</v>
      </c>
      <c r="E61" s="45">
        <v>6.68</v>
      </c>
      <c r="F61" s="39">
        <f t="shared" si="0"/>
        <v>33.4</v>
      </c>
      <c r="G61" s="57">
        <v>0.1</v>
      </c>
      <c r="H61" s="39">
        <f t="shared" si="19"/>
        <v>3.34</v>
      </c>
      <c r="I61" s="40">
        <f t="shared" si="20"/>
        <v>36.739999999999995</v>
      </c>
      <c r="J61" s="2"/>
      <c r="K61" s="41" t="str">
        <f t="shared" si="3"/>
        <v>FALTA PREU</v>
      </c>
      <c r="L61" s="46">
        <v>0.1</v>
      </c>
      <c r="M61" s="41" t="str">
        <f t="shared" si="21"/>
        <v>REVISAR PREU</v>
      </c>
      <c r="N61" s="42" t="str">
        <f t="shared" si="22"/>
        <v>REVISAR PREU</v>
      </c>
      <c r="O61" s="23"/>
    </row>
    <row r="62" spans="1:15" x14ac:dyDescent="0.25">
      <c r="A62" s="52">
        <v>101537</v>
      </c>
      <c r="B62" s="37" t="s">
        <v>59</v>
      </c>
      <c r="C62" s="44" t="s">
        <v>19</v>
      </c>
      <c r="D62" s="37">
        <v>5</v>
      </c>
      <c r="E62" s="45">
        <v>6.3</v>
      </c>
      <c r="F62" s="39">
        <f t="shared" si="0"/>
        <v>31.5</v>
      </c>
      <c r="G62" s="57">
        <v>0.1</v>
      </c>
      <c r="H62" s="39">
        <f t="shared" si="19"/>
        <v>3.1500000000000004</v>
      </c>
      <c r="I62" s="40">
        <f t="shared" si="20"/>
        <v>34.65</v>
      </c>
      <c r="J62" s="2"/>
      <c r="K62" s="41" t="str">
        <f t="shared" si="3"/>
        <v>FALTA PREU</v>
      </c>
      <c r="L62" s="46">
        <v>0.1</v>
      </c>
      <c r="M62" s="41" t="str">
        <f t="shared" si="21"/>
        <v>REVISAR PREU</v>
      </c>
      <c r="N62" s="42" t="str">
        <f t="shared" si="22"/>
        <v>REVISAR PREU</v>
      </c>
      <c r="O62" s="23"/>
    </row>
    <row r="63" spans="1:15" x14ac:dyDescent="0.25">
      <c r="A63" s="52">
        <v>101553</v>
      </c>
      <c r="B63" s="37" t="s">
        <v>60</v>
      </c>
      <c r="C63" s="44" t="s">
        <v>19</v>
      </c>
      <c r="D63" s="37">
        <v>5</v>
      </c>
      <c r="E63" s="45">
        <v>10.4</v>
      </c>
      <c r="F63" s="39">
        <f t="shared" si="0"/>
        <v>52</v>
      </c>
      <c r="G63" s="57">
        <v>0.1</v>
      </c>
      <c r="H63" s="39">
        <f t="shared" si="19"/>
        <v>5.2</v>
      </c>
      <c r="I63" s="40">
        <f t="shared" si="20"/>
        <v>57.2</v>
      </c>
      <c r="J63" s="2"/>
      <c r="K63" s="41" t="str">
        <f t="shared" si="3"/>
        <v>FALTA PREU</v>
      </c>
      <c r="L63" s="46">
        <v>0.1</v>
      </c>
      <c r="M63" s="41" t="str">
        <f t="shared" si="21"/>
        <v>REVISAR PREU</v>
      </c>
      <c r="N63" s="42" t="str">
        <f t="shared" si="22"/>
        <v>REVISAR PREU</v>
      </c>
      <c r="O63" s="23"/>
    </row>
    <row r="64" spans="1:15" x14ac:dyDescent="0.25">
      <c r="A64" s="52">
        <v>101530</v>
      </c>
      <c r="B64" s="37" t="s">
        <v>61</v>
      </c>
      <c r="C64" s="44" t="s">
        <v>19</v>
      </c>
      <c r="D64" s="37">
        <v>2</v>
      </c>
      <c r="E64" s="45">
        <v>2.81</v>
      </c>
      <c r="F64" s="39">
        <f t="shared" si="0"/>
        <v>5.62</v>
      </c>
      <c r="G64" s="57">
        <v>0.1</v>
      </c>
      <c r="H64" s="39">
        <f t="shared" si="19"/>
        <v>0.56200000000000006</v>
      </c>
      <c r="I64" s="40">
        <f t="shared" si="20"/>
        <v>6.1820000000000004</v>
      </c>
      <c r="J64" s="2"/>
      <c r="K64" s="41" t="str">
        <f t="shared" si="3"/>
        <v>FALTA PREU</v>
      </c>
      <c r="L64" s="46">
        <v>0.1</v>
      </c>
      <c r="M64" s="41" t="str">
        <f t="shared" si="21"/>
        <v>REVISAR PREU</v>
      </c>
      <c r="N64" s="42" t="str">
        <f t="shared" si="22"/>
        <v>REVISAR PREU</v>
      </c>
      <c r="O64" s="23"/>
    </row>
    <row r="65" spans="1:15" x14ac:dyDescent="0.25">
      <c r="A65" s="52">
        <v>101476</v>
      </c>
      <c r="B65" s="37" t="s">
        <v>62</v>
      </c>
      <c r="C65" s="44" t="s">
        <v>19</v>
      </c>
      <c r="D65" s="37">
        <v>2</v>
      </c>
      <c r="E65" s="45">
        <v>11.28</v>
      </c>
      <c r="F65" s="39">
        <f t="shared" si="0"/>
        <v>22.56</v>
      </c>
      <c r="G65" s="57">
        <v>0.1</v>
      </c>
      <c r="H65" s="39">
        <f t="shared" si="19"/>
        <v>2.2559999999999998</v>
      </c>
      <c r="I65" s="40">
        <f t="shared" si="20"/>
        <v>24.815999999999999</v>
      </c>
      <c r="J65" s="2"/>
      <c r="K65" s="41" t="str">
        <f t="shared" si="3"/>
        <v>FALTA PREU</v>
      </c>
      <c r="L65" s="46">
        <v>0.1</v>
      </c>
      <c r="M65" s="41" t="str">
        <f t="shared" si="21"/>
        <v>REVISAR PREU</v>
      </c>
      <c r="N65" s="42" t="str">
        <f t="shared" si="22"/>
        <v>REVISAR PREU</v>
      </c>
      <c r="O65" s="23"/>
    </row>
    <row r="66" spans="1:15" x14ac:dyDescent="0.25">
      <c r="A66" s="52">
        <v>101550</v>
      </c>
      <c r="B66" s="37" t="s">
        <v>63</v>
      </c>
      <c r="C66" s="44" t="s">
        <v>19</v>
      </c>
      <c r="D66" s="37">
        <v>2</v>
      </c>
      <c r="E66" s="45">
        <v>3.7</v>
      </c>
      <c r="F66" s="39">
        <f t="shared" si="0"/>
        <v>7.4</v>
      </c>
      <c r="G66" s="57">
        <v>0.1</v>
      </c>
      <c r="H66" s="39">
        <f t="shared" si="19"/>
        <v>0.7400000000000001</v>
      </c>
      <c r="I66" s="40">
        <f t="shared" si="20"/>
        <v>8.14</v>
      </c>
      <c r="J66" s="2"/>
      <c r="K66" s="41" t="str">
        <f t="shared" si="3"/>
        <v>FALTA PREU</v>
      </c>
      <c r="L66" s="46">
        <v>0.1</v>
      </c>
      <c r="M66" s="41" t="str">
        <f t="shared" si="21"/>
        <v>REVISAR PREU</v>
      </c>
      <c r="N66" s="42" t="str">
        <f t="shared" si="22"/>
        <v>REVISAR PREU</v>
      </c>
      <c r="O66" s="23"/>
    </row>
    <row r="67" spans="1:15" x14ac:dyDescent="0.25">
      <c r="A67" s="52">
        <v>101562</v>
      </c>
      <c r="B67" s="37" t="s">
        <v>64</v>
      </c>
      <c r="C67" s="44" t="s">
        <v>19</v>
      </c>
      <c r="D67" s="37">
        <v>2</v>
      </c>
      <c r="E67" s="45">
        <v>11.89</v>
      </c>
      <c r="F67" s="39">
        <f t="shared" si="0"/>
        <v>23.78</v>
      </c>
      <c r="G67" s="57">
        <v>0.1</v>
      </c>
      <c r="H67" s="39">
        <f t="shared" si="19"/>
        <v>2.3780000000000001</v>
      </c>
      <c r="I67" s="40">
        <f t="shared" si="20"/>
        <v>26.158000000000001</v>
      </c>
      <c r="J67" s="2"/>
      <c r="K67" s="41" t="str">
        <f t="shared" si="3"/>
        <v>FALTA PREU</v>
      </c>
      <c r="L67" s="46">
        <v>0.1</v>
      </c>
      <c r="M67" s="41" t="str">
        <f t="shared" si="21"/>
        <v>REVISAR PREU</v>
      </c>
      <c r="N67" s="42" t="str">
        <f t="shared" si="22"/>
        <v>REVISAR PREU</v>
      </c>
      <c r="O67" s="23"/>
    </row>
    <row r="68" spans="1:15" x14ac:dyDescent="0.25">
      <c r="A68" s="52">
        <v>101575</v>
      </c>
      <c r="B68" s="37" t="s">
        <v>65</v>
      </c>
      <c r="C68" s="44" t="s">
        <v>19</v>
      </c>
      <c r="D68" s="37">
        <v>2</v>
      </c>
      <c r="E68" s="45">
        <v>6.4</v>
      </c>
      <c r="F68" s="39">
        <f t="shared" si="0"/>
        <v>12.8</v>
      </c>
      <c r="G68" s="57">
        <v>0.1</v>
      </c>
      <c r="H68" s="39">
        <f t="shared" si="19"/>
        <v>1.2800000000000002</v>
      </c>
      <c r="I68" s="40">
        <f t="shared" si="20"/>
        <v>14.080000000000002</v>
      </c>
      <c r="J68" s="2"/>
      <c r="K68" s="41" t="str">
        <f t="shared" si="3"/>
        <v>FALTA PREU</v>
      </c>
      <c r="L68" s="46">
        <v>0.1</v>
      </c>
      <c r="M68" s="41" t="str">
        <f t="shared" si="21"/>
        <v>REVISAR PREU</v>
      </c>
      <c r="N68" s="42" t="str">
        <f t="shared" si="22"/>
        <v>REVISAR PREU</v>
      </c>
      <c r="O68" s="23"/>
    </row>
    <row r="69" spans="1:15" x14ac:dyDescent="0.25">
      <c r="A69" s="52">
        <v>101529</v>
      </c>
      <c r="B69" s="37" t="s">
        <v>66</v>
      </c>
      <c r="C69" s="44" t="s">
        <v>19</v>
      </c>
      <c r="D69" s="37">
        <v>2</v>
      </c>
      <c r="E69" s="45">
        <v>6.23</v>
      </c>
      <c r="F69" s="39">
        <f t="shared" si="0"/>
        <v>12.46</v>
      </c>
      <c r="G69" s="57">
        <v>0.1</v>
      </c>
      <c r="H69" s="39">
        <f t="shared" si="19"/>
        <v>1.2460000000000002</v>
      </c>
      <c r="I69" s="40">
        <f t="shared" si="20"/>
        <v>13.706000000000001</v>
      </c>
      <c r="J69" s="2"/>
      <c r="K69" s="41" t="str">
        <f t="shared" si="3"/>
        <v>FALTA PREU</v>
      </c>
      <c r="L69" s="46">
        <v>0.1</v>
      </c>
      <c r="M69" s="41" t="str">
        <f t="shared" si="21"/>
        <v>REVISAR PREU</v>
      </c>
      <c r="N69" s="42" t="str">
        <f t="shared" si="22"/>
        <v>REVISAR PREU</v>
      </c>
      <c r="O69" s="23"/>
    </row>
    <row r="70" spans="1:15" x14ac:dyDescent="0.25">
      <c r="A70" s="52">
        <v>101549</v>
      </c>
      <c r="B70" s="37" t="s">
        <v>67</v>
      </c>
      <c r="C70" s="44" t="s">
        <v>19</v>
      </c>
      <c r="D70" s="37">
        <v>2</v>
      </c>
      <c r="E70" s="45">
        <v>7.96</v>
      </c>
      <c r="F70" s="39">
        <f t="shared" si="0"/>
        <v>15.92</v>
      </c>
      <c r="G70" s="57">
        <v>0.1</v>
      </c>
      <c r="H70" s="39">
        <f t="shared" si="19"/>
        <v>1.5920000000000001</v>
      </c>
      <c r="I70" s="40">
        <f t="shared" si="20"/>
        <v>17.512</v>
      </c>
      <c r="J70" s="2"/>
      <c r="K70" s="41" t="str">
        <f t="shared" si="3"/>
        <v>FALTA PREU</v>
      </c>
      <c r="L70" s="46">
        <v>0.1</v>
      </c>
      <c r="M70" s="41" t="str">
        <f t="shared" si="21"/>
        <v>REVISAR PREU</v>
      </c>
      <c r="N70" s="42" t="str">
        <f t="shared" si="22"/>
        <v>REVISAR PREU</v>
      </c>
      <c r="O70" s="23"/>
    </row>
    <row r="71" spans="1:15" x14ac:dyDescent="0.25">
      <c r="A71" s="52">
        <v>101569</v>
      </c>
      <c r="B71" s="37" t="s">
        <v>68</v>
      </c>
      <c r="C71" s="44" t="s">
        <v>19</v>
      </c>
      <c r="D71" s="37">
        <v>2</v>
      </c>
      <c r="E71" s="45">
        <v>7.4</v>
      </c>
      <c r="F71" s="39">
        <f t="shared" si="0"/>
        <v>14.8</v>
      </c>
      <c r="G71" s="57">
        <v>0.1</v>
      </c>
      <c r="H71" s="39">
        <f t="shared" si="19"/>
        <v>1.4800000000000002</v>
      </c>
      <c r="I71" s="40">
        <f t="shared" si="20"/>
        <v>16.28</v>
      </c>
      <c r="J71" s="2"/>
      <c r="K71" s="41" t="str">
        <f t="shared" si="3"/>
        <v>FALTA PREU</v>
      </c>
      <c r="L71" s="46">
        <v>0.1</v>
      </c>
      <c r="M71" s="41" t="str">
        <f t="shared" si="21"/>
        <v>REVISAR PREU</v>
      </c>
      <c r="N71" s="42" t="str">
        <f t="shared" si="22"/>
        <v>REVISAR PREU</v>
      </c>
      <c r="O71" s="23"/>
    </row>
    <row r="72" spans="1:15" x14ac:dyDescent="0.25">
      <c r="A72" s="52">
        <v>101513</v>
      </c>
      <c r="B72" s="37" t="s">
        <v>69</v>
      </c>
      <c r="C72" s="44" t="s">
        <v>19</v>
      </c>
      <c r="D72" s="37">
        <v>2</v>
      </c>
      <c r="E72" s="45">
        <v>9.2799999999999994</v>
      </c>
      <c r="F72" s="39">
        <f t="shared" si="0"/>
        <v>18.559999999999999</v>
      </c>
      <c r="G72" s="57">
        <v>0.1</v>
      </c>
      <c r="H72" s="39">
        <f t="shared" si="19"/>
        <v>1.8559999999999999</v>
      </c>
      <c r="I72" s="40">
        <f t="shared" si="20"/>
        <v>20.415999999999997</v>
      </c>
      <c r="J72" s="2"/>
      <c r="K72" s="41" t="str">
        <f t="shared" si="3"/>
        <v>FALTA PREU</v>
      </c>
      <c r="L72" s="46">
        <v>0.1</v>
      </c>
      <c r="M72" s="41" t="str">
        <f t="shared" si="21"/>
        <v>REVISAR PREU</v>
      </c>
      <c r="N72" s="42" t="str">
        <f t="shared" si="22"/>
        <v>REVISAR PREU</v>
      </c>
      <c r="O72" s="23"/>
    </row>
    <row r="73" spans="1:15" x14ac:dyDescent="0.25">
      <c r="A73" s="52">
        <v>101516</v>
      </c>
      <c r="B73" s="37" t="s">
        <v>70</v>
      </c>
      <c r="C73" s="44" t="s">
        <v>19</v>
      </c>
      <c r="D73" s="37">
        <v>2</v>
      </c>
      <c r="E73" s="45">
        <v>2.48</v>
      </c>
      <c r="F73" s="39">
        <f t="shared" si="0"/>
        <v>4.96</v>
      </c>
      <c r="G73" s="57">
        <v>0.1</v>
      </c>
      <c r="H73" s="39">
        <f t="shared" si="19"/>
        <v>0.496</v>
      </c>
      <c r="I73" s="40">
        <f t="shared" si="20"/>
        <v>5.4559999999999995</v>
      </c>
      <c r="J73" s="2"/>
      <c r="K73" s="41" t="str">
        <f t="shared" si="3"/>
        <v>FALTA PREU</v>
      </c>
      <c r="L73" s="46">
        <v>0.1</v>
      </c>
      <c r="M73" s="41" t="str">
        <f t="shared" si="21"/>
        <v>REVISAR PREU</v>
      </c>
      <c r="N73" s="42" t="str">
        <f t="shared" si="22"/>
        <v>REVISAR PREU</v>
      </c>
      <c r="O73" s="23"/>
    </row>
    <row r="74" spans="1:15" x14ac:dyDescent="0.25">
      <c r="A74" s="52">
        <v>101533</v>
      </c>
      <c r="B74" s="37" t="s">
        <v>71</v>
      </c>
      <c r="C74" s="44" t="s">
        <v>19</v>
      </c>
      <c r="D74" s="37">
        <v>2</v>
      </c>
      <c r="E74" s="45">
        <v>4.2300000000000004</v>
      </c>
      <c r="F74" s="39">
        <f t="shared" si="0"/>
        <v>8.4600000000000009</v>
      </c>
      <c r="G74" s="57">
        <v>0.1</v>
      </c>
      <c r="H74" s="39">
        <f t="shared" si="19"/>
        <v>0.84600000000000009</v>
      </c>
      <c r="I74" s="40">
        <f t="shared" si="20"/>
        <v>9.3060000000000009</v>
      </c>
      <c r="J74" s="2"/>
      <c r="K74" s="41" t="str">
        <f t="shared" si="3"/>
        <v>FALTA PREU</v>
      </c>
      <c r="L74" s="46">
        <v>0.1</v>
      </c>
      <c r="M74" s="41" t="str">
        <f t="shared" si="21"/>
        <v>REVISAR PREU</v>
      </c>
      <c r="N74" s="42" t="str">
        <f t="shared" si="22"/>
        <v>REVISAR PREU</v>
      </c>
      <c r="O74" s="23"/>
    </row>
    <row r="75" spans="1:15" x14ac:dyDescent="0.25">
      <c r="A75" s="52">
        <v>101544</v>
      </c>
      <c r="B75" s="37" t="s">
        <v>72</v>
      </c>
      <c r="C75" s="44" t="s">
        <v>19</v>
      </c>
      <c r="D75" s="37">
        <v>2</v>
      </c>
      <c r="E75" s="45">
        <v>6.43</v>
      </c>
      <c r="F75" s="39">
        <f t="shared" si="0"/>
        <v>12.86</v>
      </c>
      <c r="G75" s="57">
        <v>0.1</v>
      </c>
      <c r="H75" s="39">
        <f t="shared" si="19"/>
        <v>1.286</v>
      </c>
      <c r="I75" s="40">
        <f t="shared" si="20"/>
        <v>14.145999999999999</v>
      </c>
      <c r="J75" s="2"/>
      <c r="K75" s="41" t="str">
        <f t="shared" si="3"/>
        <v>FALTA PREU</v>
      </c>
      <c r="L75" s="46">
        <v>0.1</v>
      </c>
      <c r="M75" s="41" t="str">
        <f t="shared" si="21"/>
        <v>REVISAR PREU</v>
      </c>
      <c r="N75" s="42" t="str">
        <f t="shared" si="22"/>
        <v>REVISAR PREU</v>
      </c>
      <c r="O75" s="23"/>
    </row>
    <row r="76" spans="1:15" x14ac:dyDescent="0.25">
      <c r="A76" s="52">
        <v>101515</v>
      </c>
      <c r="B76" s="37" t="s">
        <v>73</v>
      </c>
      <c r="C76" s="44" t="s">
        <v>19</v>
      </c>
      <c r="D76" s="37">
        <v>2</v>
      </c>
      <c r="E76" s="45">
        <v>3.95</v>
      </c>
      <c r="F76" s="39">
        <f t="shared" si="0"/>
        <v>7.9</v>
      </c>
      <c r="G76" s="57">
        <v>0.1</v>
      </c>
      <c r="H76" s="39">
        <f t="shared" si="19"/>
        <v>0.79</v>
      </c>
      <c r="I76" s="40">
        <f t="shared" si="20"/>
        <v>8.6900000000000013</v>
      </c>
      <c r="J76" s="2"/>
      <c r="K76" s="41" t="str">
        <f t="shared" si="3"/>
        <v>FALTA PREU</v>
      </c>
      <c r="L76" s="46">
        <v>0.1</v>
      </c>
      <c r="M76" s="41" t="str">
        <f t="shared" si="21"/>
        <v>REVISAR PREU</v>
      </c>
      <c r="N76" s="42" t="str">
        <f t="shared" si="22"/>
        <v>REVISAR PREU</v>
      </c>
      <c r="O76" s="23"/>
    </row>
    <row r="77" spans="1:15" x14ac:dyDescent="0.25">
      <c r="A77" s="52">
        <v>102709</v>
      </c>
      <c r="B77" s="37" t="s">
        <v>74</v>
      </c>
      <c r="C77" s="44" t="s">
        <v>19</v>
      </c>
      <c r="D77" s="37">
        <v>2</v>
      </c>
      <c r="E77" s="45">
        <v>5.72</v>
      </c>
      <c r="F77" s="39">
        <f t="shared" si="0"/>
        <v>11.44</v>
      </c>
      <c r="G77" s="57">
        <v>0.1</v>
      </c>
      <c r="H77" s="39">
        <f t="shared" si="19"/>
        <v>1.1439999999999999</v>
      </c>
      <c r="I77" s="40">
        <f t="shared" si="20"/>
        <v>12.584</v>
      </c>
      <c r="J77" s="2"/>
      <c r="K77" s="41" t="str">
        <f t="shared" si="3"/>
        <v>FALTA PREU</v>
      </c>
      <c r="L77" s="46">
        <v>0.1</v>
      </c>
      <c r="M77" s="41" t="str">
        <f t="shared" si="21"/>
        <v>REVISAR PREU</v>
      </c>
      <c r="N77" s="42" t="str">
        <f t="shared" si="22"/>
        <v>REVISAR PREU</v>
      </c>
      <c r="O77" s="23"/>
    </row>
    <row r="78" spans="1:15" x14ac:dyDescent="0.25">
      <c r="A78" s="52">
        <v>102214</v>
      </c>
      <c r="B78" s="37" t="s">
        <v>75</v>
      </c>
      <c r="C78" s="44" t="s">
        <v>19</v>
      </c>
      <c r="D78" s="37">
        <v>2</v>
      </c>
      <c r="E78" s="45">
        <v>7.1</v>
      </c>
      <c r="F78" s="39">
        <f t="shared" si="0"/>
        <v>14.2</v>
      </c>
      <c r="G78" s="57">
        <v>0.1</v>
      </c>
      <c r="H78" s="39">
        <f t="shared" si="19"/>
        <v>1.42</v>
      </c>
      <c r="I78" s="40">
        <f t="shared" si="20"/>
        <v>15.62</v>
      </c>
      <c r="J78" s="2"/>
      <c r="K78" s="41" t="str">
        <f t="shared" si="3"/>
        <v>FALTA PREU</v>
      </c>
      <c r="L78" s="46">
        <v>0.1</v>
      </c>
      <c r="M78" s="41" t="str">
        <f t="shared" si="21"/>
        <v>REVISAR PREU</v>
      </c>
      <c r="N78" s="42" t="str">
        <f t="shared" si="22"/>
        <v>REVISAR PREU</v>
      </c>
      <c r="O78" s="23"/>
    </row>
    <row r="79" spans="1:15" x14ac:dyDescent="0.25">
      <c r="A79" s="52">
        <v>102589</v>
      </c>
      <c r="B79" s="37" t="s">
        <v>76</v>
      </c>
      <c r="C79" s="44" t="s">
        <v>19</v>
      </c>
      <c r="D79" s="37">
        <v>2</v>
      </c>
      <c r="E79" s="45">
        <v>5.34</v>
      </c>
      <c r="F79" s="39">
        <f t="shared" si="0"/>
        <v>10.68</v>
      </c>
      <c r="G79" s="57">
        <v>0.1</v>
      </c>
      <c r="H79" s="39">
        <f t="shared" si="19"/>
        <v>1.0680000000000001</v>
      </c>
      <c r="I79" s="40">
        <f t="shared" si="20"/>
        <v>11.747999999999999</v>
      </c>
      <c r="J79" s="2"/>
      <c r="K79" s="41" t="str">
        <f t="shared" si="3"/>
        <v>FALTA PREU</v>
      </c>
      <c r="L79" s="46">
        <v>0.1</v>
      </c>
      <c r="M79" s="41" t="str">
        <f t="shared" si="21"/>
        <v>REVISAR PREU</v>
      </c>
      <c r="N79" s="42" t="str">
        <f t="shared" si="22"/>
        <v>REVISAR PREU</v>
      </c>
      <c r="O79" s="23"/>
    </row>
    <row r="80" spans="1:15" x14ac:dyDescent="0.25">
      <c r="A80" s="52">
        <v>101617</v>
      </c>
      <c r="B80" s="37" t="s">
        <v>77</v>
      </c>
      <c r="C80" s="44" t="s">
        <v>19</v>
      </c>
      <c r="D80" s="37">
        <v>2</v>
      </c>
      <c r="E80" s="45">
        <v>5.43</v>
      </c>
      <c r="F80" s="39">
        <f t="shared" si="0"/>
        <v>10.86</v>
      </c>
      <c r="G80" s="57">
        <v>0.1</v>
      </c>
      <c r="H80" s="39">
        <f t="shared" si="19"/>
        <v>1.0860000000000001</v>
      </c>
      <c r="I80" s="40">
        <f t="shared" si="20"/>
        <v>11.946</v>
      </c>
      <c r="J80" s="2"/>
      <c r="K80" s="41" t="str">
        <f t="shared" si="3"/>
        <v>FALTA PREU</v>
      </c>
      <c r="L80" s="46">
        <v>0.1</v>
      </c>
      <c r="M80" s="41" t="str">
        <f t="shared" si="21"/>
        <v>REVISAR PREU</v>
      </c>
      <c r="N80" s="42" t="str">
        <f t="shared" si="22"/>
        <v>REVISAR PREU</v>
      </c>
      <c r="O80" s="23"/>
    </row>
    <row r="81" spans="1:15" x14ac:dyDescent="0.25">
      <c r="A81" s="52">
        <v>101446</v>
      </c>
      <c r="B81" s="37" t="s">
        <v>78</v>
      </c>
      <c r="C81" s="44" t="s">
        <v>19</v>
      </c>
      <c r="D81" s="37">
        <v>2</v>
      </c>
      <c r="E81" s="45">
        <v>6.89</v>
      </c>
      <c r="F81" s="39">
        <f t="shared" si="0"/>
        <v>13.78</v>
      </c>
      <c r="G81" s="57">
        <v>0.1</v>
      </c>
      <c r="H81" s="39">
        <f t="shared" si="19"/>
        <v>1.3780000000000001</v>
      </c>
      <c r="I81" s="40">
        <f t="shared" si="20"/>
        <v>15.157999999999999</v>
      </c>
      <c r="J81" s="2"/>
      <c r="K81" s="41" t="str">
        <f t="shared" si="3"/>
        <v>FALTA PREU</v>
      </c>
      <c r="L81" s="46">
        <v>0.1</v>
      </c>
      <c r="M81" s="41" t="str">
        <f t="shared" si="21"/>
        <v>REVISAR PREU</v>
      </c>
      <c r="N81" s="42" t="str">
        <f t="shared" si="22"/>
        <v>REVISAR PREU</v>
      </c>
      <c r="O81" s="23"/>
    </row>
    <row r="82" spans="1:15" x14ac:dyDescent="0.25">
      <c r="A82" s="52">
        <v>101451</v>
      </c>
      <c r="B82" s="37" t="s">
        <v>79</v>
      </c>
      <c r="C82" s="44" t="s">
        <v>19</v>
      </c>
      <c r="D82" s="37">
        <v>2</v>
      </c>
      <c r="E82" s="45">
        <v>4.22</v>
      </c>
      <c r="F82" s="39">
        <f t="shared" si="0"/>
        <v>8.44</v>
      </c>
      <c r="G82" s="57">
        <v>0.1</v>
      </c>
      <c r="H82" s="39">
        <f t="shared" si="19"/>
        <v>0.84399999999999997</v>
      </c>
      <c r="I82" s="40">
        <f t="shared" si="20"/>
        <v>9.2839999999999989</v>
      </c>
      <c r="J82" s="2"/>
      <c r="K82" s="41" t="str">
        <f t="shared" si="3"/>
        <v>FALTA PREU</v>
      </c>
      <c r="L82" s="46">
        <v>0.1</v>
      </c>
      <c r="M82" s="41" t="str">
        <f t="shared" si="21"/>
        <v>REVISAR PREU</v>
      </c>
      <c r="N82" s="42" t="str">
        <f t="shared" si="22"/>
        <v>REVISAR PREU</v>
      </c>
      <c r="O82" s="23"/>
    </row>
    <row r="83" spans="1:15" x14ac:dyDescent="0.25">
      <c r="A83" s="52">
        <v>101448</v>
      </c>
      <c r="B83" s="37" t="s">
        <v>80</v>
      </c>
      <c r="C83" s="44" t="s">
        <v>19</v>
      </c>
      <c r="D83" s="37">
        <v>2</v>
      </c>
      <c r="E83" s="45">
        <v>2.68</v>
      </c>
      <c r="F83" s="39">
        <f t="shared" si="0"/>
        <v>5.36</v>
      </c>
      <c r="G83" s="57">
        <v>0.1</v>
      </c>
      <c r="H83" s="39">
        <f t="shared" si="19"/>
        <v>0.53600000000000003</v>
      </c>
      <c r="I83" s="40">
        <f t="shared" si="20"/>
        <v>5.8960000000000008</v>
      </c>
      <c r="J83" s="2"/>
      <c r="K83" s="41" t="str">
        <f t="shared" si="3"/>
        <v>FALTA PREU</v>
      </c>
      <c r="L83" s="46">
        <v>0.1</v>
      </c>
      <c r="M83" s="41" t="str">
        <f t="shared" si="21"/>
        <v>REVISAR PREU</v>
      </c>
      <c r="N83" s="42" t="str">
        <f t="shared" si="22"/>
        <v>REVISAR PREU</v>
      </c>
      <c r="O83" s="23"/>
    </row>
    <row r="84" spans="1:15" x14ac:dyDescent="0.25">
      <c r="A84" s="52">
        <v>101467</v>
      </c>
      <c r="B84" s="37" t="s">
        <v>81</v>
      </c>
      <c r="C84" s="44" t="s">
        <v>19</v>
      </c>
      <c r="D84" s="37">
        <v>2</v>
      </c>
      <c r="E84" s="45">
        <v>1.93</v>
      </c>
      <c r="F84" s="39">
        <f t="shared" si="0"/>
        <v>3.86</v>
      </c>
      <c r="G84" s="57">
        <v>0.1</v>
      </c>
      <c r="H84" s="39">
        <f t="shared" si="19"/>
        <v>0.38600000000000001</v>
      </c>
      <c r="I84" s="40">
        <f t="shared" si="20"/>
        <v>4.2459999999999996</v>
      </c>
      <c r="J84" s="2"/>
      <c r="K84" s="41" t="str">
        <f t="shared" si="3"/>
        <v>FALTA PREU</v>
      </c>
      <c r="L84" s="46">
        <v>0.1</v>
      </c>
      <c r="M84" s="41" t="str">
        <f t="shared" si="21"/>
        <v>REVISAR PREU</v>
      </c>
      <c r="N84" s="42" t="str">
        <f t="shared" si="22"/>
        <v>REVISAR PREU</v>
      </c>
      <c r="O84" s="23"/>
    </row>
    <row r="85" spans="1:15" x14ac:dyDescent="0.25">
      <c r="A85" s="52">
        <v>101456</v>
      </c>
      <c r="B85" s="37" t="s">
        <v>82</v>
      </c>
      <c r="C85" s="44" t="s">
        <v>19</v>
      </c>
      <c r="D85" s="37">
        <v>2</v>
      </c>
      <c r="E85" s="45">
        <v>11.02</v>
      </c>
      <c r="F85" s="39">
        <f t="shared" ref="F85:F92" si="23">+D85*E85</f>
        <v>22.04</v>
      </c>
      <c r="G85" s="57">
        <v>0.1</v>
      </c>
      <c r="H85" s="39">
        <f t="shared" si="19"/>
        <v>2.2040000000000002</v>
      </c>
      <c r="I85" s="40">
        <f t="shared" si="20"/>
        <v>24.244</v>
      </c>
      <c r="J85" s="2"/>
      <c r="K85" s="41" t="str">
        <f t="shared" ref="K85:K92" si="24">IF(J85&gt;E85,"PREU SUPERIOR AL DEMANAT",IF(J85=0,"FALTA PREU",IF(J85="","FALTA PREU",ROUND(J85*D85,2))))</f>
        <v>FALTA PREU</v>
      </c>
      <c r="L85" s="46">
        <v>0.1</v>
      </c>
      <c r="M85" s="41" t="str">
        <f t="shared" si="21"/>
        <v>REVISAR PREU</v>
      </c>
      <c r="N85" s="42" t="str">
        <f t="shared" si="22"/>
        <v>REVISAR PREU</v>
      </c>
      <c r="O85" s="23"/>
    </row>
    <row r="86" spans="1:15" x14ac:dyDescent="0.25">
      <c r="A86" s="52">
        <v>102722</v>
      </c>
      <c r="B86" s="37" t="s">
        <v>83</v>
      </c>
      <c r="C86" s="44" t="s">
        <v>19</v>
      </c>
      <c r="D86" s="37">
        <v>2</v>
      </c>
      <c r="E86" s="45">
        <v>27.75</v>
      </c>
      <c r="F86" s="39">
        <f t="shared" si="23"/>
        <v>55.5</v>
      </c>
      <c r="G86" s="57">
        <v>0.1</v>
      </c>
      <c r="H86" s="39">
        <f t="shared" si="19"/>
        <v>5.5500000000000007</v>
      </c>
      <c r="I86" s="40">
        <f t="shared" si="20"/>
        <v>61.05</v>
      </c>
      <c r="J86" s="2"/>
      <c r="K86" s="41" t="str">
        <f t="shared" si="24"/>
        <v>FALTA PREU</v>
      </c>
      <c r="L86" s="46">
        <v>0.1</v>
      </c>
      <c r="M86" s="41" t="str">
        <f t="shared" si="21"/>
        <v>REVISAR PREU</v>
      </c>
      <c r="N86" s="42" t="str">
        <f t="shared" si="22"/>
        <v>REVISAR PREU</v>
      </c>
      <c r="O86" s="23"/>
    </row>
    <row r="87" spans="1:15" x14ac:dyDescent="0.25">
      <c r="A87" s="52">
        <v>101465</v>
      </c>
      <c r="B87" s="37" t="s">
        <v>84</v>
      </c>
      <c r="C87" s="44" t="s">
        <v>19</v>
      </c>
      <c r="D87" s="37">
        <v>2</v>
      </c>
      <c r="E87" s="45">
        <v>14.22</v>
      </c>
      <c r="F87" s="39">
        <f t="shared" si="23"/>
        <v>28.44</v>
      </c>
      <c r="G87" s="57">
        <v>0.1</v>
      </c>
      <c r="H87" s="39">
        <f t="shared" si="19"/>
        <v>2.8440000000000003</v>
      </c>
      <c r="I87" s="40">
        <f t="shared" si="20"/>
        <v>31.284000000000002</v>
      </c>
      <c r="J87" s="2"/>
      <c r="K87" s="41" t="str">
        <f t="shared" si="24"/>
        <v>FALTA PREU</v>
      </c>
      <c r="L87" s="46">
        <v>0.1</v>
      </c>
      <c r="M87" s="41" t="str">
        <f t="shared" si="21"/>
        <v>REVISAR PREU</v>
      </c>
      <c r="N87" s="42" t="str">
        <f t="shared" si="22"/>
        <v>REVISAR PREU</v>
      </c>
      <c r="O87" s="23"/>
    </row>
    <row r="88" spans="1:15" x14ac:dyDescent="0.25">
      <c r="A88" s="52">
        <v>101461</v>
      </c>
      <c r="B88" s="37" t="s">
        <v>85</v>
      </c>
      <c r="C88" s="44" t="s">
        <v>19</v>
      </c>
      <c r="D88" s="37">
        <v>2</v>
      </c>
      <c r="E88" s="45">
        <v>15.18</v>
      </c>
      <c r="F88" s="39">
        <f t="shared" si="23"/>
        <v>30.36</v>
      </c>
      <c r="G88" s="57">
        <v>0.1</v>
      </c>
      <c r="H88" s="39">
        <f t="shared" si="19"/>
        <v>3.036</v>
      </c>
      <c r="I88" s="40">
        <f t="shared" si="20"/>
        <v>33.396000000000001</v>
      </c>
      <c r="J88" s="2"/>
      <c r="K88" s="41" t="str">
        <f t="shared" si="24"/>
        <v>FALTA PREU</v>
      </c>
      <c r="L88" s="46">
        <v>0.1</v>
      </c>
      <c r="M88" s="41" t="str">
        <f t="shared" si="21"/>
        <v>REVISAR PREU</v>
      </c>
      <c r="N88" s="42" t="str">
        <f t="shared" si="22"/>
        <v>REVISAR PREU</v>
      </c>
      <c r="O88" s="23"/>
    </row>
    <row r="89" spans="1:15" x14ac:dyDescent="0.25">
      <c r="A89" s="52" t="s">
        <v>86</v>
      </c>
      <c r="B89" s="37" t="s">
        <v>87</v>
      </c>
      <c r="C89" s="44" t="s">
        <v>19</v>
      </c>
      <c r="D89" s="37">
        <v>2</v>
      </c>
      <c r="E89" s="45">
        <v>49</v>
      </c>
      <c r="F89" s="39">
        <f t="shared" si="23"/>
        <v>98</v>
      </c>
      <c r="G89" s="57">
        <v>0.04</v>
      </c>
      <c r="H89" s="39">
        <f t="shared" si="19"/>
        <v>3.92</v>
      </c>
      <c r="I89" s="40">
        <f t="shared" si="20"/>
        <v>101.92</v>
      </c>
      <c r="J89" s="2"/>
      <c r="K89" s="41" t="str">
        <f t="shared" si="24"/>
        <v>FALTA PREU</v>
      </c>
      <c r="L89" s="46">
        <v>0.04</v>
      </c>
      <c r="M89" s="41" t="str">
        <f t="shared" si="21"/>
        <v>REVISAR PREU</v>
      </c>
      <c r="N89" s="42" t="str">
        <f t="shared" si="22"/>
        <v>REVISAR PREU</v>
      </c>
      <c r="O89" s="23"/>
    </row>
    <row r="90" spans="1:15" x14ac:dyDescent="0.25">
      <c r="A90" s="52" t="s">
        <v>17</v>
      </c>
      <c r="B90" s="37" t="s">
        <v>18</v>
      </c>
      <c r="C90" s="44" t="s">
        <v>19</v>
      </c>
      <c r="D90" s="37">
        <v>2</v>
      </c>
      <c r="E90" s="45">
        <v>4.04</v>
      </c>
      <c r="F90" s="39">
        <f t="shared" si="23"/>
        <v>8.08</v>
      </c>
      <c r="G90" s="57">
        <v>0.1</v>
      </c>
      <c r="H90" s="39">
        <f t="shared" si="19"/>
        <v>0.80800000000000005</v>
      </c>
      <c r="I90" s="40">
        <f t="shared" si="20"/>
        <v>8.8879999999999999</v>
      </c>
      <c r="J90" s="2"/>
      <c r="K90" s="41" t="str">
        <f t="shared" si="24"/>
        <v>FALTA PREU</v>
      </c>
      <c r="L90" s="46">
        <v>0.1</v>
      </c>
      <c r="M90" s="41" t="str">
        <f t="shared" si="21"/>
        <v>REVISAR PREU</v>
      </c>
      <c r="N90" s="42" t="str">
        <f t="shared" si="22"/>
        <v>REVISAR PREU</v>
      </c>
      <c r="O90" s="23"/>
    </row>
    <row r="91" spans="1:15" x14ac:dyDescent="0.25">
      <c r="A91" s="52" t="s">
        <v>20</v>
      </c>
      <c r="B91" s="37" t="s">
        <v>21</v>
      </c>
      <c r="C91" s="44" t="s">
        <v>19</v>
      </c>
      <c r="D91" s="37">
        <v>2</v>
      </c>
      <c r="E91" s="45">
        <v>3.03</v>
      </c>
      <c r="F91" s="39">
        <f t="shared" si="23"/>
        <v>6.06</v>
      </c>
      <c r="G91" s="57">
        <v>0.1</v>
      </c>
      <c r="H91" s="39">
        <f t="shared" si="19"/>
        <v>0.60599999999999998</v>
      </c>
      <c r="I91" s="40">
        <f t="shared" si="20"/>
        <v>6.6659999999999995</v>
      </c>
      <c r="J91" s="2"/>
      <c r="K91" s="41" t="str">
        <f t="shared" si="24"/>
        <v>FALTA PREU</v>
      </c>
      <c r="L91" s="46">
        <v>0.1</v>
      </c>
      <c r="M91" s="41" t="str">
        <f t="shared" si="21"/>
        <v>REVISAR PREU</v>
      </c>
      <c r="N91" s="42" t="str">
        <f t="shared" si="22"/>
        <v>REVISAR PREU</v>
      </c>
      <c r="O91" s="23"/>
    </row>
    <row r="92" spans="1:15" ht="15.75" thickBot="1" x14ac:dyDescent="0.3">
      <c r="A92" s="52" t="s">
        <v>22</v>
      </c>
      <c r="B92" s="37" t="s">
        <v>23</v>
      </c>
      <c r="C92" s="44" t="s">
        <v>19</v>
      </c>
      <c r="D92" s="37">
        <v>2</v>
      </c>
      <c r="E92" s="45">
        <v>7.78</v>
      </c>
      <c r="F92" s="39">
        <f t="shared" si="23"/>
        <v>15.56</v>
      </c>
      <c r="G92" s="57">
        <v>0.1</v>
      </c>
      <c r="H92" s="39">
        <f t="shared" si="19"/>
        <v>1.556</v>
      </c>
      <c r="I92" s="40">
        <f t="shared" si="20"/>
        <v>17.116</v>
      </c>
      <c r="J92" s="2"/>
      <c r="K92" s="41" t="str">
        <f t="shared" si="24"/>
        <v>FALTA PREU</v>
      </c>
      <c r="L92" s="46">
        <v>0.1</v>
      </c>
      <c r="M92" s="41" t="str">
        <f t="shared" si="21"/>
        <v>REVISAR PREU</v>
      </c>
      <c r="N92" s="42" t="str">
        <f t="shared" si="22"/>
        <v>REVISAR PREU</v>
      </c>
      <c r="O92" s="23"/>
    </row>
    <row r="93" spans="1:15" ht="15.75" thickBot="1" x14ac:dyDescent="0.3">
      <c r="A93" s="64" t="str">
        <f>B4</f>
        <v>Sant Quirze de Besora</v>
      </c>
      <c r="B93" s="65"/>
      <c r="C93" s="65"/>
      <c r="D93" s="65"/>
      <c r="E93" s="66"/>
      <c r="F93" s="53">
        <f>SUM(F33:F92)</f>
        <v>7675.8399999999965</v>
      </c>
      <c r="G93" s="53"/>
      <c r="H93" s="53">
        <f>SUM(H33:H92)</f>
        <v>761.70400000000006</v>
      </c>
      <c r="I93" s="53">
        <f>SUM(I33:I92)</f>
        <v>8437.5439999999962</v>
      </c>
      <c r="J93" s="48"/>
      <c r="K93" s="60">
        <f>SUM(K33:K92)</f>
        <v>0</v>
      </c>
      <c r="L93" s="61"/>
      <c r="M93" s="60">
        <f>SUM(M33:M92)</f>
        <v>0</v>
      </c>
      <c r="N93" s="60">
        <f>SUM(N33:N92)</f>
        <v>0</v>
      </c>
    </row>
    <row r="94" spans="1:15" ht="15" customHeight="1" thickBot="1" x14ac:dyDescent="0.3">
      <c r="A94" s="67" t="s">
        <v>90</v>
      </c>
      <c r="B94" s="68"/>
      <c r="C94" s="68"/>
      <c r="D94" s="68"/>
      <c r="E94" s="69"/>
      <c r="F94" s="58">
        <f>F93+F31</f>
        <v>15686.089999999997</v>
      </c>
      <c r="G94" s="58"/>
      <c r="H94" s="58">
        <f>H93+H31</f>
        <v>1515.2090000000001</v>
      </c>
      <c r="I94" s="58">
        <f>I93+I31</f>
        <v>17201.298999999999</v>
      </c>
      <c r="J94" s="59"/>
      <c r="K94" s="59">
        <f>K93+K31</f>
        <v>0</v>
      </c>
      <c r="L94" s="58"/>
      <c r="M94" s="59">
        <f>M93+M31</f>
        <v>0</v>
      </c>
      <c r="N94" s="59">
        <f>N93+N31</f>
        <v>0</v>
      </c>
    </row>
    <row r="95" spans="1:15" x14ac:dyDescent="0.25">
      <c r="E95" s="8"/>
      <c r="F95" s="23"/>
      <c r="G95" s="9"/>
      <c r="H95" s="23"/>
      <c r="I95" s="23"/>
    </row>
    <row r="96" spans="1:15" x14ac:dyDescent="0.25">
      <c r="E96" s="8"/>
      <c r="F96" s="23"/>
      <c r="G96" s="9"/>
      <c r="H96" s="23"/>
      <c r="I96" s="23"/>
    </row>
    <row r="97" spans="5:9" x14ac:dyDescent="0.25">
      <c r="E97" s="8"/>
      <c r="F97" s="23"/>
      <c r="G97" s="9"/>
      <c r="H97" s="23"/>
      <c r="I97" s="23"/>
    </row>
    <row r="98" spans="5:9" x14ac:dyDescent="0.25">
      <c r="E98" s="8"/>
      <c r="F98" s="23"/>
      <c r="G98" s="9"/>
      <c r="H98" s="23"/>
      <c r="I98" s="23"/>
    </row>
    <row r="99" spans="5:9" x14ac:dyDescent="0.25">
      <c r="E99" s="8"/>
      <c r="F99" s="23"/>
      <c r="G99" s="9"/>
      <c r="H99" s="23"/>
      <c r="I99" s="23"/>
    </row>
    <row r="100" spans="5:9" x14ac:dyDescent="0.25">
      <c r="E100" s="8"/>
      <c r="F100" s="23"/>
      <c r="G100" s="9"/>
      <c r="H100" s="23"/>
      <c r="I100" s="23"/>
    </row>
    <row r="101" spans="5:9" x14ac:dyDescent="0.25">
      <c r="E101" s="8"/>
      <c r="F101" s="23"/>
      <c r="G101" s="9"/>
      <c r="H101" s="23"/>
      <c r="I101" s="23"/>
    </row>
    <row r="102" spans="5:9" x14ac:dyDescent="0.25">
      <c r="E102" s="8"/>
      <c r="F102" s="23"/>
      <c r="G102" s="9"/>
      <c r="H102" s="23"/>
      <c r="I102" s="23"/>
    </row>
    <row r="103" spans="5:9" x14ac:dyDescent="0.25">
      <c r="E103" s="8"/>
      <c r="F103" s="23"/>
      <c r="G103" s="9"/>
      <c r="H103" s="23"/>
      <c r="I103" s="23"/>
    </row>
    <row r="104" spans="5:9" x14ac:dyDescent="0.25">
      <c r="E104" s="8"/>
      <c r="F104" s="23"/>
      <c r="G104" s="9"/>
      <c r="H104" s="23"/>
      <c r="I104" s="23"/>
    </row>
    <row r="105" spans="5:9" x14ac:dyDescent="0.25">
      <c r="E105" s="8"/>
      <c r="F105" s="23"/>
      <c r="G105" s="9"/>
      <c r="H105" s="23"/>
      <c r="I105" s="23"/>
    </row>
    <row r="106" spans="5:9" x14ac:dyDescent="0.25">
      <c r="E106" s="8"/>
      <c r="F106" s="23"/>
      <c r="G106" s="9"/>
      <c r="H106" s="23"/>
      <c r="I106" s="23"/>
    </row>
    <row r="107" spans="5:9" x14ac:dyDescent="0.25">
      <c r="E107" s="8"/>
      <c r="F107" s="23"/>
      <c r="G107" s="9"/>
      <c r="H107" s="23"/>
      <c r="I107" s="23"/>
    </row>
    <row r="108" spans="5:9" x14ac:dyDescent="0.25">
      <c r="E108" s="8"/>
      <c r="F108" s="23"/>
      <c r="G108" s="9"/>
      <c r="H108" s="23"/>
      <c r="I108" s="23"/>
    </row>
    <row r="109" spans="5:9" x14ac:dyDescent="0.25">
      <c r="E109" s="8"/>
      <c r="F109" s="23"/>
      <c r="G109" s="9"/>
      <c r="H109" s="23"/>
      <c r="I109" s="23"/>
    </row>
    <row r="110" spans="5:9" x14ac:dyDescent="0.25">
      <c r="E110" s="8"/>
      <c r="F110" s="23"/>
      <c r="G110" s="9"/>
      <c r="H110" s="23"/>
      <c r="I110" s="23"/>
    </row>
    <row r="111" spans="5:9" x14ac:dyDescent="0.25">
      <c r="E111" s="8"/>
      <c r="F111" s="23"/>
      <c r="G111" s="9"/>
      <c r="H111" s="23"/>
      <c r="I111" s="23"/>
    </row>
    <row r="112" spans="5:9" x14ac:dyDescent="0.25">
      <c r="E112" s="8"/>
      <c r="F112" s="23"/>
      <c r="G112" s="9"/>
      <c r="H112" s="23"/>
      <c r="I112" s="23"/>
    </row>
    <row r="113" spans="5:9" x14ac:dyDescent="0.25">
      <c r="E113" s="8"/>
      <c r="F113" s="23"/>
      <c r="G113" s="9"/>
      <c r="H113" s="23"/>
      <c r="I113" s="23"/>
    </row>
    <row r="114" spans="5:9" x14ac:dyDescent="0.25">
      <c r="E114" s="8"/>
      <c r="F114" s="23"/>
      <c r="G114" s="9"/>
      <c r="H114" s="23"/>
      <c r="I114" s="23"/>
    </row>
    <row r="115" spans="5:9" x14ac:dyDescent="0.25">
      <c r="E115" s="8"/>
      <c r="F115" s="23"/>
      <c r="G115" s="9"/>
      <c r="H115" s="23"/>
      <c r="I115" s="23"/>
    </row>
    <row r="116" spans="5:9" x14ac:dyDescent="0.25">
      <c r="E116" s="8"/>
      <c r="F116" s="23"/>
      <c r="G116" s="9"/>
      <c r="H116" s="23"/>
      <c r="I116" s="23"/>
    </row>
    <row r="117" spans="5:9" x14ac:dyDescent="0.25">
      <c r="E117" s="8"/>
      <c r="F117" s="23"/>
      <c r="G117" s="9"/>
      <c r="H117" s="23"/>
      <c r="I117" s="23"/>
    </row>
    <row r="118" spans="5:9" x14ac:dyDescent="0.25">
      <c r="E118" s="8"/>
      <c r="F118" s="23"/>
      <c r="G118" s="9"/>
      <c r="H118" s="23"/>
      <c r="I118" s="23"/>
    </row>
    <row r="119" spans="5:9" x14ac:dyDescent="0.25">
      <c r="E119" s="8"/>
      <c r="F119" s="23"/>
      <c r="G119" s="9"/>
      <c r="H119" s="23"/>
      <c r="I119" s="23"/>
    </row>
    <row r="120" spans="5:9" x14ac:dyDescent="0.25">
      <c r="E120" s="8"/>
      <c r="F120" s="23"/>
      <c r="G120" s="9"/>
      <c r="H120" s="23"/>
      <c r="I120" s="23"/>
    </row>
    <row r="121" spans="5:9" x14ac:dyDescent="0.25">
      <c r="E121" s="8"/>
      <c r="F121" s="23"/>
      <c r="G121" s="9"/>
      <c r="H121" s="23"/>
      <c r="I121" s="23"/>
    </row>
    <row r="122" spans="5:9" x14ac:dyDescent="0.25">
      <c r="E122" s="8"/>
      <c r="F122" s="23"/>
      <c r="G122" s="9"/>
      <c r="H122" s="23"/>
      <c r="I122" s="23"/>
    </row>
    <row r="123" spans="5:9" x14ac:dyDescent="0.25">
      <c r="E123" s="8"/>
      <c r="F123" s="23"/>
      <c r="G123" s="9"/>
      <c r="H123" s="23"/>
      <c r="I123" s="23"/>
    </row>
    <row r="124" spans="5:9" x14ac:dyDescent="0.25">
      <c r="E124" s="8"/>
      <c r="F124" s="23"/>
      <c r="G124" s="9"/>
      <c r="H124" s="23"/>
      <c r="I124" s="23"/>
    </row>
    <row r="125" spans="5:9" x14ac:dyDescent="0.25">
      <c r="E125" s="8"/>
      <c r="F125" s="23"/>
      <c r="G125" s="9"/>
      <c r="H125" s="23"/>
      <c r="I125" s="23"/>
    </row>
    <row r="126" spans="5:9" x14ac:dyDescent="0.25">
      <c r="E126" s="8"/>
      <c r="F126" s="23"/>
      <c r="G126" s="9"/>
      <c r="H126" s="23"/>
      <c r="I126" s="23"/>
    </row>
    <row r="127" spans="5:9" x14ac:dyDescent="0.25">
      <c r="E127" s="8"/>
      <c r="F127" s="23"/>
      <c r="G127" s="9"/>
      <c r="H127" s="23"/>
      <c r="I127" s="23"/>
    </row>
    <row r="128" spans="5:9" x14ac:dyDescent="0.25">
      <c r="E128" s="8"/>
      <c r="F128" s="23"/>
      <c r="G128" s="9"/>
      <c r="H128" s="23"/>
      <c r="I128" s="23"/>
    </row>
    <row r="129" spans="5:9" x14ac:dyDescent="0.25">
      <c r="E129" s="8"/>
      <c r="F129" s="23"/>
      <c r="G129" s="9"/>
      <c r="H129" s="23"/>
      <c r="I129" s="23"/>
    </row>
    <row r="130" spans="5:9" x14ac:dyDescent="0.25">
      <c r="E130" s="8"/>
      <c r="F130" s="23"/>
      <c r="G130" s="9"/>
      <c r="H130" s="23"/>
      <c r="I130" s="23"/>
    </row>
    <row r="131" spans="5:9" x14ac:dyDescent="0.25">
      <c r="E131" s="8"/>
      <c r="F131" s="23"/>
      <c r="G131" s="9"/>
      <c r="H131" s="23"/>
      <c r="I131" s="23"/>
    </row>
    <row r="132" spans="5:9" x14ac:dyDescent="0.25">
      <c r="E132" s="8"/>
      <c r="F132" s="23"/>
      <c r="G132" s="9"/>
      <c r="H132" s="23"/>
      <c r="I132" s="23"/>
    </row>
    <row r="133" spans="5:9" x14ac:dyDescent="0.25">
      <c r="E133" s="8"/>
      <c r="F133" s="23"/>
      <c r="G133" s="9"/>
      <c r="H133" s="23"/>
      <c r="I133" s="23"/>
    </row>
    <row r="134" spans="5:9" x14ac:dyDescent="0.25">
      <c r="E134" s="8"/>
      <c r="F134" s="54"/>
      <c r="G134" s="54"/>
      <c r="H134" s="54"/>
      <c r="I134" s="54"/>
    </row>
  </sheetData>
  <sheetProtection algorithmName="SHA-512" hashValue="biIQ9+d24v8MA7WJrcU141Fto0voy2lrg/WGUEjz5L/apfeM0QeZKkxBsvi7Zr4o6977nQJOz3DS9yXHBwZBdQ==" saltValue="YEOltSrFgXNAFTE2wxXbNA==" spinCount="100000" sheet="1" objects="1" scenarios="1" selectLockedCells="1"/>
  <mergeCells count="12">
    <mergeCell ref="A93:E93"/>
    <mergeCell ref="A94:E94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</mergeCells>
  <dataValidations count="2">
    <dataValidation type="custom" allowBlank="1" showInputMessage="1" showErrorMessage="1" errorTitle="ERROR PREU" error="Preu superior al demanat. Reviseu el preu de sortida de la columna E i introduiu un valor igual o inferior." sqref="K31">
      <formula1>K31&lt;=E31</formula1>
    </dataValidation>
    <dataValidation type="custom" allowBlank="1" showInputMessage="1" showErrorMessage="1" errorTitle="ERROR PREU" error="Preu superior al demanat. Reviseu el preu de sortida de la columna E i introduiu un valor igual o inferior." sqref="J20:J92">
      <formula1>J20&lt;=E20</formula1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Elisabeth Mazarico</cp:lastModifiedBy>
  <dcterms:created xsi:type="dcterms:W3CDTF">2022-07-13T13:12:53Z</dcterms:created>
  <dcterms:modified xsi:type="dcterms:W3CDTF">2025-10-23T11:09:16Z</dcterms:modified>
</cp:coreProperties>
</file>