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Z:\AREA JURIDICA\Contractacio\CONTRACTACIÓ\Contractació 2025\1. PROCEDIMENTS OBERTS\NO PUBLICATS\327_2025. VEHICLES (COTXES SALVA I GABI ESTANIS MARIONA)\"/>
    </mc:Choice>
  </mc:AlternateContent>
  <xr:revisionPtr revIDLastSave="0" documentId="13_ncr:1_{8B30F9FB-9107-440D-A60B-003E064D7F29}" xr6:coauthVersionLast="47" xr6:coauthVersionMax="47" xr10:uidLastSave="{00000000-0000-0000-0000-000000000000}"/>
  <bookViews>
    <workbookView xWindow="57480" yWindow="-75" windowWidth="29040" windowHeight="15720" xr2:uid="{00000000-000D-0000-FFFF-FFFF00000000}"/>
  </bookViews>
  <sheets>
    <sheet name="ANNEX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J17" i="1"/>
  <c r="A20" i="1"/>
  <c r="A17" i="1"/>
  <c r="J5" i="1"/>
  <c r="A16" i="1"/>
  <c r="J4" i="1"/>
  <c r="F19" i="1" l="1"/>
  <c r="K20" i="1" l="1"/>
  <c r="K21" i="1" s="1"/>
  <c r="F20" i="1"/>
  <c r="F21" i="1" s="1"/>
  <c r="H19" i="1"/>
  <c r="H20" i="1" s="1"/>
  <c r="H21" i="1" l="1"/>
  <c r="I19" i="1"/>
  <c r="M19" i="1"/>
  <c r="I20" i="1" l="1"/>
  <c r="I21" i="1" s="1"/>
  <c r="D6" i="1" s="1"/>
  <c r="M20" i="1"/>
  <c r="M21" i="1" s="1"/>
  <c r="K7" i="1" s="1"/>
  <c r="N19" i="1"/>
  <c r="B6" i="1"/>
  <c r="C6" i="1"/>
  <c r="J7" i="1"/>
  <c r="N20" i="1" l="1"/>
  <c r="N21" i="1" s="1"/>
  <c r="L7" i="1" s="1"/>
</calcChain>
</file>

<file path=xl/sharedStrings.xml><?xml version="1.0" encoding="utf-8"?>
<sst xmlns="http://schemas.openxmlformats.org/spreadsheetml/2006/main" count="28" uniqueCount="21">
  <si>
    <t>Preu</t>
  </si>
  <si>
    <t>IVA</t>
  </si>
  <si>
    <t>Import total</t>
  </si>
  <si>
    <t xml:space="preserve">Preu </t>
  </si>
  <si>
    <t>OFERTA ECONÒMICA PRESENTADA PEL LICITADOR</t>
  </si>
  <si>
    <t>DESCRIPCIÓ</t>
  </si>
  <si>
    <t>TOTAL</t>
  </si>
  <si>
    <t>IVA €</t>
  </si>
  <si>
    <t>TOTAL + IVA</t>
  </si>
  <si>
    <r>
      <t>Quedarà exclosa de la licitació l’oferta econòmica que inclogui un preu ofert superior al preu màxim de licitació</t>
    </r>
    <r>
      <rPr>
        <b/>
        <sz val="11"/>
        <color rgb="FFFF0000"/>
        <rFont val="Calibri"/>
        <family val="2"/>
        <scheme val="minor"/>
      </rPr>
      <t>.</t>
    </r>
    <r>
      <rPr>
        <b/>
        <sz val="12"/>
        <color rgb="FFFF0000"/>
        <rFont val="Arial"/>
        <family val="2"/>
      </rPr>
      <t xml:space="preserve"> </t>
    </r>
  </si>
  <si>
    <t>L'empresa licitadora únicament haurà d'omplir la columna (marcada en groc)</t>
  </si>
  <si>
    <r>
      <t>Es indispensable indicar un import a TOTS els productes, quedara exclosa de la licitació l'oferta economica que no inclogui un import superior a 0,01€</t>
    </r>
    <r>
      <rPr>
        <b/>
        <sz val="11"/>
        <color rgb="FFFF0000"/>
        <rFont val="Calibri"/>
        <family val="2"/>
        <scheme val="minor"/>
      </rPr>
      <t>.</t>
    </r>
    <r>
      <rPr>
        <b/>
        <sz val="12"/>
        <color rgb="FFFF0000"/>
        <rFont val="Arial"/>
        <family val="2"/>
      </rPr>
      <t xml:space="preserve"> </t>
    </r>
  </si>
  <si>
    <t>TOTAL PREU</t>
  </si>
  <si>
    <t>UNITATS</t>
  </si>
  <si>
    <t xml:space="preserve">    QUANTITAT</t>
  </si>
  <si>
    <t>PREU OFERT LICITADOR</t>
  </si>
  <si>
    <t>UDS</t>
  </si>
  <si>
    <t>PREU UNITARI</t>
  </si>
  <si>
    <t>Arrendament de 4 vehicles SUV i Tot Terreny</t>
  </si>
  <si>
    <t>Preu mensual rènting segons PPT (48 mesos 3 vehicles)</t>
  </si>
  <si>
    <t>LOT 1  Arrendament rènting de 3 vehicle SUV per Direcció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</si>
</sst>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F7A00"/>
        <bgColor indexed="64"/>
      </patternFill>
    </fill>
    <fill>
      <patternFill patternType="solid">
        <fgColor rgb="FFEDE5D7"/>
        <bgColor indexed="64"/>
      </patternFill>
    </fill>
    <fill>
      <patternFill patternType="solid">
        <fgColor rgb="FF9886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7" tint="0.79998168889431442"/>
        <bgColor theme="0" tint="-0.14999847407452621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</cellStyleXfs>
  <cellXfs count="6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0" borderId="1" xfId="0" applyFont="1" applyBorder="1"/>
    <xf numFmtId="0" fontId="2" fillId="0" borderId="12" xfId="3" applyFont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/>
    <xf numFmtId="44" fontId="7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4" fontId="7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0" fillId="0" borderId="0" xfId="0" applyNumberFormat="1"/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9" fontId="5" fillId="3" borderId="6" xfId="3" applyNumberFormat="1" applyFont="1" applyFill="1" applyBorder="1" applyAlignment="1">
      <alignment horizontal="center"/>
    </xf>
    <xf numFmtId="0" fontId="5" fillId="3" borderId="2" xfId="3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3" fillId="3" borderId="2" xfId="3" applyFont="1" applyFill="1" applyBorder="1" applyAlignment="1">
      <alignment horizontal="center"/>
    </xf>
    <xf numFmtId="9" fontId="3" fillId="3" borderId="2" xfId="2" applyFont="1" applyFill="1" applyBorder="1" applyAlignment="1" applyProtection="1">
      <alignment horizontal="center" vertical="center"/>
    </xf>
    <xf numFmtId="9" fontId="3" fillId="3" borderId="2" xfId="2" applyFont="1" applyFill="1" applyBorder="1" applyAlignment="1" applyProtection="1">
      <alignment horizontal="center"/>
    </xf>
    <xf numFmtId="9" fontId="5" fillId="3" borderId="2" xfId="2" applyFont="1" applyFill="1" applyBorder="1" applyAlignment="1" applyProtection="1">
      <alignment horizontal="center" vertical="center"/>
    </xf>
    <xf numFmtId="9" fontId="5" fillId="3" borderId="2" xfId="2" applyFont="1" applyFill="1" applyBorder="1" applyAlignment="1" applyProtection="1">
      <alignment horizontal="center"/>
    </xf>
    <xf numFmtId="9" fontId="5" fillId="3" borderId="7" xfId="2" applyFont="1" applyFill="1" applyBorder="1" applyAlignment="1" applyProtection="1">
      <alignment horizontal="center"/>
    </xf>
    <xf numFmtId="0" fontId="0" fillId="0" borderId="23" xfId="0" applyBorder="1" applyAlignment="1">
      <alignment vertical="center"/>
    </xf>
    <xf numFmtId="0" fontId="0" fillId="0" borderId="6" xfId="0" applyBorder="1" applyAlignment="1">
      <alignment vertical="center" wrapText="1"/>
    </xf>
    <xf numFmtId="0" fontId="0" fillId="0" borderId="17" xfId="0" applyBorder="1" applyAlignment="1">
      <alignment horizontal="center" vertical="center"/>
    </xf>
    <xf numFmtId="44" fontId="0" fillId="5" borderId="17" xfId="1" applyFont="1" applyFill="1" applyBorder="1" applyAlignment="1" applyProtection="1">
      <alignment vertical="center"/>
    </xf>
    <xf numFmtId="164" fontId="0" fillId="0" borderId="17" xfId="0" applyNumberFormat="1" applyBorder="1" applyAlignment="1">
      <alignment horizontal="center" vertical="center"/>
    </xf>
    <xf numFmtId="9" fontId="0" fillId="0" borderId="17" xfId="2" applyFont="1" applyFill="1" applyBorder="1" applyAlignment="1" applyProtection="1">
      <alignment horizontal="center" vertical="center"/>
    </xf>
    <xf numFmtId="44" fontId="0" fillId="0" borderId="17" xfId="0" applyNumberFormat="1" applyBorder="1" applyAlignment="1">
      <alignment horizontal="center" vertical="center"/>
    </xf>
    <xf numFmtId="44" fontId="0" fillId="0" borderId="16" xfId="0" applyNumberForma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 wrapText="1"/>
    </xf>
    <xf numFmtId="44" fontId="0" fillId="0" borderId="24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64" fontId="5" fillId="2" borderId="1" xfId="0" applyNumberFormat="1" applyFont="1" applyFill="1" applyBorder="1" applyAlignment="1">
      <alignment horizontal="center"/>
    </xf>
    <xf numFmtId="44" fontId="5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44" fontId="0" fillId="3" borderId="1" xfId="0" applyNumberFormat="1" applyFill="1" applyBorder="1" applyAlignment="1">
      <alignment horizontal="center"/>
    </xf>
    <xf numFmtId="44" fontId="0" fillId="0" borderId="0" xfId="1" applyFont="1" applyProtection="1"/>
    <xf numFmtId="9" fontId="0" fillId="0" borderId="0" xfId="2" applyFont="1" applyAlignment="1" applyProtection="1">
      <alignment horizontal="center" vertical="center"/>
    </xf>
    <xf numFmtId="44" fontId="5" fillId="0" borderId="0" xfId="0" applyNumberFormat="1" applyFont="1"/>
    <xf numFmtId="0" fontId="0" fillId="0" borderId="0" xfId="0" applyAlignment="1">
      <alignment wrapText="1"/>
    </xf>
    <xf numFmtId="44" fontId="0" fillId="6" borderId="17" xfId="1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2" borderId="2" xfId="3" applyFont="1" applyFill="1" applyBorder="1" applyAlignment="1">
      <alignment horizontal="center"/>
    </xf>
    <xf numFmtId="0" fontId="5" fillId="4" borderId="2" xfId="3" applyFont="1" applyFill="1" applyBorder="1" applyAlignment="1">
      <alignment horizontal="center"/>
    </xf>
    <xf numFmtId="0" fontId="9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5" fillId="2" borderId="15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4" borderId="5" xfId="3" applyFont="1" applyFill="1" applyBorder="1" applyAlignment="1">
      <alignment horizontal="center"/>
    </xf>
    <xf numFmtId="0" fontId="5" fillId="4" borderId="8" xfId="3" applyFont="1" applyFill="1" applyBorder="1" applyAlignment="1">
      <alignment horizontal="center"/>
    </xf>
    <xf numFmtId="0" fontId="5" fillId="4" borderId="13" xfId="3" applyFont="1" applyFill="1" applyBorder="1" applyAlignment="1">
      <alignment horizontal="center"/>
    </xf>
    <xf numFmtId="0" fontId="5" fillId="2" borderId="19" xfId="3" applyFont="1" applyFill="1" applyBorder="1" applyAlignment="1">
      <alignment horizontal="center"/>
    </xf>
    <xf numFmtId="0" fontId="5" fillId="2" borderId="3" xfId="3" applyFont="1" applyFill="1" applyBorder="1" applyAlignment="1">
      <alignment horizontal="center"/>
    </xf>
    <xf numFmtId="0" fontId="5" fillId="4" borderId="18" xfId="3" applyFont="1" applyFill="1" applyBorder="1" applyAlignment="1">
      <alignment horizontal="center"/>
    </xf>
    <xf numFmtId="0" fontId="5" fillId="4" borderId="9" xfId="3" applyFont="1" applyFill="1" applyBorder="1" applyAlignment="1">
      <alignment horizontal="center"/>
    </xf>
    <xf numFmtId="0" fontId="5" fillId="2" borderId="5" xfId="3" applyFont="1" applyFill="1" applyBorder="1" applyAlignment="1">
      <alignment horizontal="center"/>
    </xf>
    <xf numFmtId="0" fontId="5" fillId="2" borderId="8" xfId="3" applyFont="1" applyFill="1" applyBorder="1" applyAlignment="1">
      <alignment horizontal="center"/>
    </xf>
    <xf numFmtId="0" fontId="5" fillId="2" borderId="9" xfId="3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</cellXfs>
  <cellStyles count="4">
    <cellStyle name="Moneda" xfId="1" builtinId="4"/>
    <cellStyle name="Normal" xfId="0" builtinId="0"/>
    <cellStyle name="Normal 2" xfId="3" xr:uid="{00000000-0005-0000-0000-000002000000}"/>
    <cellStyle name="Porcentaje" xfId="2" builtinId="5"/>
  </cellStyles>
  <dxfs count="1">
    <dxf>
      <font>
        <b/>
        <i val="0"/>
      </font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DF7A00"/>
      <color rgb="FFEDE5D7"/>
      <color rgb="FF9886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9</xdr:row>
      <xdr:rowOff>178823</xdr:rowOff>
    </xdr:from>
    <xdr:to>
      <xdr:col>8</xdr:col>
      <xdr:colOff>1043940</xdr:colOff>
      <xdr:row>12</xdr:row>
      <xdr:rowOff>99059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3025" y="1921898"/>
          <a:ext cx="523875" cy="5069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3"/>
  <sheetViews>
    <sheetView tabSelected="1" topLeftCell="A2" zoomScaleNormal="100" workbookViewId="0">
      <selection activeCell="J19" sqref="J19"/>
    </sheetView>
  </sheetViews>
  <sheetFormatPr baseColWidth="10" defaultColWidth="11.44140625" defaultRowHeight="14.4" x14ac:dyDescent="0.3"/>
  <cols>
    <col min="1" max="1" width="4.109375" customWidth="1"/>
    <col min="2" max="2" width="42.6640625" customWidth="1"/>
    <col min="3" max="3" width="15.5546875" style="1" bestFit="1" customWidth="1"/>
    <col min="4" max="4" width="14" style="1" customWidth="1"/>
    <col min="5" max="5" width="14.5546875" style="2" customWidth="1"/>
    <col min="6" max="6" width="16.5546875" bestFit="1" customWidth="1"/>
    <col min="8" max="8" width="15.109375" bestFit="1" customWidth="1"/>
    <col min="9" max="9" width="17.5546875" bestFit="1" customWidth="1"/>
    <col min="10" max="10" width="23.5546875" customWidth="1"/>
    <col min="11" max="11" width="23.109375" customWidth="1"/>
    <col min="12" max="12" width="13.5546875" customWidth="1"/>
    <col min="13" max="14" width="14.88671875" bestFit="1" customWidth="1"/>
    <col min="15" max="15" width="22.88671875" customWidth="1"/>
  </cols>
  <sheetData>
    <row r="1" spans="1:16" ht="15" thickBot="1" x14ac:dyDescent="0.35"/>
    <row r="2" spans="1:16" ht="15" thickBot="1" x14ac:dyDescent="0.35">
      <c r="B2" s="3" t="s">
        <v>18</v>
      </c>
    </row>
    <row r="4" spans="1:16" x14ac:dyDescent="0.3">
      <c r="B4" s="63" t="s">
        <v>20</v>
      </c>
      <c r="C4" s="64"/>
      <c r="D4" s="65"/>
      <c r="E4" s="4"/>
      <c r="J4" s="49" t="str">
        <f>B2</f>
        <v>Arrendament de 4 vehicles SUV i Tot Terreny</v>
      </c>
      <c r="K4" s="49"/>
      <c r="L4" s="49"/>
    </row>
    <row r="5" spans="1:16" x14ac:dyDescent="0.3">
      <c r="B5" s="5" t="s">
        <v>0</v>
      </c>
      <c r="C5" s="5" t="s">
        <v>1</v>
      </c>
      <c r="D5" s="5" t="s">
        <v>2</v>
      </c>
      <c r="J5" s="50" t="str">
        <f>B4</f>
        <v>LOT 1  Arrendament rènting de 3 vehicle SUV per Direcció</v>
      </c>
      <c r="K5" s="50"/>
      <c r="L5" s="50"/>
      <c r="N5" s="6"/>
      <c r="O5" s="6"/>
    </row>
    <row r="6" spans="1:16" ht="15.75" customHeight="1" x14ac:dyDescent="0.3">
      <c r="B6" s="7">
        <f>F21</f>
        <v>81669.599999999991</v>
      </c>
      <c r="C6" s="7">
        <f>H21</f>
        <v>17150.615999999998</v>
      </c>
      <c r="D6" s="7">
        <f>I21</f>
        <v>98820.215999999986</v>
      </c>
      <c r="J6" s="5" t="s">
        <v>3</v>
      </c>
      <c r="K6" s="5" t="s">
        <v>1</v>
      </c>
      <c r="L6" s="5" t="s">
        <v>2</v>
      </c>
    </row>
    <row r="7" spans="1:16" x14ac:dyDescent="0.3">
      <c r="J7" s="7">
        <f>+K21</f>
        <v>0</v>
      </c>
      <c r="K7" s="7">
        <f>+M21</f>
        <v>0</v>
      </c>
      <c r="L7" s="7">
        <f>N21</f>
        <v>0</v>
      </c>
    </row>
    <row r="8" spans="1:16" ht="15" customHeight="1" x14ac:dyDescent="0.3">
      <c r="B8" s="8"/>
      <c r="C8" s="8"/>
      <c r="D8" s="8"/>
      <c r="E8" s="8"/>
      <c r="J8" s="9"/>
      <c r="K8" s="9"/>
      <c r="L8" s="9"/>
    </row>
    <row r="9" spans="1:16" x14ac:dyDescent="0.3">
      <c r="B9" s="10"/>
      <c r="C9" s="10"/>
      <c r="D9" s="10"/>
      <c r="E9" s="10"/>
    </row>
    <row r="10" spans="1:16" x14ac:dyDescent="0.3">
      <c r="B10" s="9"/>
      <c r="C10" s="9"/>
      <c r="D10" s="9"/>
      <c r="E10" s="9"/>
      <c r="J10" s="52" t="s">
        <v>10</v>
      </c>
      <c r="K10" s="52"/>
      <c r="L10" s="52"/>
      <c r="M10" s="52"/>
      <c r="N10" s="52"/>
      <c r="O10" s="52"/>
      <c r="P10" s="52"/>
    </row>
    <row r="11" spans="1:16" ht="15.6" x14ac:dyDescent="0.3">
      <c r="B11" s="11"/>
      <c r="C11" s="11"/>
      <c r="D11" s="11"/>
      <c r="E11" s="11"/>
      <c r="J11" s="12" t="s">
        <v>9</v>
      </c>
      <c r="K11" s="13"/>
      <c r="L11" s="13"/>
      <c r="M11" s="13"/>
      <c r="N11" s="13"/>
      <c r="O11" s="13"/>
      <c r="P11" s="13"/>
    </row>
    <row r="12" spans="1:16" x14ac:dyDescent="0.3">
      <c r="B12" s="11"/>
      <c r="C12" s="11"/>
      <c r="D12" s="11"/>
      <c r="E12" s="11"/>
      <c r="J12" s="51" t="s">
        <v>11</v>
      </c>
      <c r="K12" s="51"/>
      <c r="L12" s="51"/>
      <c r="M12" s="51"/>
      <c r="N12" s="51"/>
    </row>
    <row r="13" spans="1:16" x14ac:dyDescent="0.3">
      <c r="C13"/>
      <c r="D13"/>
      <c r="E13"/>
      <c r="J13" s="51"/>
      <c r="K13" s="51"/>
      <c r="L13" s="51"/>
      <c r="M13" s="51"/>
      <c r="N13" s="51"/>
    </row>
    <row r="14" spans="1:16" x14ac:dyDescent="0.3">
      <c r="C14"/>
      <c r="D14"/>
      <c r="E14"/>
    </row>
    <row r="15" spans="1:16" ht="15" thickBot="1" x14ac:dyDescent="0.35"/>
    <row r="16" spans="1:16" ht="15.75" customHeight="1" x14ac:dyDescent="0.3">
      <c r="A16" s="59" t="str">
        <f>B2</f>
        <v>Arrendament de 4 vehicles SUV i Tot Terreny</v>
      </c>
      <c r="B16" s="60"/>
      <c r="C16" s="60"/>
      <c r="D16" s="60"/>
      <c r="E16" s="60"/>
      <c r="F16" s="60"/>
      <c r="G16" s="60"/>
      <c r="H16" s="60"/>
      <c r="I16" s="60"/>
      <c r="J16" s="53" t="s">
        <v>4</v>
      </c>
      <c r="K16" s="54"/>
      <c r="L16" s="54"/>
      <c r="M16" s="54"/>
      <c r="N16" s="55"/>
    </row>
    <row r="17" spans="1:14" x14ac:dyDescent="0.3">
      <c r="A17" s="61" t="str">
        <f>B4</f>
        <v>LOT 1  Arrendament rènting de 3 vehicle SUV per Direcció</v>
      </c>
      <c r="B17" s="57"/>
      <c r="C17" s="57"/>
      <c r="D17" s="57"/>
      <c r="E17" s="57"/>
      <c r="F17" s="57"/>
      <c r="G17" s="57"/>
      <c r="H17" s="57"/>
      <c r="I17" s="62"/>
      <c r="J17" s="56" t="str">
        <f>B4</f>
        <v>LOT 1  Arrendament rènting de 3 vehicle SUV per Direcció</v>
      </c>
      <c r="K17" s="57"/>
      <c r="L17" s="57"/>
      <c r="M17" s="57"/>
      <c r="N17" s="58"/>
    </row>
    <row r="18" spans="1:14" x14ac:dyDescent="0.3">
      <c r="A18" s="14"/>
      <c r="B18" s="15" t="s">
        <v>5</v>
      </c>
      <c r="C18" s="16" t="s">
        <v>13</v>
      </c>
      <c r="D18" s="17" t="s">
        <v>14</v>
      </c>
      <c r="E18" s="17" t="s">
        <v>17</v>
      </c>
      <c r="F18" s="18" t="s">
        <v>6</v>
      </c>
      <c r="G18" s="19" t="s">
        <v>1</v>
      </c>
      <c r="H18" s="20" t="s">
        <v>7</v>
      </c>
      <c r="I18" s="20" t="s">
        <v>8</v>
      </c>
      <c r="J18" s="15" t="s">
        <v>15</v>
      </c>
      <c r="K18" s="15" t="s">
        <v>6</v>
      </c>
      <c r="L18" s="21" t="s">
        <v>1</v>
      </c>
      <c r="M18" s="22" t="s">
        <v>7</v>
      </c>
      <c r="N18" s="23" t="s">
        <v>8</v>
      </c>
    </row>
    <row r="19" spans="1:14" s="34" customFormat="1" ht="30.6" customHeight="1" thickBot="1" x14ac:dyDescent="0.35">
      <c r="A19" s="24"/>
      <c r="B19" s="25" t="s">
        <v>19</v>
      </c>
      <c r="C19" s="26" t="s">
        <v>16</v>
      </c>
      <c r="D19" s="26">
        <v>144</v>
      </c>
      <c r="E19" s="27">
        <v>567.15</v>
      </c>
      <c r="F19" s="28">
        <f>+D19*E19</f>
        <v>81669.599999999991</v>
      </c>
      <c r="G19" s="29">
        <v>0.21</v>
      </c>
      <c r="H19" s="30">
        <f>F19*G19</f>
        <v>17150.615999999998</v>
      </c>
      <c r="I19" s="31">
        <f>H19+F19</f>
        <v>98820.215999999986</v>
      </c>
      <c r="J19" s="45"/>
      <c r="K19" s="32" t="str">
        <f>IF(J19&gt;E19,"PREU SUPERIOR AL DEMANAT",IF(J19=0,"FALTA PREU",IF(J19="","FALTA PREU",ROUND(J19*D19,2))))</f>
        <v>FALTA PREU</v>
      </c>
      <c r="L19" s="29">
        <v>0.21</v>
      </c>
      <c r="M19" s="30" t="str">
        <f>IFERROR(K19*L19,"REVISAR PREU")</f>
        <v>REVISAR PREU</v>
      </c>
      <c r="N19" s="33" t="str">
        <f>IFERROR(M19+K19,"REVISAR PREU")</f>
        <v>REVISAR PREU</v>
      </c>
    </row>
    <row r="20" spans="1:14" ht="15" thickBot="1" x14ac:dyDescent="0.35">
      <c r="A20" s="66" t="str">
        <f>B4</f>
        <v>LOT 1  Arrendament rènting de 3 vehicle SUV per Direcció</v>
      </c>
      <c r="B20" s="67"/>
      <c r="C20" s="67"/>
      <c r="D20" s="67"/>
      <c r="E20" s="68"/>
      <c r="F20" s="35">
        <f>SUM(F19:F19)</f>
        <v>81669.599999999991</v>
      </c>
      <c r="G20" s="36"/>
      <c r="H20" s="35">
        <f>SUM(H19:H19)</f>
        <v>17150.615999999998</v>
      </c>
      <c r="I20" s="35">
        <f>SUM(I19:I19)</f>
        <v>98820.215999999986</v>
      </c>
      <c r="J20" s="37"/>
      <c r="K20" s="35">
        <f>SUM(K19:K19)</f>
        <v>0</v>
      </c>
      <c r="L20" s="38"/>
      <c r="M20" s="35">
        <f>SUM(M19:M19)</f>
        <v>0</v>
      </c>
      <c r="N20" s="35">
        <f>SUM(N19:N19)</f>
        <v>0</v>
      </c>
    </row>
    <row r="21" spans="1:14" ht="15" thickBot="1" x14ac:dyDescent="0.35">
      <c r="A21" s="46" t="s">
        <v>12</v>
      </c>
      <c r="B21" s="47"/>
      <c r="C21" s="47"/>
      <c r="D21" s="47"/>
      <c r="E21" s="48"/>
      <c r="F21" s="39">
        <f>SUM(F20)</f>
        <v>81669.599999999991</v>
      </c>
      <c r="G21" s="40"/>
      <c r="H21" s="39">
        <f>SUM(H20)</f>
        <v>17150.615999999998</v>
      </c>
      <c r="I21" s="39">
        <f>SUM(I20)</f>
        <v>98820.215999999986</v>
      </c>
      <c r="J21" s="40"/>
      <c r="K21" s="39">
        <f>SUM(K20)</f>
        <v>0</v>
      </c>
      <c r="L21" s="40"/>
      <c r="M21" s="39">
        <f>SUM(M20)</f>
        <v>0</v>
      </c>
      <c r="N21" s="39">
        <f>SUM(N20)</f>
        <v>0</v>
      </c>
    </row>
    <row r="22" spans="1:14" x14ac:dyDescent="0.3">
      <c r="E22" s="41"/>
      <c r="F22" s="11"/>
      <c r="G22" s="42"/>
      <c r="H22" s="11"/>
      <c r="I22" s="11"/>
      <c r="J22" s="44"/>
    </row>
    <row r="23" spans="1:14" x14ac:dyDescent="0.3">
      <c r="E23" s="41"/>
      <c r="F23" s="11"/>
      <c r="G23" s="42"/>
      <c r="H23" s="11"/>
      <c r="I23" s="11"/>
    </row>
    <row r="24" spans="1:14" x14ac:dyDescent="0.3">
      <c r="E24" s="41"/>
      <c r="F24" s="11"/>
      <c r="G24" s="42"/>
      <c r="H24" s="11"/>
      <c r="I24" s="11"/>
    </row>
    <row r="25" spans="1:14" x14ac:dyDescent="0.3">
      <c r="E25" s="41"/>
      <c r="F25" s="11"/>
      <c r="G25" s="42"/>
      <c r="H25" s="11"/>
      <c r="I25" s="11"/>
    </row>
    <row r="26" spans="1:14" x14ac:dyDescent="0.3">
      <c r="E26" s="41"/>
      <c r="F26" s="11"/>
      <c r="G26" s="42"/>
      <c r="H26" s="11"/>
      <c r="I26" s="11"/>
    </row>
    <row r="27" spans="1:14" x14ac:dyDescent="0.3">
      <c r="E27" s="41"/>
      <c r="F27" s="11"/>
      <c r="G27" s="42"/>
      <c r="H27" s="11"/>
      <c r="I27" s="11"/>
    </row>
    <row r="28" spans="1:14" x14ac:dyDescent="0.3">
      <c r="E28" s="41"/>
      <c r="F28" s="11"/>
      <c r="G28" s="42"/>
      <c r="H28" s="11"/>
      <c r="I28" s="11"/>
    </row>
    <row r="29" spans="1:14" x14ac:dyDescent="0.3">
      <c r="E29" s="41"/>
      <c r="F29" s="11"/>
      <c r="G29" s="42"/>
      <c r="H29" s="11"/>
      <c r="I29" s="11"/>
    </row>
    <row r="30" spans="1:14" x14ac:dyDescent="0.3">
      <c r="E30" s="41"/>
      <c r="F30" s="11"/>
      <c r="G30" s="42"/>
      <c r="H30" s="11"/>
      <c r="I30" s="11"/>
    </row>
    <row r="31" spans="1:14" x14ac:dyDescent="0.3">
      <c r="E31" s="41"/>
      <c r="F31" s="11"/>
      <c r="G31" s="42"/>
      <c r="H31" s="11"/>
      <c r="I31" s="11"/>
    </row>
    <row r="32" spans="1:14" x14ac:dyDescent="0.3">
      <c r="E32" s="41"/>
      <c r="F32" s="11"/>
      <c r="G32" s="42"/>
      <c r="H32" s="11"/>
      <c r="I32" s="11"/>
    </row>
    <row r="33" spans="5:9" x14ac:dyDescent="0.3">
      <c r="E33" s="41"/>
      <c r="F33" s="11"/>
      <c r="G33" s="42"/>
      <c r="H33" s="11"/>
      <c r="I33" s="11"/>
    </row>
    <row r="34" spans="5:9" x14ac:dyDescent="0.3">
      <c r="E34" s="41"/>
      <c r="F34" s="11"/>
      <c r="G34" s="42"/>
      <c r="H34" s="11"/>
      <c r="I34" s="11"/>
    </row>
    <row r="35" spans="5:9" x14ac:dyDescent="0.3">
      <c r="E35" s="41"/>
      <c r="F35" s="11"/>
      <c r="G35" s="42"/>
      <c r="H35" s="11"/>
      <c r="I35" s="11"/>
    </row>
    <row r="36" spans="5:9" x14ac:dyDescent="0.3">
      <c r="E36" s="41"/>
      <c r="F36" s="11"/>
      <c r="G36" s="42"/>
      <c r="H36" s="11"/>
      <c r="I36" s="11"/>
    </row>
    <row r="37" spans="5:9" x14ac:dyDescent="0.3">
      <c r="E37" s="41"/>
      <c r="F37" s="11"/>
      <c r="G37" s="42"/>
      <c r="H37" s="11"/>
      <c r="I37" s="11"/>
    </row>
    <row r="38" spans="5:9" x14ac:dyDescent="0.3">
      <c r="E38" s="41"/>
      <c r="F38" s="11"/>
      <c r="G38" s="42"/>
      <c r="H38" s="11"/>
      <c r="I38" s="11"/>
    </row>
    <row r="39" spans="5:9" x14ac:dyDescent="0.3">
      <c r="E39" s="41"/>
      <c r="F39" s="11"/>
      <c r="G39" s="42"/>
      <c r="H39" s="11"/>
      <c r="I39" s="11"/>
    </row>
    <row r="40" spans="5:9" x14ac:dyDescent="0.3">
      <c r="E40" s="41"/>
      <c r="F40" s="11"/>
      <c r="G40" s="42"/>
      <c r="H40" s="11"/>
      <c r="I40" s="11"/>
    </row>
    <row r="41" spans="5:9" x14ac:dyDescent="0.3">
      <c r="E41" s="41"/>
      <c r="F41" s="11"/>
      <c r="G41" s="42"/>
      <c r="H41" s="11"/>
      <c r="I41" s="11"/>
    </row>
    <row r="42" spans="5:9" x14ac:dyDescent="0.3">
      <c r="E42" s="41"/>
      <c r="F42" s="11"/>
      <c r="G42" s="42"/>
      <c r="H42" s="11"/>
      <c r="I42" s="11"/>
    </row>
    <row r="43" spans="5:9" x14ac:dyDescent="0.3">
      <c r="E43" s="41"/>
      <c r="F43" s="43"/>
      <c r="G43" s="43"/>
      <c r="H43" s="43"/>
      <c r="I43" s="43"/>
    </row>
  </sheetData>
  <sheetProtection algorithmName="SHA-512" hashValue="MANTevGJvPbmxq965iIAiOCMCcQRdRNoENDpo8so68FqhC8lzyUm+BlQUX0Z1e23svZ4ERKAoG7WGxi3bZaYuw==" saltValue="5ZnoI6J0ENrJwkUa/A9qOw==" spinCount="100000" sheet="1" objects="1" scenarios="1" selectLockedCells="1"/>
  <mergeCells count="11">
    <mergeCell ref="A21:E21"/>
    <mergeCell ref="J4:L4"/>
    <mergeCell ref="J5:L5"/>
    <mergeCell ref="J12:N13"/>
    <mergeCell ref="J10:P10"/>
    <mergeCell ref="J16:N16"/>
    <mergeCell ref="J17:N17"/>
    <mergeCell ref="A16:I16"/>
    <mergeCell ref="A17:I17"/>
    <mergeCell ref="B4:D4"/>
    <mergeCell ref="A20:E20"/>
  </mergeCells>
  <conditionalFormatting sqref="A19:XFD19">
    <cfRule type="expression" dxfId="0" priority="1">
      <formula>$K19="PREU SUPERIOR AL DEMANAT"</formula>
    </cfRule>
  </conditionalFormatting>
  <dataValidations count="1">
    <dataValidation type="custom" allowBlank="1" showInputMessage="1" showErrorMessage="1" errorTitle="ERROR PREU" error="Preu superior al demanat. Reviseu el preu de sortida de la columna E i introduiu un valor igual o inferior." sqref="J19" xr:uid="{00000000-0002-0000-0000-000000000000}">
      <formula1>J19&lt;=E19</formula1>
    </dataValidation>
  </dataValidations>
  <pageMargins left="0.7" right="0.7" top="0.75" bottom="0.75" header="0.3" footer="0.3"/>
  <pageSetup paperSize="9" scale="37" orientation="portrait" r:id="rId1"/>
  <ignoredErrors>
    <ignoredError sqref="F21 H21:I21 H19:I19 K21:N21 L19:N19 F19 L20 F20:K20 M20:N2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Mazarico</dc:creator>
  <cp:lastModifiedBy>Meritxell Ferrero</cp:lastModifiedBy>
  <dcterms:created xsi:type="dcterms:W3CDTF">2022-07-13T13:12:53Z</dcterms:created>
  <dcterms:modified xsi:type="dcterms:W3CDTF">2025-10-06T13:41:59Z</dcterms:modified>
</cp:coreProperties>
</file>