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laurado\Downloads\"/>
    </mc:Choice>
  </mc:AlternateContent>
  <bookViews>
    <workbookView xWindow="0" yWindow="0" windowWidth="23040" windowHeight="9372"/>
  </bookViews>
  <sheets>
    <sheet name="1_Preventiu" sheetId="1" r:id="rId1"/>
    <sheet name="2_Correctiu_Material" sheetId="5" r:id="rId2"/>
    <sheet name="3_Correctiu_Mà d'obra" sheetId="6" r:id="rId3"/>
  </sheets>
  <externalReferences>
    <externalReference r:id="rId4"/>
  </externalReferences>
  <definedNames>
    <definedName name="_xlnm._FilterDatabase" localSheetId="0" hidden="1">'1_Preventiu'!$A$5:$G$5</definedName>
    <definedName name="_xlnm.Print_Area" localSheetId="0">'1_Preventiu'!$A$1:$G$91</definedName>
    <definedName name="_xlnm.Print_Area" localSheetId="2">'3_Correctiu_Mà d''obra'!$A$1:$C$33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G66" i="1" l="1"/>
  <c r="G67" i="1"/>
  <c r="G68" i="1"/>
  <c r="F66" i="1"/>
  <c r="F67" i="1"/>
  <c r="F68" i="1"/>
  <c r="F69" i="1"/>
  <c r="F70" i="1"/>
  <c r="F71" i="1"/>
  <c r="F72" i="1"/>
  <c r="F73" i="1"/>
  <c r="F74" i="1"/>
  <c r="F30" i="1"/>
  <c r="F20" i="5" l="1"/>
  <c r="F17" i="1" l="1"/>
  <c r="G11" i="1"/>
  <c r="F19" i="1"/>
  <c r="F20" i="1" l="1"/>
  <c r="G20" i="1"/>
  <c r="C9" i="6" l="1"/>
  <c r="B9" i="6"/>
  <c r="G22" i="1" l="1"/>
  <c r="F56" i="1"/>
  <c r="G56" i="1"/>
  <c r="F65" i="1"/>
  <c r="G65" i="1"/>
  <c r="F64" i="1"/>
  <c r="G64" i="1"/>
  <c r="F54" i="1"/>
  <c r="G54" i="1"/>
  <c r="F53" i="1"/>
  <c r="G53" i="1"/>
  <c r="F51" i="1"/>
  <c r="G51" i="1"/>
  <c r="F44" i="1"/>
  <c r="G44" i="1"/>
  <c r="F41" i="1"/>
  <c r="G41" i="1"/>
  <c r="F40" i="1"/>
  <c r="G40" i="1"/>
  <c r="F39" i="1"/>
  <c r="G39" i="1"/>
  <c r="F31" i="1"/>
  <c r="G31" i="1"/>
  <c r="G30" i="1"/>
  <c r="F29" i="1"/>
  <c r="G29" i="1"/>
  <c r="F25" i="1"/>
  <c r="G25" i="1"/>
  <c r="F21" i="1"/>
  <c r="G21" i="1"/>
  <c r="F15" i="1"/>
  <c r="G15" i="1"/>
  <c r="F12" i="1"/>
  <c r="G12" i="1"/>
  <c r="E20" i="5" l="1"/>
  <c r="G18" i="1" l="1"/>
  <c r="G74" i="1" l="1"/>
  <c r="G73" i="1"/>
  <c r="G72" i="1"/>
  <c r="G71" i="1"/>
  <c r="G70" i="1"/>
  <c r="G69" i="1"/>
  <c r="G20" i="5" l="1"/>
  <c r="G7" i="1" l="1"/>
  <c r="G8" i="1"/>
  <c r="G9" i="1"/>
  <c r="G10" i="1"/>
  <c r="G13" i="1"/>
  <c r="G14" i="1"/>
  <c r="G16" i="1"/>
  <c r="G17" i="1"/>
  <c r="G19" i="1"/>
  <c r="G23" i="1"/>
  <c r="G24" i="1"/>
  <c r="G26" i="1"/>
  <c r="G27" i="1"/>
  <c r="G28" i="1"/>
  <c r="G32" i="1"/>
  <c r="G33" i="1"/>
  <c r="G34" i="1"/>
  <c r="G35" i="1"/>
  <c r="G36" i="1"/>
  <c r="G37" i="1"/>
  <c r="G38" i="1"/>
  <c r="G42" i="1"/>
  <c r="G43" i="1"/>
  <c r="G45" i="1"/>
  <c r="G46" i="1"/>
  <c r="G47" i="1"/>
  <c r="G48" i="1"/>
  <c r="G49" i="1"/>
  <c r="G50" i="1"/>
  <c r="G52" i="1"/>
  <c r="G55" i="1"/>
  <c r="G57" i="1"/>
  <c r="G58" i="1"/>
  <c r="G59" i="1"/>
  <c r="G60" i="1"/>
  <c r="G61" i="1"/>
  <c r="G62" i="1"/>
  <c r="G63" i="1"/>
  <c r="G6" i="1"/>
  <c r="F7" i="1"/>
  <c r="F8" i="1"/>
  <c r="F10" i="1"/>
  <c r="F11" i="1"/>
  <c r="F13" i="1"/>
  <c r="F14" i="1"/>
  <c r="F16" i="1"/>
  <c r="F18" i="1"/>
  <c r="F22" i="1"/>
  <c r="F23" i="1"/>
  <c r="F24" i="1"/>
  <c r="F26" i="1"/>
  <c r="F27" i="1"/>
  <c r="F28" i="1"/>
  <c r="F32" i="1"/>
  <c r="F33" i="1"/>
  <c r="F34" i="1"/>
  <c r="F35" i="1"/>
  <c r="F36" i="1"/>
  <c r="F37" i="1"/>
  <c r="F38" i="1"/>
  <c r="F42" i="1"/>
  <c r="F43" i="1"/>
  <c r="F45" i="1"/>
  <c r="F46" i="1"/>
  <c r="F47" i="1"/>
  <c r="F48" i="1"/>
  <c r="F49" i="1"/>
  <c r="F50" i="1"/>
  <c r="F52" i="1"/>
  <c r="F55" i="1"/>
  <c r="F57" i="1"/>
  <c r="F58" i="1"/>
  <c r="F59" i="1"/>
  <c r="F60" i="1"/>
  <c r="F61" i="1"/>
  <c r="F62" i="1"/>
  <c r="F63" i="1"/>
  <c r="F6" i="1"/>
  <c r="F76" i="1" l="1"/>
  <c r="G76" i="1"/>
  <c r="G77" i="1" s="1"/>
  <c r="G78" i="1" s="1"/>
  <c r="F77" i="1" l="1"/>
  <c r="F78" i="1" s="1"/>
</calcChain>
</file>

<file path=xl/sharedStrings.xml><?xml version="1.0" encoding="utf-8"?>
<sst xmlns="http://schemas.openxmlformats.org/spreadsheetml/2006/main" count="339" uniqueCount="265">
  <si>
    <t>Codi</t>
  </si>
  <si>
    <t>Adreça</t>
  </si>
  <si>
    <t>Classificació</t>
  </si>
  <si>
    <t>ED028</t>
  </si>
  <si>
    <t>La Presó. Edifici Elies Rogent</t>
  </si>
  <si>
    <t>Muralla de la presó, 1</t>
  </si>
  <si>
    <t>Culturals</t>
  </si>
  <si>
    <t>ED233</t>
  </si>
  <si>
    <t>Can serra - Museu de mataró</t>
  </si>
  <si>
    <t>El Carreró, 17</t>
  </si>
  <si>
    <t>ED238</t>
  </si>
  <si>
    <t>Teatre Monumental</t>
  </si>
  <si>
    <t>La Riera, 169</t>
  </si>
  <si>
    <t>ED301</t>
  </si>
  <si>
    <t xml:space="preserve">Can Marfà Museu Tèxtil </t>
  </si>
  <si>
    <t>C. de Cristòfor Colom 69</t>
  </si>
  <si>
    <t>ED322</t>
  </si>
  <si>
    <t>Aula Teatre</t>
  </si>
  <si>
    <t>C. de Juan Meléndez Valdés, 2</t>
  </si>
  <si>
    <t>ED003</t>
  </si>
  <si>
    <t>C.C. Pla d'en Boet</t>
  </si>
  <si>
    <t>C. de Juan Sebastián Elcano, 6</t>
  </si>
  <si>
    <t>Edificis</t>
  </si>
  <si>
    <t>ED006</t>
  </si>
  <si>
    <t>C.S. Prat de la Riba</t>
  </si>
  <si>
    <t>C. d'Enric prat de la Riba, 110</t>
  </si>
  <si>
    <t>ED016</t>
  </si>
  <si>
    <t>C.C. Molins</t>
  </si>
  <si>
    <t>C. de Nicolau Guañabéns, 23</t>
  </si>
  <si>
    <t>ED030</t>
  </si>
  <si>
    <t>C. de Sant Cugat, 120</t>
  </si>
  <si>
    <t>ED087</t>
  </si>
  <si>
    <t>Casa  gran</t>
  </si>
  <si>
    <t>La Riera, 48</t>
  </si>
  <si>
    <t>ED089</t>
  </si>
  <si>
    <t>C. de Comadaran, 1</t>
  </si>
  <si>
    <t>ED097</t>
  </si>
  <si>
    <t>C.S. Pl. Espanya, 1</t>
  </si>
  <si>
    <t>Pl. d'Espanya, 1- Rda. Alfons X el Sabi, 9</t>
  </si>
  <si>
    <t>ED100</t>
  </si>
  <si>
    <t>Edifici Via Pública</t>
  </si>
  <si>
    <t>ED106</t>
  </si>
  <si>
    <t>La Moderna</t>
  </si>
  <si>
    <t>C. de Cuba, 47</t>
  </si>
  <si>
    <t>ED122</t>
  </si>
  <si>
    <t>Casal de la gent Gran de Molins</t>
  </si>
  <si>
    <t>C. de la Mare de Déu els Àngels, 16</t>
  </si>
  <si>
    <t>ED236</t>
  </si>
  <si>
    <t>C. de Sant Josep, 9</t>
  </si>
  <si>
    <t>ED035</t>
  </si>
  <si>
    <t>Escola Les Aigües</t>
  </si>
  <si>
    <t>Ronda del cros, 1</t>
  </si>
  <si>
    <t>Escolars</t>
  </si>
  <si>
    <t>ED037</t>
  </si>
  <si>
    <t>Escola Anxaneta</t>
  </si>
  <si>
    <t>C. d'Antonio de Solís, 2</t>
  </si>
  <si>
    <t>ED038</t>
  </si>
  <si>
    <t>Escola Camí del Cros</t>
  </si>
  <si>
    <t>Ronda del cros, 13</t>
  </si>
  <si>
    <t>ED040</t>
  </si>
  <si>
    <t>Escola Germanes Bertomeu</t>
  </si>
  <si>
    <t>C. de Colòmbia, 15</t>
  </si>
  <si>
    <t>ED041</t>
  </si>
  <si>
    <t>Escola Cirera</t>
  </si>
  <si>
    <t>Av. Del Corregiment ede Mataró, 67</t>
  </si>
  <si>
    <t>ED052</t>
  </si>
  <si>
    <t>Escola Josep manuel Peramàs</t>
  </si>
  <si>
    <t>PL. Antonio Machado, 1</t>
  </si>
  <si>
    <t>ED044</t>
  </si>
  <si>
    <t>Escola La Llàntia</t>
  </si>
  <si>
    <t>C. de Sant Josep de Calassanç, 2</t>
  </si>
  <si>
    <t>ED051</t>
  </si>
  <si>
    <t>Escola Maria Mercè Marçal</t>
  </si>
  <si>
    <t>Riera de Figuera Major, 60</t>
  </si>
  <si>
    <t>Escola Antonio Machado</t>
  </si>
  <si>
    <t>ED053</t>
  </si>
  <si>
    <t>Escola Marta Mata</t>
  </si>
  <si>
    <t>C. d'Aristòtil, 23</t>
  </si>
  <si>
    <t>ED057</t>
  </si>
  <si>
    <t>Escola Angeleta Ferrer</t>
  </si>
  <si>
    <t>Pl. de Ventura Ametller, 1</t>
  </si>
  <si>
    <t>ED065</t>
  </si>
  <si>
    <t>Escola Joan Coromines</t>
  </si>
  <si>
    <t xml:space="preserve">C. de Sant Pere, 4 </t>
  </si>
  <si>
    <t>ED085</t>
  </si>
  <si>
    <t>CFA Can Noè</t>
  </si>
  <si>
    <t>C. de Josep Punsola, 45-47</t>
  </si>
  <si>
    <t>ED171</t>
  </si>
  <si>
    <t>Nau Minguell - Escola de Música</t>
  </si>
  <si>
    <t>ED196</t>
  </si>
  <si>
    <t>Escola bressol Els Menuts</t>
  </si>
  <si>
    <t>C. de Francisco d'Herrera, 71</t>
  </si>
  <si>
    <t>Escoles Bressol</t>
  </si>
  <si>
    <t>ED200</t>
  </si>
  <si>
    <t>Escola bressol Els Garrofers</t>
  </si>
  <si>
    <t>C. de Josep M. de Sagarra, 5</t>
  </si>
  <si>
    <t>EE002</t>
  </si>
  <si>
    <t>CMF Cerdanyola</t>
  </si>
  <si>
    <t>C. de la Marató, 91</t>
  </si>
  <si>
    <t>Esportius</t>
  </si>
  <si>
    <t>EE013</t>
  </si>
  <si>
    <t>Poliesportiu Municipal del c/ Euskadi</t>
  </si>
  <si>
    <t>C. d'Euskadi, 20</t>
  </si>
  <si>
    <t>EE019</t>
  </si>
  <si>
    <t>C. de Terrassa, 33</t>
  </si>
  <si>
    <t>EE021</t>
  </si>
  <si>
    <t>Velòdrom</t>
  </si>
  <si>
    <t>Av. Del velòdrom, 27</t>
  </si>
  <si>
    <t>EE022</t>
  </si>
  <si>
    <t>Piscina Municipal</t>
  </si>
  <si>
    <t>Av. Del Velòdrom, 25</t>
  </si>
  <si>
    <t>EE023</t>
  </si>
  <si>
    <t>Camp Municipal d'Esports del Centenari</t>
  </si>
  <si>
    <t>Pg. De Carles Padrós, 32</t>
  </si>
  <si>
    <t>EE024</t>
  </si>
  <si>
    <t>Palau Municipal d'Esports Josep Mora</t>
  </si>
  <si>
    <t>Pg. De Carles Padrós, 12</t>
  </si>
  <si>
    <t>EE029</t>
  </si>
  <si>
    <t>Estadi Municipal d'Atletisme</t>
  </si>
  <si>
    <t>Cra. De Cirera, 262</t>
  </si>
  <si>
    <t>ED262</t>
  </si>
  <si>
    <t>Mercat de la Plaça Cuba</t>
  </si>
  <si>
    <t>Pl. de Cuba, 47</t>
  </si>
  <si>
    <t>Mercats</t>
  </si>
  <si>
    <t>ED042</t>
  </si>
  <si>
    <t>Direcció de Cultura</t>
  </si>
  <si>
    <t>Tipus</t>
  </si>
  <si>
    <t>Tipus edifici</t>
  </si>
  <si>
    <t>€/equipament (sense IVA)</t>
  </si>
  <si>
    <t>OFERTA LICITADOR</t>
  </si>
  <si>
    <t>Equipament</t>
  </si>
  <si>
    <t>€/equipament     (sense IVA)</t>
  </si>
  <si>
    <t>Oferta</t>
  </si>
  <si>
    <t xml:space="preserve">Preu unitari (sense IVA) </t>
  </si>
  <si>
    <t>LES GRISES S'OMPLEN AUTOMÀTICAMENT</t>
  </si>
  <si>
    <t>Import (sense IVA)</t>
  </si>
  <si>
    <t>Percentatge de Ponderació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</si>
  <si>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</si>
  <si>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</si>
  <si>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</si>
  <si>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</si>
  <si>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</si>
  <si>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</si>
  <si>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</si>
  <si>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</si>
  <si>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</si>
  <si>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</si>
  <si>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</si>
  <si>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1ml. de Cable d'acer inoxidable, de 10 mm de diàmetre i composició 7 fils de 19 filaments cada un, homologat per a línia de vida horitzontal segons UNE_EN 795/A1, fixat als terminals i als elements de suport intermig (separació &lt; 15 m) i tensat.</t>
  </si>
  <si>
    <r>
      <t xml:space="preserve">Conjunt d'elements per als </t>
    </r>
    <r>
      <rPr>
        <b/>
        <sz val="10"/>
        <rFont val="Arial"/>
        <family val="2"/>
      </rPr>
      <t xml:space="preserve">dos extrems d'una línia de vida </t>
    </r>
    <r>
      <rPr>
        <sz val="10"/>
        <rFont val="Arial"/>
        <family val="2"/>
      </rPr>
      <t>horitzontal fixa, formats per dos terminals d'acer inoxidable, els dos amb element amortidor de caigudes, fixats amb cargols d'acer inoxidable, un tensor de forqueta per a regulació del cable i dos terminals de cable amb elements protector, segons UNE_EN 795/A1</t>
    </r>
  </si>
  <si>
    <r>
      <t>Element de</t>
    </r>
    <r>
      <rPr>
        <b/>
        <sz val="10"/>
        <rFont val="Arial"/>
        <family val="2"/>
      </rPr>
      <t xml:space="preserve"> suport intermedi</t>
    </r>
    <r>
      <rPr>
        <sz val="10"/>
        <rFont val="Arial"/>
        <family val="2"/>
      </rPr>
      <t xml:space="preserve"> per a línia de vida horitzontal fixa, fixat amb cargols d'acer inoxidable, segons UNE_EN 795/A1</t>
    </r>
  </si>
  <si>
    <r>
      <t>Subsistema anticaiguda de tipus</t>
    </r>
    <r>
      <rPr>
        <b/>
        <sz val="10"/>
        <rFont val="Arial"/>
        <family val="2"/>
      </rPr>
      <t xml:space="preserve"> retràctil 20m</t>
    </r>
    <r>
      <rPr>
        <sz val="10"/>
        <rFont val="Arial"/>
        <family val="2"/>
      </rPr>
      <t xml:space="preserve"> homologat segons UNE-EN 361, UNE-EN 362, UNE-EN 364, UNE-EN 365 i UNE-EN 360</t>
    </r>
  </si>
  <si>
    <r>
      <t xml:space="preserve">Subsistema anticaiguda de tipus </t>
    </r>
    <r>
      <rPr>
        <b/>
        <sz val="10"/>
        <rFont val="Arial"/>
        <family val="2"/>
      </rPr>
      <t>retràctil 10m</t>
    </r>
    <r>
      <rPr>
        <sz val="10"/>
        <rFont val="Arial"/>
        <family val="2"/>
      </rPr>
      <t xml:space="preserve"> homologat segons UNE-EN 361, UNE-EN 362, UNE-EN 364, UNE-EN 365 i UNE-EN 360</t>
    </r>
  </si>
  <si>
    <r>
      <rPr>
        <b/>
        <sz val="10"/>
        <rFont val="Arial"/>
        <family val="2"/>
      </rPr>
      <t xml:space="preserve">Arnés anticaiguda </t>
    </r>
    <r>
      <rPr>
        <sz val="10"/>
        <rFont val="Arial"/>
        <family val="2"/>
      </rPr>
      <t>amb tirants, bandes secundàries, bandes subglúties, bandes de cuixa, recolzament dorsal per a subjecció, elements d’ajust, element dorsal d’enganxament d’arnés anticaiguda i sivella, segons UNE-EN 361,  UNE-EN 362,  UNE-EN 364 i  UNE-EN 365</t>
    </r>
  </si>
  <si>
    <r>
      <rPr>
        <b/>
        <sz val="10"/>
        <rFont val="Arial"/>
        <family val="2"/>
      </rPr>
      <t>Columna</t>
    </r>
    <r>
      <rPr>
        <sz val="10"/>
        <rFont val="Arial"/>
        <family val="2"/>
      </rPr>
      <t xml:space="preserve"> d'acer inoxidable de 50 cm d'alçada, a</t>
    </r>
    <r>
      <rPr>
        <b/>
        <sz val="10"/>
        <rFont val="Arial"/>
        <family val="2"/>
      </rPr>
      <t>mb placa d'ancoratge</t>
    </r>
    <r>
      <rPr>
        <sz val="10"/>
        <rFont val="Arial"/>
        <family val="2"/>
      </rPr>
      <t xml:space="preserve"> per a suport de fixacions de línia de vida horitzontal fixa, ancorada a estructura, coberta o paviment amb fixacions mecàniques.</t>
    </r>
  </si>
  <si>
    <r>
      <rPr>
        <b/>
        <sz val="10"/>
        <rFont val="Arial"/>
        <family val="2"/>
      </rPr>
      <t>Punt d'ancoratge de doble forat</t>
    </r>
    <r>
      <rPr>
        <sz val="10"/>
        <rFont val="Arial"/>
        <family val="2"/>
      </rPr>
      <t>, d'acer inoxidable, per a equip de protecció individual contra caiguda d'alçada, homologat segons UNE-EN 795.</t>
    </r>
  </si>
  <si>
    <r>
      <rPr>
        <b/>
        <sz val="10"/>
        <rFont val="Arial"/>
        <family val="2"/>
      </rPr>
      <t xml:space="preserve">Punt d'ancoratge d'un sol forat, </t>
    </r>
    <r>
      <rPr>
        <sz val="10"/>
        <rFont val="Arial"/>
        <family val="2"/>
      </rPr>
      <t>d'acer inoxidable, per a equip de protecció individual contra caiguda d'alçada, homologat segons UNE-EN 795.</t>
    </r>
  </si>
  <si>
    <t>MATERIAL (sense incloure la mà d'obra)</t>
  </si>
  <si>
    <t>COST DE MATERIAL -  MANTENIMENT CORRECTIU</t>
  </si>
  <si>
    <t>COST DE LA MÀ D'OBRA - MANTENIMENT CORRECTIU</t>
  </si>
  <si>
    <t>Contracte de servei de manteniment de dispositius i sistemes de seguretat vertical en edificis municipals</t>
  </si>
  <si>
    <t>ZV067</t>
  </si>
  <si>
    <t>Talús Vista Alegre</t>
  </si>
  <si>
    <t>ZV068</t>
  </si>
  <si>
    <t>Talús Tàrrega</t>
  </si>
  <si>
    <t>ZV087</t>
  </si>
  <si>
    <t>Talús San Salvador</t>
  </si>
  <si>
    <t>ZV093</t>
  </si>
  <si>
    <t>Talús Garrofereda</t>
  </si>
  <si>
    <t>ZVED051</t>
  </si>
  <si>
    <t>Talús Escola MªMercè Marçal</t>
  </si>
  <si>
    <t>ZV300</t>
  </si>
  <si>
    <t>Talús exterior Escola Marta Mata</t>
  </si>
  <si>
    <t>EP - Jardineria</t>
  </si>
  <si>
    <t>TOTAL PREVENTIU</t>
  </si>
  <si>
    <t>Contracte de servei de manteniment de dispositius i sistemes de seguretat vertical en edificis municipals i Espais públics</t>
  </si>
  <si>
    <t>Import màxim (sense IVA)</t>
  </si>
  <si>
    <t>Quantitat</t>
  </si>
  <si>
    <t>ED036</t>
  </si>
  <si>
    <t>Institut escola Angela Bransuela</t>
  </si>
  <si>
    <t>ED039</t>
  </si>
  <si>
    <t>Escola Camí del Mig</t>
  </si>
  <si>
    <t>ED048</t>
  </si>
  <si>
    <t>Institut escola Mar Mediterrània</t>
  </si>
  <si>
    <t>ED056</t>
  </si>
  <si>
    <t>Escola Montserrat Solà</t>
  </si>
  <si>
    <t>ED076</t>
  </si>
  <si>
    <t>Antic Centre d'Acollida (Armats)</t>
  </si>
  <si>
    <t>ED077</t>
  </si>
  <si>
    <t>ED078</t>
  </si>
  <si>
    <t>ED080</t>
  </si>
  <si>
    <t>Espai Mataró Connecta Ramon Berenguer</t>
  </si>
  <si>
    <t>Espai Jove Cerdanyola</t>
  </si>
  <si>
    <t>Casal de la Gent Gran del parc Central</t>
  </si>
  <si>
    <t>ED130</t>
  </si>
  <si>
    <t>CFP Tres Roques</t>
  </si>
  <si>
    <t>ED139</t>
  </si>
  <si>
    <t>Cafè Nou</t>
  </si>
  <si>
    <t>ED145</t>
  </si>
  <si>
    <t>Casal Municipal de la Gent Gran de Cirera</t>
  </si>
  <si>
    <t>ED197</t>
  </si>
  <si>
    <t>Escola Bressol Tabalet</t>
  </si>
  <si>
    <t>ED314</t>
  </si>
  <si>
    <t>Casal municipal de la Gent Gran Oriol Batista</t>
  </si>
  <si>
    <t>ED335</t>
  </si>
  <si>
    <t>ED339</t>
  </si>
  <si>
    <t>Espai Mataró</t>
  </si>
  <si>
    <t>Espai CareCityLab</t>
  </si>
  <si>
    <t>EE056</t>
  </si>
  <si>
    <t>EE057</t>
  </si>
  <si>
    <t>Pista poliesportiva Eusebi Millan</t>
  </si>
  <si>
    <t>Pista polivalent coberta de Cerdanyola</t>
  </si>
  <si>
    <t>CMF del Pla d'en Boet</t>
  </si>
  <si>
    <t>EE009</t>
  </si>
  <si>
    <t>Import oferta    (sense IVA)</t>
  </si>
  <si>
    <t xml:space="preserve">Preu hora Oficial 1ª </t>
  </si>
  <si>
    <t xml:space="preserve">Preu hora Ajudant  </t>
  </si>
  <si>
    <t>TOTAL PARELLA:</t>
  </si>
  <si>
    <t>*Els preus oferts inclouran la mà d’obra indirecta corresponent als tècnics i encarregats i la resta de costos indirectes: despeses generals, benefici industrial, desplaçaments, etc.</t>
  </si>
  <si>
    <r>
      <t>*Es consideraran</t>
    </r>
    <r>
      <rPr>
        <b/>
        <sz val="10"/>
        <color theme="1"/>
        <rFont val="Arial"/>
        <family val="2"/>
      </rPr>
      <t xml:space="preserve"> valors anormals o desproporcionats</t>
    </r>
    <r>
      <rPr>
        <sz val="10"/>
        <color theme="1"/>
        <rFont val="Arial"/>
        <family val="2"/>
      </rPr>
      <t xml:space="preserve"> aquells imports que siguin inferiors als mínims que estableix la reglamentació vigent en matèria de contractació (taules salarials segons conveni i categoria professional) i de cotització a la seguretat social. Tal i com estableix l’article 152 de la LCSP  la justificació de la valoració de les ofertes s’ha de basar, entre d’altres, en el respecte de les disposicions relatives a la protecció de l’ocupació i les condicions de treball vigents.</t>
    </r>
  </si>
  <si>
    <t>Signatura electrònica licitador</t>
  </si>
  <si>
    <t>Rda. de Sant Oleguer, 76</t>
  </si>
  <si>
    <t>Camí del Mig, 1</t>
  </si>
  <si>
    <t>ED047</t>
  </si>
  <si>
    <t>Escola Rocafonda</t>
  </si>
  <si>
    <t>c. de Tàrrega, 41</t>
  </si>
  <si>
    <t>Pg. de Ramon Berenguer III, 130</t>
  </si>
  <si>
    <t>Pg. De ramon Berenguer III, 74</t>
  </si>
  <si>
    <t>Pg. De ramon Berenguer III, 84</t>
  </si>
  <si>
    <t>Av. Corregiment de Mataró, 28</t>
  </si>
  <si>
    <t>PL. dels Alocs, 1</t>
  </si>
  <si>
    <t>Pl. del canigó, 7</t>
  </si>
  <si>
    <t>La Riera, 123</t>
  </si>
  <si>
    <t>Riera de Cirera, 39</t>
  </si>
  <si>
    <t>c. de Pascual Madoz, 13</t>
  </si>
  <si>
    <t>Rda. Francesc Macià, 119</t>
  </si>
  <si>
    <r>
      <t>Conjunt d'elements d'acer inoxidable sobre</t>
    </r>
    <r>
      <rPr>
        <b/>
        <sz val="10"/>
        <rFont val="Arial"/>
        <family val="2"/>
      </rPr>
      <t xml:space="preserve"> contrapès prefabricat (inclòs)</t>
    </r>
    <r>
      <rPr>
        <sz val="10"/>
        <rFont val="Arial"/>
        <family val="2"/>
      </rPr>
      <t>,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recolzat directament sobre coberta,com a suport d'extrem o intermedi per a linia de vida horitzontal.</t>
    </r>
  </si>
  <si>
    <r>
      <t>Dispositiu</t>
    </r>
    <r>
      <rPr>
        <b/>
        <sz val="10"/>
        <rFont val="Arial"/>
        <family val="2"/>
      </rPr>
      <t xml:space="preserve"> antiblocador</t>
    </r>
    <r>
      <rPr>
        <sz val="10"/>
        <rFont val="Arial"/>
        <family val="2"/>
      </rPr>
      <t>, per línia de vida vertical, per a subjectar el cinturó de seguretat a una corda de 16 mm de D, d'aliatge lleuger, de qualitat F5</t>
    </r>
  </si>
  <si>
    <t>B12</t>
  </si>
  <si>
    <r>
      <rPr>
        <b/>
        <sz val="10"/>
        <rFont val="Arial"/>
        <family val="2"/>
      </rPr>
      <t>Carro lliscant</t>
    </r>
    <r>
      <rPr>
        <sz val="10"/>
        <rFont val="Arial"/>
        <family val="2"/>
      </rPr>
      <t xml:space="preserve"> específic per linia de vida hotitzontal</t>
    </r>
  </si>
  <si>
    <r>
      <t xml:space="preserve">ImT (Import Total) </t>
    </r>
    <r>
      <rPr>
        <sz val="10"/>
        <rFont val="Arial"/>
        <family val="2"/>
      </rPr>
      <t>= (B1x5%) + (B2x5%) + (B3x5%) + (B4x30%) + (B5x15%) + (B6x10%) + (B7x5%) + (B8x5%) + (B9x5%) + (B10x5%) + (B11x5%) +(B12x5%)</t>
    </r>
  </si>
  <si>
    <t xml:space="preserve">Centre de Sords el Maresme </t>
  </si>
  <si>
    <t>C. de sant Simó, 13</t>
  </si>
  <si>
    <t>El Pericó (SEM i Espais Públics)</t>
  </si>
  <si>
    <t>ED095</t>
  </si>
  <si>
    <t>Servei d'Educació</t>
  </si>
  <si>
    <t>Baixada de les Figueretes, 1</t>
  </si>
  <si>
    <t>c. del Pla de Bages, 49</t>
  </si>
  <si>
    <t>Plaça de la Muralla, 21</t>
  </si>
  <si>
    <t>Pg. de Marina, 144  BX 01</t>
  </si>
  <si>
    <t>Av. de Lluís Companys, 65</t>
  </si>
  <si>
    <t>EE017</t>
  </si>
  <si>
    <t>Pista Poliesportiva Municipal Cirera</t>
  </si>
  <si>
    <t>Av. del Corregiment,54</t>
  </si>
  <si>
    <t>Poliesportiu Municipal Tª Mª Roca</t>
  </si>
  <si>
    <t>EE037</t>
  </si>
  <si>
    <t>Camp Municipal de Futbol de Vista Alegre - Molins</t>
  </si>
  <si>
    <t>c. d'Almeria, 40</t>
  </si>
  <si>
    <t>c. de Sant Cugat, 146</t>
  </si>
  <si>
    <t>C. de l'Estadi, 1</t>
  </si>
  <si>
    <t xml:space="preserve"> Total (sense IVA) </t>
  </si>
  <si>
    <t xml:space="preserve"> Total (IVA inclòs) </t>
  </si>
  <si>
    <t xml:space="preserve">  IVA </t>
  </si>
  <si>
    <t>COMPLIMENTAR NOMÉS LES CASELLES VERDES en les 3 pestanyes: Preventiu, Correctiu_Material i Correctiu_Mà d'obra</t>
  </si>
  <si>
    <t>COST MANTENIMENT PREVENTIU ANUAL EN EQUIPAMENTS I ESPAIS PÚBLICS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</si>
</sst>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€&quot;;\-#,##0.00\ &quot;€&quot;"/>
    <numFmt numFmtId="44" formatCode="_-* #,##0.00\ &quot;€&quot;_-;\-* #,##0.00\ &quot;€&quot;_-;_-* &quot;-&quot;??\ &quot;€&quot;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name val="Calibri Light"/>
      <family val="2"/>
      <scheme val="major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3B3B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CC33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3" fillId="0" borderId="0"/>
  </cellStyleXfs>
  <cellXfs count="169">
    <xf numFmtId="0" fontId="0" fillId="0" borderId="0" xfId="0"/>
    <xf numFmtId="0" fontId="1" fillId="0" borderId="0" xfId="0" applyFont="1"/>
    <xf numFmtId="44" fontId="5" fillId="0" borderId="0" xfId="1" applyFont="1"/>
    <xf numFmtId="0" fontId="5" fillId="0" borderId="0" xfId="0" applyFont="1"/>
    <xf numFmtId="0" fontId="7" fillId="2" borderId="4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44" fontId="7" fillId="0" borderId="0" xfId="1" applyFont="1"/>
    <xf numFmtId="0" fontId="2" fillId="0" borderId="0" xfId="0" applyFont="1"/>
    <xf numFmtId="44" fontId="5" fillId="0" borderId="10" xfId="0" applyNumberFormat="1" applyFont="1" applyBorder="1"/>
    <xf numFmtId="44" fontId="7" fillId="0" borderId="10" xfId="0" applyNumberFormat="1" applyFont="1" applyBorder="1"/>
    <xf numFmtId="44" fontId="5" fillId="0" borderId="0" xfId="0" applyNumberFormat="1" applyFont="1"/>
    <xf numFmtId="44" fontId="7" fillId="0" borderId="0" xfId="0" applyNumberFormat="1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1" fontId="5" fillId="0" borderId="0" xfId="0" applyNumberFormat="1" applyFont="1" applyAlignment="1">
      <alignment horizontal="center"/>
    </xf>
    <xf numFmtId="44" fontId="5" fillId="5" borderId="16" xfId="0" applyNumberFormat="1" applyFont="1" applyFill="1" applyBorder="1"/>
    <xf numFmtId="44" fontId="5" fillId="5" borderId="15" xfId="0" applyNumberFormat="1" applyFont="1" applyFill="1" applyBorder="1"/>
    <xf numFmtId="0" fontId="9" fillId="0" borderId="0" xfId="0" applyFont="1" applyAlignment="1">
      <alignment horizontal="center" shrinkToFit="1"/>
    </xf>
    <xf numFmtId="0" fontId="7" fillId="0" borderId="0" xfId="0" applyFont="1" applyAlignment="1">
      <alignment horizontal="center" vertical="center" wrapText="1" shrinkToFit="1"/>
    </xf>
    <xf numFmtId="44" fontId="5" fillId="0" borderId="0" xfId="1" applyFont="1" applyFill="1" applyBorder="1"/>
    <xf numFmtId="0" fontId="9" fillId="3" borderId="10" xfId="0" applyFont="1" applyFill="1" applyBorder="1" applyAlignment="1">
      <alignment horizontal="center" shrinkToFit="1"/>
    </xf>
    <xf numFmtId="1" fontId="7" fillId="2" borderId="6" xfId="0" applyNumberFormat="1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wrapText="1" shrinkToFit="1"/>
    </xf>
    <xf numFmtId="44" fontId="5" fillId="0" borderId="13" xfId="0" applyNumberFormat="1" applyFont="1" applyBorder="1"/>
    <xf numFmtId="44" fontId="5" fillId="5" borderId="13" xfId="0" applyNumberFormat="1" applyFont="1" applyFill="1" applyBorder="1"/>
    <xf numFmtId="44" fontId="5" fillId="0" borderId="16" xfId="0" applyNumberFormat="1" applyFont="1" applyBorder="1"/>
    <xf numFmtId="44" fontId="5" fillId="0" borderId="15" xfId="0" applyNumberFormat="1" applyFont="1" applyBorder="1"/>
    <xf numFmtId="44" fontId="7" fillId="5" borderId="10" xfId="0" applyNumberFormat="1" applyFont="1" applyFill="1" applyBorder="1"/>
    <xf numFmtId="44" fontId="5" fillId="0" borderId="0" xfId="1" applyFont="1" applyAlignment="1">
      <alignment horizontal="center"/>
    </xf>
    <xf numFmtId="0" fontId="3" fillId="0" borderId="0" xfId="0" applyFont="1"/>
    <xf numFmtId="0" fontId="7" fillId="0" borderId="0" xfId="0" applyFont="1" applyAlignment="1">
      <alignment horizontal="center"/>
    </xf>
    <xf numFmtId="44" fontId="7" fillId="0" borderId="0" xfId="1" applyFont="1" applyAlignment="1">
      <alignment horizontal="center"/>
    </xf>
    <xf numFmtId="0" fontId="7" fillId="2" borderId="18" xfId="0" applyFont="1" applyFill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44" fontId="5" fillId="5" borderId="5" xfId="1" applyFont="1" applyFill="1" applyBorder="1" applyAlignment="1">
      <alignment horizontal="center"/>
    </xf>
    <xf numFmtId="44" fontId="5" fillId="5" borderId="6" xfId="1" applyFont="1" applyFill="1" applyBorder="1"/>
    <xf numFmtId="44" fontId="7" fillId="2" borderId="19" xfId="1" applyFont="1" applyFill="1" applyBorder="1" applyAlignment="1">
      <alignment horizontal="center" vertical="center" wrapText="1" shrinkToFit="1"/>
    </xf>
    <xf numFmtId="44" fontId="5" fillId="0" borderId="8" xfId="1" applyFont="1" applyBorder="1" applyAlignment="1">
      <alignment horizontal="center"/>
    </xf>
    <xf numFmtId="44" fontId="5" fillId="0" borderId="4" xfId="1" applyFont="1" applyBorder="1" applyAlignment="1">
      <alignment horizontal="center"/>
    </xf>
    <xf numFmtId="44" fontId="7" fillId="2" borderId="17" xfId="1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44" fontId="0" fillId="0" borderId="0" xfId="1" applyFont="1" applyAlignment="1">
      <alignment horizontal="center"/>
    </xf>
    <xf numFmtId="0" fontId="6" fillId="0" borderId="0" xfId="0" applyFont="1"/>
    <xf numFmtId="49" fontId="3" fillId="0" borderId="0" xfId="0" applyNumberFormat="1" applyFont="1"/>
    <xf numFmtId="0" fontId="3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3" fillId="0" borderId="8" xfId="0" applyFont="1" applyBorder="1" applyAlignment="1">
      <alignment vertical="top" shrinkToFit="1"/>
    </xf>
    <xf numFmtId="0" fontId="13" fillId="0" borderId="28" xfId="0" applyFont="1" applyBorder="1" applyAlignment="1">
      <alignment vertical="top" shrinkToFit="1"/>
    </xf>
    <xf numFmtId="0" fontId="14" fillId="0" borderId="0" xfId="0" applyFont="1" applyAlignment="1">
      <alignment vertical="top" shrinkToFit="1"/>
    </xf>
    <xf numFmtId="0" fontId="14" fillId="0" borderId="28" xfId="0" applyFont="1" applyBorder="1" applyAlignment="1">
      <alignment vertical="top" shrinkToFit="1"/>
    </xf>
    <xf numFmtId="0" fontId="14" fillId="0" borderId="0" xfId="0" applyFont="1" applyAlignment="1">
      <alignment vertical="center" wrapText="1" shrinkToFit="1"/>
    </xf>
    <xf numFmtId="44" fontId="7" fillId="0" borderId="0" xfId="1" applyFont="1" applyFill="1" applyBorder="1" applyAlignment="1">
      <alignment horizontal="center"/>
    </xf>
    <xf numFmtId="44" fontId="7" fillId="0" borderId="0" xfId="1" applyFont="1" applyFill="1" applyBorder="1"/>
    <xf numFmtId="44" fontId="5" fillId="0" borderId="0" xfId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justify" vertical="center" wrapText="1"/>
    </xf>
    <xf numFmtId="0" fontId="2" fillId="9" borderId="10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center" wrapText="1"/>
    </xf>
    <xf numFmtId="44" fontId="1" fillId="0" borderId="12" xfId="1" applyFont="1" applyBorder="1" applyAlignment="1">
      <alignment vertical="center" wrapText="1"/>
    </xf>
    <xf numFmtId="0" fontId="1" fillId="0" borderId="14" xfId="0" applyFont="1" applyBorder="1" applyAlignment="1">
      <alignment horizontal="justify" vertical="center" wrapText="1"/>
    </xf>
    <xf numFmtId="44" fontId="1" fillId="0" borderId="14" xfId="1" applyFont="1" applyBorder="1" applyAlignment="1">
      <alignment vertical="center" wrapText="1"/>
    </xf>
    <xf numFmtId="0" fontId="2" fillId="0" borderId="10" xfId="0" applyFont="1" applyBorder="1" applyAlignment="1">
      <alignment horizontal="justify" vertical="center" wrapText="1"/>
    </xf>
    <xf numFmtId="44" fontId="2" fillId="0" borderId="10" xfId="1" applyFont="1" applyBorder="1" applyAlignment="1">
      <alignment vertical="center" wrapText="1"/>
    </xf>
    <xf numFmtId="44" fontId="1" fillId="9" borderId="10" xfId="1" applyFont="1" applyFill="1" applyBorder="1" applyAlignment="1">
      <alignment horizontal="center" vertical="center" wrapText="1"/>
    </xf>
    <xf numFmtId="0" fontId="15" fillId="0" borderId="28" xfId="0" applyFont="1" applyBorder="1" applyAlignment="1">
      <alignment vertical="center" shrinkToFit="1"/>
    </xf>
    <xf numFmtId="0" fontId="7" fillId="0" borderId="0" xfId="0" applyFont="1" applyAlignment="1">
      <alignment horizontal="justify" vertical="center" wrapText="1"/>
    </xf>
    <xf numFmtId="0" fontId="19" fillId="0" borderId="0" xfId="0" applyFont="1" applyAlignment="1">
      <alignment wrapText="1"/>
    </xf>
    <xf numFmtId="0" fontId="20" fillId="0" borderId="32" xfId="0" applyFont="1" applyBorder="1"/>
    <xf numFmtId="0" fontId="21" fillId="0" borderId="30" xfId="0" applyFont="1" applyBorder="1"/>
    <xf numFmtId="0" fontId="20" fillId="0" borderId="33" xfId="0" applyFont="1" applyBorder="1"/>
    <xf numFmtId="0" fontId="21" fillId="0" borderId="29" xfId="0" applyFont="1" applyBorder="1"/>
    <xf numFmtId="0" fontId="20" fillId="0" borderId="33" xfId="0" applyFont="1" applyBorder="1" applyAlignment="1">
      <alignment vertical="top"/>
    </xf>
    <xf numFmtId="0" fontId="21" fillId="0" borderId="29" xfId="0" applyFont="1" applyBorder="1" applyAlignment="1">
      <alignment vertical="top" wrapText="1"/>
    </xf>
    <xf numFmtId="0" fontId="21" fillId="0" borderId="29" xfId="0" applyFont="1" applyBorder="1" applyAlignment="1">
      <alignment vertical="top"/>
    </xf>
    <xf numFmtId="0" fontId="23" fillId="0" borderId="33" xfId="0" applyFont="1" applyBorder="1"/>
    <xf numFmtId="0" fontId="22" fillId="0" borderId="29" xfId="0" applyFont="1" applyBorder="1"/>
    <xf numFmtId="0" fontId="23" fillId="0" borderId="34" xfId="0" applyFont="1" applyBorder="1"/>
    <xf numFmtId="0" fontId="22" fillId="0" borderId="31" xfId="0" applyFont="1" applyBorder="1"/>
    <xf numFmtId="0" fontId="20" fillId="0" borderId="34" xfId="0" applyFont="1" applyBorder="1"/>
    <xf numFmtId="0" fontId="21" fillId="0" borderId="31" xfId="0" applyFont="1" applyBorder="1"/>
    <xf numFmtId="44" fontId="5" fillId="0" borderId="35" xfId="0" applyNumberFormat="1" applyFont="1" applyBorder="1"/>
    <xf numFmtId="44" fontId="5" fillId="5" borderId="35" xfId="0" applyNumberFormat="1" applyFont="1" applyFill="1" applyBorder="1"/>
    <xf numFmtId="0" fontId="7" fillId="4" borderId="10" xfId="0" applyFont="1" applyFill="1" applyBorder="1" applyAlignment="1">
      <alignment horizontal="left"/>
    </xf>
    <xf numFmtId="0" fontId="5" fillId="4" borderId="10" xfId="0" applyFont="1" applyFill="1" applyBorder="1" applyAlignment="1">
      <alignment horizontal="left"/>
    </xf>
    <xf numFmtId="1" fontId="5" fillId="11" borderId="30" xfId="0" applyNumberFormat="1" applyFont="1" applyFill="1" applyBorder="1" applyAlignment="1">
      <alignment horizontal="center"/>
    </xf>
    <xf numFmtId="1" fontId="5" fillId="11" borderId="29" xfId="0" applyNumberFormat="1" applyFont="1" applyFill="1" applyBorder="1" applyAlignment="1">
      <alignment horizontal="center"/>
    </xf>
    <xf numFmtId="1" fontId="3" fillId="11" borderId="29" xfId="0" applyNumberFormat="1" applyFont="1" applyFill="1" applyBorder="1" applyAlignment="1">
      <alignment horizontal="center"/>
    </xf>
    <xf numFmtId="1" fontId="3" fillId="11" borderId="31" xfId="0" applyNumberFormat="1" applyFont="1" applyFill="1" applyBorder="1" applyAlignment="1">
      <alignment horizontal="center"/>
    </xf>
    <xf numFmtId="1" fontId="5" fillId="11" borderId="31" xfId="0" applyNumberFormat="1" applyFont="1" applyFill="1" applyBorder="1" applyAlignment="1">
      <alignment horizontal="center"/>
    </xf>
    <xf numFmtId="0" fontId="3" fillId="0" borderId="29" xfId="2" applyBorder="1" applyAlignment="1">
      <alignment horizontal="center" vertical="center" wrapText="1"/>
    </xf>
    <xf numFmtId="44" fontId="3" fillId="0" borderId="29" xfId="1" applyFont="1" applyBorder="1" applyAlignment="1">
      <alignment vertical="center" wrapText="1"/>
    </xf>
    <xf numFmtId="0" fontId="3" fillId="0" borderId="41" xfId="2" applyBorder="1" applyAlignment="1">
      <alignment horizontal="center" vertical="center" wrapText="1"/>
    </xf>
    <xf numFmtId="44" fontId="3" fillId="0" borderId="41" xfId="1" applyFont="1" applyBorder="1" applyAlignment="1">
      <alignment vertical="center" wrapText="1"/>
    </xf>
    <xf numFmtId="0" fontId="12" fillId="7" borderId="10" xfId="2" applyFont="1" applyFill="1" applyBorder="1" applyAlignment="1">
      <alignment horizontal="center" vertical="center" wrapText="1"/>
    </xf>
    <xf numFmtId="0" fontId="13" fillId="0" borderId="0" xfId="0" applyFont="1" applyAlignment="1">
      <alignment vertical="top" shrinkToFit="1"/>
    </xf>
    <xf numFmtId="9" fontId="11" fillId="0" borderId="45" xfId="2" applyNumberFormat="1" applyFont="1" applyBorder="1" applyAlignment="1">
      <alignment horizontal="center" vertical="center" wrapText="1"/>
    </xf>
    <xf numFmtId="9" fontId="11" fillId="0" borderId="46" xfId="2" applyNumberFormat="1" applyFont="1" applyBorder="1" applyAlignment="1">
      <alignment horizontal="center" vertical="center" wrapText="1"/>
    </xf>
    <xf numFmtId="0" fontId="3" fillId="0" borderId="31" xfId="2" applyBorder="1" applyAlignment="1">
      <alignment horizontal="center" vertical="center" wrapText="1"/>
    </xf>
    <xf numFmtId="44" fontId="3" fillId="0" borderId="31" xfId="1" applyFont="1" applyBorder="1" applyAlignment="1">
      <alignment vertical="center" wrapText="1"/>
    </xf>
    <xf numFmtId="9" fontId="11" fillId="0" borderId="48" xfId="2" applyNumberFormat="1" applyFont="1" applyBorder="1" applyAlignment="1">
      <alignment horizontal="center" vertical="center" wrapText="1"/>
    </xf>
    <xf numFmtId="0" fontId="0" fillId="0" borderId="49" xfId="0" applyBorder="1" applyAlignment="1">
      <alignment horizontal="left" vertical="top" wrapText="1" shrinkToFit="1"/>
    </xf>
    <xf numFmtId="7" fontId="10" fillId="8" borderId="49" xfId="1" applyNumberFormat="1" applyFont="1" applyFill="1" applyBorder="1" applyAlignment="1">
      <alignment horizontal="center" vertical="center" shrinkToFit="1"/>
    </xf>
    <xf numFmtId="9" fontId="10" fillId="0" borderId="50" xfId="2" applyNumberFormat="1" applyFont="1" applyBorder="1" applyAlignment="1">
      <alignment horizontal="center" vertical="center" shrinkToFit="1"/>
    </xf>
    <xf numFmtId="0" fontId="1" fillId="12" borderId="24" xfId="0" applyFont="1" applyFill="1" applyBorder="1"/>
    <xf numFmtId="0" fontId="1" fillId="12" borderId="25" xfId="0" applyFont="1" applyFill="1" applyBorder="1"/>
    <xf numFmtId="0" fontId="1" fillId="12" borderId="38" xfId="0" applyFont="1" applyFill="1" applyBorder="1"/>
    <xf numFmtId="0" fontId="1" fillId="12" borderId="39" xfId="0" applyFont="1" applyFill="1" applyBorder="1"/>
    <xf numFmtId="0" fontId="1" fillId="12" borderId="27" xfId="0" applyFont="1" applyFill="1" applyBorder="1"/>
    <xf numFmtId="0" fontId="1" fillId="12" borderId="9" xfId="0" applyFont="1" applyFill="1" applyBorder="1"/>
    <xf numFmtId="0" fontId="1" fillId="12" borderId="24" xfId="0" applyFont="1" applyFill="1" applyBorder="1" applyAlignment="1">
      <alignment horizontal="center" vertical="center"/>
    </xf>
    <xf numFmtId="0" fontId="1" fillId="12" borderId="38" xfId="0" applyFont="1" applyFill="1" applyBorder="1" applyAlignment="1">
      <alignment horizontal="center" vertical="center"/>
    </xf>
    <xf numFmtId="0" fontId="1" fillId="12" borderId="27" xfId="0" applyFont="1" applyFill="1" applyBorder="1" applyAlignment="1">
      <alignment horizontal="center" vertical="center"/>
    </xf>
    <xf numFmtId="0" fontId="0" fillId="12" borderId="23" xfId="0" applyFill="1" applyBorder="1"/>
    <xf numFmtId="0" fontId="0" fillId="12" borderId="40" xfId="0" applyFill="1" applyBorder="1"/>
    <xf numFmtId="0" fontId="0" fillId="12" borderId="26" xfId="0" applyFill="1" applyBorder="1"/>
    <xf numFmtId="0" fontId="13" fillId="0" borderId="5" xfId="0" applyFont="1" applyBorder="1" applyAlignment="1">
      <alignment vertical="top" shrinkToFit="1"/>
    </xf>
    <xf numFmtId="0" fontId="15" fillId="0" borderId="5" xfId="0" applyFont="1" applyBorder="1" applyAlignment="1">
      <alignment vertical="center" shrinkToFit="1"/>
    </xf>
    <xf numFmtId="0" fontId="10" fillId="0" borderId="0" xfId="0" applyFont="1" applyAlignment="1">
      <alignment vertical="top" shrinkToFit="1"/>
    </xf>
    <xf numFmtId="7" fontId="5" fillId="0" borderId="0" xfId="1" applyNumberFormat="1" applyFont="1"/>
    <xf numFmtId="44" fontId="5" fillId="13" borderId="20" xfId="1" applyFont="1" applyFill="1" applyBorder="1" applyProtection="1">
      <protection locked="0"/>
    </xf>
    <xf numFmtId="44" fontId="5" fillId="13" borderId="21" xfId="1" applyFont="1" applyFill="1" applyBorder="1" applyProtection="1">
      <protection locked="0"/>
    </xf>
    <xf numFmtId="44" fontId="5" fillId="13" borderId="22" xfId="1" applyFont="1" applyFill="1" applyBorder="1" applyProtection="1">
      <protection locked="0"/>
    </xf>
    <xf numFmtId="0" fontId="18" fillId="5" borderId="4" xfId="0" applyFont="1" applyFill="1" applyBorder="1" applyAlignment="1">
      <alignment horizontal="left"/>
    </xf>
    <xf numFmtId="0" fontId="17" fillId="3" borderId="4" xfId="0" applyFont="1" applyFill="1" applyBorder="1" applyAlignment="1">
      <alignment horizontal="left" shrinkToFit="1"/>
    </xf>
    <xf numFmtId="0" fontId="17" fillId="3" borderId="5" xfId="0" applyFont="1" applyFill="1" applyBorder="1" applyAlignment="1">
      <alignment horizontal="left" shrinkToFit="1"/>
    </xf>
    <xf numFmtId="0" fontId="17" fillId="3" borderId="6" xfId="0" applyFont="1" applyFill="1" applyBorder="1" applyAlignment="1">
      <alignment horizontal="left" shrinkToFit="1"/>
    </xf>
    <xf numFmtId="0" fontId="18" fillId="6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/>
    </xf>
    <xf numFmtId="0" fontId="9" fillId="3" borderId="5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16" fillId="10" borderId="4" xfId="0" applyFont="1" applyFill="1" applyBorder="1" applyAlignment="1">
      <alignment vertical="center" wrapText="1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7" fontId="10" fillId="7" borderId="10" xfId="1" applyNumberFormat="1" applyFont="1" applyFill="1" applyBorder="1" applyAlignment="1">
      <alignment horizontal="center" vertical="center" wrapText="1"/>
    </xf>
    <xf numFmtId="11" fontId="10" fillId="7" borderId="10" xfId="1" applyNumberFormat="1" applyFont="1" applyFill="1" applyBorder="1" applyAlignment="1">
      <alignment horizontal="center" vertical="center" wrapText="1"/>
    </xf>
    <xf numFmtId="0" fontId="10" fillId="7" borderId="10" xfId="2" applyFont="1" applyFill="1" applyBorder="1" applyAlignment="1">
      <alignment horizontal="center" vertical="center" wrapText="1"/>
    </xf>
    <xf numFmtId="0" fontId="3" fillId="0" borderId="43" xfId="2" applyBorder="1" applyAlignment="1">
      <alignment horizontal="left" vertical="top" wrapText="1"/>
    </xf>
    <xf numFmtId="0" fontId="3" fillId="0" borderId="29" xfId="2" applyBorder="1" applyAlignment="1">
      <alignment horizontal="left" vertical="top" wrapText="1"/>
    </xf>
    <xf numFmtId="0" fontId="10" fillId="0" borderId="18" xfId="2" applyFont="1" applyBorder="1" applyAlignment="1">
      <alignment horizontal="left" vertical="top" wrapText="1" shrinkToFit="1"/>
    </xf>
    <xf numFmtId="0" fontId="0" fillId="0" borderId="49" xfId="0" applyBorder="1" applyAlignment="1">
      <alignment horizontal="left" vertical="top" wrapText="1" shrinkToFit="1"/>
    </xf>
    <xf numFmtId="0" fontId="9" fillId="3" borderId="36" xfId="0" applyFont="1" applyFill="1" applyBorder="1" applyAlignment="1">
      <alignment horizontal="left"/>
    </xf>
    <xf numFmtId="0" fontId="8" fillId="3" borderId="44" xfId="0" applyFont="1" applyFill="1" applyBorder="1" applyAlignment="1">
      <alignment horizontal="left"/>
    </xf>
    <xf numFmtId="0" fontId="6" fillId="0" borderId="44" xfId="0" applyFont="1" applyBorder="1"/>
    <xf numFmtId="0" fontId="6" fillId="0" borderId="37" xfId="0" applyFont="1" applyBorder="1"/>
    <xf numFmtId="0" fontId="10" fillId="7" borderId="6" xfId="2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3" fillId="0" borderId="47" xfId="2" applyBorder="1" applyAlignment="1">
      <alignment horizontal="left" vertical="top" wrapText="1"/>
    </xf>
    <xf numFmtId="0" fontId="3" fillId="0" borderId="31" xfId="2" applyBorder="1" applyAlignment="1">
      <alignment horizontal="left" vertical="top" wrapText="1"/>
    </xf>
    <xf numFmtId="0" fontId="3" fillId="0" borderId="42" xfId="2" applyBorder="1" applyAlignment="1">
      <alignment horizontal="left" vertical="top" wrapText="1"/>
    </xf>
    <xf numFmtId="0" fontId="3" fillId="0" borderId="41" xfId="2" applyBorder="1" applyAlignment="1">
      <alignment horizontal="left" vertical="top" wrapText="1"/>
    </xf>
    <xf numFmtId="0" fontId="5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9" fillId="3" borderId="7" xfId="0" applyFont="1" applyFill="1" applyBorder="1" applyAlignment="1">
      <alignment horizontal="left"/>
    </xf>
    <xf numFmtId="0" fontId="8" fillId="3" borderId="0" xfId="0" applyFont="1" applyFill="1" applyAlignment="1">
      <alignment horizontal="left"/>
    </xf>
    <xf numFmtId="0" fontId="0" fillId="0" borderId="0" xfId="0"/>
    <xf numFmtId="0" fontId="7" fillId="0" borderId="0" xfId="0" applyFont="1" applyAlignment="1">
      <alignment horizontal="justify" vertical="center" wrapText="1"/>
    </xf>
    <xf numFmtId="0" fontId="19" fillId="0" borderId="0" xfId="0" applyFont="1" applyAlignment="1">
      <alignment wrapText="1"/>
    </xf>
    <xf numFmtId="44" fontId="3" fillId="13" borderId="41" xfId="1" applyFont="1" applyFill="1" applyBorder="1" applyAlignment="1" applyProtection="1">
      <alignment horizontal="right" vertical="center" wrapText="1"/>
      <protection locked="0"/>
    </xf>
    <xf numFmtId="7" fontId="3" fillId="13" borderId="29" xfId="1" applyNumberFormat="1" applyFont="1" applyFill="1" applyBorder="1" applyAlignment="1" applyProtection="1">
      <alignment horizontal="right" vertical="center" wrapText="1"/>
      <protection locked="0"/>
    </xf>
    <xf numFmtId="7" fontId="3" fillId="13" borderId="31" xfId="1" applyNumberFormat="1" applyFont="1" applyFill="1" applyBorder="1" applyAlignment="1" applyProtection="1">
      <alignment horizontal="right" vertical="center" wrapText="1"/>
      <protection locked="0"/>
    </xf>
    <xf numFmtId="44" fontId="1" fillId="13" borderId="13" xfId="1" applyFont="1" applyFill="1" applyBorder="1" applyAlignment="1" applyProtection="1">
      <alignment horizontal="center" vertical="center" wrapText="1"/>
      <protection locked="0"/>
    </xf>
    <xf numFmtId="44" fontId="1" fillId="13" borderId="15" xfId="1" applyFont="1" applyFill="1" applyBorder="1" applyAlignment="1" applyProtection="1">
      <alignment horizontal="center" vertical="center" wrapText="1"/>
      <protection locked="0"/>
    </xf>
  </cellXfs>
  <cellStyles count="3">
    <cellStyle name="Moneda" xfId="1" builtinId="4"/>
    <cellStyle name="Normal" xfId="0" builtinId="0"/>
    <cellStyle name="Normal 6" xfId="2"/>
  </cellStyles>
  <dxfs count="0"/>
  <tableStyles count="0" defaultTableStyle="TableStyleMedium2" defaultPivotStyle="PivotStyleLight16"/>
  <colors>
    <mruColors>
      <color rgb="FF33CC33"/>
      <color rgb="FF66FF33"/>
      <color rgb="FFF19393"/>
      <color rgb="FFEA6060"/>
      <color rgb="FFAA71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89647</xdr:colOff>
      <xdr:row>0</xdr:row>
      <xdr:rowOff>168088</xdr:rowOff>
    </xdr:from>
    <xdr:to>
      <xdr:col>7</xdr:col>
      <xdr:colOff>11206</xdr:colOff>
      <xdr:row>0</xdr:row>
      <xdr:rowOff>2285999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38A54FF9-6202-68B5-2935-870585237CA3}"/>
            </a:ext>
          </a:extLst>
        </xdr:cNvPr>
        <xdr:cNvSpPr txBox="1"/>
      </xdr:nvSpPr>
      <xdr:spPr>
        <a:xfrm>
          <a:off x="89647" y="168088"/>
          <a:ext cx="7944971" cy="2117911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extLst>
            <a:ext uri="{C807C97D-BFC1-408E-A445-0C87EB9F89A2}">
              <ask:lineSketchStyleProps xmlns:ask="http://schemas.microsoft.com/office/drawing/2018/sketchyshapes" xmlns="">
                <ask:type>
                  <ask:lineSketchNone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ca-ES" sz="1000" b="1" u="sng">
              <a:latin typeface="Arial" panose="020B0604020202020204" pitchFamily="34" charset="0"/>
              <a:cs typeface="Arial" panose="020B0604020202020204" pitchFamily="34" charset="0"/>
            </a:rPr>
            <a:t>ANNEX PROPOSICIÓ DE CRITERIS AUTOMÀTICS </a:t>
          </a:r>
        </a:p>
        <a:p>
          <a:pPr algn="l"/>
          <a:endParaRPr lang="ca-ES" sz="1000" b="1" u="sng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ca-ES" sz="1000" b="1" i="0" u="none" strike="noStrike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INSTRUCCIONS:</a:t>
          </a:r>
          <a:r>
            <a:rPr lang="ca-ES" sz="1000" b="1" i="0" u="none" strike="noStrike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ca-ES" sz="1000" b="1" i="0" u="none" strike="noStrike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COMPLIMENTAR NOMÉS LES CASELLES VERDES en les 3 pestanyes: Preventiu, Correctiu_Material i Correctiu_Mà d'obra</a:t>
          </a:r>
          <a:r>
            <a:rPr lang="ca-ES" sz="1000" b="1">
              <a:solidFill>
                <a:srgbClr val="FF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LES GRISES S'OMPLEN AUTOMÀTICAMENT</a:t>
          </a:r>
          <a:endParaRPr lang="ca-ES" sz="1000" b="1" u="sng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ca-ES" sz="1000" b="1">
              <a:latin typeface="Arial" panose="020B0604020202020204" pitchFamily="34" charset="0"/>
              <a:cs typeface="Arial" panose="020B0604020202020204" pitchFamily="34" charset="0"/>
            </a:rPr>
            <a:t> </a:t>
          </a:r>
        </a:p>
        <a:p>
          <a:pPr algn="l"/>
          <a:r>
            <a:rPr lang="ca-ES" sz="1000" b="0">
              <a:latin typeface="Arial" panose="020B0604020202020204" pitchFamily="34" charset="0"/>
              <a:cs typeface="Arial" panose="020B0604020202020204" pitchFamily="34" charset="0"/>
            </a:rPr>
            <a:t> </a:t>
          </a:r>
        </a:p>
        <a:p>
          <a:pPr algn="l"/>
          <a:r>
            <a:rPr lang="ca-ES" sz="1000" b="1">
              <a:latin typeface="Arial" panose="020B0604020202020204" pitchFamily="34" charset="0"/>
              <a:cs typeface="Arial" panose="020B0604020202020204" pitchFamily="34" charset="0"/>
            </a:rPr>
            <a:t>Qui sotasigna, .........................................................., amb DNI/NIE núm. ........................, en nom propi/en qualitat de representant legal de la persona física/jurídica ............................................................,  amb NIF núm. .........................., amb capacitat jurídica i d’obrar, assabentat dels plecs de condicions que han de regir la contractació del contracte del servei </a:t>
          </a:r>
          <a:r>
            <a:rPr lang="ca-ES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 manteniment de dispositius i sistemes de seguretat vertical en edificis municipals i espais públics de Mataró</a:t>
          </a:r>
          <a:r>
            <a:rPr lang="ca-ES" sz="1000" b="1">
              <a:latin typeface="Arial" panose="020B0604020202020204" pitchFamily="34" charset="0"/>
              <a:cs typeface="Arial" panose="020B0604020202020204" pitchFamily="34" charset="0"/>
            </a:rPr>
            <a:t> (expedient 2025/000037526), </a:t>
          </a:r>
        </a:p>
        <a:p>
          <a:pPr algn="l"/>
          <a:r>
            <a:rPr lang="ca-ES" sz="1000" b="1">
              <a:latin typeface="Arial" panose="020B0604020202020204" pitchFamily="34" charset="0"/>
              <a:cs typeface="Arial" panose="020B0604020202020204" pitchFamily="34" charset="0"/>
            </a:rPr>
            <a:t> </a:t>
          </a:r>
        </a:p>
        <a:p>
          <a:pPr algn="l"/>
          <a:r>
            <a:rPr lang="ca-ES" sz="1000" b="1">
              <a:latin typeface="Arial" panose="020B0604020202020204" pitchFamily="34" charset="0"/>
              <a:cs typeface="Arial" panose="020B0604020202020204" pitchFamily="34" charset="0"/>
            </a:rPr>
            <a:t> </a:t>
          </a:r>
        </a:p>
        <a:p>
          <a:pPr algn="l"/>
          <a:r>
            <a:rPr lang="ca-ES" sz="1000" b="1">
              <a:latin typeface="Arial" panose="020B0604020202020204" pitchFamily="34" charset="0"/>
              <a:cs typeface="Arial" panose="020B0604020202020204" pitchFamily="34" charset="0"/>
            </a:rPr>
            <a:t>FAIG CONSTAR:  Que ofereixo prestar el servei pels</a:t>
          </a:r>
          <a:r>
            <a:rPr lang="ca-ES" sz="1000" b="1" baseline="0">
              <a:latin typeface="Arial" panose="020B0604020202020204" pitchFamily="34" charset="0"/>
              <a:cs typeface="Arial" panose="020B0604020202020204" pitchFamily="34" charset="0"/>
            </a:rPr>
            <a:t> següents imports:</a:t>
          </a:r>
          <a:endParaRPr lang="ca-ES" sz="1000" b="1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ca-ES" sz="1100"/>
        </a:p>
      </xdr:txBody>
    </xdr:sp>
    <xdr:clientData/>
  </xdr:twoCellAnchor>
  <xdr:twoCellAnchor>
    <xdr:from>
      <xdr:col>7</xdr:col>
      <xdr:colOff>705972</xdr:colOff>
      <xdr:row>0</xdr:row>
      <xdr:rowOff>2254625</xdr:rowOff>
    </xdr:from>
    <xdr:to>
      <xdr:col>11</xdr:col>
      <xdr:colOff>499783</xdr:colOff>
      <xdr:row>20</xdr:row>
      <xdr:rowOff>67237</xdr:rowOff>
    </xdr:to>
    <xdr:sp macro="" textlink="">
      <xdr:nvSpPr>
        <xdr:cNvPr id="5" name="Recortar rectángulo de esquina sencilla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8729384" y="2254625"/>
          <a:ext cx="4433046" cy="4300818"/>
        </a:xfrm>
        <a:prstGeom prst="snip1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a-ES" sz="1100"/>
        </a:p>
      </xdr:txBody>
    </xdr:sp>
    <xdr:clientData/>
  </xdr:twoCellAnchor>
  <xdr:twoCellAnchor>
    <xdr:from>
      <xdr:col>9</xdr:col>
      <xdr:colOff>788896</xdr:colOff>
      <xdr:row>11</xdr:row>
      <xdr:rowOff>116543</xdr:rowOff>
    </xdr:from>
    <xdr:to>
      <xdr:col>10</xdr:col>
      <xdr:colOff>331695</xdr:colOff>
      <xdr:row>14</xdr:row>
      <xdr:rowOff>44825</xdr:rowOff>
    </xdr:to>
    <xdr:sp macro="" textlink="">
      <xdr:nvSpPr>
        <xdr:cNvPr id="6" name="Flecha arriba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0605249" y="3074896"/>
          <a:ext cx="600634" cy="466164"/>
        </a:xfrm>
        <a:prstGeom prst="upArrow">
          <a:avLst/>
        </a:prstGeom>
        <a:solidFill>
          <a:srgbClr val="C00000"/>
        </a:solidFill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a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42023</xdr:colOff>
      <xdr:row>0</xdr:row>
      <xdr:rowOff>99174</xdr:rowOff>
    </xdr:from>
    <xdr:to>
      <xdr:col>1</xdr:col>
      <xdr:colOff>1140761</xdr:colOff>
      <xdr:row>0</xdr:row>
      <xdr:rowOff>762001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9888"/>
        <a:stretch>
          <a:fillRect/>
        </a:stretch>
      </xdr:blipFill>
      <xdr:spPr bwMode="auto">
        <a:xfrm>
          <a:off x="42023" y="99174"/>
          <a:ext cx="1475256" cy="662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201706</xdr:colOff>
      <xdr:row>0</xdr:row>
      <xdr:rowOff>163495</xdr:rowOff>
    </xdr:from>
    <xdr:to>
      <xdr:col>0</xdr:col>
      <xdr:colOff>1504950</xdr:colOff>
      <xdr:row>0</xdr:row>
      <xdr:rowOff>746760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9888"/>
        <a:stretch>
          <a:fillRect/>
        </a:stretch>
      </xdr:blipFill>
      <xdr:spPr bwMode="auto">
        <a:xfrm>
          <a:off x="201706" y="163495"/>
          <a:ext cx="1303244" cy="583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07%20CONTRACTES%20MANTENIMENT\SEG_VERT\2022_24_SEG_VERT\2022_24_TREB\00_INV\2024_InventariLV_Acc&#233;s%20Vertic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ari 2024"/>
      <sheetName val="Noves Inst."/>
      <sheetName val="Tipus edifici"/>
      <sheetName val="Llistat_desplegable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BB91"/>
  <sheetViews>
    <sheetView tabSelected="1" zoomScale="85" zoomScaleNormal="85" workbookViewId="0">
      <pane xSplit="2" ySplit="5" topLeftCell="D6" activePane="bottomRight" state="frozen"/>
      <selection activeCell="L10" sqref="L10"/>
      <selection pane="topRight" activeCell="L10" sqref="L10"/>
      <selection pane="bottomLeft" activeCell="L10" sqref="L10"/>
      <selection pane="bottomRight" activeCell="O2" sqref="O2"/>
    </sheetView>
  </sheetViews>
  <sheetFormatPr baseColWidth="10" defaultColWidth="11.44140625" defaultRowHeight="13.8" x14ac:dyDescent="0.25"/>
  <cols>
    <col min="1" max="1" width="8.5546875" style="1" customWidth="1"/>
    <col min="2" max="2" width="45" style="1" bestFit="1" customWidth="1"/>
    <col min="3" max="3" width="35.88671875" style="1" hidden="1" customWidth="1"/>
    <col min="4" max="4" width="14.5546875" style="1" customWidth="1"/>
    <col min="5" max="5" width="17.33203125" style="17" bestFit="1" customWidth="1"/>
    <col min="6" max="6" width="14.88671875" style="2" customWidth="1"/>
    <col min="7" max="7" width="20" style="2" customWidth="1"/>
    <col min="8" max="8" width="14.88671875" style="22" customWidth="1"/>
    <col min="9" max="9" width="11.5546875" style="14" customWidth="1"/>
    <col min="10" max="10" width="15.44140625" style="31" customWidth="1"/>
    <col min="11" max="11" width="27.6640625" style="2" customWidth="1"/>
    <col min="12" max="12" width="10.88671875" style="3" bestFit="1" customWidth="1"/>
    <col min="13" max="13" width="5.5546875" style="3" customWidth="1"/>
    <col min="14" max="14" width="7.5546875" style="2" customWidth="1"/>
    <col min="15" max="15" width="9.109375" style="3" customWidth="1"/>
    <col min="16" max="16" width="5.5546875" style="3" customWidth="1"/>
    <col min="17" max="17" width="8.33203125" style="2" customWidth="1"/>
    <col min="18" max="18" width="9.109375" style="3" customWidth="1"/>
    <col min="19" max="19" width="5.5546875" style="3" customWidth="1"/>
    <col min="20" max="20" width="8.33203125" style="2" customWidth="1"/>
    <col min="21" max="21" width="9.109375" style="3" customWidth="1"/>
    <col min="22" max="22" width="5.5546875" style="3" customWidth="1"/>
    <col min="23" max="23" width="9.33203125" style="2" customWidth="1"/>
    <col min="24" max="24" width="9.109375" style="3" customWidth="1"/>
    <col min="25" max="25" width="5.5546875" style="3" customWidth="1"/>
    <col min="26" max="26" width="7.5546875" style="2" customWidth="1"/>
    <col min="27" max="27" width="9.109375" style="3" customWidth="1"/>
    <col min="28" max="28" width="5.5546875" style="3" customWidth="1"/>
    <col min="29" max="29" width="8.33203125" style="2" customWidth="1"/>
    <col min="30" max="30" width="9.109375" style="3" customWidth="1"/>
    <col min="31" max="31" width="5.5546875" style="3" customWidth="1"/>
    <col min="32" max="32" width="8.33203125" style="2" customWidth="1"/>
    <col min="33" max="33" width="9.109375" style="3" customWidth="1"/>
    <col min="34" max="34" width="5.5546875" style="3" customWidth="1"/>
    <col min="35" max="35" width="8.33203125" style="2" customWidth="1"/>
    <col min="36" max="36" width="9.109375" style="3" customWidth="1"/>
    <col min="37" max="37" width="5.5546875" style="3" customWidth="1"/>
    <col min="38" max="38" width="8.33203125" style="2" customWidth="1"/>
    <col min="39" max="39" width="9.109375" style="3" customWidth="1"/>
    <col min="40" max="40" width="5.5546875" style="3" customWidth="1"/>
    <col min="41" max="41" width="8.33203125" style="2" customWidth="1"/>
    <col min="42" max="42" width="9.109375" style="3" customWidth="1"/>
    <col min="43" max="43" width="5.5546875" style="3" customWidth="1"/>
    <col min="44" max="44" width="8.33203125" style="2" customWidth="1"/>
    <col min="45" max="45" width="9.109375" style="3" customWidth="1"/>
    <col min="46" max="46" width="5.5546875" style="3" customWidth="1"/>
    <col min="47" max="47" width="8.33203125" style="2" customWidth="1"/>
    <col min="48" max="48" width="9.109375" style="3" customWidth="1"/>
    <col min="49" max="49" width="15.6640625" style="3" bestFit="1" customWidth="1"/>
    <col min="50" max="50" width="13.88671875" style="3" bestFit="1" customWidth="1"/>
    <col min="51" max="51" width="12.33203125" style="3" customWidth="1"/>
    <col min="52" max="52" width="14.44140625" style="3" customWidth="1"/>
    <col min="53" max="54" width="13.33203125" style="3" customWidth="1"/>
    <col min="55" max="16384" width="11.44140625" style="1"/>
  </cols>
  <sheetData>
    <row r="1" spans="1:54" s="32" customFormat="1" ht="199.5" customHeight="1" thickBot="1" x14ac:dyDescent="0.3">
      <c r="B1" s="47"/>
      <c r="C1" s="48"/>
    </row>
    <row r="2" spans="1:54" s="32" customFormat="1" ht="44.4" customHeight="1" thickBot="1" x14ac:dyDescent="0.3">
      <c r="A2" s="136" t="s">
        <v>175</v>
      </c>
      <c r="B2" s="137"/>
      <c r="C2" s="137"/>
      <c r="D2" s="137"/>
      <c r="E2" s="137"/>
      <c r="F2" s="137"/>
      <c r="G2" s="138"/>
      <c r="H2" s="49"/>
      <c r="I2" s="130" t="s">
        <v>263</v>
      </c>
      <c r="J2" s="131"/>
      <c r="K2" s="132"/>
    </row>
    <row r="3" spans="1:54" s="32" customFormat="1" ht="13.2" customHeight="1" x14ac:dyDescent="0.25">
      <c r="A3" s="50"/>
      <c r="B3" s="51"/>
      <c r="C3" s="52"/>
      <c r="D3" s="51"/>
      <c r="E3" s="51"/>
      <c r="F3" s="53"/>
      <c r="G3" s="53"/>
      <c r="H3" s="52"/>
      <c r="I3" s="126" t="s">
        <v>134</v>
      </c>
      <c r="J3" s="38"/>
      <c r="K3" s="39"/>
      <c r="L3" s="49"/>
      <c r="M3" s="49"/>
    </row>
    <row r="4" spans="1:54" s="9" customFormat="1" ht="14.4" thickBot="1" x14ac:dyDescent="0.3">
      <c r="A4" s="133" t="s">
        <v>264</v>
      </c>
      <c r="B4" s="134"/>
      <c r="C4" s="134"/>
      <c r="D4" s="134"/>
      <c r="E4" s="134"/>
      <c r="F4" s="135"/>
      <c r="G4" s="23" t="s">
        <v>129</v>
      </c>
      <c r="H4" s="20"/>
      <c r="I4" s="33"/>
      <c r="J4" s="34"/>
      <c r="K4" s="8"/>
    </row>
    <row r="5" spans="1:54" s="7" customFormat="1" ht="26.25" customHeight="1" thickBot="1" x14ac:dyDescent="0.35">
      <c r="A5" s="4" t="s">
        <v>0</v>
      </c>
      <c r="B5" s="5" t="s">
        <v>130</v>
      </c>
      <c r="C5" s="5" t="s">
        <v>1</v>
      </c>
      <c r="D5" s="6" t="s">
        <v>2</v>
      </c>
      <c r="E5" s="24" t="s">
        <v>127</v>
      </c>
      <c r="F5" s="25" t="s">
        <v>128</v>
      </c>
      <c r="G5" s="25" t="s">
        <v>131</v>
      </c>
      <c r="H5" s="21"/>
      <c r="I5" s="35" t="s">
        <v>126</v>
      </c>
      <c r="J5" s="40" t="s">
        <v>133</v>
      </c>
      <c r="K5" s="43" t="s">
        <v>132</v>
      </c>
    </row>
    <row r="6" spans="1:54" ht="14.4" x14ac:dyDescent="0.3">
      <c r="A6" s="71" t="s">
        <v>19</v>
      </c>
      <c r="B6" s="72" t="s">
        <v>20</v>
      </c>
      <c r="C6" s="72" t="s">
        <v>21</v>
      </c>
      <c r="D6" s="72" t="s">
        <v>22</v>
      </c>
      <c r="E6" s="88">
        <v>3</v>
      </c>
      <c r="F6" s="26">
        <f t="shared" ref="F6:F38" si="0">VLOOKUP(E6,$I$6:$J$9,2,FALSE)</f>
        <v>450</v>
      </c>
      <c r="G6" s="27">
        <f t="shared" ref="G6:G38" si="1">VLOOKUP(E6,$I$6:$K$9,3,FALSE)</f>
        <v>0</v>
      </c>
      <c r="H6" s="12"/>
      <c r="I6" s="36">
        <v>1</v>
      </c>
      <c r="J6" s="41">
        <v>140</v>
      </c>
      <c r="K6" s="123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14.4" x14ac:dyDescent="0.3">
      <c r="A7" s="73" t="s">
        <v>23</v>
      </c>
      <c r="B7" s="74" t="s">
        <v>24</v>
      </c>
      <c r="C7" s="74" t="s">
        <v>25</v>
      </c>
      <c r="D7" s="74" t="s">
        <v>22</v>
      </c>
      <c r="E7" s="89">
        <v>1</v>
      </c>
      <c r="F7" s="28">
        <f t="shared" si="0"/>
        <v>140</v>
      </c>
      <c r="G7" s="18">
        <f t="shared" si="1"/>
        <v>0</v>
      </c>
      <c r="H7" s="12"/>
      <c r="I7" s="37">
        <v>2</v>
      </c>
      <c r="J7" s="42">
        <v>290</v>
      </c>
      <c r="K7" s="124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14.4" x14ac:dyDescent="0.3">
      <c r="A8" s="73" t="s">
        <v>26</v>
      </c>
      <c r="B8" s="74" t="s">
        <v>27</v>
      </c>
      <c r="C8" s="74" t="s">
        <v>28</v>
      </c>
      <c r="D8" s="74" t="s">
        <v>22</v>
      </c>
      <c r="E8" s="89">
        <v>2</v>
      </c>
      <c r="F8" s="28">
        <f t="shared" si="0"/>
        <v>290</v>
      </c>
      <c r="G8" s="18">
        <f t="shared" si="1"/>
        <v>0</v>
      </c>
      <c r="H8" s="12"/>
      <c r="I8" s="37">
        <v>3</v>
      </c>
      <c r="J8" s="42">
        <v>450</v>
      </c>
      <c r="K8" s="124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14.4" thickBot="1" x14ac:dyDescent="0.3">
      <c r="A9" s="75" t="s">
        <v>3</v>
      </c>
      <c r="B9" s="76" t="s">
        <v>4</v>
      </c>
      <c r="C9" s="77" t="s">
        <v>5</v>
      </c>
      <c r="D9" s="77" t="s">
        <v>6</v>
      </c>
      <c r="E9" s="89">
        <v>1</v>
      </c>
      <c r="F9" s="28">
        <f t="shared" si="0"/>
        <v>140</v>
      </c>
      <c r="G9" s="18">
        <f t="shared" si="1"/>
        <v>0</v>
      </c>
      <c r="H9" s="12"/>
      <c r="I9" s="37">
        <v>4</v>
      </c>
      <c r="J9" s="42">
        <v>750</v>
      </c>
      <c r="K9" s="125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14.4" x14ac:dyDescent="0.3">
      <c r="A10" s="73" t="s">
        <v>29</v>
      </c>
      <c r="B10" s="74" t="s">
        <v>241</v>
      </c>
      <c r="C10" s="74" t="s">
        <v>30</v>
      </c>
      <c r="D10" s="74" t="s">
        <v>22</v>
      </c>
      <c r="E10" s="89">
        <v>1</v>
      </c>
      <c r="F10" s="28">
        <f t="shared" si="0"/>
        <v>140</v>
      </c>
      <c r="G10" s="18">
        <f t="shared" si="1"/>
        <v>0</v>
      </c>
      <c r="H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14.4" x14ac:dyDescent="0.3">
      <c r="A11" s="78" t="s">
        <v>49</v>
      </c>
      <c r="B11" s="79" t="s">
        <v>50</v>
      </c>
      <c r="C11" s="79" t="s">
        <v>51</v>
      </c>
      <c r="D11" s="79" t="s">
        <v>52</v>
      </c>
      <c r="E11" s="90">
        <v>3</v>
      </c>
      <c r="F11" s="28">
        <f t="shared" si="0"/>
        <v>450</v>
      </c>
      <c r="G11" s="18">
        <f t="shared" si="1"/>
        <v>0</v>
      </c>
      <c r="H11" s="12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14.4" x14ac:dyDescent="0.3">
      <c r="A12" s="78" t="s">
        <v>178</v>
      </c>
      <c r="B12" s="79" t="s">
        <v>179</v>
      </c>
      <c r="C12" s="79" t="s">
        <v>221</v>
      </c>
      <c r="D12" s="79" t="s">
        <v>52</v>
      </c>
      <c r="E12" s="90">
        <v>3</v>
      </c>
      <c r="F12" s="28">
        <f t="shared" si="0"/>
        <v>450</v>
      </c>
      <c r="G12" s="18">
        <f t="shared" si="1"/>
        <v>0</v>
      </c>
      <c r="H12" s="12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14.4" x14ac:dyDescent="0.3">
      <c r="A13" s="78" t="s">
        <v>53</v>
      </c>
      <c r="B13" s="79" t="s">
        <v>54</v>
      </c>
      <c r="C13" s="79" t="s">
        <v>55</v>
      </c>
      <c r="D13" s="79" t="s">
        <v>52</v>
      </c>
      <c r="E13" s="90">
        <v>1</v>
      </c>
      <c r="F13" s="28">
        <f t="shared" si="0"/>
        <v>140</v>
      </c>
      <c r="G13" s="18">
        <f t="shared" si="1"/>
        <v>0</v>
      </c>
      <c r="H13" s="12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14.4" x14ac:dyDescent="0.3">
      <c r="A14" s="78" t="s">
        <v>56</v>
      </c>
      <c r="B14" s="79" t="s">
        <v>57</v>
      </c>
      <c r="C14" s="79" t="s">
        <v>58</v>
      </c>
      <c r="D14" s="79" t="s">
        <v>52</v>
      </c>
      <c r="E14" s="90">
        <v>3</v>
      </c>
      <c r="F14" s="28">
        <f t="shared" si="0"/>
        <v>450</v>
      </c>
      <c r="G14" s="18">
        <f t="shared" si="1"/>
        <v>0</v>
      </c>
      <c r="H14" s="12"/>
      <c r="L14" s="58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14.4" x14ac:dyDescent="0.3">
      <c r="A15" s="78" t="s">
        <v>180</v>
      </c>
      <c r="B15" s="79" t="s">
        <v>181</v>
      </c>
      <c r="C15" s="79" t="s">
        <v>222</v>
      </c>
      <c r="D15" s="79" t="s">
        <v>52</v>
      </c>
      <c r="E15" s="90">
        <v>1</v>
      </c>
      <c r="F15" s="28">
        <f t="shared" si="0"/>
        <v>140</v>
      </c>
      <c r="G15" s="18">
        <f t="shared" si="1"/>
        <v>0</v>
      </c>
      <c r="H15" s="1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14.4" x14ac:dyDescent="0.3">
      <c r="A16" s="78" t="s">
        <v>59</v>
      </c>
      <c r="B16" s="79" t="s">
        <v>60</v>
      </c>
      <c r="C16" s="79" t="s">
        <v>61</v>
      </c>
      <c r="D16" s="79" t="s">
        <v>52</v>
      </c>
      <c r="E16" s="90">
        <v>3</v>
      </c>
      <c r="F16" s="28">
        <f t="shared" si="0"/>
        <v>450</v>
      </c>
      <c r="G16" s="18">
        <f t="shared" si="1"/>
        <v>0</v>
      </c>
      <c r="H16" s="1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14.4" x14ac:dyDescent="0.3">
      <c r="A17" s="78" t="s">
        <v>62</v>
      </c>
      <c r="B17" s="79" t="s">
        <v>63</v>
      </c>
      <c r="C17" s="79" t="s">
        <v>64</v>
      </c>
      <c r="D17" s="79" t="s">
        <v>52</v>
      </c>
      <c r="E17" s="90">
        <v>1</v>
      </c>
      <c r="F17" s="28">
        <f t="shared" si="0"/>
        <v>140</v>
      </c>
      <c r="G17" s="18">
        <f t="shared" si="1"/>
        <v>0</v>
      </c>
      <c r="H17" s="1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4.4" x14ac:dyDescent="0.3">
      <c r="A18" s="78" t="s">
        <v>124</v>
      </c>
      <c r="B18" s="79" t="s">
        <v>66</v>
      </c>
      <c r="C18" s="79" t="s">
        <v>67</v>
      </c>
      <c r="D18" s="79" t="s">
        <v>52</v>
      </c>
      <c r="E18" s="90">
        <v>2</v>
      </c>
      <c r="F18" s="28">
        <f t="shared" si="0"/>
        <v>290</v>
      </c>
      <c r="G18" s="18">
        <f t="shared" si="1"/>
        <v>0</v>
      </c>
      <c r="H18" s="1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14.4" x14ac:dyDescent="0.3">
      <c r="A19" s="78" t="s">
        <v>68</v>
      </c>
      <c r="B19" s="79" t="s">
        <v>69</v>
      </c>
      <c r="C19" s="79" t="s">
        <v>70</v>
      </c>
      <c r="D19" s="79" t="s">
        <v>52</v>
      </c>
      <c r="E19" s="90">
        <v>2</v>
      </c>
      <c r="F19" s="28">
        <f t="shared" si="0"/>
        <v>290</v>
      </c>
      <c r="G19" s="18">
        <f t="shared" si="1"/>
        <v>0</v>
      </c>
      <c r="H19" s="1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4.4" x14ac:dyDescent="0.3">
      <c r="A20" s="78" t="s">
        <v>223</v>
      </c>
      <c r="B20" s="79" t="s">
        <v>224</v>
      </c>
      <c r="C20" s="79" t="s">
        <v>225</v>
      </c>
      <c r="D20" s="79" t="s">
        <v>52</v>
      </c>
      <c r="E20" s="90">
        <v>2</v>
      </c>
      <c r="F20" s="28">
        <f t="shared" si="0"/>
        <v>290</v>
      </c>
      <c r="G20" s="18">
        <f t="shared" si="1"/>
        <v>0</v>
      </c>
      <c r="H20" s="1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4.4" x14ac:dyDescent="0.3">
      <c r="A21" s="78" t="s">
        <v>182</v>
      </c>
      <c r="B21" s="79" t="s">
        <v>183</v>
      </c>
      <c r="C21" s="79" t="s">
        <v>226</v>
      </c>
      <c r="D21" s="79" t="s">
        <v>52</v>
      </c>
      <c r="E21" s="90">
        <v>1</v>
      </c>
      <c r="F21" s="28">
        <f t="shared" si="0"/>
        <v>140</v>
      </c>
      <c r="G21" s="18">
        <f t="shared" si="1"/>
        <v>0</v>
      </c>
      <c r="H21" s="1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4.4" x14ac:dyDescent="0.3">
      <c r="A22" s="78" t="s">
        <v>71</v>
      </c>
      <c r="B22" s="79" t="s">
        <v>72</v>
      </c>
      <c r="C22" s="79" t="s">
        <v>73</v>
      </c>
      <c r="D22" s="79" t="s">
        <v>52</v>
      </c>
      <c r="E22" s="90">
        <v>4</v>
      </c>
      <c r="F22" s="28">
        <f t="shared" si="0"/>
        <v>750</v>
      </c>
      <c r="G22" s="18">
        <f t="shared" si="1"/>
        <v>0</v>
      </c>
      <c r="H22" s="1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4.4" x14ac:dyDescent="0.3">
      <c r="A23" s="78" t="s">
        <v>65</v>
      </c>
      <c r="B23" s="79" t="s">
        <v>74</v>
      </c>
      <c r="C23" s="79" t="s">
        <v>67</v>
      </c>
      <c r="D23" s="79" t="s">
        <v>52</v>
      </c>
      <c r="E23" s="90">
        <v>2</v>
      </c>
      <c r="F23" s="28">
        <f t="shared" si="0"/>
        <v>290</v>
      </c>
      <c r="G23" s="18">
        <f t="shared" si="1"/>
        <v>0</v>
      </c>
      <c r="H23" s="1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4.4" x14ac:dyDescent="0.3">
      <c r="A24" s="78" t="s">
        <v>75</v>
      </c>
      <c r="B24" s="79" t="s">
        <v>76</v>
      </c>
      <c r="C24" s="79" t="s">
        <v>77</v>
      </c>
      <c r="D24" s="79" t="s">
        <v>52</v>
      </c>
      <c r="E24" s="90">
        <v>4</v>
      </c>
      <c r="F24" s="28">
        <f t="shared" si="0"/>
        <v>750</v>
      </c>
      <c r="G24" s="18">
        <f t="shared" si="1"/>
        <v>0</v>
      </c>
      <c r="H24" s="1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4.4" x14ac:dyDescent="0.3">
      <c r="A25" s="78" t="s">
        <v>184</v>
      </c>
      <c r="B25" s="79" t="s">
        <v>185</v>
      </c>
      <c r="C25" s="79" t="s">
        <v>230</v>
      </c>
      <c r="D25" s="79" t="s">
        <v>52</v>
      </c>
      <c r="E25" s="90">
        <v>1</v>
      </c>
      <c r="F25" s="28">
        <f t="shared" si="0"/>
        <v>140</v>
      </c>
      <c r="G25" s="18">
        <f t="shared" si="1"/>
        <v>0</v>
      </c>
      <c r="H25" s="1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4.4" x14ac:dyDescent="0.3">
      <c r="A26" s="78" t="s">
        <v>78</v>
      </c>
      <c r="B26" s="79" t="s">
        <v>79</v>
      </c>
      <c r="C26" s="79" t="s">
        <v>80</v>
      </c>
      <c r="D26" s="79" t="s">
        <v>52</v>
      </c>
      <c r="E26" s="90">
        <v>2</v>
      </c>
      <c r="F26" s="28">
        <f t="shared" si="0"/>
        <v>290</v>
      </c>
      <c r="G26" s="18">
        <f t="shared" si="1"/>
        <v>0</v>
      </c>
      <c r="H26" s="1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4.4" x14ac:dyDescent="0.3">
      <c r="A27" s="78" t="s">
        <v>81</v>
      </c>
      <c r="B27" s="79" t="s">
        <v>82</v>
      </c>
      <c r="C27" s="79" t="s">
        <v>83</v>
      </c>
      <c r="D27" s="79" t="s">
        <v>52</v>
      </c>
      <c r="E27" s="90">
        <v>1</v>
      </c>
      <c r="F27" s="28">
        <f t="shared" si="0"/>
        <v>140</v>
      </c>
      <c r="G27" s="18">
        <f t="shared" si="1"/>
        <v>0</v>
      </c>
      <c r="H27" s="1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4.4" x14ac:dyDescent="0.3">
      <c r="A28" s="78" t="s">
        <v>186</v>
      </c>
      <c r="B28" s="79" t="s">
        <v>187</v>
      </c>
      <c r="C28" s="79" t="s">
        <v>242</v>
      </c>
      <c r="D28" s="79" t="s">
        <v>6</v>
      </c>
      <c r="E28" s="90">
        <v>1</v>
      </c>
      <c r="F28" s="28">
        <f t="shared" si="0"/>
        <v>140</v>
      </c>
      <c r="G28" s="18">
        <f t="shared" si="1"/>
        <v>0</v>
      </c>
      <c r="H28" s="1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4.4" x14ac:dyDescent="0.3">
      <c r="A29" s="78" t="s">
        <v>188</v>
      </c>
      <c r="B29" s="79" t="s">
        <v>191</v>
      </c>
      <c r="C29" s="79" t="s">
        <v>227</v>
      </c>
      <c r="D29" s="79" t="s">
        <v>22</v>
      </c>
      <c r="E29" s="90">
        <v>1</v>
      </c>
      <c r="F29" s="28">
        <f t="shared" si="0"/>
        <v>140</v>
      </c>
      <c r="G29" s="18">
        <f t="shared" si="1"/>
        <v>0</v>
      </c>
      <c r="H29" s="1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</row>
    <row r="30" spans="1:54" ht="14.4" x14ac:dyDescent="0.3">
      <c r="A30" s="78" t="s">
        <v>189</v>
      </c>
      <c r="B30" s="79" t="s">
        <v>192</v>
      </c>
      <c r="C30" s="79" t="s">
        <v>228</v>
      </c>
      <c r="D30" s="79" t="s">
        <v>22</v>
      </c>
      <c r="E30" s="90">
        <v>1</v>
      </c>
      <c r="F30" s="28">
        <f t="shared" si="0"/>
        <v>140</v>
      </c>
      <c r="G30" s="18">
        <f t="shared" si="1"/>
        <v>0</v>
      </c>
      <c r="H30" s="1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</row>
    <row r="31" spans="1:54" ht="14.4" x14ac:dyDescent="0.3">
      <c r="A31" s="78" t="s">
        <v>190</v>
      </c>
      <c r="B31" s="79" t="s">
        <v>193</v>
      </c>
      <c r="C31" s="79" t="s">
        <v>229</v>
      </c>
      <c r="D31" s="79" t="s">
        <v>22</v>
      </c>
      <c r="E31" s="90">
        <v>2</v>
      </c>
      <c r="F31" s="28">
        <f t="shared" si="0"/>
        <v>290</v>
      </c>
      <c r="G31" s="18">
        <f t="shared" si="1"/>
        <v>0</v>
      </c>
      <c r="H31" s="1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</row>
    <row r="32" spans="1:54" ht="14.4" x14ac:dyDescent="0.3">
      <c r="A32" s="78" t="s">
        <v>84</v>
      </c>
      <c r="B32" s="79" t="s">
        <v>85</v>
      </c>
      <c r="C32" s="79" t="s">
        <v>86</v>
      </c>
      <c r="D32" s="79" t="s">
        <v>22</v>
      </c>
      <c r="E32" s="90">
        <v>2</v>
      </c>
      <c r="F32" s="28">
        <f t="shared" si="0"/>
        <v>290</v>
      </c>
      <c r="G32" s="18">
        <f t="shared" si="1"/>
        <v>0</v>
      </c>
      <c r="H32" s="1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</row>
    <row r="33" spans="1:54" ht="14.4" x14ac:dyDescent="0.3">
      <c r="A33" s="78" t="s">
        <v>31</v>
      </c>
      <c r="B33" s="79" t="s">
        <v>32</v>
      </c>
      <c r="C33" s="79" t="s">
        <v>33</v>
      </c>
      <c r="D33" s="79" t="s">
        <v>22</v>
      </c>
      <c r="E33" s="90">
        <v>3</v>
      </c>
      <c r="F33" s="28">
        <f t="shared" si="0"/>
        <v>450</v>
      </c>
      <c r="G33" s="18">
        <f t="shared" si="1"/>
        <v>0</v>
      </c>
      <c r="H33" s="1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</row>
    <row r="34" spans="1:54" ht="14.4" x14ac:dyDescent="0.3">
      <c r="A34" s="78" t="s">
        <v>34</v>
      </c>
      <c r="B34" s="79" t="s">
        <v>243</v>
      </c>
      <c r="C34" s="79" t="s">
        <v>35</v>
      </c>
      <c r="D34" s="79" t="s">
        <v>22</v>
      </c>
      <c r="E34" s="90">
        <v>4</v>
      </c>
      <c r="F34" s="28">
        <f t="shared" si="0"/>
        <v>750</v>
      </c>
      <c r="G34" s="18">
        <f t="shared" si="1"/>
        <v>0</v>
      </c>
      <c r="H34" s="1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</row>
    <row r="35" spans="1:54" ht="14.4" x14ac:dyDescent="0.3">
      <c r="A35" s="78" t="s">
        <v>244</v>
      </c>
      <c r="B35" s="79" t="s">
        <v>245</v>
      </c>
      <c r="C35" s="79" t="s">
        <v>246</v>
      </c>
      <c r="D35" s="79" t="s">
        <v>22</v>
      </c>
      <c r="E35" s="90">
        <v>1</v>
      </c>
      <c r="F35" s="28">
        <f t="shared" si="0"/>
        <v>140</v>
      </c>
      <c r="G35" s="18">
        <f t="shared" si="1"/>
        <v>0</v>
      </c>
      <c r="H35" s="1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</row>
    <row r="36" spans="1:54" ht="14.4" x14ac:dyDescent="0.3">
      <c r="A36" s="78" t="s">
        <v>36</v>
      </c>
      <c r="B36" s="79" t="s">
        <v>37</v>
      </c>
      <c r="C36" s="79" t="s">
        <v>38</v>
      </c>
      <c r="D36" s="79" t="s">
        <v>22</v>
      </c>
      <c r="E36" s="90">
        <v>3</v>
      </c>
      <c r="F36" s="28">
        <f t="shared" si="0"/>
        <v>450</v>
      </c>
      <c r="G36" s="18">
        <f t="shared" si="1"/>
        <v>0</v>
      </c>
      <c r="H36" s="1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</row>
    <row r="37" spans="1:54" ht="14.4" x14ac:dyDescent="0.3">
      <c r="A37" s="78" t="s">
        <v>39</v>
      </c>
      <c r="B37" s="79" t="s">
        <v>40</v>
      </c>
      <c r="C37" s="79" t="s">
        <v>38</v>
      </c>
      <c r="D37" s="79" t="s">
        <v>22</v>
      </c>
      <c r="E37" s="90">
        <v>3</v>
      </c>
      <c r="F37" s="28">
        <f t="shared" si="0"/>
        <v>450</v>
      </c>
      <c r="G37" s="18">
        <f t="shared" si="1"/>
        <v>0</v>
      </c>
      <c r="H37" s="1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</row>
    <row r="38" spans="1:54" ht="14.4" x14ac:dyDescent="0.3">
      <c r="A38" s="78" t="s">
        <v>41</v>
      </c>
      <c r="B38" s="79" t="s">
        <v>42</v>
      </c>
      <c r="C38" s="79" t="s">
        <v>43</v>
      </c>
      <c r="D38" s="79" t="s">
        <v>22</v>
      </c>
      <c r="E38" s="90">
        <v>1</v>
      </c>
      <c r="F38" s="28">
        <f t="shared" si="0"/>
        <v>140</v>
      </c>
      <c r="G38" s="18">
        <f t="shared" si="1"/>
        <v>0</v>
      </c>
      <c r="H38" s="1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</row>
    <row r="39" spans="1:54" ht="14.4" x14ac:dyDescent="0.3">
      <c r="A39" s="78" t="s">
        <v>44</v>
      </c>
      <c r="B39" s="79" t="s">
        <v>45</v>
      </c>
      <c r="C39" s="79" t="s">
        <v>46</v>
      </c>
      <c r="D39" s="79" t="s">
        <v>22</v>
      </c>
      <c r="E39" s="90">
        <v>1</v>
      </c>
      <c r="F39" s="28">
        <f t="shared" ref="F39:F74" si="2">VLOOKUP(E39,$I$6:$J$9,2,FALSE)</f>
        <v>140</v>
      </c>
      <c r="G39" s="18">
        <f t="shared" ref="G39:G68" si="3">VLOOKUP(E39,$I$6:$K$9,3,FALSE)</f>
        <v>0</v>
      </c>
      <c r="H39" s="1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</row>
    <row r="40" spans="1:54" ht="14.4" x14ac:dyDescent="0.3">
      <c r="A40" s="78" t="s">
        <v>194</v>
      </c>
      <c r="B40" s="79" t="s">
        <v>195</v>
      </c>
      <c r="C40" s="79" t="s">
        <v>231</v>
      </c>
      <c r="D40" s="79" t="s">
        <v>52</v>
      </c>
      <c r="E40" s="90">
        <v>1</v>
      </c>
      <c r="F40" s="28">
        <f t="shared" si="2"/>
        <v>140</v>
      </c>
      <c r="G40" s="18">
        <f t="shared" si="3"/>
        <v>0</v>
      </c>
      <c r="H40" s="1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</row>
    <row r="41" spans="1:54" ht="14.4" x14ac:dyDescent="0.3">
      <c r="A41" s="78" t="s">
        <v>196</v>
      </c>
      <c r="B41" s="79" t="s">
        <v>197</v>
      </c>
      <c r="C41" s="79" t="s">
        <v>232</v>
      </c>
      <c r="D41" s="79" t="s">
        <v>6</v>
      </c>
      <c r="E41" s="90">
        <v>1</v>
      </c>
      <c r="F41" s="28">
        <f t="shared" si="2"/>
        <v>140</v>
      </c>
      <c r="G41" s="18">
        <f t="shared" si="3"/>
        <v>0</v>
      </c>
      <c r="H41" s="1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</row>
    <row r="42" spans="1:54" ht="14.4" x14ac:dyDescent="0.3">
      <c r="A42" s="78" t="s">
        <v>198</v>
      </c>
      <c r="B42" s="79" t="s">
        <v>199</v>
      </c>
      <c r="C42" s="79" t="s">
        <v>233</v>
      </c>
      <c r="D42" s="79" t="s">
        <v>22</v>
      </c>
      <c r="E42" s="90">
        <v>1</v>
      </c>
      <c r="F42" s="28">
        <f t="shared" si="2"/>
        <v>140</v>
      </c>
      <c r="G42" s="18">
        <f t="shared" si="3"/>
        <v>0</v>
      </c>
      <c r="H42" s="1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</row>
    <row r="43" spans="1:54" ht="14.4" x14ac:dyDescent="0.3">
      <c r="A43" s="78" t="s">
        <v>87</v>
      </c>
      <c r="B43" s="79" t="s">
        <v>88</v>
      </c>
      <c r="C43" s="79" t="s">
        <v>234</v>
      </c>
      <c r="D43" s="79" t="s">
        <v>52</v>
      </c>
      <c r="E43" s="90">
        <v>2</v>
      </c>
      <c r="F43" s="28">
        <f t="shared" si="2"/>
        <v>290</v>
      </c>
      <c r="G43" s="18">
        <f t="shared" si="3"/>
        <v>0</v>
      </c>
      <c r="H43" s="1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</row>
    <row r="44" spans="1:54" ht="14.4" x14ac:dyDescent="0.3">
      <c r="A44" s="78" t="s">
        <v>89</v>
      </c>
      <c r="B44" s="79" t="s">
        <v>90</v>
      </c>
      <c r="C44" s="79" t="s">
        <v>91</v>
      </c>
      <c r="D44" s="79" t="s">
        <v>92</v>
      </c>
      <c r="E44" s="90">
        <v>1</v>
      </c>
      <c r="F44" s="28">
        <f t="shared" si="2"/>
        <v>140</v>
      </c>
      <c r="G44" s="18">
        <f t="shared" si="3"/>
        <v>0</v>
      </c>
      <c r="H44" s="1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</row>
    <row r="45" spans="1:54" ht="14.4" x14ac:dyDescent="0.3">
      <c r="A45" s="78" t="s">
        <v>200</v>
      </c>
      <c r="B45" s="79" t="s">
        <v>201</v>
      </c>
      <c r="C45" s="79" t="s">
        <v>235</v>
      </c>
      <c r="D45" s="79" t="s">
        <v>92</v>
      </c>
      <c r="E45" s="90">
        <v>1</v>
      </c>
      <c r="F45" s="28">
        <f t="shared" si="2"/>
        <v>140</v>
      </c>
      <c r="G45" s="18">
        <f t="shared" si="3"/>
        <v>0</v>
      </c>
      <c r="H45" s="1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</row>
    <row r="46" spans="1:54" ht="14.4" x14ac:dyDescent="0.3">
      <c r="A46" s="78" t="s">
        <v>93</v>
      </c>
      <c r="B46" s="79" t="s">
        <v>94</v>
      </c>
      <c r="C46" s="79" t="s">
        <v>95</v>
      </c>
      <c r="D46" s="79" t="s">
        <v>92</v>
      </c>
      <c r="E46" s="90">
        <v>3</v>
      </c>
      <c r="F46" s="28">
        <f t="shared" si="2"/>
        <v>450</v>
      </c>
      <c r="G46" s="18">
        <f t="shared" si="3"/>
        <v>0</v>
      </c>
      <c r="H46" s="1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</row>
    <row r="47" spans="1:54" ht="14.4" x14ac:dyDescent="0.3">
      <c r="A47" s="78" t="s">
        <v>7</v>
      </c>
      <c r="B47" s="79" t="s">
        <v>8</v>
      </c>
      <c r="C47" s="79" t="s">
        <v>9</v>
      </c>
      <c r="D47" s="79" t="s">
        <v>6</v>
      </c>
      <c r="E47" s="90">
        <v>2</v>
      </c>
      <c r="F47" s="28">
        <f t="shared" si="2"/>
        <v>290</v>
      </c>
      <c r="G47" s="18">
        <f t="shared" si="3"/>
        <v>0</v>
      </c>
      <c r="H47" s="1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</row>
    <row r="48" spans="1:54" ht="14.4" x14ac:dyDescent="0.3">
      <c r="A48" s="78" t="s">
        <v>47</v>
      </c>
      <c r="B48" s="79" t="s">
        <v>125</v>
      </c>
      <c r="C48" s="79" t="s">
        <v>48</v>
      </c>
      <c r="D48" s="79" t="s">
        <v>22</v>
      </c>
      <c r="E48" s="90">
        <v>1</v>
      </c>
      <c r="F48" s="28">
        <f t="shared" si="2"/>
        <v>140</v>
      </c>
      <c r="G48" s="18">
        <f t="shared" si="3"/>
        <v>0</v>
      </c>
      <c r="H48" s="1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</row>
    <row r="49" spans="1:54" ht="14.4" x14ac:dyDescent="0.3">
      <c r="A49" s="78" t="s">
        <v>10</v>
      </c>
      <c r="B49" s="79" t="s">
        <v>11</v>
      </c>
      <c r="C49" s="79" t="s">
        <v>12</v>
      </c>
      <c r="D49" s="79" t="s">
        <v>6</v>
      </c>
      <c r="E49" s="90">
        <v>4</v>
      </c>
      <c r="F49" s="28">
        <f t="shared" si="2"/>
        <v>750</v>
      </c>
      <c r="G49" s="18">
        <f t="shared" si="3"/>
        <v>0</v>
      </c>
      <c r="H49" s="1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</row>
    <row r="50" spans="1:54" ht="14.4" x14ac:dyDescent="0.3">
      <c r="A50" s="78" t="s">
        <v>120</v>
      </c>
      <c r="B50" s="79" t="s">
        <v>121</v>
      </c>
      <c r="C50" s="79" t="s">
        <v>122</v>
      </c>
      <c r="D50" s="79" t="s">
        <v>123</v>
      </c>
      <c r="E50" s="90">
        <v>3</v>
      </c>
      <c r="F50" s="28">
        <f t="shared" si="2"/>
        <v>450</v>
      </c>
      <c r="G50" s="18">
        <f t="shared" si="3"/>
        <v>0</v>
      </c>
      <c r="H50" s="1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</row>
    <row r="51" spans="1:54" ht="14.4" x14ac:dyDescent="0.3">
      <c r="A51" s="78" t="s">
        <v>13</v>
      </c>
      <c r="B51" s="79" t="s">
        <v>14</v>
      </c>
      <c r="C51" s="79" t="s">
        <v>15</v>
      </c>
      <c r="D51" s="79" t="s">
        <v>6</v>
      </c>
      <c r="E51" s="90">
        <v>1</v>
      </c>
      <c r="F51" s="28">
        <f t="shared" si="2"/>
        <v>140</v>
      </c>
      <c r="G51" s="18">
        <f t="shared" si="3"/>
        <v>0</v>
      </c>
      <c r="H51" s="1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</row>
    <row r="52" spans="1:54" ht="14.4" x14ac:dyDescent="0.3">
      <c r="A52" s="78" t="s">
        <v>202</v>
      </c>
      <c r="B52" s="79" t="s">
        <v>203</v>
      </c>
      <c r="C52" s="79" t="s">
        <v>247</v>
      </c>
      <c r="D52" s="79" t="s">
        <v>22</v>
      </c>
      <c r="E52" s="90">
        <v>1</v>
      </c>
      <c r="F52" s="28">
        <f t="shared" si="2"/>
        <v>140</v>
      </c>
      <c r="G52" s="18">
        <f t="shared" si="3"/>
        <v>0</v>
      </c>
      <c r="H52" s="1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</row>
    <row r="53" spans="1:54" ht="14.4" x14ac:dyDescent="0.3">
      <c r="A53" s="78" t="s">
        <v>16</v>
      </c>
      <c r="B53" s="79" t="s">
        <v>17</v>
      </c>
      <c r="C53" s="79" t="s">
        <v>18</v>
      </c>
      <c r="D53" s="79" t="s">
        <v>6</v>
      </c>
      <c r="E53" s="90">
        <v>1</v>
      </c>
      <c r="F53" s="28">
        <f t="shared" si="2"/>
        <v>140</v>
      </c>
      <c r="G53" s="18">
        <f t="shared" si="3"/>
        <v>0</v>
      </c>
      <c r="H53" s="1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</row>
    <row r="54" spans="1:54" ht="14.4" x14ac:dyDescent="0.3">
      <c r="A54" s="78" t="s">
        <v>204</v>
      </c>
      <c r="B54" s="79" t="s">
        <v>206</v>
      </c>
      <c r="C54" s="79" t="s">
        <v>248</v>
      </c>
      <c r="D54" s="79" t="s">
        <v>22</v>
      </c>
      <c r="E54" s="90">
        <v>1</v>
      </c>
      <c r="F54" s="28">
        <f t="shared" si="2"/>
        <v>140</v>
      </c>
      <c r="G54" s="18">
        <f t="shared" si="3"/>
        <v>0</v>
      </c>
      <c r="H54" s="1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</row>
    <row r="55" spans="1:54" ht="14.4" x14ac:dyDescent="0.3">
      <c r="A55" s="78" t="s">
        <v>205</v>
      </c>
      <c r="B55" s="79" t="s">
        <v>207</v>
      </c>
      <c r="C55" s="79" t="s">
        <v>249</v>
      </c>
      <c r="D55" s="79" t="s">
        <v>22</v>
      </c>
      <c r="E55" s="90">
        <v>1</v>
      </c>
      <c r="F55" s="28">
        <f t="shared" si="2"/>
        <v>140</v>
      </c>
      <c r="G55" s="18">
        <f t="shared" si="3"/>
        <v>0</v>
      </c>
      <c r="H55" s="1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</row>
    <row r="56" spans="1:54" ht="14.4" x14ac:dyDescent="0.3">
      <c r="A56" s="78" t="s">
        <v>96</v>
      </c>
      <c r="B56" s="79" t="s">
        <v>97</v>
      </c>
      <c r="C56" s="79" t="s">
        <v>98</v>
      </c>
      <c r="D56" s="79" t="s">
        <v>99</v>
      </c>
      <c r="E56" s="90">
        <v>3</v>
      </c>
      <c r="F56" s="28">
        <f t="shared" si="2"/>
        <v>450</v>
      </c>
      <c r="G56" s="18">
        <f t="shared" si="3"/>
        <v>0</v>
      </c>
      <c r="H56" s="1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</row>
    <row r="57" spans="1:54" ht="14.4" x14ac:dyDescent="0.3">
      <c r="A57" s="78" t="s">
        <v>213</v>
      </c>
      <c r="B57" s="79" t="s">
        <v>212</v>
      </c>
      <c r="C57" s="79" t="s">
        <v>250</v>
      </c>
      <c r="D57" s="79" t="s">
        <v>99</v>
      </c>
      <c r="E57" s="90">
        <v>1</v>
      </c>
      <c r="F57" s="28">
        <f t="shared" si="2"/>
        <v>140</v>
      </c>
      <c r="G57" s="18">
        <f t="shared" si="3"/>
        <v>0</v>
      </c>
      <c r="H57" s="1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</row>
    <row r="58" spans="1:54" ht="14.4" x14ac:dyDescent="0.3">
      <c r="A58" s="78" t="s">
        <v>100</v>
      </c>
      <c r="B58" s="79" t="s">
        <v>101</v>
      </c>
      <c r="C58" s="79" t="s">
        <v>102</v>
      </c>
      <c r="D58" s="79" t="s">
        <v>99</v>
      </c>
      <c r="E58" s="90">
        <v>3</v>
      </c>
      <c r="F58" s="28">
        <f t="shared" si="2"/>
        <v>450</v>
      </c>
      <c r="G58" s="18">
        <f t="shared" si="3"/>
        <v>0</v>
      </c>
      <c r="H58" s="1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</row>
    <row r="59" spans="1:54" ht="14.4" x14ac:dyDescent="0.3">
      <c r="A59" s="78" t="s">
        <v>251</v>
      </c>
      <c r="B59" s="79" t="s">
        <v>252</v>
      </c>
      <c r="C59" s="79" t="s">
        <v>253</v>
      </c>
      <c r="D59" s="79" t="s">
        <v>99</v>
      </c>
      <c r="E59" s="90">
        <v>3</v>
      </c>
      <c r="F59" s="28">
        <f t="shared" si="2"/>
        <v>450</v>
      </c>
      <c r="G59" s="18">
        <f t="shared" si="3"/>
        <v>0</v>
      </c>
      <c r="H59" s="12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</row>
    <row r="60" spans="1:54" ht="14.4" x14ac:dyDescent="0.3">
      <c r="A60" s="78" t="s">
        <v>103</v>
      </c>
      <c r="B60" s="79" t="s">
        <v>254</v>
      </c>
      <c r="C60" s="79" t="s">
        <v>104</v>
      </c>
      <c r="D60" s="79" t="s">
        <v>99</v>
      </c>
      <c r="E60" s="90">
        <v>4</v>
      </c>
      <c r="F60" s="28">
        <f t="shared" si="2"/>
        <v>750</v>
      </c>
      <c r="G60" s="18">
        <f t="shared" si="3"/>
        <v>0</v>
      </c>
      <c r="H60" s="12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</row>
    <row r="61" spans="1:54" ht="14.4" x14ac:dyDescent="0.3">
      <c r="A61" s="78" t="s">
        <v>105</v>
      </c>
      <c r="B61" s="79" t="s">
        <v>106</v>
      </c>
      <c r="C61" s="79" t="s">
        <v>107</v>
      </c>
      <c r="D61" s="79" t="s">
        <v>99</v>
      </c>
      <c r="E61" s="90">
        <v>1</v>
      </c>
      <c r="F61" s="28">
        <f t="shared" si="2"/>
        <v>140</v>
      </c>
      <c r="G61" s="18">
        <f t="shared" si="3"/>
        <v>0</v>
      </c>
      <c r="H61" s="1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</row>
    <row r="62" spans="1:54" ht="14.4" x14ac:dyDescent="0.3">
      <c r="A62" s="78" t="s">
        <v>108</v>
      </c>
      <c r="B62" s="79" t="s">
        <v>109</v>
      </c>
      <c r="C62" s="79" t="s">
        <v>110</v>
      </c>
      <c r="D62" s="79" t="s">
        <v>99</v>
      </c>
      <c r="E62" s="90">
        <v>3</v>
      </c>
      <c r="F62" s="28">
        <f t="shared" si="2"/>
        <v>450</v>
      </c>
      <c r="G62" s="18">
        <f t="shared" si="3"/>
        <v>0</v>
      </c>
      <c r="H62" s="1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</row>
    <row r="63" spans="1:54" ht="14.4" x14ac:dyDescent="0.3">
      <c r="A63" s="78" t="s">
        <v>111</v>
      </c>
      <c r="B63" s="79" t="s">
        <v>112</v>
      </c>
      <c r="C63" s="79" t="s">
        <v>113</v>
      </c>
      <c r="D63" s="79" t="s">
        <v>99</v>
      </c>
      <c r="E63" s="90">
        <v>4</v>
      </c>
      <c r="F63" s="28">
        <f t="shared" si="2"/>
        <v>750</v>
      </c>
      <c r="G63" s="18">
        <f t="shared" si="3"/>
        <v>0</v>
      </c>
      <c r="H63" s="12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</row>
    <row r="64" spans="1:54" ht="14.4" x14ac:dyDescent="0.3">
      <c r="A64" s="78" t="s">
        <v>114</v>
      </c>
      <c r="B64" s="79" t="s">
        <v>115</v>
      </c>
      <c r="C64" s="79" t="s">
        <v>116</v>
      </c>
      <c r="D64" s="79" t="s">
        <v>99</v>
      </c>
      <c r="E64" s="90">
        <v>1</v>
      </c>
      <c r="F64" s="28">
        <f t="shared" si="2"/>
        <v>140</v>
      </c>
      <c r="G64" s="18">
        <f t="shared" si="3"/>
        <v>0</v>
      </c>
      <c r="H64" s="12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</row>
    <row r="65" spans="1:54" ht="14.4" x14ac:dyDescent="0.3">
      <c r="A65" s="78" t="s">
        <v>117</v>
      </c>
      <c r="B65" s="79" t="s">
        <v>118</v>
      </c>
      <c r="C65" s="79" t="s">
        <v>119</v>
      </c>
      <c r="D65" s="79" t="s">
        <v>99</v>
      </c>
      <c r="E65" s="90">
        <v>4</v>
      </c>
      <c r="F65" s="28">
        <f t="shared" si="2"/>
        <v>750</v>
      </c>
      <c r="G65" s="18">
        <f t="shared" si="3"/>
        <v>0</v>
      </c>
      <c r="H65" s="12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</row>
    <row r="66" spans="1:54" ht="14.4" x14ac:dyDescent="0.3">
      <c r="A66" s="78" t="s">
        <v>255</v>
      </c>
      <c r="B66" s="79" t="s">
        <v>256</v>
      </c>
      <c r="C66" s="79" t="s">
        <v>257</v>
      </c>
      <c r="D66" s="79" t="s">
        <v>99</v>
      </c>
      <c r="E66" s="90">
        <v>2</v>
      </c>
      <c r="F66" s="28">
        <f t="shared" si="2"/>
        <v>290</v>
      </c>
      <c r="G66" s="18">
        <f t="shared" si="3"/>
        <v>0</v>
      </c>
      <c r="J66" s="57"/>
      <c r="K66" s="22"/>
    </row>
    <row r="67" spans="1:54" ht="14.4" x14ac:dyDescent="0.3">
      <c r="A67" s="78" t="s">
        <v>208</v>
      </c>
      <c r="B67" s="79" t="s">
        <v>210</v>
      </c>
      <c r="C67" s="79" t="s">
        <v>258</v>
      </c>
      <c r="D67" s="79" t="s">
        <v>99</v>
      </c>
      <c r="E67" s="90">
        <v>3</v>
      </c>
      <c r="F67" s="28">
        <f t="shared" si="2"/>
        <v>450</v>
      </c>
      <c r="G67" s="18">
        <f t="shared" si="3"/>
        <v>0</v>
      </c>
    </row>
    <row r="68" spans="1:54" ht="14.4" x14ac:dyDescent="0.3">
      <c r="A68" s="80" t="s">
        <v>209</v>
      </c>
      <c r="B68" s="81" t="s">
        <v>211</v>
      </c>
      <c r="C68" s="81" t="s">
        <v>259</v>
      </c>
      <c r="D68" s="81" t="s">
        <v>99</v>
      </c>
      <c r="E68" s="91">
        <v>2</v>
      </c>
      <c r="F68" s="29">
        <f t="shared" si="2"/>
        <v>290</v>
      </c>
      <c r="G68" s="19">
        <f t="shared" si="3"/>
        <v>0</v>
      </c>
    </row>
    <row r="69" spans="1:54" ht="14.4" x14ac:dyDescent="0.3">
      <c r="A69" s="71" t="s">
        <v>161</v>
      </c>
      <c r="B69" s="72" t="s">
        <v>162</v>
      </c>
      <c r="C69" s="72" t="s">
        <v>102</v>
      </c>
      <c r="D69" s="72" t="s">
        <v>173</v>
      </c>
      <c r="E69" s="88">
        <v>2</v>
      </c>
      <c r="F69" s="84">
        <f t="shared" si="2"/>
        <v>290</v>
      </c>
      <c r="G69" s="85">
        <f t="shared" ref="G69:G74" si="4">VLOOKUP(E66,$I$6:$K$9,3,FALSE)</f>
        <v>0</v>
      </c>
    </row>
    <row r="70" spans="1:54" ht="14.4" x14ac:dyDescent="0.3">
      <c r="A70" s="73" t="s">
        <v>163</v>
      </c>
      <c r="B70" s="74" t="s">
        <v>164</v>
      </c>
      <c r="C70" s="79" t="s">
        <v>107</v>
      </c>
      <c r="D70" s="74" t="s">
        <v>173</v>
      </c>
      <c r="E70" s="89">
        <v>3</v>
      </c>
      <c r="F70" s="28">
        <f t="shared" si="2"/>
        <v>450</v>
      </c>
      <c r="G70" s="18">
        <f t="shared" si="4"/>
        <v>0</v>
      </c>
    </row>
    <row r="71" spans="1:54" ht="14.4" x14ac:dyDescent="0.3">
      <c r="A71" s="73" t="s">
        <v>165</v>
      </c>
      <c r="B71" s="74" t="s">
        <v>166</v>
      </c>
      <c r="C71" s="74" t="s">
        <v>110</v>
      </c>
      <c r="D71" s="74" t="s">
        <v>173</v>
      </c>
      <c r="E71" s="89">
        <v>3</v>
      </c>
      <c r="F71" s="28">
        <f t="shared" si="2"/>
        <v>450</v>
      </c>
      <c r="G71" s="18">
        <f t="shared" si="4"/>
        <v>0</v>
      </c>
    </row>
    <row r="72" spans="1:54" ht="14.4" x14ac:dyDescent="0.3">
      <c r="A72" s="73" t="s">
        <v>167</v>
      </c>
      <c r="B72" s="74" t="s">
        <v>168</v>
      </c>
      <c r="C72" s="74" t="s">
        <v>113</v>
      </c>
      <c r="D72" s="74" t="s">
        <v>173</v>
      </c>
      <c r="E72" s="89">
        <v>1</v>
      </c>
      <c r="F72" s="28">
        <f t="shared" si="2"/>
        <v>140</v>
      </c>
      <c r="G72" s="18">
        <f t="shared" si="4"/>
        <v>0</v>
      </c>
      <c r="H72" s="13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</row>
    <row r="73" spans="1:54" ht="14.4" x14ac:dyDescent="0.3">
      <c r="A73" s="73" t="s">
        <v>169</v>
      </c>
      <c r="B73" s="74" t="s">
        <v>170</v>
      </c>
      <c r="C73" s="74" t="s">
        <v>116</v>
      </c>
      <c r="D73" s="74" t="s">
        <v>173</v>
      </c>
      <c r="E73" s="89">
        <v>1</v>
      </c>
      <c r="F73" s="28">
        <f t="shared" si="2"/>
        <v>140</v>
      </c>
      <c r="G73" s="18">
        <f t="shared" si="4"/>
        <v>0</v>
      </c>
    </row>
    <row r="74" spans="1:54" ht="14.4" x14ac:dyDescent="0.3">
      <c r="A74" s="82" t="s">
        <v>171</v>
      </c>
      <c r="B74" s="83" t="s">
        <v>172</v>
      </c>
      <c r="C74" s="83" t="s">
        <v>119</v>
      </c>
      <c r="D74" s="83" t="s">
        <v>173</v>
      </c>
      <c r="E74" s="92">
        <v>1</v>
      </c>
      <c r="F74" s="29">
        <f t="shared" si="2"/>
        <v>140</v>
      </c>
      <c r="G74" s="19">
        <f t="shared" si="4"/>
        <v>0</v>
      </c>
    </row>
    <row r="75" spans="1:54" s="9" customFormat="1" x14ac:dyDescent="0.25">
      <c r="A75" s="127" t="s">
        <v>174</v>
      </c>
      <c r="B75" s="128"/>
      <c r="C75" s="128"/>
      <c r="D75" s="128"/>
      <c r="E75" s="128"/>
      <c r="F75" s="129"/>
      <c r="G75" s="23"/>
      <c r="H75" s="20"/>
      <c r="I75" s="33"/>
      <c r="J75" s="55"/>
      <c r="K75" s="56"/>
    </row>
    <row r="76" spans="1:54" s="3" customFormat="1" ht="14.4" customHeight="1" x14ac:dyDescent="0.25">
      <c r="E76" s="86" t="s">
        <v>260</v>
      </c>
      <c r="F76" s="11">
        <f>SUM(F6:F74)</f>
        <v>21150</v>
      </c>
      <c r="G76" s="30">
        <f>SUM(G6:G74)</f>
        <v>0</v>
      </c>
      <c r="H76" s="22"/>
      <c r="I76" s="14"/>
      <c r="J76" s="31"/>
      <c r="K76" s="2"/>
      <c r="N76" s="2"/>
      <c r="Q76" s="2"/>
      <c r="T76" s="2"/>
      <c r="W76" s="2"/>
      <c r="Z76" s="2"/>
      <c r="AC76" s="2"/>
      <c r="AF76" s="2"/>
      <c r="AI76" s="2"/>
      <c r="AL76" s="2"/>
      <c r="AO76" s="2"/>
      <c r="AR76" s="2"/>
      <c r="AU76" s="2"/>
    </row>
    <row r="77" spans="1:54" s="3" customFormat="1" ht="14.4" customHeight="1" x14ac:dyDescent="0.25">
      <c r="E77" s="87" t="s">
        <v>262</v>
      </c>
      <c r="F77" s="10">
        <f>F76*21%</f>
        <v>4441.5</v>
      </c>
      <c r="G77" s="10">
        <f>G76*21%</f>
        <v>0</v>
      </c>
      <c r="H77" s="22"/>
      <c r="I77" s="14"/>
      <c r="J77" s="31"/>
      <c r="K77" s="2"/>
      <c r="N77" s="2"/>
      <c r="Q77" s="2"/>
      <c r="T77" s="2"/>
      <c r="W77" s="2"/>
      <c r="Z77" s="2"/>
      <c r="AC77" s="2"/>
      <c r="AF77" s="2"/>
      <c r="AI77" s="2"/>
      <c r="AL77" s="2"/>
      <c r="AO77" s="2"/>
      <c r="AR77" s="2"/>
      <c r="AU77" s="2"/>
    </row>
    <row r="78" spans="1:54" s="3" customFormat="1" ht="14.4" customHeight="1" x14ac:dyDescent="0.25">
      <c r="E78" s="86" t="s">
        <v>261</v>
      </c>
      <c r="F78" s="11">
        <f>SUM(F76:F77)</f>
        <v>25591.5</v>
      </c>
      <c r="G78" s="11">
        <f>SUM(G76:G77)</f>
        <v>0</v>
      </c>
      <c r="H78" s="22"/>
      <c r="I78" s="14"/>
      <c r="J78" s="31"/>
      <c r="K78" s="2"/>
      <c r="N78" s="2"/>
      <c r="Q78" s="2"/>
      <c r="T78" s="2"/>
      <c r="W78" s="2"/>
      <c r="Z78" s="2"/>
      <c r="AC78" s="2"/>
      <c r="AF78" s="2"/>
      <c r="AI78" s="2"/>
      <c r="AL78" s="2"/>
      <c r="AO78" s="2"/>
      <c r="AR78" s="2"/>
      <c r="AU78" s="2"/>
    </row>
    <row r="81" spans="1:2" ht="14.4" thickBot="1" x14ac:dyDescent="0.3">
      <c r="A81" s="1" t="s">
        <v>220</v>
      </c>
    </row>
    <row r="82" spans="1:2" x14ac:dyDescent="0.25">
      <c r="A82" s="107"/>
      <c r="B82" s="108"/>
    </row>
    <row r="83" spans="1:2" x14ac:dyDescent="0.25">
      <c r="A83" s="109"/>
      <c r="B83" s="110"/>
    </row>
    <row r="84" spans="1:2" x14ac:dyDescent="0.25">
      <c r="A84" s="109"/>
      <c r="B84" s="110"/>
    </row>
    <row r="85" spans="1:2" x14ac:dyDescent="0.25">
      <c r="A85" s="109"/>
      <c r="B85" s="110"/>
    </row>
    <row r="86" spans="1:2" x14ac:dyDescent="0.25">
      <c r="A86" s="109"/>
      <c r="B86" s="110"/>
    </row>
    <row r="87" spans="1:2" x14ac:dyDescent="0.25">
      <c r="A87" s="109"/>
      <c r="B87" s="110"/>
    </row>
    <row r="88" spans="1:2" x14ac:dyDescent="0.25">
      <c r="A88" s="109"/>
      <c r="B88" s="110"/>
    </row>
    <row r="89" spans="1:2" x14ac:dyDescent="0.25">
      <c r="A89" s="109"/>
      <c r="B89" s="110"/>
    </row>
    <row r="90" spans="1:2" x14ac:dyDescent="0.25">
      <c r="A90" s="109"/>
      <c r="B90" s="110"/>
    </row>
    <row r="91" spans="1:2" ht="14.4" thickBot="1" x14ac:dyDescent="0.3">
      <c r="A91" s="111"/>
      <c r="B91" s="112"/>
    </row>
  </sheetData>
  <mergeCells count="4">
    <mergeCell ref="A75:F75"/>
    <mergeCell ref="I2:K2"/>
    <mergeCell ref="A4:F4"/>
    <mergeCell ref="A2:G2"/>
  </mergeCells>
  <pageMargins left="0.7" right="0.7" top="0.75" bottom="0.75" header="0.3" footer="0.3"/>
  <pageSetup paperSize="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[1]Llistat_desplegables!#REF!</xm:f>
          </x14:formula1>
          <xm:sqref>D6:D68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J34"/>
  <sheetViews>
    <sheetView zoomScaleNormal="100" workbookViewId="0">
      <selection activeCell="H7" sqref="H7"/>
    </sheetView>
  </sheetViews>
  <sheetFormatPr baseColWidth="10" defaultColWidth="11.44140625" defaultRowHeight="13.8" x14ac:dyDescent="0.25"/>
  <cols>
    <col min="1" max="1" width="5.44140625" style="44" customWidth="1"/>
    <col min="2" max="2" width="45" style="1" customWidth="1"/>
    <col min="3" max="3" width="31.44140625" style="1" customWidth="1"/>
    <col min="4" max="4" width="9.88671875" style="1" customWidth="1"/>
    <col min="5" max="5" width="13.6640625" style="1" customWidth="1"/>
    <col min="6" max="6" width="12.5546875" style="122" customWidth="1"/>
    <col min="7" max="7" width="14.109375" style="15" customWidth="1"/>
    <col min="8" max="16384" width="11.44140625" style="1"/>
  </cols>
  <sheetData>
    <row r="1" spans="1:10" s="32" customFormat="1" ht="63.9" customHeight="1" x14ac:dyDescent="0.25">
      <c r="B1" s="47"/>
      <c r="C1" s="48"/>
      <c r="D1" s="48"/>
      <c r="E1" s="48"/>
    </row>
    <row r="2" spans="1:10" s="32" customFormat="1" ht="32.25" customHeight="1" x14ac:dyDescent="0.25">
      <c r="A2" s="136" t="s">
        <v>160</v>
      </c>
      <c r="B2" s="137"/>
      <c r="C2" s="137"/>
      <c r="D2" s="137"/>
      <c r="E2" s="137"/>
      <c r="F2" s="137"/>
      <c r="G2" s="138"/>
      <c r="H2" s="49"/>
      <c r="I2" s="49"/>
    </row>
    <row r="3" spans="1:10" s="32" customFormat="1" ht="13.5" customHeight="1" x14ac:dyDescent="0.25">
      <c r="A3" s="119"/>
      <c r="B3" s="98"/>
      <c r="C3" s="52"/>
      <c r="D3" s="52"/>
      <c r="E3" s="52"/>
      <c r="F3" s="121"/>
      <c r="G3" s="98"/>
      <c r="H3" s="52"/>
      <c r="I3" s="49"/>
      <c r="J3" s="49"/>
    </row>
    <row r="4" spans="1:10" s="46" customFormat="1" x14ac:dyDescent="0.3">
      <c r="A4" s="146" t="s">
        <v>158</v>
      </c>
      <c r="B4" s="147"/>
      <c r="C4" s="148"/>
      <c r="D4" s="148"/>
      <c r="E4" s="148"/>
      <c r="F4" s="148"/>
      <c r="G4" s="149"/>
    </row>
    <row r="5" spans="1:10" x14ac:dyDescent="0.25">
      <c r="A5" s="141"/>
      <c r="B5" s="150" t="s">
        <v>157</v>
      </c>
      <c r="C5" s="151"/>
      <c r="D5" s="140" t="s">
        <v>177</v>
      </c>
      <c r="E5" s="139" t="s">
        <v>176</v>
      </c>
      <c r="F5" s="139" t="s">
        <v>135</v>
      </c>
      <c r="G5" s="141" t="s">
        <v>136</v>
      </c>
    </row>
    <row r="6" spans="1:10" ht="15" customHeight="1" x14ac:dyDescent="0.25">
      <c r="A6" s="141"/>
      <c r="B6" s="152"/>
      <c r="C6" s="151"/>
      <c r="D6" s="140"/>
      <c r="E6" s="139"/>
      <c r="F6" s="139"/>
      <c r="G6" s="141"/>
    </row>
    <row r="7" spans="1:10" ht="60" customHeight="1" x14ac:dyDescent="0.25">
      <c r="A7" s="97" t="s">
        <v>137</v>
      </c>
      <c r="B7" s="155" t="s">
        <v>149</v>
      </c>
      <c r="C7" s="156"/>
      <c r="D7" s="95">
        <v>1</v>
      </c>
      <c r="E7" s="96">
        <v>825</v>
      </c>
      <c r="F7" s="164"/>
      <c r="G7" s="99">
        <v>0.05</v>
      </c>
    </row>
    <row r="8" spans="1:10" ht="32.25" customHeight="1" x14ac:dyDescent="0.25">
      <c r="A8" s="97" t="s">
        <v>138</v>
      </c>
      <c r="B8" s="142" t="s">
        <v>150</v>
      </c>
      <c r="C8" s="143"/>
      <c r="D8" s="93">
        <v>1</v>
      </c>
      <c r="E8" s="94">
        <v>270</v>
      </c>
      <c r="F8" s="165"/>
      <c r="G8" s="100">
        <v>0.05</v>
      </c>
    </row>
    <row r="9" spans="1:10" ht="33" customHeight="1" x14ac:dyDescent="0.25">
      <c r="A9" s="97" t="s">
        <v>139</v>
      </c>
      <c r="B9" s="142" t="s">
        <v>236</v>
      </c>
      <c r="C9" s="143"/>
      <c r="D9" s="93">
        <v>1</v>
      </c>
      <c r="E9" s="94">
        <v>950</v>
      </c>
      <c r="F9" s="165"/>
      <c r="G9" s="100">
        <v>0.05</v>
      </c>
    </row>
    <row r="10" spans="1:10" ht="45.6" customHeight="1" x14ac:dyDescent="0.25">
      <c r="A10" s="97" t="s">
        <v>140</v>
      </c>
      <c r="B10" s="142" t="s">
        <v>148</v>
      </c>
      <c r="C10" s="143"/>
      <c r="D10" s="93">
        <v>1</v>
      </c>
      <c r="E10" s="94">
        <v>25</v>
      </c>
      <c r="F10" s="165"/>
      <c r="G10" s="100">
        <v>0.3</v>
      </c>
    </row>
    <row r="11" spans="1:10" ht="31.5" customHeight="1" x14ac:dyDescent="0.25">
      <c r="A11" s="97" t="s">
        <v>141</v>
      </c>
      <c r="B11" s="142" t="s">
        <v>156</v>
      </c>
      <c r="C11" s="143"/>
      <c r="D11" s="93">
        <v>1</v>
      </c>
      <c r="E11" s="94">
        <v>135</v>
      </c>
      <c r="F11" s="165"/>
      <c r="G11" s="100">
        <v>0.15</v>
      </c>
    </row>
    <row r="12" spans="1:10" ht="33" customHeight="1" x14ac:dyDescent="0.25">
      <c r="A12" s="97" t="s">
        <v>142</v>
      </c>
      <c r="B12" s="142" t="s">
        <v>155</v>
      </c>
      <c r="C12" s="143"/>
      <c r="D12" s="93">
        <v>1</v>
      </c>
      <c r="E12" s="94">
        <v>180</v>
      </c>
      <c r="F12" s="165"/>
      <c r="G12" s="100">
        <v>0.1</v>
      </c>
    </row>
    <row r="13" spans="1:10" ht="42.75" customHeight="1" x14ac:dyDescent="0.25">
      <c r="A13" s="97" t="s">
        <v>143</v>
      </c>
      <c r="B13" s="142" t="s">
        <v>154</v>
      </c>
      <c r="C13" s="143"/>
      <c r="D13" s="93">
        <v>1</v>
      </c>
      <c r="E13" s="94">
        <v>215</v>
      </c>
      <c r="F13" s="165"/>
      <c r="G13" s="100">
        <v>0.05</v>
      </c>
    </row>
    <row r="14" spans="1:10" ht="54" customHeight="1" x14ac:dyDescent="0.25">
      <c r="A14" s="97" t="s">
        <v>144</v>
      </c>
      <c r="B14" s="142" t="s">
        <v>153</v>
      </c>
      <c r="C14" s="143"/>
      <c r="D14" s="93">
        <v>1</v>
      </c>
      <c r="E14" s="94">
        <v>187.75</v>
      </c>
      <c r="F14" s="165"/>
      <c r="G14" s="100">
        <v>0.05</v>
      </c>
    </row>
    <row r="15" spans="1:10" ht="31.5" customHeight="1" x14ac:dyDescent="0.25">
      <c r="A15" s="97" t="s">
        <v>145</v>
      </c>
      <c r="B15" s="142" t="s">
        <v>152</v>
      </c>
      <c r="C15" s="143"/>
      <c r="D15" s="93">
        <v>1</v>
      </c>
      <c r="E15" s="94">
        <v>280</v>
      </c>
      <c r="F15" s="165"/>
      <c r="G15" s="100">
        <v>0.05</v>
      </c>
    </row>
    <row r="16" spans="1:10" ht="31.5" customHeight="1" x14ac:dyDescent="0.25">
      <c r="A16" s="97" t="s">
        <v>146</v>
      </c>
      <c r="B16" s="142" t="s">
        <v>151</v>
      </c>
      <c r="C16" s="143"/>
      <c r="D16" s="93">
        <v>1</v>
      </c>
      <c r="E16" s="94">
        <v>315</v>
      </c>
      <c r="F16" s="165"/>
      <c r="G16" s="100">
        <v>0.05</v>
      </c>
    </row>
    <row r="17" spans="1:7" ht="16.95" customHeight="1" x14ac:dyDescent="0.25">
      <c r="A17" s="97" t="s">
        <v>147</v>
      </c>
      <c r="B17" s="142" t="s">
        <v>239</v>
      </c>
      <c r="C17" s="143"/>
      <c r="D17" s="93">
        <v>1</v>
      </c>
      <c r="E17" s="94">
        <v>320</v>
      </c>
      <c r="F17" s="165"/>
      <c r="G17" s="100">
        <v>0.05</v>
      </c>
    </row>
    <row r="18" spans="1:7" ht="30.75" customHeight="1" x14ac:dyDescent="0.25">
      <c r="A18" s="97" t="s">
        <v>238</v>
      </c>
      <c r="B18" s="153" t="s">
        <v>237</v>
      </c>
      <c r="C18" s="154"/>
      <c r="D18" s="101">
        <v>1</v>
      </c>
      <c r="E18" s="102">
        <v>330</v>
      </c>
      <c r="F18" s="166"/>
      <c r="G18" s="103">
        <v>0.05</v>
      </c>
    </row>
    <row r="19" spans="1:7" ht="14.4" thickBot="1" x14ac:dyDescent="0.3"/>
    <row r="20" spans="1:7" ht="30" customHeight="1" thickBot="1" x14ac:dyDescent="0.3">
      <c r="A20" s="144" t="s">
        <v>240</v>
      </c>
      <c r="B20" s="145"/>
      <c r="C20" s="145"/>
      <c r="D20" s="104"/>
      <c r="E20" s="105">
        <f>E7*G7+E8*G8+E9*G9+E10*G10+E11*G11+E12*G12+E13*G13+E14*G14+E15*G15+E16*G16+E18*G18</f>
        <v>214.38749999999999</v>
      </c>
      <c r="F20" s="105">
        <f>F7*G7+F8*G8+F9*G9+F10*G10+F11*G11+F12*G12+F13*G13+F14*G14+F15*G15+F16*G16+F17*G17+F18*G18</f>
        <v>0</v>
      </c>
      <c r="G20" s="106">
        <f>SUM(G7:G18)</f>
        <v>1.0000000000000002</v>
      </c>
    </row>
    <row r="24" spans="1:7" ht="14.4" thickBot="1" x14ac:dyDescent="0.3">
      <c r="A24" s="1" t="s">
        <v>220</v>
      </c>
    </row>
    <row r="25" spans="1:7" x14ac:dyDescent="0.25">
      <c r="A25" s="113"/>
      <c r="B25" s="108"/>
    </row>
    <row r="26" spans="1:7" x14ac:dyDescent="0.25">
      <c r="A26" s="114"/>
      <c r="B26" s="110"/>
    </row>
    <row r="27" spans="1:7" x14ac:dyDescent="0.25">
      <c r="A27" s="114"/>
      <c r="B27" s="110"/>
    </row>
    <row r="28" spans="1:7" x14ac:dyDescent="0.25">
      <c r="A28" s="114"/>
      <c r="B28" s="110"/>
    </row>
    <row r="29" spans="1:7" x14ac:dyDescent="0.25">
      <c r="A29" s="114"/>
      <c r="B29" s="110"/>
    </row>
    <row r="30" spans="1:7" x14ac:dyDescent="0.25">
      <c r="A30" s="114"/>
      <c r="B30" s="110"/>
    </row>
    <row r="31" spans="1:7" x14ac:dyDescent="0.25">
      <c r="A31" s="114"/>
      <c r="B31" s="110"/>
    </row>
    <row r="32" spans="1:7" x14ac:dyDescent="0.25">
      <c r="A32" s="114"/>
      <c r="B32" s="110"/>
    </row>
    <row r="33" spans="1:2" x14ac:dyDescent="0.25">
      <c r="A33" s="114"/>
      <c r="B33" s="110"/>
    </row>
    <row r="34" spans="1:2" ht="14.4" thickBot="1" x14ac:dyDescent="0.3">
      <c r="A34" s="115"/>
      <c r="B34" s="112"/>
    </row>
  </sheetData>
  <sheetProtection algorithmName="SHA-512" hashValue="cIkrnN0ZMeSm7miJVOu0g4YI6Bdqzd3p4h2WcOGGr5ogp8Aax7+4Lo19cEFu7XH781mDioWlalfnOFCust/j8w==" saltValue="iC9/VNlQ5O+ut+y3u64TuA==" spinCount="100000" sheet="1" objects="1" scenarios="1"/>
  <mergeCells count="21">
    <mergeCell ref="B9:C9"/>
    <mergeCell ref="A2:G2"/>
    <mergeCell ref="A20:C20"/>
    <mergeCell ref="A4:G4"/>
    <mergeCell ref="B5:C6"/>
    <mergeCell ref="B16:C16"/>
    <mergeCell ref="B18:C18"/>
    <mergeCell ref="B15:C15"/>
    <mergeCell ref="B11:C11"/>
    <mergeCell ref="B13:C13"/>
    <mergeCell ref="B14:C14"/>
    <mergeCell ref="B12:C12"/>
    <mergeCell ref="B7:C7"/>
    <mergeCell ref="B10:C10"/>
    <mergeCell ref="A5:A6"/>
    <mergeCell ref="B17:C17"/>
    <mergeCell ref="F5:F6"/>
    <mergeCell ref="E5:E6"/>
    <mergeCell ref="D5:D6"/>
    <mergeCell ref="G5:G6"/>
    <mergeCell ref="B8:C8"/>
  </mergeCells>
  <pageMargins left="0.7" right="0.7" top="0.75" bottom="0.75" header="0.3" footer="0.3"/>
  <pageSetup paperSize="9" scale="6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E25"/>
  <sheetViews>
    <sheetView zoomScaleNormal="100" workbookViewId="0">
      <selection activeCell="E10" sqref="E10"/>
    </sheetView>
  </sheetViews>
  <sheetFormatPr baseColWidth="10" defaultColWidth="11.44140625" defaultRowHeight="14.4" x14ac:dyDescent="0.3"/>
  <cols>
    <col min="1" max="1" width="43.88671875" customWidth="1"/>
    <col min="2" max="2" width="27.6640625" customWidth="1"/>
    <col min="3" max="3" width="27" style="16" customWidth="1"/>
  </cols>
  <sheetData>
    <row r="1" spans="1:5" s="32" customFormat="1" ht="63.9" customHeight="1" x14ac:dyDescent="0.25">
      <c r="C1" s="47"/>
    </row>
    <row r="2" spans="1:5" s="32" customFormat="1" ht="25.95" customHeight="1" x14ac:dyDescent="0.25">
      <c r="A2" s="136" t="s">
        <v>160</v>
      </c>
      <c r="B2" s="137"/>
      <c r="C2" s="138"/>
      <c r="D2" s="49"/>
      <c r="E2" s="49"/>
    </row>
    <row r="3" spans="1:5" s="32" customFormat="1" ht="15.75" customHeight="1" x14ac:dyDescent="0.25">
      <c r="A3" s="120"/>
      <c r="B3" s="68"/>
      <c r="C3" s="54"/>
    </row>
    <row r="4" spans="1:5" s="46" customFormat="1" x14ac:dyDescent="0.3">
      <c r="A4" s="159" t="s">
        <v>159</v>
      </c>
      <c r="B4" s="160"/>
      <c r="C4" s="161"/>
    </row>
    <row r="5" spans="1:5" x14ac:dyDescent="0.3">
      <c r="B5" s="16"/>
      <c r="C5"/>
    </row>
    <row r="6" spans="1:5" ht="27.6" x14ac:dyDescent="0.3">
      <c r="A6" s="59"/>
      <c r="B6" s="60" t="s">
        <v>176</v>
      </c>
      <c r="C6" s="60" t="s">
        <v>214</v>
      </c>
    </row>
    <row r="7" spans="1:5" x14ac:dyDescent="0.3">
      <c r="A7" s="61" t="s">
        <v>215</v>
      </c>
      <c r="B7" s="62">
        <v>32.78</v>
      </c>
      <c r="C7" s="167"/>
    </row>
    <row r="8" spans="1:5" x14ac:dyDescent="0.3">
      <c r="A8" s="63" t="s">
        <v>216</v>
      </c>
      <c r="B8" s="64">
        <v>31.45</v>
      </c>
      <c r="C8" s="168"/>
    </row>
    <row r="9" spans="1:5" x14ac:dyDescent="0.3">
      <c r="A9" s="65" t="s">
        <v>217</v>
      </c>
      <c r="B9" s="66">
        <f>SUM(B7:B8)</f>
        <v>64.23</v>
      </c>
      <c r="C9" s="67">
        <f>SUM(C7:C8)</f>
        <v>0</v>
      </c>
    </row>
    <row r="10" spans="1:5" ht="21" customHeight="1" x14ac:dyDescent="0.3">
      <c r="B10" s="45"/>
      <c r="C10"/>
    </row>
    <row r="11" spans="1:5" ht="26.4" customHeight="1" x14ac:dyDescent="0.3">
      <c r="A11" s="162" t="s">
        <v>218</v>
      </c>
      <c r="B11" s="162"/>
      <c r="C11" s="163"/>
    </row>
    <row r="12" spans="1:5" ht="10.95" customHeight="1" x14ac:dyDescent="0.3">
      <c r="A12" s="69"/>
      <c r="B12" s="69"/>
      <c r="C12" s="70"/>
    </row>
    <row r="13" spans="1:5" ht="83.4" customHeight="1" x14ac:dyDescent="0.3">
      <c r="A13" s="157" t="s">
        <v>219</v>
      </c>
      <c r="B13" s="157"/>
      <c r="C13" s="158"/>
    </row>
    <row r="14" spans="1:5" x14ac:dyDescent="0.3">
      <c r="B14" s="16"/>
      <c r="C14"/>
    </row>
    <row r="15" spans="1:5" ht="15" thickBot="1" x14ac:dyDescent="0.35">
      <c r="A15" t="s">
        <v>220</v>
      </c>
      <c r="B15" s="16"/>
      <c r="C15"/>
    </row>
    <row r="16" spans="1:5" ht="13.95" customHeight="1" x14ac:dyDescent="0.3">
      <c r="A16" s="116"/>
      <c r="B16" s="16"/>
      <c r="C16"/>
    </row>
    <row r="17" spans="1:3" ht="13.95" customHeight="1" x14ac:dyDescent="0.3">
      <c r="A17" s="117"/>
      <c r="B17" s="16"/>
      <c r="C17"/>
    </row>
    <row r="18" spans="1:3" ht="13.95" customHeight="1" x14ac:dyDescent="0.3">
      <c r="A18" s="117"/>
      <c r="B18" s="16"/>
      <c r="C18"/>
    </row>
    <row r="19" spans="1:3" ht="13.95" customHeight="1" x14ac:dyDescent="0.3">
      <c r="A19" s="117"/>
      <c r="B19" s="16"/>
      <c r="C19"/>
    </row>
    <row r="20" spans="1:3" ht="13.95" customHeight="1" x14ac:dyDescent="0.3">
      <c r="A20" s="117"/>
      <c r="B20" s="16"/>
      <c r="C20"/>
    </row>
    <row r="21" spans="1:3" ht="13.95" customHeight="1" x14ac:dyDescent="0.3">
      <c r="A21" s="117"/>
      <c r="B21" s="16"/>
      <c r="C21"/>
    </row>
    <row r="22" spans="1:3" ht="13.95" customHeight="1" x14ac:dyDescent="0.3">
      <c r="A22" s="117"/>
      <c r="B22" s="16"/>
      <c r="C22"/>
    </row>
    <row r="23" spans="1:3" ht="13.95" customHeight="1" x14ac:dyDescent="0.3">
      <c r="A23" s="117"/>
      <c r="B23" s="16"/>
      <c r="C23"/>
    </row>
    <row r="24" spans="1:3" ht="13.95" customHeight="1" x14ac:dyDescent="0.3">
      <c r="A24" s="117"/>
      <c r="B24" s="16"/>
      <c r="C24"/>
    </row>
    <row r="25" spans="1:3" ht="13.95" customHeight="1" thickBot="1" x14ac:dyDescent="0.35">
      <c r="A25" s="118"/>
      <c r="B25" s="16"/>
      <c r="C25"/>
    </row>
  </sheetData>
  <sheetProtection algorithmName="SHA-512" hashValue="a2Yev4DDS/LKd47hw1FKNGwN5//YBH09STgkkSf/tVnYhu2eUleEI9rxvsg1U+NurXVM1TfxZv3d6M5i9JL9hg==" saltValue="743jABDtc0Y+Yqx9l22ifw==" spinCount="100000" sheet="1" objects="1" scenarios="1"/>
  <protectedRanges>
    <protectedRange sqref="C7:C8" name="Rango1"/>
  </protectedRanges>
  <mergeCells count="4">
    <mergeCell ref="A13:C13"/>
    <mergeCell ref="A4:C4"/>
    <mergeCell ref="A11:C11"/>
    <mergeCell ref="A2:C2"/>
  </mergeCells>
  <pageMargins left="0.7" right="0.7" top="0.75" bottom="0.75" header="0.3" footer="0.3"/>
  <pageSetup paperSize="9" scale="8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2A8346DF83D54B94499DBEC66738C5" ma:contentTypeVersion="11" ma:contentTypeDescription="Crear nuevo documento." ma:contentTypeScope="" ma:versionID="208ade3b6683b66fad7af1c9f435daa5">
  <xsd:schema xmlns:xsd="http://www.w3.org/2001/XMLSchema" xmlns:xs="http://www.w3.org/2001/XMLSchema" xmlns:p="http://schemas.microsoft.com/office/2006/metadata/properties" xmlns:ns3="94cfd86d-6142-41cd-ab40-d878ac5350fe" targetNamespace="http://schemas.microsoft.com/office/2006/metadata/properties" ma:root="true" ma:fieldsID="dd60bf245552be07cf68569fcbf82752" ns3:_="">
    <xsd:import namespace="94cfd86d-6142-41cd-ab40-d878ac5350fe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fd86d-6142-41cd-ab40-d878ac5350fe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4cfd86d-6142-41cd-ab40-d878ac5350fe" xsi:nil="true"/>
  </documentManagement>
</p:properties>
</file>

<file path=customXml/itemProps1.xml><?xml version="1.0" encoding="utf-8"?>
<ds:datastoreItem xmlns:ds="http://schemas.openxmlformats.org/officeDocument/2006/customXml" ds:itemID="{2BB8D582-F2EA-4D13-AFE6-F9FB8EBBEF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cfd86d-6142-41cd-ab40-d878ac5350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1AC6A6-BBDA-4485-BA7E-7087813B0B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05F0C6-A978-46FD-A6A4-207A2975D380}">
  <ds:schemaRefs>
    <ds:schemaRef ds:uri="94cfd86d-6142-41cd-ab40-d878ac5350f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1_Preventiu</vt:lpstr>
      <vt:lpstr>2_Correctiu_Material</vt:lpstr>
      <vt:lpstr>3_Correctiu_Mà d'obra</vt:lpstr>
      <vt:lpstr>'1_Preventiu'!Área_de_impresión</vt:lpstr>
      <vt:lpstr>'3_Correctiu_Mà d''obra'!Área_de_impresión</vt:lpstr>
    </vt:vector>
  </TitlesOfParts>
  <Company>Ajuntament de Mataró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Servei de Sistemes d'Informació i Telecomunicacions</dc:creator>
  <cp:lastModifiedBy>Servei de Sistemes d'Informació i Telecomunicacions</cp:lastModifiedBy>
  <cp:lastPrinted>2025-10-07T08:11:39Z</cp:lastPrinted>
  <dcterms:created xsi:type="dcterms:W3CDTF">2021-10-13T11:53:48Z</dcterms:created>
  <dcterms:modified xsi:type="dcterms:W3CDTF">2025-10-08T07:50:52Z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0x0101004A2A8346DF83D54B94499DBEC66738C5</vt:lpwstr>
  </property>
</Properties>
</file>