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X:\Ofimatica\ICUB_MUHBA\4_ADMINISTRACIÓ\ADMINIST\2025\CONCURSOS\MANTENIMENT BORN\ABREUJAT. Novembre-Gener\"/>
    </mc:Choice>
  </mc:AlternateContent>
  <xr:revisionPtr revIDLastSave="0" documentId="13_ncr:1_{4D275118-0CB4-4858-928B-F269D39FF7E1}" xr6:coauthVersionLast="47" xr6:coauthVersionMax="47" xr10:uidLastSave="{00000000-0000-0000-0000-000000000000}"/>
  <bookViews>
    <workbookView xWindow="-108" yWindow="-108" windowWidth="29016" windowHeight="15816" firstSheet="1" activeTab="1" xr2:uid="{00000000-000D-0000-FFFF-FFFF00000000}"/>
  </bookViews>
  <sheets>
    <sheet name="Tasques" sheetId="1" r:id="rId1"/>
    <sheet name="Inventari" sheetId="10" r:id="rId2"/>
    <sheet name="Gammes" sheetId="3" r:id="rId3"/>
  </sheets>
  <definedNames>
    <definedName name="_xlnm._FilterDatabase" localSheetId="2" hidden="1">Gammes!$A$3:$R$3</definedName>
    <definedName name="_xlnm._FilterDatabase" localSheetId="1" hidden="1">Inventari!$A$6:$R$2088</definedName>
    <definedName name="_xlnm._FilterDatabase" localSheetId="0" hidden="1">Tasques!$A$10:$AB$1106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7" i="1" l="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2" i="1"/>
  <c r="Z93" i="1"/>
  <c r="Z94" i="1"/>
  <c r="Z95" i="1"/>
  <c r="Z96" i="1"/>
  <c r="Z97" i="1"/>
  <c r="Z99" i="1"/>
  <c r="Z100" i="1"/>
  <c r="Z101" i="1"/>
  <c r="Z102" i="1"/>
  <c r="Z104" i="1"/>
  <c r="Z106" i="1"/>
  <c r="Z108" i="1"/>
  <c r="Z111" i="1"/>
  <c r="Z113" i="1"/>
  <c r="Z117" i="1"/>
  <c r="Z118" i="1"/>
  <c r="Z119" i="1"/>
  <c r="Z121" i="1"/>
  <c r="Z122" i="1"/>
  <c r="Z123" i="1"/>
  <c r="Z127" i="1"/>
  <c r="Z128" i="1"/>
  <c r="Z129" i="1"/>
  <c r="Z130" i="1"/>
  <c r="Z131" i="1"/>
  <c r="Z132" i="1"/>
  <c r="Z134" i="1"/>
  <c r="Z135" i="1"/>
  <c r="Z136" i="1"/>
  <c r="Z137" i="1"/>
  <c r="Z138" i="1"/>
  <c r="Z141" i="1"/>
  <c r="Z143" i="1"/>
  <c r="Z145" i="1"/>
  <c r="Z146" i="1"/>
  <c r="Z147" i="1"/>
  <c r="Z149" i="1"/>
  <c r="Z150" i="1"/>
  <c r="Z151" i="1"/>
  <c r="Z152" i="1"/>
  <c r="Z153" i="1"/>
  <c r="Z154" i="1"/>
  <c r="Z155" i="1"/>
  <c r="Z158"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7" i="1"/>
  <c r="Z198" i="1"/>
  <c r="Z199" i="1"/>
  <c r="Z200" i="1"/>
  <c r="Z201" i="1"/>
  <c r="Z202" i="1"/>
  <c r="Z203" i="1"/>
  <c r="Z204" i="1"/>
  <c r="Z206" i="1"/>
  <c r="Z207" i="1"/>
  <c r="Z208" i="1"/>
  <c r="Z209" i="1"/>
  <c r="Z210" i="1"/>
  <c r="Z211" i="1"/>
  <c r="Z212" i="1"/>
  <c r="Z214" i="1"/>
  <c r="Z215" i="1"/>
  <c r="Z216" i="1"/>
  <c r="Z217" i="1"/>
  <c r="Z219" i="1"/>
  <c r="Z220" i="1"/>
  <c r="Z221" i="1"/>
  <c r="Z222" i="1"/>
  <c r="Z224" i="1"/>
  <c r="Z225" i="1"/>
  <c r="Z227" i="1"/>
  <c r="Z228" i="1"/>
  <c r="Z229" i="1"/>
  <c r="Z230" i="1"/>
  <c r="Z231"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2" i="1"/>
  <c r="Z287" i="1"/>
  <c r="Z288" i="1"/>
  <c r="Z289" i="1"/>
  <c r="Z290" i="1"/>
  <c r="Z291" i="1"/>
  <c r="Z293" i="1"/>
  <c r="Z294" i="1"/>
  <c r="Z295" i="1"/>
  <c r="Z296" i="1"/>
  <c r="Z297" i="1"/>
  <c r="Z298" i="1"/>
  <c r="Z299" i="1"/>
  <c r="Z300" i="1"/>
  <c r="Z301" i="1"/>
  <c r="Z303" i="1"/>
  <c r="Z304" i="1"/>
  <c r="Z305" i="1"/>
  <c r="Z306" i="1"/>
  <c r="Z307" i="1"/>
  <c r="Z308" i="1"/>
  <c r="Z309" i="1"/>
  <c r="Z310" i="1"/>
  <c r="Z311" i="1"/>
  <c r="Z313" i="1"/>
  <c r="Z314" i="1"/>
  <c r="Z315" i="1"/>
  <c r="Z316" i="1"/>
  <c r="Z317" i="1"/>
  <c r="Z318" i="1"/>
  <c r="Z319" i="1"/>
  <c r="Z320" i="1"/>
  <c r="Z321"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3" i="1"/>
  <c r="Z365" i="1"/>
  <c r="Z366" i="1"/>
  <c r="Z368" i="1"/>
  <c r="Z369" i="1"/>
  <c r="Z370" i="1"/>
  <c r="Z371" i="1"/>
  <c r="Z372" i="1"/>
  <c r="Z373" i="1"/>
  <c r="Z374" i="1"/>
  <c r="Z375" i="1"/>
  <c r="Z376" i="1"/>
  <c r="Z377" i="1"/>
  <c r="Z378" i="1"/>
  <c r="Z379" i="1"/>
  <c r="Z380" i="1"/>
  <c r="Z381" i="1"/>
  <c r="Z382" i="1"/>
  <c r="Z383" i="1"/>
  <c r="Z384" i="1"/>
  <c r="Z385" i="1"/>
  <c r="Z386" i="1"/>
  <c r="Z387"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2" i="1"/>
  <c r="Z423" i="1"/>
  <c r="Z424" i="1"/>
  <c r="Z425" i="1"/>
  <c r="Z426" i="1"/>
  <c r="Z427" i="1"/>
  <c r="Z428" i="1"/>
  <c r="Z429" i="1"/>
  <c r="Z430" i="1"/>
  <c r="Z431" i="1"/>
  <c r="Z432" i="1"/>
  <c r="Z433" i="1"/>
  <c r="Z434" i="1"/>
  <c r="Z435" i="1"/>
  <c r="Z436" i="1"/>
  <c r="Z437" i="1"/>
  <c r="Z438" i="1"/>
  <c r="Z439" i="1"/>
  <c r="Z440" i="1"/>
  <c r="Z441" i="1"/>
  <c r="Z442" i="1"/>
  <c r="Z443" i="1"/>
  <c r="Z444" i="1"/>
  <c r="Z445" i="1"/>
  <c r="Z447" i="1"/>
  <c r="Z448" i="1"/>
  <c r="Z449" i="1"/>
  <c r="Z450" i="1"/>
  <c r="Z451" i="1"/>
  <c r="Z452" i="1"/>
  <c r="Z453" i="1"/>
  <c r="Z454" i="1"/>
  <c r="Z455" i="1"/>
  <c r="Z456" i="1"/>
  <c r="Z457" i="1"/>
  <c r="Z458" i="1"/>
  <c r="Z459" i="1"/>
  <c r="Z460" i="1"/>
  <c r="Z461" i="1"/>
  <c r="Z462" i="1"/>
  <c r="Z463" i="1"/>
  <c r="Z464" i="1"/>
  <c r="Z465" i="1"/>
  <c r="Z466" i="1"/>
  <c r="Z467" i="1"/>
  <c r="Z468" i="1"/>
  <c r="Z469" i="1"/>
  <c r="Z471" i="1"/>
  <c r="Z472" i="1"/>
  <c r="Z473" i="1"/>
  <c r="Z474" i="1"/>
  <c r="Z475" i="1"/>
  <c r="Z476" i="1"/>
  <c r="Z477" i="1"/>
  <c r="Z478" i="1"/>
  <c r="Z479" i="1"/>
  <c r="Z480" i="1"/>
  <c r="Z481" i="1"/>
  <c r="Z482" i="1"/>
  <c r="Z486" i="1"/>
  <c r="Z487" i="1"/>
  <c r="Z488" i="1"/>
  <c r="Z489" i="1"/>
  <c r="Z490" i="1"/>
  <c r="Z491" i="1"/>
  <c r="Z492" i="1"/>
  <c r="Z493" i="1"/>
  <c r="Z494" i="1"/>
  <c r="Z496" i="1"/>
  <c r="Z497" i="1"/>
  <c r="Z499" i="1"/>
  <c r="Z500" i="1"/>
  <c r="Z502" i="1"/>
  <c r="Z503" i="1"/>
  <c r="Z504" i="1"/>
  <c r="Z505" i="1"/>
  <c r="Z506" i="1"/>
  <c r="Z507" i="1"/>
  <c r="Z508" i="1"/>
  <c r="Z509" i="1"/>
  <c r="Z510" i="1"/>
  <c r="Z511" i="1"/>
  <c r="Z512" i="1"/>
  <c r="Z513" i="1"/>
  <c r="Z514" i="1"/>
  <c r="Z515" i="1"/>
  <c r="Z516" i="1"/>
  <c r="Z517" i="1"/>
  <c r="Z518" i="1"/>
  <c r="Z519" i="1"/>
  <c r="Z520" i="1"/>
  <c r="Z521" i="1"/>
  <c r="Z523" i="1"/>
  <c r="Z524" i="1"/>
  <c r="Z525" i="1"/>
  <c r="Z527" i="1"/>
  <c r="Z528" i="1"/>
  <c r="Z529" i="1"/>
  <c r="Z530" i="1"/>
  <c r="Z531" i="1"/>
  <c r="Z532" i="1"/>
  <c r="Z533" i="1"/>
  <c r="Z534" i="1"/>
  <c r="Z535" i="1"/>
  <c r="Z536" i="1"/>
  <c r="Z537" i="1"/>
  <c r="Z538" i="1"/>
  <c r="Z539" i="1"/>
  <c r="Z540" i="1"/>
  <c r="Z541" i="1"/>
  <c r="Z542" i="1"/>
  <c r="Z543" i="1"/>
  <c r="Z546" i="1"/>
  <c r="Z547" i="1"/>
  <c r="Z548" i="1"/>
  <c r="Z549" i="1"/>
  <c r="Z550" i="1"/>
  <c r="Z551" i="1"/>
  <c r="Z552" i="1"/>
  <c r="Z553" i="1"/>
  <c r="Z554" i="1"/>
  <c r="Z555" i="1"/>
  <c r="Z556" i="1"/>
  <c r="Z557" i="1"/>
  <c r="Z558" i="1"/>
  <c r="Z559" i="1"/>
  <c r="Z560" i="1"/>
  <c r="Z561" i="1"/>
  <c r="Z562" i="1"/>
  <c r="Z563" i="1"/>
  <c r="Z564" i="1"/>
  <c r="Z565" i="1"/>
  <c r="Z566" i="1"/>
  <c r="Z567" i="1"/>
  <c r="Z568" i="1"/>
  <c r="Z569" i="1"/>
  <c r="Z571" i="1"/>
  <c r="Z572" i="1"/>
  <c r="Z573" i="1"/>
  <c r="Z574" i="1"/>
  <c r="Z575" i="1"/>
  <c r="Z577" i="1"/>
  <c r="Z578" i="1"/>
  <c r="Z579" i="1"/>
  <c r="Z580" i="1"/>
  <c r="Z581" i="1"/>
  <c r="Z582" i="1"/>
  <c r="Z583" i="1"/>
  <c r="Z584" i="1"/>
  <c r="Z585" i="1"/>
  <c r="Z586" i="1"/>
  <c r="Z587" i="1"/>
  <c r="Z588" i="1"/>
  <c r="Z590" i="1"/>
  <c r="Z591" i="1"/>
  <c r="Z592" i="1"/>
  <c r="Z593" i="1"/>
  <c r="Z594" i="1"/>
  <c r="Z595" i="1"/>
  <c r="Z596" i="1"/>
  <c r="Z597" i="1"/>
  <c r="Z598" i="1"/>
  <c r="Z599" i="1"/>
  <c r="Z600" i="1"/>
  <c r="Z601" i="1"/>
  <c r="Z602" i="1"/>
  <c r="Z604" i="1"/>
  <c r="Z605" i="1"/>
  <c r="Z606" i="1"/>
  <c r="Z607" i="1"/>
  <c r="Z608" i="1"/>
  <c r="Z609" i="1"/>
  <c r="Z610" i="1"/>
  <c r="Z611" i="1"/>
  <c r="Z612" i="1"/>
  <c r="Z613" i="1"/>
  <c r="Z614" i="1"/>
  <c r="Z615" i="1"/>
  <c r="Z616" i="1"/>
  <c r="Z617" i="1"/>
  <c r="Z618" i="1"/>
  <c r="Z619" i="1"/>
  <c r="Z620" i="1"/>
  <c r="Z621" i="1"/>
  <c r="Z622" i="1"/>
  <c r="Z623" i="1"/>
  <c r="Z624" i="1"/>
  <c r="Z625" i="1"/>
  <c r="Z626" i="1"/>
  <c r="Z628" i="1"/>
  <c r="Z629" i="1"/>
  <c r="Z630" i="1"/>
  <c r="Z631" i="1"/>
  <c r="Z632" i="1"/>
  <c r="Z633" i="1"/>
  <c r="Z634" i="1"/>
  <c r="Z635" i="1"/>
  <c r="Z637"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5" i="1"/>
  <c r="Z666" i="1"/>
  <c r="Z667" i="1"/>
  <c r="Z668" i="1"/>
  <c r="Z669" i="1"/>
  <c r="Z670" i="1"/>
  <c r="Z671" i="1"/>
  <c r="Z672" i="1"/>
  <c r="Z673" i="1"/>
  <c r="Z674" i="1"/>
  <c r="Z675" i="1"/>
  <c r="Z676" i="1"/>
  <c r="Z677" i="1"/>
  <c r="Z678" i="1"/>
  <c r="Z679" i="1"/>
  <c r="Z680" i="1"/>
  <c r="Z681" i="1"/>
  <c r="Z682" i="1"/>
  <c r="Z683" i="1"/>
  <c r="Z684" i="1"/>
  <c r="Z685" i="1"/>
  <c r="Z686" i="1"/>
  <c r="Z687" i="1"/>
  <c r="Z688" i="1"/>
  <c r="Z689" i="1"/>
  <c r="Z690" i="1"/>
  <c r="Z691" i="1"/>
  <c r="Z692" i="1"/>
  <c r="Z693" i="1"/>
  <c r="Z694" i="1"/>
  <c r="Z695" i="1"/>
  <c r="Z696" i="1"/>
  <c r="Z697" i="1"/>
  <c r="Z698" i="1"/>
  <c r="Z699" i="1"/>
  <c r="Z700" i="1"/>
  <c r="Z701" i="1"/>
  <c r="Z702" i="1"/>
  <c r="Z703" i="1"/>
  <c r="Z704" i="1"/>
  <c r="Z705" i="1"/>
  <c r="Z706" i="1"/>
  <c r="Z708" i="1"/>
  <c r="Z710" i="1"/>
  <c r="Z711" i="1"/>
  <c r="Z712" i="1"/>
  <c r="Z713" i="1"/>
  <c r="Z714" i="1"/>
  <c r="Z715" i="1"/>
  <c r="Z716" i="1"/>
  <c r="Z717" i="1"/>
  <c r="Z718" i="1"/>
  <c r="Z719" i="1"/>
  <c r="Z720" i="1"/>
  <c r="Z721" i="1"/>
  <c r="Z722" i="1"/>
  <c r="Z723" i="1"/>
  <c r="Z724" i="1"/>
  <c r="Z725" i="1"/>
  <c r="Z726" i="1"/>
  <c r="Z727" i="1"/>
  <c r="Z728" i="1"/>
  <c r="Z729" i="1"/>
  <c r="Z730" i="1"/>
  <c r="Z731" i="1"/>
  <c r="Z734" i="1"/>
  <c r="Z735" i="1"/>
  <c r="Z736" i="1"/>
  <c r="Z737" i="1"/>
  <c r="Z738" i="1"/>
  <c r="Z739" i="1"/>
  <c r="Z740" i="1"/>
  <c r="Z741" i="1"/>
  <c r="Z742" i="1"/>
  <c r="Z743" i="1"/>
  <c r="Z744" i="1"/>
  <c r="Z745" i="1"/>
  <c r="Z746" i="1"/>
  <c r="Z747" i="1"/>
  <c r="Z748" i="1"/>
  <c r="Z749" i="1"/>
  <c r="Z751"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835" i="1"/>
  <c r="Z836" i="1"/>
  <c r="Z837" i="1"/>
  <c r="Z838" i="1"/>
  <c r="Z839" i="1"/>
  <c r="Z840" i="1"/>
  <c r="Z841" i="1"/>
  <c r="Z842" i="1"/>
  <c r="Z843" i="1"/>
  <c r="Z844" i="1"/>
  <c r="Z845" i="1"/>
  <c r="Z846" i="1"/>
  <c r="Z847" i="1"/>
  <c r="Z848" i="1"/>
  <c r="Z849" i="1"/>
  <c r="Z850" i="1"/>
  <c r="Z851" i="1"/>
  <c r="Z852" i="1"/>
  <c r="Z853" i="1"/>
  <c r="Z854" i="1"/>
  <c r="Z855" i="1"/>
  <c r="Z856" i="1"/>
  <c r="Z857" i="1"/>
  <c r="Z858" i="1"/>
  <c r="Z860" i="1"/>
  <c r="Z861" i="1"/>
  <c r="Z862" i="1"/>
  <c r="Z863" i="1"/>
  <c r="Z864" i="1"/>
  <c r="Z865" i="1"/>
  <c r="Z866" i="1"/>
  <c r="Z867" i="1"/>
  <c r="Z868" i="1"/>
  <c r="Z869" i="1"/>
  <c r="Z870" i="1"/>
  <c r="Z871" i="1"/>
  <c r="Z872" i="1"/>
  <c r="Z873" i="1"/>
  <c r="Z874" i="1"/>
  <c r="Z875" i="1"/>
  <c r="Z876" i="1"/>
  <c r="Z877" i="1"/>
  <c r="Z878" i="1"/>
  <c r="Z879" i="1"/>
  <c r="Z880" i="1"/>
  <c r="Z881" i="1"/>
  <c r="Z882" i="1"/>
  <c r="Z883" i="1"/>
  <c r="Z884" i="1"/>
  <c r="Z885" i="1"/>
  <c r="Z886" i="1"/>
  <c r="Z887" i="1"/>
  <c r="Z888" i="1"/>
  <c r="Z889" i="1"/>
  <c r="Z890" i="1"/>
  <c r="Z891" i="1"/>
  <c r="Z892" i="1"/>
  <c r="Z893" i="1"/>
  <c r="Z894" i="1"/>
  <c r="Z895" i="1"/>
  <c r="Z896" i="1"/>
  <c r="Z897" i="1"/>
  <c r="Z898" i="1"/>
  <c r="Z899" i="1"/>
  <c r="Z900" i="1"/>
  <c r="Z901" i="1"/>
  <c r="Z902" i="1"/>
  <c r="Z903" i="1"/>
  <c r="Z904" i="1"/>
  <c r="Z905" i="1"/>
  <c r="Z906" i="1"/>
  <c r="Z907" i="1"/>
  <c r="Z908" i="1"/>
  <c r="Z909" i="1"/>
  <c r="Z910" i="1"/>
  <c r="Z911" i="1"/>
  <c r="Z912" i="1"/>
  <c r="Z913" i="1"/>
  <c r="Z914" i="1"/>
  <c r="Z915" i="1"/>
  <c r="Z916" i="1"/>
  <c r="Z917" i="1"/>
  <c r="Z919" i="1"/>
  <c r="Z920" i="1"/>
  <c r="Z921" i="1"/>
  <c r="Z922" i="1"/>
  <c r="Z923" i="1"/>
  <c r="Z924" i="1"/>
  <c r="Z925" i="1"/>
  <c r="Z926" i="1"/>
  <c r="Z927" i="1"/>
  <c r="Z928" i="1"/>
  <c r="Z929" i="1"/>
  <c r="Z930" i="1"/>
  <c r="Z931" i="1"/>
  <c r="Z932" i="1"/>
  <c r="Z933" i="1"/>
  <c r="Z934" i="1"/>
  <c r="Z935" i="1"/>
  <c r="Z937" i="1"/>
  <c r="Z938" i="1"/>
  <c r="Z939" i="1"/>
  <c r="Z941" i="1"/>
  <c r="Z942" i="1"/>
  <c r="Z943" i="1"/>
  <c r="Z944" i="1"/>
  <c r="Z945" i="1"/>
  <c r="Z946" i="1"/>
  <c r="Z947" i="1"/>
  <c r="Z948" i="1"/>
  <c r="Z949" i="1"/>
  <c r="Z950" i="1"/>
  <c r="Z951" i="1"/>
  <c r="Z952" i="1"/>
  <c r="Z953" i="1"/>
  <c r="Z954" i="1"/>
  <c r="Z955" i="1"/>
  <c r="Z956" i="1"/>
  <c r="Z957" i="1"/>
  <c r="Z958" i="1"/>
  <c r="Z959" i="1"/>
  <c r="Z960" i="1"/>
  <c r="Z961" i="1"/>
  <c r="Z962" i="1"/>
  <c r="Z963" i="1"/>
  <c r="Z964" i="1"/>
  <c r="Z965" i="1"/>
  <c r="Z966" i="1"/>
  <c r="Z967" i="1"/>
  <c r="Z968" i="1"/>
  <c r="Z969" i="1"/>
  <c r="Z970" i="1"/>
  <c r="Z971" i="1"/>
  <c r="Z972" i="1"/>
  <c r="Z973" i="1"/>
  <c r="Z974" i="1"/>
  <c r="Z975" i="1"/>
  <c r="Z976" i="1"/>
  <c r="Z977" i="1"/>
  <c r="Z978" i="1"/>
  <c r="Z979" i="1"/>
  <c r="Z980" i="1"/>
  <c r="Z981" i="1"/>
  <c r="Z982" i="1"/>
  <c r="Z983" i="1"/>
  <c r="Z984" i="1"/>
  <c r="Z985" i="1"/>
  <c r="Z987" i="1"/>
  <c r="Z988" i="1"/>
  <c r="Z989" i="1"/>
  <c r="Z990" i="1"/>
  <c r="Z991" i="1"/>
  <c r="Z992" i="1"/>
  <c r="Z993" i="1"/>
  <c r="Z994" i="1"/>
  <c r="Z995" i="1"/>
  <c r="Z996" i="1"/>
  <c r="Z997" i="1"/>
  <c r="Z998" i="1"/>
  <c r="Z1000" i="1"/>
  <c r="Z1001" i="1"/>
  <c r="Z1002" i="1"/>
  <c r="Z1003" i="1"/>
  <c r="Z1004" i="1"/>
  <c r="Z1005" i="1"/>
  <c r="Z1006" i="1"/>
  <c r="Z1007" i="1"/>
  <c r="Z1008" i="1"/>
  <c r="Z1009" i="1"/>
  <c r="Z1010" i="1"/>
  <c r="Z1011" i="1"/>
  <c r="Z1012" i="1"/>
  <c r="Z1013" i="1"/>
  <c r="Z1014" i="1"/>
  <c r="Z1015" i="1"/>
  <c r="Z1016" i="1"/>
  <c r="Z1017" i="1"/>
  <c r="Z1018" i="1"/>
  <c r="Z1019" i="1"/>
  <c r="Z1020" i="1"/>
  <c r="Z1021" i="1"/>
  <c r="Z1022" i="1"/>
  <c r="Z1023" i="1"/>
  <c r="Z1024" i="1"/>
  <c r="Z1025" i="1"/>
  <c r="Z1026" i="1"/>
  <c r="Z1027" i="1"/>
  <c r="Z1028" i="1"/>
  <c r="Z1029" i="1"/>
  <c r="Z1030" i="1"/>
  <c r="Z1031" i="1"/>
  <c r="Z1032" i="1"/>
  <c r="Z1033" i="1"/>
  <c r="Z1034" i="1"/>
  <c r="Z1035" i="1"/>
  <c r="Z1036" i="1"/>
  <c r="Z1038" i="1"/>
  <c r="Z1039" i="1"/>
  <c r="Z1040" i="1"/>
  <c r="Z1041" i="1"/>
  <c r="Z1042" i="1"/>
  <c r="Z1043" i="1"/>
  <c r="Z1044" i="1"/>
  <c r="Z1045" i="1"/>
  <c r="Z1046" i="1"/>
  <c r="Z1047" i="1"/>
  <c r="Z1048" i="1"/>
  <c r="Z1049" i="1"/>
  <c r="Z1050" i="1"/>
  <c r="Z1051" i="1"/>
  <c r="Z1052" i="1"/>
  <c r="Z1053" i="1"/>
  <c r="Z1054" i="1"/>
  <c r="Z1057" i="1"/>
  <c r="Z1058" i="1"/>
  <c r="Z1059" i="1"/>
  <c r="Z1060" i="1"/>
  <c r="Z1061" i="1"/>
  <c r="Z1062" i="1"/>
  <c r="Z1063" i="1"/>
  <c r="Z1064" i="1"/>
  <c r="Z1065" i="1"/>
  <c r="Z1066" i="1"/>
  <c r="Z1067" i="1"/>
  <c r="Z1068" i="1"/>
  <c r="Z1069" i="1"/>
  <c r="Z1070" i="1"/>
  <c r="Z1071" i="1"/>
  <c r="Z1072" i="1"/>
  <c r="Z1073" i="1"/>
  <c r="Z1074" i="1"/>
  <c r="Z1075" i="1"/>
  <c r="Z1076" i="1"/>
  <c r="Z1077" i="1"/>
  <c r="Z1081" i="1"/>
  <c r="Z1083" i="1"/>
  <c r="Z1084" i="1"/>
  <c r="Z1088" i="1"/>
  <c r="Z1090" i="1"/>
  <c r="Z1092" i="1"/>
  <c r="Z1094" i="1"/>
  <c r="Z1095" i="1"/>
  <c r="Z1096" i="1"/>
  <c r="Z1097" i="1"/>
  <c r="Z1098" i="1"/>
  <c r="Z1100" i="1"/>
  <c r="Z1101" i="1"/>
  <c r="Z1102" i="1"/>
  <c r="Z19" i="1"/>
  <c r="Z20" i="1"/>
  <c r="Z21" i="1"/>
  <c r="Z22" i="1"/>
  <c r="Z23" i="1"/>
  <c r="Z24" i="1"/>
  <c r="Z25" i="1"/>
  <c r="Z27" i="1"/>
  <c r="Z28" i="1"/>
  <c r="Z29" i="1"/>
  <c r="Z31" i="1"/>
  <c r="Z34" i="1"/>
  <c r="Z35" i="1"/>
  <c r="Z12" i="1"/>
  <c r="Z13" i="1"/>
  <c r="Z14" i="1"/>
  <c r="Z15" i="1"/>
  <c r="Z16" i="1"/>
  <c r="Z17" i="1"/>
  <c r="Z11" i="1"/>
  <c r="Q5" i="3" l="1"/>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Q171" i="3"/>
  <c r="Q172" i="3"/>
  <c r="Q173" i="3"/>
  <c r="Q174" i="3"/>
  <c r="Q175" i="3"/>
  <c r="Q176" i="3"/>
  <c r="Q177" i="3"/>
  <c r="Q178" i="3"/>
  <c r="Q179" i="3"/>
  <c r="Q180" i="3"/>
  <c r="Q181" i="3"/>
  <c r="Q182" i="3"/>
  <c r="Q183" i="3"/>
  <c r="Q184" i="3"/>
  <c r="Q185" i="3"/>
  <c r="Q186" i="3"/>
  <c r="Q187" i="3"/>
  <c r="Q188" i="3"/>
  <c r="Q189" i="3"/>
  <c r="Q190" i="3"/>
  <c r="Q191" i="3"/>
  <c r="Q192" i="3"/>
  <c r="Q193" i="3"/>
  <c r="Q194" i="3"/>
  <c r="Q195" i="3"/>
  <c r="Q196" i="3"/>
  <c r="Q197" i="3"/>
  <c r="Q198" i="3"/>
  <c r="Q199" i="3"/>
  <c r="Q200" i="3"/>
  <c r="Q201" i="3"/>
  <c r="Q202" i="3"/>
  <c r="Q203" i="3"/>
  <c r="Q204" i="3"/>
  <c r="Q205" i="3"/>
  <c r="Q206" i="3"/>
  <c r="Q207" i="3"/>
  <c r="Q208" i="3"/>
  <c r="Q209" i="3"/>
  <c r="Q210" i="3"/>
  <c r="Q211" i="3"/>
  <c r="Q212" i="3"/>
  <c r="Q213" i="3"/>
  <c r="Q214" i="3"/>
  <c r="Q215" i="3"/>
  <c r="Q216" i="3"/>
  <c r="Q217" i="3"/>
  <c r="Q218" i="3"/>
  <c r="Q219" i="3"/>
  <c r="Q220" i="3"/>
  <c r="Q221" i="3"/>
  <c r="Q222" i="3"/>
  <c r="Q223" i="3"/>
  <c r="Q224" i="3"/>
  <c r="Q225" i="3"/>
  <c r="Q226" i="3"/>
  <c r="Q227" i="3"/>
  <c r="Q228" i="3"/>
  <c r="Q229" i="3"/>
  <c r="Q230" i="3"/>
  <c r="Q231" i="3"/>
  <c r="Q232" i="3"/>
  <c r="Q233" i="3"/>
  <c r="Q234" i="3"/>
  <c r="Q235" i="3"/>
  <c r="Q236" i="3"/>
  <c r="Q237" i="3"/>
  <c r="Q238" i="3"/>
  <c r="Q239" i="3"/>
  <c r="Q240" i="3"/>
  <c r="Q241" i="3"/>
  <c r="Q242" i="3"/>
  <c r="Q243" i="3"/>
  <c r="Q244" i="3"/>
  <c r="Q245" i="3"/>
  <c r="Q246" i="3"/>
  <c r="Q247" i="3"/>
  <c r="Q248" i="3"/>
  <c r="Q249" i="3"/>
  <c r="Q250" i="3"/>
  <c r="Q251" i="3"/>
  <c r="Q252" i="3"/>
  <c r="Q253" i="3"/>
  <c r="Q254" i="3"/>
  <c r="Q255" i="3"/>
  <c r="Q256" i="3"/>
  <c r="Q257" i="3"/>
  <c r="Q258" i="3"/>
  <c r="Q259" i="3"/>
  <c r="Q260" i="3"/>
  <c r="Q261" i="3"/>
  <c r="Q262" i="3"/>
  <c r="Q263" i="3"/>
  <c r="Q264" i="3"/>
  <c r="Q265" i="3"/>
  <c r="Q266" i="3"/>
  <c r="Q267" i="3"/>
  <c r="Q268" i="3"/>
  <c r="Q269" i="3"/>
  <c r="Q270" i="3"/>
  <c r="Q271" i="3"/>
  <c r="Q272" i="3"/>
  <c r="Q273" i="3"/>
  <c r="Q274" i="3"/>
  <c r="Q275" i="3"/>
  <c r="Q276" i="3"/>
  <c r="Q277" i="3"/>
  <c r="Q278" i="3"/>
  <c r="Q279" i="3"/>
  <c r="Q280" i="3"/>
  <c r="Q281" i="3"/>
  <c r="Q282" i="3"/>
  <c r="Q283" i="3"/>
  <c r="Q284" i="3"/>
  <c r="Q285" i="3"/>
  <c r="Q286" i="3"/>
  <c r="Q287" i="3"/>
  <c r="Q288" i="3"/>
  <c r="Q289" i="3"/>
  <c r="Q290" i="3"/>
  <c r="Q291" i="3"/>
  <c r="Q292" i="3"/>
  <c r="Q293" i="3"/>
  <c r="Q294" i="3"/>
  <c r="Q295" i="3"/>
  <c r="Q296" i="3"/>
  <c r="Q297" i="3"/>
  <c r="Q298" i="3"/>
  <c r="Q299" i="3"/>
  <c r="Q300" i="3"/>
  <c r="Q301" i="3"/>
  <c r="Q302" i="3"/>
  <c r="Q303" i="3"/>
  <c r="Q304" i="3"/>
  <c r="Q305" i="3"/>
  <c r="Q306" i="3"/>
  <c r="Q307" i="3"/>
  <c r="Q308" i="3"/>
  <c r="Q309" i="3"/>
  <c r="Q310" i="3"/>
  <c r="Q311" i="3"/>
  <c r="Q312" i="3"/>
  <c r="Q313" i="3"/>
  <c r="Q314" i="3"/>
  <c r="Q315" i="3"/>
  <c r="Q316" i="3"/>
  <c r="Q317" i="3"/>
  <c r="Q318" i="3"/>
  <c r="Q319" i="3"/>
  <c r="Q320" i="3"/>
  <c r="Q321" i="3"/>
  <c r="Q322" i="3"/>
  <c r="Q323" i="3"/>
  <c r="Q324" i="3"/>
  <c r="Q325" i="3"/>
  <c r="Q326" i="3"/>
  <c r="Q327" i="3"/>
  <c r="Q328" i="3"/>
  <c r="Q329" i="3"/>
  <c r="Q330" i="3"/>
  <c r="Q331" i="3"/>
  <c r="Q332" i="3"/>
  <c r="Q333" i="3"/>
  <c r="Q334" i="3"/>
  <c r="Q335" i="3"/>
  <c r="Q336" i="3"/>
  <c r="Q337" i="3"/>
  <c r="Q338" i="3"/>
  <c r="Q339" i="3"/>
  <c r="Q340" i="3"/>
  <c r="Q341" i="3"/>
  <c r="Q342" i="3"/>
  <c r="Q343" i="3"/>
  <c r="Q344" i="3"/>
  <c r="Q345" i="3"/>
  <c r="Q346" i="3"/>
  <c r="Q347" i="3"/>
  <c r="Q348" i="3"/>
  <c r="Q349" i="3"/>
  <c r="Q350" i="3"/>
  <c r="Q351" i="3"/>
  <c r="Q352" i="3"/>
  <c r="Q353" i="3"/>
  <c r="Q354" i="3"/>
  <c r="Q355" i="3"/>
  <c r="Q356" i="3"/>
  <c r="Q357" i="3"/>
  <c r="Q358" i="3"/>
  <c r="Q359" i="3"/>
  <c r="Q360" i="3"/>
  <c r="Q361" i="3"/>
  <c r="Q362" i="3"/>
  <c r="Q363" i="3"/>
  <c r="Q364" i="3"/>
  <c r="Q365" i="3"/>
  <c r="Q366" i="3"/>
  <c r="Q367" i="3"/>
  <c r="Q368" i="3"/>
  <c r="Q369" i="3"/>
  <c r="Q370" i="3"/>
  <c r="Q371" i="3"/>
  <c r="Q372" i="3"/>
  <c r="Q373" i="3"/>
  <c r="Q374" i="3"/>
  <c r="Q375" i="3"/>
  <c r="Q376" i="3"/>
  <c r="Q377" i="3"/>
  <c r="Q378" i="3"/>
  <c r="Q379" i="3"/>
  <c r="Q380" i="3"/>
  <c r="Q381" i="3"/>
  <c r="Q382" i="3"/>
  <c r="Q383" i="3"/>
  <c r="Q384" i="3"/>
  <c r="Q385" i="3"/>
  <c r="Q386" i="3"/>
  <c r="Q387" i="3"/>
  <c r="Q388" i="3"/>
  <c r="Q389" i="3"/>
  <c r="Q390" i="3"/>
  <c r="Q391" i="3"/>
  <c r="Q392" i="3"/>
  <c r="Q393" i="3"/>
  <c r="Q394" i="3"/>
  <c r="Q395" i="3"/>
  <c r="Q396" i="3"/>
  <c r="Q397" i="3"/>
  <c r="Q398" i="3"/>
  <c r="Q399" i="3"/>
  <c r="Q400" i="3"/>
  <c r="Q401" i="3"/>
  <c r="Q402" i="3"/>
  <c r="Q403" i="3"/>
  <c r="Q404" i="3"/>
  <c r="Q405" i="3"/>
  <c r="Q406" i="3"/>
  <c r="Q407" i="3"/>
  <c r="Q408" i="3"/>
  <c r="Q409" i="3"/>
  <c r="Q410" i="3"/>
  <c r="Q411" i="3"/>
  <c r="Q412" i="3"/>
  <c r="Q413" i="3"/>
  <c r="Q414" i="3"/>
  <c r="Q415" i="3"/>
  <c r="Q416" i="3"/>
  <c r="Q417" i="3"/>
  <c r="Q418" i="3"/>
  <c r="Q419" i="3"/>
  <c r="Q420" i="3"/>
  <c r="Q421" i="3"/>
  <c r="Q422" i="3"/>
  <c r="Q423" i="3"/>
  <c r="Q424" i="3"/>
  <c r="Q425" i="3"/>
  <c r="Q426" i="3"/>
  <c r="Q427" i="3"/>
  <c r="Q428" i="3"/>
  <c r="Q429" i="3"/>
  <c r="Q430" i="3"/>
  <c r="Q431" i="3"/>
  <c r="Q432" i="3"/>
  <c r="Q433" i="3"/>
  <c r="Q434" i="3"/>
  <c r="Q435" i="3"/>
  <c r="Q436" i="3"/>
  <c r="Q437" i="3"/>
  <c r="Q438" i="3"/>
  <c r="Q439" i="3"/>
  <c r="Q440" i="3"/>
  <c r="Q441" i="3"/>
  <c r="Q442" i="3"/>
  <c r="Q443" i="3"/>
  <c r="Q444" i="3"/>
  <c r="Q445" i="3"/>
  <c r="Q446" i="3"/>
  <c r="Q447" i="3"/>
  <c r="Q448" i="3"/>
  <c r="Q449" i="3"/>
  <c r="Q450" i="3"/>
  <c r="Q451" i="3"/>
  <c r="Q452" i="3"/>
  <c r="Q453" i="3"/>
  <c r="Q454" i="3"/>
  <c r="Q455" i="3"/>
  <c r="Q456" i="3"/>
  <c r="Q457" i="3"/>
  <c r="Q458" i="3"/>
  <c r="Q459" i="3"/>
  <c r="Q460" i="3"/>
  <c r="Q461" i="3"/>
  <c r="Q462" i="3"/>
  <c r="Q463" i="3"/>
  <c r="Q464" i="3"/>
  <c r="Q465" i="3"/>
  <c r="Q466" i="3"/>
  <c r="Q467" i="3"/>
  <c r="Q468" i="3"/>
  <c r="Q469" i="3"/>
  <c r="Q470" i="3"/>
  <c r="Q471" i="3"/>
  <c r="Q472" i="3"/>
  <c r="Q473" i="3"/>
  <c r="Q474" i="3"/>
  <c r="Q475" i="3"/>
  <c r="Q476" i="3"/>
  <c r="Q477" i="3"/>
  <c r="Q478" i="3"/>
  <c r="Q479" i="3"/>
  <c r="Q480" i="3"/>
  <c r="Q481" i="3"/>
  <c r="Q482" i="3"/>
  <c r="Q483" i="3"/>
  <c r="Q484" i="3"/>
  <c r="Q485" i="3"/>
  <c r="Q486" i="3"/>
  <c r="Q487" i="3"/>
  <c r="Q488" i="3"/>
  <c r="Q489" i="3"/>
  <c r="Q490" i="3"/>
  <c r="Q491" i="3"/>
  <c r="Q492" i="3"/>
  <c r="Q493" i="3"/>
  <c r="Q494" i="3"/>
  <c r="Q495" i="3"/>
  <c r="Q496" i="3"/>
  <c r="Q497" i="3"/>
  <c r="Q498" i="3"/>
  <c r="Q499" i="3"/>
  <c r="Q500" i="3"/>
  <c r="Q501" i="3"/>
  <c r="Q502" i="3"/>
  <c r="Q503" i="3"/>
  <c r="Q504" i="3"/>
  <c r="Q505" i="3"/>
  <c r="Q506" i="3"/>
  <c r="Q507" i="3"/>
  <c r="Q508" i="3"/>
  <c r="Q509" i="3"/>
  <c r="Q510" i="3"/>
  <c r="Q511" i="3"/>
  <c r="Q512" i="3"/>
  <c r="Q513" i="3"/>
  <c r="Q514" i="3"/>
  <c r="Q515" i="3"/>
  <c r="Q516" i="3"/>
  <c r="Q517" i="3"/>
  <c r="Q518" i="3"/>
  <c r="Q519" i="3"/>
  <c r="Q520" i="3"/>
  <c r="Q521" i="3"/>
  <c r="Q522" i="3"/>
  <c r="Q523" i="3"/>
  <c r="Q524" i="3"/>
  <c r="Q525" i="3"/>
  <c r="Q526" i="3"/>
  <c r="Q527" i="3"/>
  <c r="Q528" i="3"/>
  <c r="Q529" i="3"/>
  <c r="Q530" i="3"/>
  <c r="Q531" i="3"/>
  <c r="Q532" i="3"/>
  <c r="Q533" i="3"/>
  <c r="Q534" i="3"/>
  <c r="Q535" i="3"/>
  <c r="Q536" i="3"/>
  <c r="Q537" i="3"/>
  <c r="Q538" i="3"/>
  <c r="Q539" i="3"/>
  <c r="Q540" i="3"/>
  <c r="Q541" i="3"/>
  <c r="Q542" i="3"/>
  <c r="Q543" i="3"/>
  <c r="Q544" i="3"/>
  <c r="Q545" i="3"/>
  <c r="Q546" i="3"/>
  <c r="Q547" i="3"/>
  <c r="Q548" i="3"/>
  <c r="Q549" i="3"/>
  <c r="Q550" i="3"/>
  <c r="Q551" i="3"/>
  <c r="Q552" i="3"/>
  <c r="Q553" i="3"/>
  <c r="Q554" i="3"/>
  <c r="Q555" i="3"/>
  <c r="Q556" i="3"/>
  <c r="Q557" i="3"/>
  <c r="Q558" i="3"/>
  <c r="Q559" i="3"/>
  <c r="Q560" i="3"/>
  <c r="Q561" i="3"/>
  <c r="Q562" i="3"/>
  <c r="Q563" i="3"/>
  <c r="Q564" i="3"/>
  <c r="Q565" i="3"/>
  <c r="Q566" i="3"/>
  <c r="Q567" i="3"/>
  <c r="Q568" i="3"/>
  <c r="Q569" i="3"/>
  <c r="Q570" i="3"/>
  <c r="Q571" i="3"/>
  <c r="Q572" i="3"/>
  <c r="Q573" i="3"/>
  <c r="Q574" i="3"/>
  <c r="Q575" i="3"/>
  <c r="Q576" i="3"/>
  <c r="Q577" i="3"/>
  <c r="Q578" i="3"/>
  <c r="Q579" i="3"/>
  <c r="Q580" i="3"/>
  <c r="Q581" i="3"/>
  <c r="Q582" i="3"/>
  <c r="Q583" i="3"/>
  <c r="Q584" i="3"/>
  <c r="Q585" i="3"/>
  <c r="Q586" i="3"/>
  <c r="Q587" i="3"/>
  <c r="Q588" i="3"/>
  <c r="Q589" i="3"/>
  <c r="Q590" i="3"/>
  <c r="Q591" i="3"/>
  <c r="Q592" i="3"/>
  <c r="Q593" i="3"/>
  <c r="Q594" i="3"/>
  <c r="Q595" i="3"/>
  <c r="Q596" i="3"/>
  <c r="Q597" i="3"/>
  <c r="Q598" i="3"/>
  <c r="Q599" i="3"/>
  <c r="Q600" i="3"/>
  <c r="Q601" i="3"/>
  <c r="Q602" i="3"/>
  <c r="Q603" i="3"/>
  <c r="Q604" i="3"/>
  <c r="Q605" i="3"/>
  <c r="Q606" i="3"/>
  <c r="Q607" i="3"/>
  <c r="Q608" i="3"/>
  <c r="Q609" i="3"/>
  <c r="Q610" i="3"/>
  <c r="Q611" i="3"/>
  <c r="Q612" i="3"/>
  <c r="Q613" i="3"/>
  <c r="Q614" i="3"/>
  <c r="Q615" i="3"/>
  <c r="Q616" i="3"/>
  <c r="Q617" i="3"/>
  <c r="Q618" i="3"/>
  <c r="Q619" i="3"/>
  <c r="Q620" i="3"/>
  <c r="Q621" i="3"/>
  <c r="Q622" i="3"/>
  <c r="Q623" i="3"/>
  <c r="Q624" i="3"/>
  <c r="Q625" i="3"/>
  <c r="Q626" i="3"/>
  <c r="Q627" i="3"/>
  <c r="Q628" i="3"/>
  <c r="Q629" i="3"/>
  <c r="Q630" i="3"/>
  <c r="Q631" i="3"/>
  <c r="Q632" i="3"/>
  <c r="Q633" i="3"/>
  <c r="Q634" i="3"/>
  <c r="Q635" i="3"/>
  <c r="Q636" i="3"/>
  <c r="Q637" i="3"/>
  <c r="Q638" i="3"/>
  <c r="Q639" i="3"/>
  <c r="Q640" i="3"/>
  <c r="Q641" i="3"/>
  <c r="Q642" i="3"/>
  <c r="Q643" i="3"/>
  <c r="Q644" i="3"/>
  <c r="Q645" i="3"/>
  <c r="Q646" i="3"/>
  <c r="Q647" i="3"/>
  <c r="Q648" i="3"/>
  <c r="Q649" i="3"/>
  <c r="Q650" i="3"/>
  <c r="Q651" i="3"/>
  <c r="Q652" i="3"/>
  <c r="Q653" i="3"/>
  <c r="Q654" i="3"/>
  <c r="Q655" i="3"/>
  <c r="Q656" i="3"/>
  <c r="Q657" i="3"/>
  <c r="Q658" i="3"/>
  <c r="Q659" i="3"/>
  <c r="Q660" i="3"/>
  <c r="Q661" i="3"/>
  <c r="Q662" i="3"/>
  <c r="Q663" i="3"/>
  <c r="Q664" i="3"/>
  <c r="Q665" i="3"/>
  <c r="Q666" i="3"/>
  <c r="Q667" i="3"/>
  <c r="Q668" i="3"/>
  <c r="Q669" i="3"/>
  <c r="Q670" i="3"/>
  <c r="Q671" i="3"/>
  <c r="Q672" i="3"/>
  <c r="Q673" i="3"/>
  <c r="Q674" i="3"/>
  <c r="Q675" i="3"/>
  <c r="Q676" i="3"/>
  <c r="Q677" i="3"/>
  <c r="Q678" i="3"/>
  <c r="Q679" i="3"/>
  <c r="Q680" i="3"/>
  <c r="Q681" i="3"/>
  <c r="Q682" i="3"/>
  <c r="Q683" i="3"/>
  <c r="Q684" i="3"/>
  <c r="Q685" i="3"/>
  <c r="Q686" i="3"/>
  <c r="Q687" i="3"/>
  <c r="Q688" i="3"/>
  <c r="Q689" i="3"/>
  <c r="Q690" i="3"/>
  <c r="Q691" i="3"/>
  <c r="Q692" i="3"/>
  <c r="Q693" i="3"/>
  <c r="Q694" i="3"/>
  <c r="Q695" i="3"/>
  <c r="Q696" i="3"/>
  <c r="Q697" i="3"/>
  <c r="Q698" i="3"/>
  <c r="Q699" i="3"/>
  <c r="Q700" i="3"/>
  <c r="Q701" i="3"/>
  <c r="Q702" i="3"/>
  <c r="Q703" i="3"/>
  <c r="Q704" i="3"/>
  <c r="Q705" i="3"/>
  <c r="Q706" i="3"/>
  <c r="Q707" i="3"/>
  <c r="Q708" i="3"/>
  <c r="Q709" i="3"/>
  <c r="Q710" i="3"/>
  <c r="Q711" i="3"/>
  <c r="Q712" i="3"/>
  <c r="Q713" i="3"/>
  <c r="Q714" i="3"/>
  <c r="Q715" i="3"/>
  <c r="Q716" i="3"/>
  <c r="Q717" i="3"/>
  <c r="Q718" i="3"/>
  <c r="Q719" i="3"/>
  <c r="Q720" i="3"/>
  <c r="Q721" i="3"/>
  <c r="Q722" i="3"/>
  <c r="Q723" i="3"/>
  <c r="Q724" i="3"/>
  <c r="Q725" i="3"/>
  <c r="Q726" i="3"/>
  <c r="Q727" i="3"/>
  <c r="Q728" i="3"/>
  <c r="Q729" i="3"/>
  <c r="Q730" i="3"/>
  <c r="Q731" i="3"/>
  <c r="Q732" i="3"/>
  <c r="Q733" i="3"/>
  <c r="Q734" i="3"/>
  <c r="Q735" i="3"/>
  <c r="Q736" i="3"/>
  <c r="Q737" i="3"/>
  <c r="Q738" i="3"/>
  <c r="Q739" i="3"/>
  <c r="Q740" i="3"/>
  <c r="Q741" i="3"/>
  <c r="Q742" i="3"/>
  <c r="Q743" i="3"/>
  <c r="Q744" i="3"/>
  <c r="Q745" i="3"/>
  <c r="Q746" i="3"/>
  <c r="Q747" i="3"/>
  <c r="Q748" i="3"/>
  <c r="Q749" i="3"/>
  <c r="Q750" i="3"/>
  <c r="Q751" i="3"/>
  <c r="Q752" i="3"/>
  <c r="Q753" i="3"/>
  <c r="Q754" i="3"/>
  <c r="Q755" i="3"/>
  <c r="Q756" i="3"/>
  <c r="Q757" i="3"/>
  <c r="Q758" i="3"/>
  <c r="Q759" i="3"/>
  <c r="Q760" i="3"/>
  <c r="Q761" i="3"/>
  <c r="Q762" i="3"/>
  <c r="Q763" i="3"/>
  <c r="Q764" i="3"/>
  <c r="Q765" i="3"/>
  <c r="Q766" i="3"/>
  <c r="Q767" i="3"/>
  <c r="Q768" i="3"/>
  <c r="Q769" i="3"/>
  <c r="Q770" i="3"/>
  <c r="Q771" i="3"/>
  <c r="Q772" i="3"/>
  <c r="Q773" i="3"/>
  <c r="Q774" i="3"/>
  <c r="Q775" i="3"/>
  <c r="Q776" i="3"/>
  <c r="Q777" i="3"/>
  <c r="Q778" i="3"/>
  <c r="Q779" i="3"/>
  <c r="Q780" i="3"/>
  <c r="Q781" i="3"/>
  <c r="Q782" i="3"/>
  <c r="Q783" i="3"/>
  <c r="Q784" i="3"/>
  <c r="Q785" i="3"/>
  <c r="Q786" i="3"/>
  <c r="Q787" i="3"/>
  <c r="Q788" i="3"/>
  <c r="Q789" i="3"/>
  <c r="Q790" i="3"/>
  <c r="Q791" i="3"/>
  <c r="Q792" i="3"/>
  <c r="Q793" i="3"/>
  <c r="Q794" i="3"/>
  <c r="Q795" i="3"/>
  <c r="Q796" i="3"/>
  <c r="Q797" i="3"/>
  <c r="Q798" i="3"/>
  <c r="Q799" i="3"/>
  <c r="Q800" i="3"/>
  <c r="Q801" i="3"/>
  <c r="Q802" i="3"/>
  <c r="Q803" i="3"/>
  <c r="Q804" i="3"/>
  <c r="Q805" i="3"/>
  <c r="Q806" i="3"/>
  <c r="Q807" i="3"/>
  <c r="Q808" i="3"/>
  <c r="Q809" i="3"/>
  <c r="Q810" i="3"/>
  <c r="Q811" i="3"/>
  <c r="Q812" i="3"/>
  <c r="Q813" i="3"/>
  <c r="Q814" i="3"/>
  <c r="Q815" i="3"/>
  <c r="Q816" i="3"/>
  <c r="Q817" i="3"/>
  <c r="Q818" i="3"/>
  <c r="Q819" i="3"/>
  <c r="Q820" i="3"/>
  <c r="Q821" i="3"/>
  <c r="Q822" i="3"/>
  <c r="Q823" i="3"/>
  <c r="Q824" i="3"/>
  <c r="Q825" i="3"/>
  <c r="Q826" i="3"/>
  <c r="Q827" i="3"/>
  <c r="Q828" i="3"/>
  <c r="Q829" i="3"/>
  <c r="Q830" i="3"/>
  <c r="Q831" i="3"/>
  <c r="Q832" i="3"/>
  <c r="Q833" i="3"/>
  <c r="Q834" i="3"/>
  <c r="Q835" i="3"/>
  <c r="Q836" i="3"/>
  <c r="Q837" i="3"/>
  <c r="Q838" i="3"/>
  <c r="Q839" i="3"/>
  <c r="Q840" i="3"/>
  <c r="Q841" i="3"/>
  <c r="Q842" i="3"/>
  <c r="Q843" i="3"/>
  <c r="Q844" i="3"/>
  <c r="Q845" i="3"/>
  <c r="Q846" i="3"/>
  <c r="Q847" i="3"/>
  <c r="Q848" i="3"/>
  <c r="Q849" i="3"/>
  <c r="Q850" i="3"/>
  <c r="Q851" i="3"/>
  <c r="Q852" i="3"/>
  <c r="Q853" i="3"/>
  <c r="Q854" i="3"/>
  <c r="Q855" i="3"/>
  <c r="Q856" i="3"/>
  <c r="Q857" i="3"/>
  <c r="Q858" i="3"/>
  <c r="Q859" i="3"/>
  <c r="Q860" i="3"/>
  <c r="Q861" i="3"/>
  <c r="Q862" i="3"/>
  <c r="Q863" i="3"/>
  <c r="Q864" i="3"/>
  <c r="Q865" i="3"/>
  <c r="Q866" i="3"/>
  <c r="Q867" i="3"/>
  <c r="Q868" i="3"/>
  <c r="Q869" i="3"/>
  <c r="Q870" i="3"/>
  <c r="Q871" i="3"/>
  <c r="Q872" i="3"/>
  <c r="Q873" i="3"/>
  <c r="Q874" i="3"/>
  <c r="Q875" i="3"/>
  <c r="Q876" i="3"/>
  <c r="Q877" i="3"/>
  <c r="Q878" i="3"/>
  <c r="Q879" i="3"/>
  <c r="Q880" i="3"/>
  <c r="Q881" i="3"/>
  <c r="Q882" i="3"/>
  <c r="Q883" i="3"/>
  <c r="Q884" i="3"/>
  <c r="Q885" i="3"/>
  <c r="Q886" i="3"/>
  <c r="Q887" i="3"/>
  <c r="Q888" i="3"/>
  <c r="Q889" i="3"/>
  <c r="Q890" i="3"/>
  <c r="Q891" i="3"/>
  <c r="Q892" i="3"/>
  <c r="Q893" i="3"/>
  <c r="Q894" i="3"/>
  <c r="Q895" i="3"/>
  <c r="Q896" i="3"/>
  <c r="Q897" i="3"/>
  <c r="Q898" i="3"/>
  <c r="Q899" i="3"/>
  <c r="Q900" i="3"/>
  <c r="Q901" i="3"/>
  <c r="Q902" i="3"/>
  <c r="Q903" i="3"/>
  <c r="Q904" i="3"/>
  <c r="Q905" i="3"/>
  <c r="Q906" i="3"/>
  <c r="Q907" i="3"/>
  <c r="Q908" i="3"/>
  <c r="Q909" i="3"/>
  <c r="Q910" i="3"/>
  <c r="Q911" i="3"/>
  <c r="Q912" i="3"/>
  <c r="Q913" i="3"/>
  <c r="Q914" i="3"/>
  <c r="Q915" i="3"/>
  <c r="Q916" i="3"/>
  <c r="Q917" i="3"/>
  <c r="Q918" i="3"/>
  <c r="Q919" i="3"/>
  <c r="Q920" i="3"/>
  <c r="Q921" i="3"/>
  <c r="Q922" i="3"/>
  <c r="Q923" i="3"/>
  <c r="Q924" i="3"/>
  <c r="Q925" i="3"/>
  <c r="Q926" i="3"/>
  <c r="Q927" i="3"/>
  <c r="Q928" i="3"/>
  <c r="Q929" i="3"/>
  <c r="Q930" i="3"/>
  <c r="Q931" i="3"/>
  <c r="Q932" i="3"/>
  <c r="Q933" i="3"/>
  <c r="Q934" i="3"/>
  <c r="Q935" i="3"/>
  <c r="Q936" i="3"/>
  <c r="Q937" i="3"/>
  <c r="Q938" i="3"/>
  <c r="Q939" i="3"/>
  <c r="Q940" i="3"/>
  <c r="Q941" i="3"/>
  <c r="Q942" i="3"/>
  <c r="Q943" i="3"/>
  <c r="Q944" i="3"/>
  <c r="Q945" i="3"/>
  <c r="Q946" i="3"/>
  <c r="Q947" i="3"/>
  <c r="Q948" i="3"/>
  <c r="Q949" i="3"/>
  <c r="Q950" i="3"/>
  <c r="Q951" i="3"/>
  <c r="Q952" i="3"/>
  <c r="Q953" i="3"/>
  <c r="Q954" i="3"/>
  <c r="Q955" i="3"/>
  <c r="Q956" i="3"/>
  <c r="Q957" i="3"/>
  <c r="Q958" i="3"/>
  <c r="Q959" i="3"/>
  <c r="Q960" i="3"/>
  <c r="Q961" i="3"/>
  <c r="Q962" i="3"/>
  <c r="Q963" i="3"/>
  <c r="Q964" i="3"/>
  <c r="Q965" i="3"/>
  <c r="Q966" i="3"/>
  <c r="Q967" i="3"/>
  <c r="Q968" i="3"/>
  <c r="Q969" i="3"/>
  <c r="Q970" i="3"/>
  <c r="Q971" i="3"/>
  <c r="Q972" i="3"/>
  <c r="Q973" i="3"/>
  <c r="Q974" i="3"/>
  <c r="Q975" i="3"/>
  <c r="Q976" i="3"/>
  <c r="Q977" i="3"/>
  <c r="Q978" i="3"/>
  <c r="Q979" i="3"/>
  <c r="Q980" i="3"/>
  <c r="Q981" i="3"/>
  <c r="Q982" i="3"/>
  <c r="Q983" i="3"/>
  <c r="Q984" i="3"/>
  <c r="Q985" i="3"/>
  <c r="Q986" i="3"/>
  <c r="Q987" i="3"/>
  <c r="Q988" i="3"/>
  <c r="Q989" i="3"/>
  <c r="Q990" i="3"/>
  <c r="Q991" i="3"/>
  <c r="Q992" i="3"/>
  <c r="Q993" i="3"/>
  <c r="Q994" i="3"/>
  <c r="Q995" i="3"/>
  <c r="Q996" i="3"/>
  <c r="Q997" i="3"/>
  <c r="Q998" i="3"/>
  <c r="Q999" i="3"/>
  <c r="Q1000" i="3"/>
  <c r="Q1001" i="3"/>
  <c r="Q1002" i="3"/>
  <c r="Q1003" i="3"/>
  <c r="Q1004" i="3"/>
  <c r="Q1005" i="3"/>
  <c r="Q1006" i="3"/>
  <c r="Q1007" i="3"/>
  <c r="Q1008" i="3"/>
  <c r="Q1009" i="3"/>
  <c r="Q1010" i="3"/>
  <c r="Q1011" i="3"/>
  <c r="Q1012" i="3"/>
  <c r="Q1013" i="3"/>
  <c r="Q1014" i="3"/>
  <c r="Q1015" i="3"/>
  <c r="Q1016" i="3"/>
  <c r="Q1017" i="3"/>
  <c r="Q1018" i="3"/>
  <c r="Q1019" i="3"/>
  <c r="Q1020" i="3"/>
  <c r="Q1021" i="3"/>
  <c r="Q1022" i="3"/>
  <c r="Q1023" i="3"/>
  <c r="Q1024" i="3"/>
  <c r="Q1025" i="3"/>
  <c r="Q1026" i="3"/>
  <c r="Q1027" i="3"/>
  <c r="Q1028" i="3"/>
  <c r="Q1029" i="3"/>
  <c r="Q1030" i="3"/>
  <c r="Q1031" i="3"/>
  <c r="Q1032" i="3"/>
  <c r="Q1033" i="3"/>
  <c r="Q1034" i="3"/>
  <c r="Q1035" i="3"/>
  <c r="Q1036" i="3"/>
  <c r="Q1037" i="3"/>
  <c r="Q1038" i="3"/>
  <c r="Q1039" i="3"/>
  <c r="Q1040" i="3"/>
  <c r="Q1041" i="3"/>
  <c r="Q1042" i="3"/>
  <c r="Q1043" i="3"/>
  <c r="Q1044" i="3"/>
  <c r="Q1045" i="3"/>
  <c r="Q1046" i="3"/>
  <c r="Q1047" i="3"/>
  <c r="Q1048" i="3"/>
  <c r="Q1049" i="3"/>
  <c r="Q1050" i="3"/>
  <c r="Q1051" i="3"/>
  <c r="Q1052" i="3"/>
  <c r="Q1053" i="3"/>
  <c r="Q1054" i="3"/>
  <c r="Q1055" i="3"/>
  <c r="Q1056" i="3"/>
  <c r="Q1057" i="3"/>
  <c r="Q1058" i="3"/>
  <c r="Q1059" i="3"/>
  <c r="Q1060" i="3"/>
  <c r="Q1061" i="3"/>
  <c r="Q1062" i="3"/>
  <c r="Q1063" i="3"/>
  <c r="Q1064" i="3"/>
  <c r="Q1065" i="3"/>
  <c r="Q1066" i="3"/>
  <c r="Q1067" i="3"/>
  <c r="Q1068" i="3"/>
  <c r="Q1069" i="3"/>
  <c r="Q1070" i="3"/>
  <c r="Q1071" i="3"/>
  <c r="Q1072" i="3"/>
  <c r="Q1073" i="3"/>
  <c r="Q1074" i="3"/>
  <c r="Q1075" i="3"/>
  <c r="Q1076" i="3"/>
  <c r="Q1077" i="3"/>
  <c r="Q1078" i="3"/>
  <c r="Q1079" i="3"/>
  <c r="Q1080" i="3"/>
  <c r="Q1081" i="3"/>
  <c r="Q1082" i="3"/>
  <c r="Q1083" i="3"/>
  <c r="Q1084" i="3"/>
  <c r="Q1085" i="3"/>
  <c r="Q1086" i="3"/>
  <c r="Q1087" i="3"/>
  <c r="Q1088" i="3"/>
  <c r="Q1089" i="3"/>
  <c r="Q1090" i="3"/>
  <c r="Q1091" i="3"/>
  <c r="Q1092" i="3"/>
  <c r="Q1093" i="3"/>
  <c r="Q1094" i="3"/>
  <c r="Q1095" i="3"/>
  <c r="Q1096" i="3"/>
  <c r="Q1097" i="3"/>
  <c r="Q1098" i="3"/>
  <c r="Q1099" i="3"/>
  <c r="Q1100" i="3"/>
  <c r="Q1101" i="3"/>
  <c r="Q1102" i="3"/>
  <c r="Q1103" i="3"/>
  <c r="Q1104" i="3"/>
  <c r="Q1105" i="3"/>
  <c r="Q1106" i="3"/>
  <c r="Q1107" i="3"/>
  <c r="Q1108" i="3"/>
  <c r="Q1109" i="3"/>
  <c r="Q1110" i="3"/>
  <c r="Q1111" i="3"/>
  <c r="Q1112" i="3"/>
  <c r="Q1113" i="3"/>
  <c r="Q4" i="3"/>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939" i="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1018" i="1"/>
  <c r="AA1019" i="1"/>
  <c r="AA1020" i="1"/>
  <c r="AA1021" i="1"/>
  <c r="AA1022" i="1"/>
  <c r="AA1023" i="1"/>
  <c r="AA1024" i="1"/>
  <c r="AA1025" i="1"/>
  <c r="AA1026" i="1"/>
  <c r="AA1027" i="1"/>
  <c r="AA1028" i="1"/>
  <c r="AA1029" i="1"/>
  <c r="AA1030" i="1"/>
  <c r="AA1031" i="1"/>
  <c r="AA1032" i="1"/>
  <c r="AA1033" i="1"/>
  <c r="AA1034" i="1"/>
  <c r="AA1035" i="1"/>
  <c r="AA1036" i="1"/>
  <c r="AA1037" i="1"/>
  <c r="AA1038" i="1"/>
  <c r="AA1039" i="1"/>
  <c r="AA1040" i="1"/>
  <c r="AA1041" i="1"/>
  <c r="AA1042" i="1"/>
  <c r="AA1043" i="1"/>
  <c r="AA1044" i="1"/>
  <c r="AA1045" i="1"/>
  <c r="AA1046" i="1"/>
  <c r="AA1047" i="1"/>
  <c r="AA1048" i="1"/>
  <c r="AA1049" i="1"/>
  <c r="AA1050" i="1"/>
  <c r="AA1051" i="1"/>
  <c r="AA1052" i="1"/>
  <c r="AA1053" i="1"/>
  <c r="AA1054" i="1"/>
  <c r="AA1055" i="1"/>
  <c r="AA1056" i="1"/>
  <c r="AA1057" i="1"/>
  <c r="AA1058" i="1"/>
  <c r="AA1059" i="1"/>
  <c r="AA1060" i="1"/>
  <c r="AA1061" i="1"/>
  <c r="AA1062" i="1"/>
  <c r="AA1063" i="1"/>
  <c r="AA1064" i="1"/>
  <c r="AA1065" i="1"/>
  <c r="AA1066" i="1"/>
  <c r="AA1067" i="1"/>
  <c r="AA1068" i="1"/>
  <c r="AA1069" i="1"/>
  <c r="AA1070" i="1"/>
  <c r="AA1071" i="1"/>
  <c r="AA1072" i="1"/>
  <c r="AA1073" i="1"/>
  <c r="AA1074" i="1"/>
  <c r="AA1075" i="1"/>
  <c r="AA1076" i="1"/>
  <c r="AA1077" i="1"/>
  <c r="AA1078" i="1"/>
  <c r="AA1079" i="1"/>
  <c r="AA1080" i="1"/>
  <c r="AA1081" i="1"/>
  <c r="AA1082" i="1"/>
  <c r="AA1083" i="1"/>
  <c r="AA1084" i="1"/>
  <c r="AA1085" i="1"/>
  <c r="AA1086" i="1"/>
  <c r="AA1087" i="1"/>
  <c r="AA1088" i="1"/>
  <c r="AA1089" i="1"/>
  <c r="AA1090" i="1"/>
  <c r="AA1091" i="1"/>
  <c r="AA1092" i="1"/>
  <c r="AA1093" i="1"/>
  <c r="AA1094" i="1"/>
  <c r="AA1095" i="1"/>
  <c r="AA1096" i="1"/>
  <c r="AA1097" i="1"/>
  <c r="AA1098" i="1"/>
  <c r="AA1099" i="1"/>
  <c r="AA1100" i="1"/>
  <c r="AA1101" i="1"/>
  <c r="AA1102" i="1"/>
  <c r="AA1103" i="1"/>
  <c r="AA1104" i="1"/>
  <c r="AA1105" i="1"/>
  <c r="AA1106" i="1"/>
  <c r="AA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 i="1"/>
  <c r="D7" i="1"/>
  <c r="R965" i="1" s="1"/>
  <c r="P8" i="10"/>
  <c r="P9" i="10"/>
  <c r="P10" i="10"/>
  <c r="P11"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13" i="10"/>
  <c r="P114" i="10"/>
  <c r="P115" i="10"/>
  <c r="P116" i="10"/>
  <c r="P117" i="10"/>
  <c r="P118" i="10"/>
  <c r="P119" i="10"/>
  <c r="P120" i="10"/>
  <c r="P121" i="10"/>
  <c r="P122" i="10"/>
  <c r="P123" i="10"/>
  <c r="P124" i="10"/>
  <c r="P125" i="10"/>
  <c r="P126" i="10"/>
  <c r="P127" i="10"/>
  <c r="P128" i="10"/>
  <c r="P129" i="10"/>
  <c r="P130" i="10"/>
  <c r="P131" i="10"/>
  <c r="P132" i="10"/>
  <c r="P133" i="10"/>
  <c r="P134" i="10"/>
  <c r="P135" i="10"/>
  <c r="P136" i="10"/>
  <c r="P137" i="10"/>
  <c r="P138" i="10"/>
  <c r="P139" i="10"/>
  <c r="P140" i="10"/>
  <c r="P141" i="10"/>
  <c r="P142" i="10"/>
  <c r="P143" i="10"/>
  <c r="P144" i="10"/>
  <c r="P145" i="10"/>
  <c r="P146" i="10"/>
  <c r="P147" i="10"/>
  <c r="P148" i="10"/>
  <c r="P149" i="10"/>
  <c r="P150" i="10"/>
  <c r="P151" i="10"/>
  <c r="P152" i="10"/>
  <c r="P153" i="10"/>
  <c r="P154" i="10"/>
  <c r="P155" i="10"/>
  <c r="P156" i="10"/>
  <c r="P157" i="10"/>
  <c r="P158" i="10"/>
  <c r="P159" i="10"/>
  <c r="P160" i="10"/>
  <c r="P161" i="10"/>
  <c r="P162" i="10"/>
  <c r="P163" i="10"/>
  <c r="P164" i="10"/>
  <c r="P165" i="10"/>
  <c r="P166" i="10"/>
  <c r="P167" i="10"/>
  <c r="P168" i="10"/>
  <c r="P169" i="10"/>
  <c r="P170" i="10"/>
  <c r="P171" i="10"/>
  <c r="P172" i="10"/>
  <c r="P173" i="10"/>
  <c r="P174" i="10"/>
  <c r="P175" i="10"/>
  <c r="P176" i="10"/>
  <c r="P177" i="10"/>
  <c r="P178" i="10"/>
  <c r="P179" i="10"/>
  <c r="P180" i="10"/>
  <c r="P181" i="10"/>
  <c r="P182" i="10"/>
  <c r="P183" i="10"/>
  <c r="P184" i="10"/>
  <c r="P185" i="10"/>
  <c r="P186" i="10"/>
  <c r="P187" i="10"/>
  <c r="P188" i="10"/>
  <c r="P189" i="10"/>
  <c r="P190" i="10"/>
  <c r="P191" i="10"/>
  <c r="P192" i="10"/>
  <c r="P193" i="10"/>
  <c r="P194" i="10"/>
  <c r="P195" i="10"/>
  <c r="P196" i="10"/>
  <c r="P197" i="10"/>
  <c r="P198" i="10"/>
  <c r="P199" i="10"/>
  <c r="P200" i="10"/>
  <c r="P201" i="10"/>
  <c r="P202" i="10"/>
  <c r="P203" i="10"/>
  <c r="P204" i="10"/>
  <c r="P205" i="10"/>
  <c r="P206" i="10"/>
  <c r="P207" i="10"/>
  <c r="P208" i="10"/>
  <c r="P209" i="10"/>
  <c r="P210" i="10"/>
  <c r="P211" i="10"/>
  <c r="P212" i="10"/>
  <c r="P213" i="10"/>
  <c r="P214" i="10"/>
  <c r="P215" i="10"/>
  <c r="P216" i="10"/>
  <c r="P217" i="10"/>
  <c r="P218" i="10"/>
  <c r="P219" i="10"/>
  <c r="P220" i="10"/>
  <c r="P221" i="10"/>
  <c r="P222" i="10"/>
  <c r="P223" i="10"/>
  <c r="P224" i="10"/>
  <c r="P225" i="10"/>
  <c r="P226" i="10"/>
  <c r="P227" i="10"/>
  <c r="P228" i="10"/>
  <c r="P229" i="10"/>
  <c r="P230" i="10"/>
  <c r="P231" i="10"/>
  <c r="P232" i="10"/>
  <c r="P233" i="10"/>
  <c r="P234" i="10"/>
  <c r="P235" i="10"/>
  <c r="P236" i="10"/>
  <c r="P237" i="10"/>
  <c r="P238" i="10"/>
  <c r="P239" i="10"/>
  <c r="P240" i="10"/>
  <c r="P241" i="10"/>
  <c r="P242" i="10"/>
  <c r="P243" i="10"/>
  <c r="P244" i="10"/>
  <c r="P245" i="10"/>
  <c r="P246" i="10"/>
  <c r="P247" i="10"/>
  <c r="P248" i="10"/>
  <c r="P249" i="10"/>
  <c r="P250" i="10"/>
  <c r="P251" i="10"/>
  <c r="P252" i="10"/>
  <c r="P253" i="10"/>
  <c r="P254" i="10"/>
  <c r="P255" i="10"/>
  <c r="P256" i="10"/>
  <c r="P257" i="10"/>
  <c r="P258" i="10"/>
  <c r="P259" i="10"/>
  <c r="P260" i="10"/>
  <c r="P261" i="10"/>
  <c r="P262" i="10"/>
  <c r="P263" i="10"/>
  <c r="P264" i="10"/>
  <c r="P265" i="10"/>
  <c r="P266" i="10"/>
  <c r="P267" i="10"/>
  <c r="P268" i="10"/>
  <c r="P269" i="10"/>
  <c r="P270" i="10"/>
  <c r="P271" i="10"/>
  <c r="P272" i="10"/>
  <c r="P273" i="10"/>
  <c r="P274" i="10"/>
  <c r="P275" i="10"/>
  <c r="P276" i="10"/>
  <c r="P277" i="10"/>
  <c r="P278" i="10"/>
  <c r="P279" i="10"/>
  <c r="P280" i="10"/>
  <c r="P281" i="10"/>
  <c r="P282" i="10"/>
  <c r="P283" i="10"/>
  <c r="P284" i="10"/>
  <c r="P285" i="10"/>
  <c r="P286" i="10"/>
  <c r="P287" i="10"/>
  <c r="P288" i="10"/>
  <c r="P289" i="10"/>
  <c r="P290" i="10"/>
  <c r="P291" i="10"/>
  <c r="P292" i="10"/>
  <c r="P293" i="10"/>
  <c r="P294" i="10"/>
  <c r="P295" i="10"/>
  <c r="P296" i="10"/>
  <c r="P297" i="10"/>
  <c r="P298" i="10"/>
  <c r="P299" i="10"/>
  <c r="P300" i="10"/>
  <c r="P301" i="10"/>
  <c r="P302" i="10"/>
  <c r="P303" i="10"/>
  <c r="P304" i="10"/>
  <c r="P305" i="10"/>
  <c r="P306" i="10"/>
  <c r="P307" i="10"/>
  <c r="P308" i="10"/>
  <c r="P309" i="10"/>
  <c r="P310" i="10"/>
  <c r="P311" i="10"/>
  <c r="P312" i="10"/>
  <c r="P313" i="10"/>
  <c r="P314" i="10"/>
  <c r="P315" i="10"/>
  <c r="P316" i="10"/>
  <c r="P317" i="10"/>
  <c r="P318" i="10"/>
  <c r="P319" i="10"/>
  <c r="P320" i="10"/>
  <c r="P321" i="10"/>
  <c r="P322" i="10"/>
  <c r="P323" i="10"/>
  <c r="P324" i="10"/>
  <c r="P325" i="10"/>
  <c r="P326" i="10"/>
  <c r="P327" i="10"/>
  <c r="P328" i="10"/>
  <c r="P329" i="10"/>
  <c r="P330" i="10"/>
  <c r="P331" i="10"/>
  <c r="P332" i="10"/>
  <c r="P333" i="10"/>
  <c r="P334" i="10"/>
  <c r="P335" i="10"/>
  <c r="P336" i="10"/>
  <c r="P337" i="10"/>
  <c r="P338" i="10"/>
  <c r="P339" i="10"/>
  <c r="P340" i="10"/>
  <c r="P341" i="10"/>
  <c r="P342" i="10"/>
  <c r="P343" i="10"/>
  <c r="P344" i="10"/>
  <c r="P345" i="10"/>
  <c r="P346" i="10"/>
  <c r="P347" i="10"/>
  <c r="P348" i="10"/>
  <c r="P349" i="10"/>
  <c r="P350" i="10"/>
  <c r="P351" i="10"/>
  <c r="P352" i="10"/>
  <c r="P353" i="10"/>
  <c r="P354" i="10"/>
  <c r="P355" i="10"/>
  <c r="P356" i="10"/>
  <c r="P357" i="10"/>
  <c r="P358" i="10"/>
  <c r="P359" i="10"/>
  <c r="P360" i="10"/>
  <c r="P361" i="10"/>
  <c r="P362" i="10"/>
  <c r="P363" i="10"/>
  <c r="P364" i="10"/>
  <c r="P365" i="10"/>
  <c r="P366" i="10"/>
  <c r="P367" i="10"/>
  <c r="P368" i="10"/>
  <c r="P369" i="10"/>
  <c r="P370" i="10"/>
  <c r="P371" i="10"/>
  <c r="P372" i="10"/>
  <c r="P373" i="10"/>
  <c r="P374" i="10"/>
  <c r="P375" i="10"/>
  <c r="P376" i="10"/>
  <c r="P377" i="10"/>
  <c r="P378" i="10"/>
  <c r="P379" i="10"/>
  <c r="P380" i="10"/>
  <c r="P381" i="10"/>
  <c r="P382" i="10"/>
  <c r="P383" i="10"/>
  <c r="P384" i="10"/>
  <c r="P385" i="10"/>
  <c r="P386" i="10"/>
  <c r="P387" i="10"/>
  <c r="P388" i="10"/>
  <c r="P389" i="10"/>
  <c r="P390" i="10"/>
  <c r="P391" i="10"/>
  <c r="P392" i="10"/>
  <c r="P393" i="10"/>
  <c r="P394" i="10"/>
  <c r="P395" i="10"/>
  <c r="P396" i="10"/>
  <c r="P397" i="10"/>
  <c r="P398" i="10"/>
  <c r="P399" i="10"/>
  <c r="P400" i="10"/>
  <c r="P401" i="10"/>
  <c r="P402" i="10"/>
  <c r="P403" i="10"/>
  <c r="P404" i="10"/>
  <c r="P405" i="10"/>
  <c r="P406" i="10"/>
  <c r="P407" i="10"/>
  <c r="P408" i="10"/>
  <c r="P409" i="10"/>
  <c r="P410" i="10"/>
  <c r="P411" i="10"/>
  <c r="P412" i="10"/>
  <c r="P413" i="10"/>
  <c r="P414" i="10"/>
  <c r="P415" i="10"/>
  <c r="P416" i="10"/>
  <c r="P417" i="10"/>
  <c r="P418" i="10"/>
  <c r="P419" i="10"/>
  <c r="P420" i="10"/>
  <c r="P421" i="10"/>
  <c r="P422" i="10"/>
  <c r="P423" i="10"/>
  <c r="P424" i="10"/>
  <c r="P425" i="10"/>
  <c r="P426" i="10"/>
  <c r="P427" i="10"/>
  <c r="P428" i="10"/>
  <c r="P429" i="10"/>
  <c r="P430" i="10"/>
  <c r="P431" i="10"/>
  <c r="P432" i="10"/>
  <c r="P433" i="10"/>
  <c r="P434" i="10"/>
  <c r="P435" i="10"/>
  <c r="P436" i="10"/>
  <c r="P437" i="10"/>
  <c r="P438" i="10"/>
  <c r="P439" i="10"/>
  <c r="P440" i="10"/>
  <c r="P441" i="10"/>
  <c r="P442" i="10"/>
  <c r="P443" i="10"/>
  <c r="P444" i="10"/>
  <c r="P445" i="10"/>
  <c r="P446" i="10"/>
  <c r="P447" i="10"/>
  <c r="P448" i="10"/>
  <c r="P449" i="10"/>
  <c r="P450" i="10"/>
  <c r="P451" i="10"/>
  <c r="P452" i="10"/>
  <c r="P453" i="10"/>
  <c r="P454" i="10"/>
  <c r="P455" i="10"/>
  <c r="P456" i="10"/>
  <c r="P457" i="10"/>
  <c r="P458" i="10"/>
  <c r="P459" i="10"/>
  <c r="P460" i="10"/>
  <c r="P461" i="10"/>
  <c r="P462" i="10"/>
  <c r="P463" i="10"/>
  <c r="P464" i="10"/>
  <c r="P465" i="10"/>
  <c r="P466" i="10"/>
  <c r="P467" i="10"/>
  <c r="P468" i="10"/>
  <c r="P469" i="10"/>
  <c r="P470" i="10"/>
  <c r="P471" i="10"/>
  <c r="P472" i="10"/>
  <c r="P473" i="10"/>
  <c r="P474" i="10"/>
  <c r="P475" i="10"/>
  <c r="P476" i="10"/>
  <c r="P477" i="10"/>
  <c r="P478" i="10"/>
  <c r="P479" i="10"/>
  <c r="P480" i="10"/>
  <c r="P481" i="10"/>
  <c r="P482" i="10"/>
  <c r="P483" i="10"/>
  <c r="P484" i="10"/>
  <c r="P485" i="10"/>
  <c r="P486" i="10"/>
  <c r="P487" i="10"/>
  <c r="P488" i="10"/>
  <c r="P489" i="10"/>
  <c r="P490" i="10"/>
  <c r="P491" i="10"/>
  <c r="P492" i="10"/>
  <c r="P493" i="10"/>
  <c r="P494" i="10"/>
  <c r="P495" i="10"/>
  <c r="P496" i="10"/>
  <c r="P497" i="10"/>
  <c r="P498" i="10"/>
  <c r="P499" i="10"/>
  <c r="P500" i="10"/>
  <c r="P501" i="10"/>
  <c r="P502" i="10"/>
  <c r="P503" i="10"/>
  <c r="P504" i="10"/>
  <c r="P505" i="10"/>
  <c r="P506" i="10"/>
  <c r="P507" i="10"/>
  <c r="P508" i="10"/>
  <c r="P509" i="10"/>
  <c r="P510" i="10"/>
  <c r="P511" i="10"/>
  <c r="P512" i="10"/>
  <c r="P513" i="10"/>
  <c r="P514" i="10"/>
  <c r="P515" i="10"/>
  <c r="P516" i="10"/>
  <c r="P517" i="10"/>
  <c r="P518" i="10"/>
  <c r="P519" i="10"/>
  <c r="P520" i="10"/>
  <c r="P521" i="10"/>
  <c r="P522" i="10"/>
  <c r="P523" i="10"/>
  <c r="P524" i="10"/>
  <c r="P525" i="10"/>
  <c r="P526" i="10"/>
  <c r="P527" i="10"/>
  <c r="P528" i="10"/>
  <c r="P529" i="10"/>
  <c r="P530" i="10"/>
  <c r="P531" i="10"/>
  <c r="P532" i="10"/>
  <c r="P533" i="10"/>
  <c r="P534" i="10"/>
  <c r="P535" i="10"/>
  <c r="P536" i="10"/>
  <c r="P537" i="10"/>
  <c r="P538" i="10"/>
  <c r="P539" i="10"/>
  <c r="P540" i="10"/>
  <c r="P541" i="10"/>
  <c r="P542" i="10"/>
  <c r="P543" i="10"/>
  <c r="P544" i="10"/>
  <c r="P545" i="10"/>
  <c r="P546" i="10"/>
  <c r="P547" i="10"/>
  <c r="P548" i="10"/>
  <c r="P549" i="10"/>
  <c r="P550" i="10"/>
  <c r="P551" i="10"/>
  <c r="P552" i="10"/>
  <c r="P553" i="10"/>
  <c r="P554" i="10"/>
  <c r="P555" i="10"/>
  <c r="P556" i="10"/>
  <c r="P557" i="10"/>
  <c r="P558" i="10"/>
  <c r="P559" i="10"/>
  <c r="P560" i="10"/>
  <c r="P561" i="10"/>
  <c r="P562" i="10"/>
  <c r="P563" i="10"/>
  <c r="P564" i="10"/>
  <c r="P565" i="10"/>
  <c r="P566" i="10"/>
  <c r="P567" i="10"/>
  <c r="P568" i="10"/>
  <c r="P569" i="10"/>
  <c r="P570" i="10"/>
  <c r="P571" i="10"/>
  <c r="P572" i="10"/>
  <c r="P573" i="10"/>
  <c r="P574" i="10"/>
  <c r="P575" i="10"/>
  <c r="P576" i="10"/>
  <c r="P577" i="10"/>
  <c r="P578" i="10"/>
  <c r="P579" i="10"/>
  <c r="P580" i="10"/>
  <c r="P581" i="10"/>
  <c r="P582" i="10"/>
  <c r="P583" i="10"/>
  <c r="P584" i="10"/>
  <c r="P585" i="10"/>
  <c r="P586" i="10"/>
  <c r="P587" i="10"/>
  <c r="P588" i="10"/>
  <c r="P589" i="10"/>
  <c r="P590" i="10"/>
  <c r="P591" i="10"/>
  <c r="P592" i="10"/>
  <c r="P593" i="10"/>
  <c r="P594" i="10"/>
  <c r="P595" i="10"/>
  <c r="P596" i="10"/>
  <c r="P597" i="10"/>
  <c r="P598" i="10"/>
  <c r="P599" i="10"/>
  <c r="P600" i="10"/>
  <c r="P601" i="10"/>
  <c r="P602" i="10"/>
  <c r="P603" i="10"/>
  <c r="P604" i="10"/>
  <c r="P605" i="10"/>
  <c r="P606" i="10"/>
  <c r="P607" i="10"/>
  <c r="P608" i="10"/>
  <c r="P609" i="10"/>
  <c r="P610" i="10"/>
  <c r="P611" i="10"/>
  <c r="P612" i="10"/>
  <c r="P613" i="10"/>
  <c r="P614" i="10"/>
  <c r="P615" i="10"/>
  <c r="P616" i="10"/>
  <c r="P617" i="10"/>
  <c r="P618" i="10"/>
  <c r="P619" i="10"/>
  <c r="P620" i="10"/>
  <c r="P621" i="10"/>
  <c r="P622" i="10"/>
  <c r="P623" i="10"/>
  <c r="P624" i="10"/>
  <c r="P625" i="10"/>
  <c r="P626" i="10"/>
  <c r="P627" i="10"/>
  <c r="P628" i="10"/>
  <c r="P629" i="10"/>
  <c r="P630" i="10"/>
  <c r="P631" i="10"/>
  <c r="P632" i="10"/>
  <c r="P633" i="10"/>
  <c r="P634" i="10"/>
  <c r="P635" i="10"/>
  <c r="P636" i="10"/>
  <c r="P637" i="10"/>
  <c r="P638" i="10"/>
  <c r="P639" i="10"/>
  <c r="P640" i="10"/>
  <c r="P641" i="10"/>
  <c r="P642" i="10"/>
  <c r="P643" i="10"/>
  <c r="P644" i="10"/>
  <c r="P645" i="10"/>
  <c r="P646" i="10"/>
  <c r="P647" i="10"/>
  <c r="P648" i="10"/>
  <c r="P649" i="10"/>
  <c r="P650" i="10"/>
  <c r="P651" i="10"/>
  <c r="P652" i="10"/>
  <c r="P653" i="10"/>
  <c r="P654" i="10"/>
  <c r="P655" i="10"/>
  <c r="P656" i="10"/>
  <c r="P657" i="10"/>
  <c r="P658" i="10"/>
  <c r="P659" i="10"/>
  <c r="P660" i="10"/>
  <c r="P661" i="10"/>
  <c r="P662" i="10"/>
  <c r="P663" i="10"/>
  <c r="P664" i="10"/>
  <c r="P665" i="10"/>
  <c r="P666" i="10"/>
  <c r="P667" i="10"/>
  <c r="P668" i="10"/>
  <c r="P669" i="10"/>
  <c r="P670" i="10"/>
  <c r="P671" i="10"/>
  <c r="P672" i="10"/>
  <c r="P673" i="10"/>
  <c r="P674" i="10"/>
  <c r="P675" i="10"/>
  <c r="P676" i="10"/>
  <c r="P677" i="10"/>
  <c r="P678" i="10"/>
  <c r="P679" i="10"/>
  <c r="P680" i="10"/>
  <c r="P681" i="10"/>
  <c r="P682" i="10"/>
  <c r="P683" i="10"/>
  <c r="P684" i="10"/>
  <c r="P685" i="10"/>
  <c r="P686" i="10"/>
  <c r="P687" i="10"/>
  <c r="P688" i="10"/>
  <c r="P689" i="10"/>
  <c r="P690" i="10"/>
  <c r="P691" i="10"/>
  <c r="P692" i="10"/>
  <c r="P693" i="10"/>
  <c r="P694" i="10"/>
  <c r="P695" i="10"/>
  <c r="P696" i="10"/>
  <c r="P697" i="10"/>
  <c r="P698" i="10"/>
  <c r="P699" i="10"/>
  <c r="P700" i="10"/>
  <c r="P701" i="10"/>
  <c r="P702" i="10"/>
  <c r="P703" i="10"/>
  <c r="P704" i="10"/>
  <c r="P705" i="10"/>
  <c r="P706" i="10"/>
  <c r="P707" i="10"/>
  <c r="P708" i="10"/>
  <c r="P709" i="10"/>
  <c r="P710" i="10"/>
  <c r="P711" i="10"/>
  <c r="P712" i="10"/>
  <c r="P713" i="10"/>
  <c r="P714" i="10"/>
  <c r="P715" i="10"/>
  <c r="P716" i="10"/>
  <c r="P717" i="10"/>
  <c r="P718" i="10"/>
  <c r="P719" i="10"/>
  <c r="P720" i="10"/>
  <c r="P721" i="10"/>
  <c r="P722" i="10"/>
  <c r="P723" i="10"/>
  <c r="P724" i="10"/>
  <c r="P725" i="10"/>
  <c r="P726" i="10"/>
  <c r="P727" i="10"/>
  <c r="P728" i="10"/>
  <c r="P729" i="10"/>
  <c r="P730" i="10"/>
  <c r="P731" i="10"/>
  <c r="P732" i="10"/>
  <c r="P733" i="10"/>
  <c r="P734" i="10"/>
  <c r="P735" i="10"/>
  <c r="P736" i="10"/>
  <c r="P737" i="10"/>
  <c r="P738" i="10"/>
  <c r="P739" i="10"/>
  <c r="P740" i="10"/>
  <c r="P741" i="10"/>
  <c r="P742" i="10"/>
  <c r="P743" i="10"/>
  <c r="P744" i="10"/>
  <c r="P745" i="10"/>
  <c r="P746" i="10"/>
  <c r="P747" i="10"/>
  <c r="P748" i="10"/>
  <c r="P749" i="10"/>
  <c r="P750" i="10"/>
  <c r="P751" i="10"/>
  <c r="P752" i="10"/>
  <c r="P753" i="10"/>
  <c r="P754" i="10"/>
  <c r="P755" i="10"/>
  <c r="P756" i="10"/>
  <c r="P757" i="10"/>
  <c r="P758" i="10"/>
  <c r="P759" i="10"/>
  <c r="P760" i="10"/>
  <c r="P761" i="10"/>
  <c r="P762" i="10"/>
  <c r="P763" i="10"/>
  <c r="P764" i="10"/>
  <c r="P765" i="10"/>
  <c r="P766" i="10"/>
  <c r="P767" i="10"/>
  <c r="P768" i="10"/>
  <c r="P769" i="10"/>
  <c r="P770" i="10"/>
  <c r="P771" i="10"/>
  <c r="P772" i="10"/>
  <c r="P773" i="10"/>
  <c r="P774" i="10"/>
  <c r="P775" i="10"/>
  <c r="P776" i="10"/>
  <c r="P777" i="10"/>
  <c r="P778" i="10"/>
  <c r="P779" i="10"/>
  <c r="P780" i="10"/>
  <c r="P781" i="10"/>
  <c r="P782" i="10"/>
  <c r="P783" i="10"/>
  <c r="P784" i="10"/>
  <c r="P785" i="10"/>
  <c r="P786" i="10"/>
  <c r="P787" i="10"/>
  <c r="P788" i="10"/>
  <c r="P789" i="10"/>
  <c r="P790" i="10"/>
  <c r="P791" i="10"/>
  <c r="P792" i="10"/>
  <c r="P793" i="10"/>
  <c r="P794" i="10"/>
  <c r="P795" i="10"/>
  <c r="P796" i="10"/>
  <c r="P797" i="10"/>
  <c r="P798" i="10"/>
  <c r="P799" i="10"/>
  <c r="P800" i="10"/>
  <c r="P801" i="10"/>
  <c r="P802" i="10"/>
  <c r="P803" i="10"/>
  <c r="P804" i="10"/>
  <c r="P805" i="10"/>
  <c r="P806" i="10"/>
  <c r="P807" i="10"/>
  <c r="P808" i="10"/>
  <c r="P809" i="10"/>
  <c r="P810" i="10"/>
  <c r="P811" i="10"/>
  <c r="P812" i="10"/>
  <c r="P813" i="10"/>
  <c r="P814" i="10"/>
  <c r="P815" i="10"/>
  <c r="P816" i="10"/>
  <c r="P817" i="10"/>
  <c r="P818" i="10"/>
  <c r="P819" i="10"/>
  <c r="P820" i="10"/>
  <c r="P821" i="10"/>
  <c r="P822" i="10"/>
  <c r="P823" i="10"/>
  <c r="P824" i="10"/>
  <c r="P825" i="10"/>
  <c r="P826" i="10"/>
  <c r="P827" i="10"/>
  <c r="P828" i="10"/>
  <c r="P829" i="10"/>
  <c r="P830" i="10"/>
  <c r="P831" i="10"/>
  <c r="P832" i="10"/>
  <c r="P833" i="10"/>
  <c r="P834" i="10"/>
  <c r="P835" i="10"/>
  <c r="P836" i="10"/>
  <c r="P837" i="10"/>
  <c r="P838" i="10"/>
  <c r="P839" i="10"/>
  <c r="P840" i="10"/>
  <c r="P841" i="10"/>
  <c r="P842" i="10"/>
  <c r="P843" i="10"/>
  <c r="P844" i="10"/>
  <c r="P845" i="10"/>
  <c r="P846" i="10"/>
  <c r="P847" i="10"/>
  <c r="P848" i="10"/>
  <c r="P849" i="10"/>
  <c r="P850" i="10"/>
  <c r="P851" i="10"/>
  <c r="P852" i="10"/>
  <c r="P853" i="10"/>
  <c r="P854" i="10"/>
  <c r="P855" i="10"/>
  <c r="P856" i="10"/>
  <c r="P857" i="10"/>
  <c r="P858" i="10"/>
  <c r="P859" i="10"/>
  <c r="P860" i="10"/>
  <c r="P861" i="10"/>
  <c r="P862" i="10"/>
  <c r="P863" i="10"/>
  <c r="P864" i="10"/>
  <c r="P865" i="10"/>
  <c r="P866" i="10"/>
  <c r="P867" i="10"/>
  <c r="P868" i="10"/>
  <c r="P869" i="10"/>
  <c r="P870" i="10"/>
  <c r="P871" i="10"/>
  <c r="P872" i="10"/>
  <c r="P873" i="10"/>
  <c r="P874" i="10"/>
  <c r="P875" i="10"/>
  <c r="P876" i="10"/>
  <c r="P877" i="10"/>
  <c r="P878" i="10"/>
  <c r="P879" i="10"/>
  <c r="P880" i="10"/>
  <c r="P881" i="10"/>
  <c r="P882" i="10"/>
  <c r="P883" i="10"/>
  <c r="P884" i="10"/>
  <c r="P885" i="10"/>
  <c r="P886" i="10"/>
  <c r="P887" i="10"/>
  <c r="P888" i="10"/>
  <c r="P889" i="10"/>
  <c r="P890" i="10"/>
  <c r="P891" i="10"/>
  <c r="P892" i="10"/>
  <c r="P893" i="10"/>
  <c r="P894" i="10"/>
  <c r="P895" i="10"/>
  <c r="P896" i="10"/>
  <c r="P897" i="10"/>
  <c r="P898" i="10"/>
  <c r="P899" i="10"/>
  <c r="P900" i="10"/>
  <c r="P901" i="10"/>
  <c r="P902" i="10"/>
  <c r="P903" i="10"/>
  <c r="P904" i="10"/>
  <c r="P905" i="10"/>
  <c r="P906" i="10"/>
  <c r="P907" i="10"/>
  <c r="P908" i="10"/>
  <c r="P909" i="10"/>
  <c r="P910" i="10"/>
  <c r="P911" i="10"/>
  <c r="P912" i="10"/>
  <c r="P913" i="10"/>
  <c r="P914" i="10"/>
  <c r="P915" i="10"/>
  <c r="P916" i="10"/>
  <c r="P917" i="10"/>
  <c r="P918" i="10"/>
  <c r="P919" i="10"/>
  <c r="P920" i="10"/>
  <c r="P921" i="10"/>
  <c r="P922" i="10"/>
  <c r="P923" i="10"/>
  <c r="P924" i="10"/>
  <c r="P925" i="10"/>
  <c r="P926" i="10"/>
  <c r="P927" i="10"/>
  <c r="P928" i="10"/>
  <c r="P929" i="10"/>
  <c r="P930" i="10"/>
  <c r="P931" i="10"/>
  <c r="P932" i="10"/>
  <c r="P933" i="10"/>
  <c r="P934" i="10"/>
  <c r="P935" i="10"/>
  <c r="P936" i="10"/>
  <c r="P937" i="10"/>
  <c r="P938" i="10"/>
  <c r="P939" i="10"/>
  <c r="P940" i="10"/>
  <c r="P941" i="10"/>
  <c r="P942" i="10"/>
  <c r="P943" i="10"/>
  <c r="P944" i="10"/>
  <c r="P945" i="10"/>
  <c r="P946" i="10"/>
  <c r="P947" i="10"/>
  <c r="P948" i="10"/>
  <c r="P949" i="10"/>
  <c r="P950" i="10"/>
  <c r="P951" i="10"/>
  <c r="P952" i="10"/>
  <c r="P953" i="10"/>
  <c r="P954" i="10"/>
  <c r="P955" i="10"/>
  <c r="P956" i="10"/>
  <c r="P957" i="10"/>
  <c r="P958" i="10"/>
  <c r="P959" i="10"/>
  <c r="P960" i="10"/>
  <c r="P961" i="10"/>
  <c r="P962" i="10"/>
  <c r="P963" i="10"/>
  <c r="P964" i="10"/>
  <c r="P965" i="10"/>
  <c r="P966" i="10"/>
  <c r="P967" i="10"/>
  <c r="P968" i="10"/>
  <c r="P969" i="10"/>
  <c r="P970" i="10"/>
  <c r="P971" i="10"/>
  <c r="P972" i="10"/>
  <c r="P973" i="10"/>
  <c r="P974" i="10"/>
  <c r="P975" i="10"/>
  <c r="P976" i="10"/>
  <c r="P977" i="10"/>
  <c r="P978" i="10"/>
  <c r="P979" i="10"/>
  <c r="P980" i="10"/>
  <c r="P981" i="10"/>
  <c r="P982" i="10"/>
  <c r="P983" i="10"/>
  <c r="P984" i="10"/>
  <c r="P985" i="10"/>
  <c r="P986" i="10"/>
  <c r="P987" i="10"/>
  <c r="P988" i="10"/>
  <c r="P989" i="10"/>
  <c r="P990" i="10"/>
  <c r="P991" i="10"/>
  <c r="P992" i="10"/>
  <c r="P993" i="10"/>
  <c r="P994" i="10"/>
  <c r="P995" i="10"/>
  <c r="P996" i="10"/>
  <c r="P997" i="10"/>
  <c r="P998" i="10"/>
  <c r="P999" i="10"/>
  <c r="P1000" i="10"/>
  <c r="P1001" i="10"/>
  <c r="P1002" i="10"/>
  <c r="P1003" i="10"/>
  <c r="P1004" i="10"/>
  <c r="P1005" i="10"/>
  <c r="P1006" i="10"/>
  <c r="P1007" i="10"/>
  <c r="P1008" i="10"/>
  <c r="P1009" i="10"/>
  <c r="P1010" i="10"/>
  <c r="P1011" i="10"/>
  <c r="P1012" i="10"/>
  <c r="P1013" i="10"/>
  <c r="P1014" i="10"/>
  <c r="P1015" i="10"/>
  <c r="P1016" i="10"/>
  <c r="P1017" i="10"/>
  <c r="P1018" i="10"/>
  <c r="P1019" i="10"/>
  <c r="P1020" i="10"/>
  <c r="P1021" i="10"/>
  <c r="P1022" i="10"/>
  <c r="P1023" i="10"/>
  <c r="P1024" i="10"/>
  <c r="P1025" i="10"/>
  <c r="P1026" i="10"/>
  <c r="P1027" i="10"/>
  <c r="P1028" i="10"/>
  <c r="P1029" i="10"/>
  <c r="P1030" i="10"/>
  <c r="P1031" i="10"/>
  <c r="P1032" i="10"/>
  <c r="P1033" i="10"/>
  <c r="P1034" i="10"/>
  <c r="P1035" i="10"/>
  <c r="P1036" i="10"/>
  <c r="P1037" i="10"/>
  <c r="P1038" i="10"/>
  <c r="P1039" i="10"/>
  <c r="P1040" i="10"/>
  <c r="P1041" i="10"/>
  <c r="P1042" i="10"/>
  <c r="P1043" i="10"/>
  <c r="P1044" i="10"/>
  <c r="P1045" i="10"/>
  <c r="P1046" i="10"/>
  <c r="P1047" i="10"/>
  <c r="P1048" i="10"/>
  <c r="P1049" i="10"/>
  <c r="P1050" i="10"/>
  <c r="P1051" i="10"/>
  <c r="P1052" i="10"/>
  <c r="P1053" i="10"/>
  <c r="P1054" i="10"/>
  <c r="P1055" i="10"/>
  <c r="P1056" i="10"/>
  <c r="P1057" i="10"/>
  <c r="P1058" i="10"/>
  <c r="P1059" i="10"/>
  <c r="P1060" i="10"/>
  <c r="P1061" i="10"/>
  <c r="P1062" i="10"/>
  <c r="P1063" i="10"/>
  <c r="P1064" i="10"/>
  <c r="P1065" i="10"/>
  <c r="P1066" i="10"/>
  <c r="P1067" i="10"/>
  <c r="P1068" i="10"/>
  <c r="P1069" i="10"/>
  <c r="P1070" i="10"/>
  <c r="P1071" i="10"/>
  <c r="P1072" i="10"/>
  <c r="P1073" i="10"/>
  <c r="P1074" i="10"/>
  <c r="P1075" i="10"/>
  <c r="P1076" i="10"/>
  <c r="P1077" i="10"/>
  <c r="P1078" i="10"/>
  <c r="P1079" i="10"/>
  <c r="P1080" i="10"/>
  <c r="P1081" i="10"/>
  <c r="P1082" i="10"/>
  <c r="P1083" i="10"/>
  <c r="P1084" i="10"/>
  <c r="P1085" i="10"/>
  <c r="P1086" i="10"/>
  <c r="P1087" i="10"/>
  <c r="P1088" i="10"/>
  <c r="P1089" i="10"/>
  <c r="P1090" i="10"/>
  <c r="P1091" i="10"/>
  <c r="P1092" i="10"/>
  <c r="P1093" i="10"/>
  <c r="P1094" i="10"/>
  <c r="P1095" i="10"/>
  <c r="P1096" i="10"/>
  <c r="P1097" i="10"/>
  <c r="P1098" i="10"/>
  <c r="P1099" i="10"/>
  <c r="P1100" i="10"/>
  <c r="P1101" i="10"/>
  <c r="P1102" i="10"/>
  <c r="P1103" i="10"/>
  <c r="P1104" i="10"/>
  <c r="P1105" i="10"/>
  <c r="P1106" i="10"/>
  <c r="P1107" i="10"/>
  <c r="P1108" i="10"/>
  <c r="P1109" i="10"/>
  <c r="P1110" i="10"/>
  <c r="P1111" i="10"/>
  <c r="P1112" i="10"/>
  <c r="P1113" i="10"/>
  <c r="P1114" i="10"/>
  <c r="P1115" i="10"/>
  <c r="P1116" i="10"/>
  <c r="P1117" i="10"/>
  <c r="P1118" i="10"/>
  <c r="P1119" i="10"/>
  <c r="P1120" i="10"/>
  <c r="P1121" i="10"/>
  <c r="P1122" i="10"/>
  <c r="P1123" i="10"/>
  <c r="P1124" i="10"/>
  <c r="P1125" i="10"/>
  <c r="P1126" i="10"/>
  <c r="P1127" i="10"/>
  <c r="P1128" i="10"/>
  <c r="P1129" i="10"/>
  <c r="P1130" i="10"/>
  <c r="P1131" i="10"/>
  <c r="P1132" i="10"/>
  <c r="P1133" i="10"/>
  <c r="P1134" i="10"/>
  <c r="P1135" i="10"/>
  <c r="P1136" i="10"/>
  <c r="P1137" i="10"/>
  <c r="P1138" i="10"/>
  <c r="P1139" i="10"/>
  <c r="P1140" i="10"/>
  <c r="P1141" i="10"/>
  <c r="P1142" i="10"/>
  <c r="P1143" i="10"/>
  <c r="P1144" i="10"/>
  <c r="P1145" i="10"/>
  <c r="P1146" i="10"/>
  <c r="P1147" i="10"/>
  <c r="P1148" i="10"/>
  <c r="P1149" i="10"/>
  <c r="P1150" i="10"/>
  <c r="P1151" i="10"/>
  <c r="P1152" i="10"/>
  <c r="P1153" i="10"/>
  <c r="P1154" i="10"/>
  <c r="P1155" i="10"/>
  <c r="P1156" i="10"/>
  <c r="P1157" i="10"/>
  <c r="P1158" i="10"/>
  <c r="P1159" i="10"/>
  <c r="P1160" i="10"/>
  <c r="P1161" i="10"/>
  <c r="P1162" i="10"/>
  <c r="P1163" i="10"/>
  <c r="P1164" i="10"/>
  <c r="P1165" i="10"/>
  <c r="P1166" i="10"/>
  <c r="P1167" i="10"/>
  <c r="P1168" i="10"/>
  <c r="P1169" i="10"/>
  <c r="P1170" i="10"/>
  <c r="P1171" i="10"/>
  <c r="P1172" i="10"/>
  <c r="P1173" i="10"/>
  <c r="P1174" i="10"/>
  <c r="P1175" i="10"/>
  <c r="P1176" i="10"/>
  <c r="P1177" i="10"/>
  <c r="P1178" i="10"/>
  <c r="P1179" i="10"/>
  <c r="P1180" i="10"/>
  <c r="P1181" i="10"/>
  <c r="P1182" i="10"/>
  <c r="P1183" i="10"/>
  <c r="P1184" i="10"/>
  <c r="P1185" i="10"/>
  <c r="P1186" i="10"/>
  <c r="P1187" i="10"/>
  <c r="P1188" i="10"/>
  <c r="P1189" i="10"/>
  <c r="P1190" i="10"/>
  <c r="P1191" i="10"/>
  <c r="P1192" i="10"/>
  <c r="P1193" i="10"/>
  <c r="P1194" i="10"/>
  <c r="P1195" i="10"/>
  <c r="P1196" i="10"/>
  <c r="P1197" i="10"/>
  <c r="P1198" i="10"/>
  <c r="P1199" i="10"/>
  <c r="P1200" i="10"/>
  <c r="P1201" i="10"/>
  <c r="P1202" i="10"/>
  <c r="P1203" i="10"/>
  <c r="P1204" i="10"/>
  <c r="P1205" i="10"/>
  <c r="P1206" i="10"/>
  <c r="P1207" i="10"/>
  <c r="P1208" i="10"/>
  <c r="P1209" i="10"/>
  <c r="P1210" i="10"/>
  <c r="P1211" i="10"/>
  <c r="P1212" i="10"/>
  <c r="P1213" i="10"/>
  <c r="P1214" i="10"/>
  <c r="P1215" i="10"/>
  <c r="P1216" i="10"/>
  <c r="P1217" i="10"/>
  <c r="P1218" i="10"/>
  <c r="P1219" i="10"/>
  <c r="P1220" i="10"/>
  <c r="P1221" i="10"/>
  <c r="P1222" i="10"/>
  <c r="P1223" i="10"/>
  <c r="P1224" i="10"/>
  <c r="P1225" i="10"/>
  <c r="P1226" i="10"/>
  <c r="P1227" i="10"/>
  <c r="P1228" i="10"/>
  <c r="P1229" i="10"/>
  <c r="P1230" i="10"/>
  <c r="P1231" i="10"/>
  <c r="P1232" i="10"/>
  <c r="P1233" i="10"/>
  <c r="P1234" i="10"/>
  <c r="P1235" i="10"/>
  <c r="P1236" i="10"/>
  <c r="P1237" i="10"/>
  <c r="P1238" i="10"/>
  <c r="P1239" i="10"/>
  <c r="P1240" i="10"/>
  <c r="P1241" i="10"/>
  <c r="P1242" i="10"/>
  <c r="P1243" i="10"/>
  <c r="P1244" i="10"/>
  <c r="P1245" i="10"/>
  <c r="P1246" i="10"/>
  <c r="P1247" i="10"/>
  <c r="P1248" i="10"/>
  <c r="P1249" i="10"/>
  <c r="P1250" i="10"/>
  <c r="P1251" i="10"/>
  <c r="P1252" i="10"/>
  <c r="P1253" i="10"/>
  <c r="P1254" i="10"/>
  <c r="P1255" i="10"/>
  <c r="P1256" i="10"/>
  <c r="P1257" i="10"/>
  <c r="P1258" i="10"/>
  <c r="P1259" i="10"/>
  <c r="P1260" i="10"/>
  <c r="P1261" i="10"/>
  <c r="P1262" i="10"/>
  <c r="P1263" i="10"/>
  <c r="P1264" i="10"/>
  <c r="P1265" i="10"/>
  <c r="P1266" i="10"/>
  <c r="P1267" i="10"/>
  <c r="P1268" i="10"/>
  <c r="P1269" i="10"/>
  <c r="P1270" i="10"/>
  <c r="P1271" i="10"/>
  <c r="P1272" i="10"/>
  <c r="P1273" i="10"/>
  <c r="P1274" i="10"/>
  <c r="P1275" i="10"/>
  <c r="P1276" i="10"/>
  <c r="P1277" i="10"/>
  <c r="P1278" i="10"/>
  <c r="P1279" i="10"/>
  <c r="P1280" i="10"/>
  <c r="P1281" i="10"/>
  <c r="P1282" i="10"/>
  <c r="P1283" i="10"/>
  <c r="P1284" i="10"/>
  <c r="P1285" i="10"/>
  <c r="P1286" i="10"/>
  <c r="P1287" i="10"/>
  <c r="P1288" i="10"/>
  <c r="P1289" i="10"/>
  <c r="P1290" i="10"/>
  <c r="P1291" i="10"/>
  <c r="P1292" i="10"/>
  <c r="P1293" i="10"/>
  <c r="P1294" i="10"/>
  <c r="P1295" i="10"/>
  <c r="P1296" i="10"/>
  <c r="P1297" i="10"/>
  <c r="P1298" i="10"/>
  <c r="P1299" i="10"/>
  <c r="P1300" i="10"/>
  <c r="P1301" i="10"/>
  <c r="P1302" i="10"/>
  <c r="P1303" i="10"/>
  <c r="P1304" i="10"/>
  <c r="P1305" i="10"/>
  <c r="P1306" i="10"/>
  <c r="P1307" i="10"/>
  <c r="P1308" i="10"/>
  <c r="P1309" i="10"/>
  <c r="P1310" i="10"/>
  <c r="P1311" i="10"/>
  <c r="P1312" i="10"/>
  <c r="P1313" i="10"/>
  <c r="P1314" i="10"/>
  <c r="P1315" i="10"/>
  <c r="P1316" i="10"/>
  <c r="P1317" i="10"/>
  <c r="P1318" i="10"/>
  <c r="P1319" i="10"/>
  <c r="P1320" i="10"/>
  <c r="P1321" i="10"/>
  <c r="P1322" i="10"/>
  <c r="P1323" i="10"/>
  <c r="P1324" i="10"/>
  <c r="P1325" i="10"/>
  <c r="P1326" i="10"/>
  <c r="P1327" i="10"/>
  <c r="P1328" i="10"/>
  <c r="P1329" i="10"/>
  <c r="P1330" i="10"/>
  <c r="P1331" i="10"/>
  <c r="P1332" i="10"/>
  <c r="P1333" i="10"/>
  <c r="P1334" i="10"/>
  <c r="P1335" i="10"/>
  <c r="P1336" i="10"/>
  <c r="P1337" i="10"/>
  <c r="P1338" i="10"/>
  <c r="P1339" i="10"/>
  <c r="P1340" i="10"/>
  <c r="P1341" i="10"/>
  <c r="P1342" i="10"/>
  <c r="P1343" i="10"/>
  <c r="P1344" i="10"/>
  <c r="P1345" i="10"/>
  <c r="P1346" i="10"/>
  <c r="P1347" i="10"/>
  <c r="P1348" i="10"/>
  <c r="P1349" i="10"/>
  <c r="P1350" i="10"/>
  <c r="P1351" i="10"/>
  <c r="P1352" i="10"/>
  <c r="P1353" i="10"/>
  <c r="P1354" i="10"/>
  <c r="P1355" i="10"/>
  <c r="P1356" i="10"/>
  <c r="P1357" i="10"/>
  <c r="P1358" i="10"/>
  <c r="P1359" i="10"/>
  <c r="P1360" i="10"/>
  <c r="P1361" i="10"/>
  <c r="P1362" i="10"/>
  <c r="P1363" i="10"/>
  <c r="P1364" i="10"/>
  <c r="P1365" i="10"/>
  <c r="P1366" i="10"/>
  <c r="P1367" i="10"/>
  <c r="P1368" i="10"/>
  <c r="P1369" i="10"/>
  <c r="P1370" i="10"/>
  <c r="P1371" i="10"/>
  <c r="P1372" i="10"/>
  <c r="P1373" i="10"/>
  <c r="P1374" i="10"/>
  <c r="P1375" i="10"/>
  <c r="P1376" i="10"/>
  <c r="P1377" i="10"/>
  <c r="P1378" i="10"/>
  <c r="P1379" i="10"/>
  <c r="P1380" i="10"/>
  <c r="P1381" i="10"/>
  <c r="P1382" i="10"/>
  <c r="P1383" i="10"/>
  <c r="P1384" i="10"/>
  <c r="P1385" i="10"/>
  <c r="P1386" i="10"/>
  <c r="P1387" i="10"/>
  <c r="P1388" i="10"/>
  <c r="P1389" i="10"/>
  <c r="P1390" i="10"/>
  <c r="P1391" i="10"/>
  <c r="P1392" i="10"/>
  <c r="P1393" i="10"/>
  <c r="P1394" i="10"/>
  <c r="P1395" i="10"/>
  <c r="P1396" i="10"/>
  <c r="P1397" i="10"/>
  <c r="P1398" i="10"/>
  <c r="P1399" i="10"/>
  <c r="P1400" i="10"/>
  <c r="P1401" i="10"/>
  <c r="P1402" i="10"/>
  <c r="P1403" i="10"/>
  <c r="P1404" i="10"/>
  <c r="P1405" i="10"/>
  <c r="P1406" i="10"/>
  <c r="P1407" i="10"/>
  <c r="P1408" i="10"/>
  <c r="P1409" i="10"/>
  <c r="P1410" i="10"/>
  <c r="P1411" i="10"/>
  <c r="P1412" i="10"/>
  <c r="P1413" i="10"/>
  <c r="P1414" i="10"/>
  <c r="P1415" i="10"/>
  <c r="P1416" i="10"/>
  <c r="P1417" i="10"/>
  <c r="P1418" i="10"/>
  <c r="P1419" i="10"/>
  <c r="P1420" i="10"/>
  <c r="P1421" i="10"/>
  <c r="P1422" i="10"/>
  <c r="P1423" i="10"/>
  <c r="P1424" i="10"/>
  <c r="P1425" i="10"/>
  <c r="P1426" i="10"/>
  <c r="P1427" i="10"/>
  <c r="P1428" i="10"/>
  <c r="P1429" i="10"/>
  <c r="P1430" i="10"/>
  <c r="P1431" i="10"/>
  <c r="P1432" i="10"/>
  <c r="P1433" i="10"/>
  <c r="P1434" i="10"/>
  <c r="P1435" i="10"/>
  <c r="P1436" i="10"/>
  <c r="P1437" i="10"/>
  <c r="P1438" i="10"/>
  <c r="P1439" i="10"/>
  <c r="P1440" i="10"/>
  <c r="P1441" i="10"/>
  <c r="P1442" i="10"/>
  <c r="P1443" i="10"/>
  <c r="P1444" i="10"/>
  <c r="P1445" i="10"/>
  <c r="P1446" i="10"/>
  <c r="P1447" i="10"/>
  <c r="P1448" i="10"/>
  <c r="P1449" i="10"/>
  <c r="P1450" i="10"/>
  <c r="P1451" i="10"/>
  <c r="P1452" i="10"/>
  <c r="P1453" i="10"/>
  <c r="P1454" i="10"/>
  <c r="P1455" i="10"/>
  <c r="P1456" i="10"/>
  <c r="P1457" i="10"/>
  <c r="P1458" i="10"/>
  <c r="P1459" i="10"/>
  <c r="P1460" i="10"/>
  <c r="P1461" i="10"/>
  <c r="P1462" i="10"/>
  <c r="P1463" i="10"/>
  <c r="P1464" i="10"/>
  <c r="P1465" i="10"/>
  <c r="P1466" i="10"/>
  <c r="P1467" i="10"/>
  <c r="P1468" i="10"/>
  <c r="P1469" i="10"/>
  <c r="P1470" i="10"/>
  <c r="P1471" i="10"/>
  <c r="P1472" i="10"/>
  <c r="P1473" i="10"/>
  <c r="P1474" i="10"/>
  <c r="P1475" i="10"/>
  <c r="P1476" i="10"/>
  <c r="P1477" i="10"/>
  <c r="P1478" i="10"/>
  <c r="P1479" i="10"/>
  <c r="P1480" i="10"/>
  <c r="P1481" i="10"/>
  <c r="P1482" i="10"/>
  <c r="P1483" i="10"/>
  <c r="P1484" i="10"/>
  <c r="P1485" i="10"/>
  <c r="P1486" i="10"/>
  <c r="P1487" i="10"/>
  <c r="P1488" i="10"/>
  <c r="P1489" i="10"/>
  <c r="P1490" i="10"/>
  <c r="P1491" i="10"/>
  <c r="P1492" i="10"/>
  <c r="P1493" i="10"/>
  <c r="P1494" i="10"/>
  <c r="P1495" i="10"/>
  <c r="P1496" i="10"/>
  <c r="P1497" i="10"/>
  <c r="P1498" i="10"/>
  <c r="P1499" i="10"/>
  <c r="P1500" i="10"/>
  <c r="P1501" i="10"/>
  <c r="P1502" i="10"/>
  <c r="P1503" i="10"/>
  <c r="P1504" i="10"/>
  <c r="P1505" i="10"/>
  <c r="P1506" i="10"/>
  <c r="P1507" i="10"/>
  <c r="P1508" i="10"/>
  <c r="P1509" i="10"/>
  <c r="P1510" i="10"/>
  <c r="P1511" i="10"/>
  <c r="P1512" i="10"/>
  <c r="P1513" i="10"/>
  <c r="P1514" i="10"/>
  <c r="P1515" i="10"/>
  <c r="P1516" i="10"/>
  <c r="P1517" i="10"/>
  <c r="P1518" i="10"/>
  <c r="P1519" i="10"/>
  <c r="P1520" i="10"/>
  <c r="P1521" i="10"/>
  <c r="P1522" i="10"/>
  <c r="P1523" i="10"/>
  <c r="P1524" i="10"/>
  <c r="P1525" i="10"/>
  <c r="P1526" i="10"/>
  <c r="P1527" i="10"/>
  <c r="P1528" i="10"/>
  <c r="P1529" i="10"/>
  <c r="P1530" i="10"/>
  <c r="P1531" i="10"/>
  <c r="P1532" i="10"/>
  <c r="P1533" i="10"/>
  <c r="P1534" i="10"/>
  <c r="P1535" i="10"/>
  <c r="P1536" i="10"/>
  <c r="P1537" i="10"/>
  <c r="P1538" i="10"/>
  <c r="P1539" i="10"/>
  <c r="P1540" i="10"/>
  <c r="P1541" i="10"/>
  <c r="P1542" i="10"/>
  <c r="P1543" i="10"/>
  <c r="P1544" i="10"/>
  <c r="P1545" i="10"/>
  <c r="P1546" i="10"/>
  <c r="P1547" i="10"/>
  <c r="P1548" i="10"/>
  <c r="P1549" i="10"/>
  <c r="P1550" i="10"/>
  <c r="P1551" i="10"/>
  <c r="P1552" i="10"/>
  <c r="P1553" i="10"/>
  <c r="P1554" i="10"/>
  <c r="P1555" i="10"/>
  <c r="P1556" i="10"/>
  <c r="P1557" i="10"/>
  <c r="P1558" i="10"/>
  <c r="P1559" i="10"/>
  <c r="P1560" i="10"/>
  <c r="P1561" i="10"/>
  <c r="P1562" i="10"/>
  <c r="P1563" i="10"/>
  <c r="P1564" i="10"/>
  <c r="P1565" i="10"/>
  <c r="P1566" i="10"/>
  <c r="P1567" i="10"/>
  <c r="P1568" i="10"/>
  <c r="P1569" i="10"/>
  <c r="P1570" i="10"/>
  <c r="P1571" i="10"/>
  <c r="P1572" i="10"/>
  <c r="P1573" i="10"/>
  <c r="P1574" i="10"/>
  <c r="P1575" i="10"/>
  <c r="P1576" i="10"/>
  <c r="P1577" i="10"/>
  <c r="P1578" i="10"/>
  <c r="P1579" i="10"/>
  <c r="P1580" i="10"/>
  <c r="P1581" i="10"/>
  <c r="P1582" i="10"/>
  <c r="P1583" i="10"/>
  <c r="P1584" i="10"/>
  <c r="P1585" i="10"/>
  <c r="P1586" i="10"/>
  <c r="P1587" i="10"/>
  <c r="P1588" i="10"/>
  <c r="P1589" i="10"/>
  <c r="P1590" i="10"/>
  <c r="P1591" i="10"/>
  <c r="P1592" i="10"/>
  <c r="P1593" i="10"/>
  <c r="P1594" i="10"/>
  <c r="P1595" i="10"/>
  <c r="P1596" i="10"/>
  <c r="P1597" i="10"/>
  <c r="P1598" i="10"/>
  <c r="P1599" i="10"/>
  <c r="P1600" i="10"/>
  <c r="P1601" i="10"/>
  <c r="P1602" i="10"/>
  <c r="P1603" i="10"/>
  <c r="P1604" i="10"/>
  <c r="P1605" i="10"/>
  <c r="P1606" i="10"/>
  <c r="P1607" i="10"/>
  <c r="P1608" i="10"/>
  <c r="P1609" i="10"/>
  <c r="P1610" i="10"/>
  <c r="P1611" i="10"/>
  <c r="P1612" i="10"/>
  <c r="P1613" i="10"/>
  <c r="P1614" i="10"/>
  <c r="P1615" i="10"/>
  <c r="P1616" i="10"/>
  <c r="P1617" i="10"/>
  <c r="P1618" i="10"/>
  <c r="P1619" i="10"/>
  <c r="P1620" i="10"/>
  <c r="P1621" i="10"/>
  <c r="P1622" i="10"/>
  <c r="P1623" i="10"/>
  <c r="P1624" i="10"/>
  <c r="P1625" i="10"/>
  <c r="P1626" i="10"/>
  <c r="P1627" i="10"/>
  <c r="P1628" i="10"/>
  <c r="P1629" i="10"/>
  <c r="P1630" i="10"/>
  <c r="P1631" i="10"/>
  <c r="P1632" i="10"/>
  <c r="P1633" i="10"/>
  <c r="P1634" i="10"/>
  <c r="P1635" i="10"/>
  <c r="P1636" i="10"/>
  <c r="P1637" i="10"/>
  <c r="P1638" i="10"/>
  <c r="P1639" i="10"/>
  <c r="P1640" i="10"/>
  <c r="P1641" i="10"/>
  <c r="P1642" i="10"/>
  <c r="P1643" i="10"/>
  <c r="P1644" i="10"/>
  <c r="P1645" i="10"/>
  <c r="P1646" i="10"/>
  <c r="P1647" i="10"/>
  <c r="P1648" i="10"/>
  <c r="P1649" i="10"/>
  <c r="P1650" i="10"/>
  <c r="P1651" i="10"/>
  <c r="P1652" i="10"/>
  <c r="P1653" i="10"/>
  <c r="P1654" i="10"/>
  <c r="P1655" i="10"/>
  <c r="P1656" i="10"/>
  <c r="P1657" i="10"/>
  <c r="P1658" i="10"/>
  <c r="P1659" i="10"/>
  <c r="P1660" i="10"/>
  <c r="P1661" i="10"/>
  <c r="P1662" i="10"/>
  <c r="P1663" i="10"/>
  <c r="P1664" i="10"/>
  <c r="P1665" i="10"/>
  <c r="P1666" i="10"/>
  <c r="P1667" i="10"/>
  <c r="P1668" i="10"/>
  <c r="P1669" i="10"/>
  <c r="P1670" i="10"/>
  <c r="P1671" i="10"/>
  <c r="P1672" i="10"/>
  <c r="P1673" i="10"/>
  <c r="P1674" i="10"/>
  <c r="P1675" i="10"/>
  <c r="P1676" i="10"/>
  <c r="P1677" i="10"/>
  <c r="P1678" i="10"/>
  <c r="P1679" i="10"/>
  <c r="P1680" i="10"/>
  <c r="P1681" i="10"/>
  <c r="P1682" i="10"/>
  <c r="P1683" i="10"/>
  <c r="P1684" i="10"/>
  <c r="P1685" i="10"/>
  <c r="P1686" i="10"/>
  <c r="P1687" i="10"/>
  <c r="P1688" i="10"/>
  <c r="P1689" i="10"/>
  <c r="P1690" i="10"/>
  <c r="P1691" i="10"/>
  <c r="P1692" i="10"/>
  <c r="P1693" i="10"/>
  <c r="P1694" i="10"/>
  <c r="P1695" i="10"/>
  <c r="P1696" i="10"/>
  <c r="P1697" i="10"/>
  <c r="P1698" i="10"/>
  <c r="P1699" i="10"/>
  <c r="P1700" i="10"/>
  <c r="P1701" i="10"/>
  <c r="P1702" i="10"/>
  <c r="P1703" i="10"/>
  <c r="P1704" i="10"/>
  <c r="P1705" i="10"/>
  <c r="P1706" i="10"/>
  <c r="P1707" i="10"/>
  <c r="P1708" i="10"/>
  <c r="P1709" i="10"/>
  <c r="P1710" i="10"/>
  <c r="P1711" i="10"/>
  <c r="P1712" i="10"/>
  <c r="P1713" i="10"/>
  <c r="P1714" i="10"/>
  <c r="P1715" i="10"/>
  <c r="P1716" i="10"/>
  <c r="P1717" i="10"/>
  <c r="P1718" i="10"/>
  <c r="P1719" i="10"/>
  <c r="P1720" i="10"/>
  <c r="P1721" i="10"/>
  <c r="P1722" i="10"/>
  <c r="P1723" i="10"/>
  <c r="P1724" i="10"/>
  <c r="P1725" i="10"/>
  <c r="P1726" i="10"/>
  <c r="P1727" i="10"/>
  <c r="P1728" i="10"/>
  <c r="P1729" i="10"/>
  <c r="P1730" i="10"/>
  <c r="P1731" i="10"/>
  <c r="P1732" i="10"/>
  <c r="P1733" i="10"/>
  <c r="P1734" i="10"/>
  <c r="P1735" i="10"/>
  <c r="P1736" i="10"/>
  <c r="P1737" i="10"/>
  <c r="P1738" i="10"/>
  <c r="P1739" i="10"/>
  <c r="P1740" i="10"/>
  <c r="P1741" i="10"/>
  <c r="P1742" i="10"/>
  <c r="P1743" i="10"/>
  <c r="P1744" i="10"/>
  <c r="P1745" i="10"/>
  <c r="P1746" i="10"/>
  <c r="P1747" i="10"/>
  <c r="P1748" i="10"/>
  <c r="P1749" i="10"/>
  <c r="P1750" i="10"/>
  <c r="P1751" i="10"/>
  <c r="P1752" i="10"/>
  <c r="P1753" i="10"/>
  <c r="P1754" i="10"/>
  <c r="P1755" i="10"/>
  <c r="P1756" i="10"/>
  <c r="P1757" i="10"/>
  <c r="P1758" i="10"/>
  <c r="P1759" i="10"/>
  <c r="P1760" i="10"/>
  <c r="P1761" i="10"/>
  <c r="P1762" i="10"/>
  <c r="P1763" i="10"/>
  <c r="P1764" i="10"/>
  <c r="P1765" i="10"/>
  <c r="P1766" i="10"/>
  <c r="P1767" i="10"/>
  <c r="P1768" i="10"/>
  <c r="P1769" i="10"/>
  <c r="P1770" i="10"/>
  <c r="P1771" i="10"/>
  <c r="P1772" i="10"/>
  <c r="P1773" i="10"/>
  <c r="P1774" i="10"/>
  <c r="P1775" i="10"/>
  <c r="P1776" i="10"/>
  <c r="P1777" i="10"/>
  <c r="P1778" i="10"/>
  <c r="P1779" i="10"/>
  <c r="P1780" i="10"/>
  <c r="P1781" i="10"/>
  <c r="P1782" i="10"/>
  <c r="P1783" i="10"/>
  <c r="P1784" i="10"/>
  <c r="P1785" i="10"/>
  <c r="P1786" i="10"/>
  <c r="P1787" i="10"/>
  <c r="P1788" i="10"/>
  <c r="P1789" i="10"/>
  <c r="P1790" i="10"/>
  <c r="P1791" i="10"/>
  <c r="P1792" i="10"/>
  <c r="P1793" i="10"/>
  <c r="P1794" i="10"/>
  <c r="P1795" i="10"/>
  <c r="P1796" i="10"/>
  <c r="P1797" i="10"/>
  <c r="P1798" i="10"/>
  <c r="P1799" i="10"/>
  <c r="P1800" i="10"/>
  <c r="P1801" i="10"/>
  <c r="P1802" i="10"/>
  <c r="P1803" i="10"/>
  <c r="P1804" i="10"/>
  <c r="P1805" i="10"/>
  <c r="P1806" i="10"/>
  <c r="P1807" i="10"/>
  <c r="P1808" i="10"/>
  <c r="P1809" i="10"/>
  <c r="P1810" i="10"/>
  <c r="P1811" i="10"/>
  <c r="P1812" i="10"/>
  <c r="P1813" i="10"/>
  <c r="P1814" i="10"/>
  <c r="P1815" i="10"/>
  <c r="P1816" i="10"/>
  <c r="P1817" i="10"/>
  <c r="P1818" i="10"/>
  <c r="P1819" i="10"/>
  <c r="P1820" i="10"/>
  <c r="P1821" i="10"/>
  <c r="P1822" i="10"/>
  <c r="P1823" i="10"/>
  <c r="P1824" i="10"/>
  <c r="P1825" i="10"/>
  <c r="P1826" i="10"/>
  <c r="P1827" i="10"/>
  <c r="P1828" i="10"/>
  <c r="P1829" i="10"/>
  <c r="P1830" i="10"/>
  <c r="P1831" i="10"/>
  <c r="P1832" i="10"/>
  <c r="P1833" i="10"/>
  <c r="P1834" i="10"/>
  <c r="P1835" i="10"/>
  <c r="P1836" i="10"/>
  <c r="P1837" i="10"/>
  <c r="P1838" i="10"/>
  <c r="P1839" i="10"/>
  <c r="P1840" i="10"/>
  <c r="P1841" i="10"/>
  <c r="P1842" i="10"/>
  <c r="P1843" i="10"/>
  <c r="P1844" i="10"/>
  <c r="P1845" i="10"/>
  <c r="P1846" i="10"/>
  <c r="P1847" i="10"/>
  <c r="P1848" i="10"/>
  <c r="P1849" i="10"/>
  <c r="P1850" i="10"/>
  <c r="P1851" i="10"/>
  <c r="P1852" i="10"/>
  <c r="P1853" i="10"/>
  <c r="P1854" i="10"/>
  <c r="P1855" i="10"/>
  <c r="P1856" i="10"/>
  <c r="P1857" i="10"/>
  <c r="P1858" i="10"/>
  <c r="P1859" i="10"/>
  <c r="P1860" i="10"/>
  <c r="P1861" i="10"/>
  <c r="P1862" i="10"/>
  <c r="P1863" i="10"/>
  <c r="P1864" i="10"/>
  <c r="P1865" i="10"/>
  <c r="P1866" i="10"/>
  <c r="P1867" i="10"/>
  <c r="P1868" i="10"/>
  <c r="P1869" i="10"/>
  <c r="P1870" i="10"/>
  <c r="P1871" i="10"/>
  <c r="P1872" i="10"/>
  <c r="P1873" i="10"/>
  <c r="P1874" i="10"/>
  <c r="P1875" i="10"/>
  <c r="P1876" i="10"/>
  <c r="P1877" i="10"/>
  <c r="P1878" i="10"/>
  <c r="P1879" i="10"/>
  <c r="P1880" i="10"/>
  <c r="P1881" i="10"/>
  <c r="P1882" i="10"/>
  <c r="P1883" i="10"/>
  <c r="P1884" i="10"/>
  <c r="P1885" i="10"/>
  <c r="P1886" i="10"/>
  <c r="P1887" i="10"/>
  <c r="P1888" i="10"/>
  <c r="P1889" i="10"/>
  <c r="P1890" i="10"/>
  <c r="P1891" i="10"/>
  <c r="P1892" i="10"/>
  <c r="P1893" i="10"/>
  <c r="P1894" i="10"/>
  <c r="P1895" i="10"/>
  <c r="P1896" i="10"/>
  <c r="P1897" i="10"/>
  <c r="P1898" i="10"/>
  <c r="P1899" i="10"/>
  <c r="P1900" i="10"/>
  <c r="P1901" i="10"/>
  <c r="P1902" i="10"/>
  <c r="P1903" i="10"/>
  <c r="P1904" i="10"/>
  <c r="P1905" i="10"/>
  <c r="P1906" i="10"/>
  <c r="P1907" i="10"/>
  <c r="P1908" i="10"/>
  <c r="P1909" i="10"/>
  <c r="P1910" i="10"/>
  <c r="P1911" i="10"/>
  <c r="P1912" i="10"/>
  <c r="P1913" i="10"/>
  <c r="P1914" i="10"/>
  <c r="P1915" i="10"/>
  <c r="P1916" i="10"/>
  <c r="P1917" i="10"/>
  <c r="P1918" i="10"/>
  <c r="P1919" i="10"/>
  <c r="P1920" i="10"/>
  <c r="P1921" i="10"/>
  <c r="P1922" i="10"/>
  <c r="P1923" i="10"/>
  <c r="P1924" i="10"/>
  <c r="P1925" i="10"/>
  <c r="P1926" i="10"/>
  <c r="P1927" i="10"/>
  <c r="P1928" i="10"/>
  <c r="P1929" i="10"/>
  <c r="P1930" i="10"/>
  <c r="P1931" i="10"/>
  <c r="P1932" i="10"/>
  <c r="P1933" i="10"/>
  <c r="P1934" i="10"/>
  <c r="P1935" i="10"/>
  <c r="P1936" i="10"/>
  <c r="P1937" i="10"/>
  <c r="P1938" i="10"/>
  <c r="P1939" i="10"/>
  <c r="P1940" i="10"/>
  <c r="P1941" i="10"/>
  <c r="P1942" i="10"/>
  <c r="P1943" i="10"/>
  <c r="P1944" i="10"/>
  <c r="P1945" i="10"/>
  <c r="P1946" i="10"/>
  <c r="P1947" i="10"/>
  <c r="P1948" i="10"/>
  <c r="P1949" i="10"/>
  <c r="P1950" i="10"/>
  <c r="P1951" i="10"/>
  <c r="P1952" i="10"/>
  <c r="P1953" i="10"/>
  <c r="P1954" i="10"/>
  <c r="P1955" i="10"/>
  <c r="P1956" i="10"/>
  <c r="P1957" i="10"/>
  <c r="P1958" i="10"/>
  <c r="P1959" i="10"/>
  <c r="P1960" i="10"/>
  <c r="P1961" i="10"/>
  <c r="P1962" i="10"/>
  <c r="P1963" i="10"/>
  <c r="P1964" i="10"/>
  <c r="P1965" i="10"/>
  <c r="P1966" i="10"/>
  <c r="P1967" i="10"/>
  <c r="P1968" i="10"/>
  <c r="P1969" i="10"/>
  <c r="P1970" i="10"/>
  <c r="P1971" i="10"/>
  <c r="P1972" i="10"/>
  <c r="P1973" i="10"/>
  <c r="P1974" i="10"/>
  <c r="P1975" i="10"/>
  <c r="P1976" i="10"/>
  <c r="P1977" i="10"/>
  <c r="P1978" i="10"/>
  <c r="P1979" i="10"/>
  <c r="P1980" i="10"/>
  <c r="P1981" i="10"/>
  <c r="P1982" i="10"/>
  <c r="P1983" i="10"/>
  <c r="P1984" i="10"/>
  <c r="P1985" i="10"/>
  <c r="P1986" i="10"/>
  <c r="P1987" i="10"/>
  <c r="P1988" i="10"/>
  <c r="P1989" i="10"/>
  <c r="P1990" i="10"/>
  <c r="P1991" i="10"/>
  <c r="P1992" i="10"/>
  <c r="P1993" i="10"/>
  <c r="P1994" i="10"/>
  <c r="P1995" i="10"/>
  <c r="P1996" i="10"/>
  <c r="P1997" i="10"/>
  <c r="P1998" i="10"/>
  <c r="P1999" i="10"/>
  <c r="P2000" i="10"/>
  <c r="P2001" i="10"/>
  <c r="P2002" i="10"/>
  <c r="P2003" i="10"/>
  <c r="P2004" i="10"/>
  <c r="P2005" i="10"/>
  <c r="P2006" i="10"/>
  <c r="P2007" i="10"/>
  <c r="P2008" i="10"/>
  <c r="P2009" i="10"/>
  <c r="P2010" i="10"/>
  <c r="P2011" i="10"/>
  <c r="P2012" i="10"/>
  <c r="P2013" i="10"/>
  <c r="P2014" i="10"/>
  <c r="P2015" i="10"/>
  <c r="P2016" i="10"/>
  <c r="P2017" i="10"/>
  <c r="P2018" i="10"/>
  <c r="P2019" i="10"/>
  <c r="P2020" i="10"/>
  <c r="P2021" i="10"/>
  <c r="P2022" i="10"/>
  <c r="P2023" i="10"/>
  <c r="P2024" i="10"/>
  <c r="P2025" i="10"/>
  <c r="P2026" i="10"/>
  <c r="P2027" i="10"/>
  <c r="P2028" i="10"/>
  <c r="P2029" i="10"/>
  <c r="P2030" i="10"/>
  <c r="P2031" i="10"/>
  <c r="P2032" i="10"/>
  <c r="P2033" i="10"/>
  <c r="P2034" i="10"/>
  <c r="P2035" i="10"/>
  <c r="P2036" i="10"/>
  <c r="P2037" i="10"/>
  <c r="P2038" i="10"/>
  <c r="P2039" i="10"/>
  <c r="P2040" i="10"/>
  <c r="P2041" i="10"/>
  <c r="P2042" i="10"/>
  <c r="P2043" i="10"/>
  <c r="P2044" i="10"/>
  <c r="P2045" i="10"/>
  <c r="P2046" i="10"/>
  <c r="P2047" i="10"/>
  <c r="P2048" i="10"/>
  <c r="P2049" i="10"/>
  <c r="P2050" i="10"/>
  <c r="P2051" i="10"/>
  <c r="P2052" i="10"/>
  <c r="P2053" i="10"/>
  <c r="P2054" i="10"/>
  <c r="P2055" i="10"/>
  <c r="P2056" i="10"/>
  <c r="P2057" i="10"/>
  <c r="P2058" i="10"/>
  <c r="P2059" i="10"/>
  <c r="P2060" i="10"/>
  <c r="P2061" i="10"/>
  <c r="P2062" i="10"/>
  <c r="P2063" i="10"/>
  <c r="P2064" i="10"/>
  <c r="P2065" i="10"/>
  <c r="P2066" i="10"/>
  <c r="P2067" i="10"/>
  <c r="P2068" i="10"/>
  <c r="P2069" i="10"/>
  <c r="P2070" i="10"/>
  <c r="P2071" i="10"/>
  <c r="P2072" i="10"/>
  <c r="P2073" i="10"/>
  <c r="P2074" i="10"/>
  <c r="P2075" i="10"/>
  <c r="P2076" i="10"/>
  <c r="P2077" i="10"/>
  <c r="P2078" i="10"/>
  <c r="P2079" i="10"/>
  <c r="P2080" i="10"/>
  <c r="P2081" i="10"/>
  <c r="P2082" i="10"/>
  <c r="P2083" i="10"/>
  <c r="P2084" i="10"/>
  <c r="P2085" i="10"/>
  <c r="P2086" i="10"/>
  <c r="P2087" i="10"/>
  <c r="P2088" i="10"/>
  <c r="P7" i="10"/>
  <c r="A4" i="10"/>
  <c r="R1025" i="1" l="1"/>
  <c r="Y426" i="1"/>
  <c r="Y579" i="1"/>
  <c r="Y782" i="1"/>
  <c r="Y1090" i="1"/>
  <c r="Y1057" i="1"/>
  <c r="Y937" i="1"/>
  <c r="Y901" i="1"/>
  <c r="Y865" i="1"/>
  <c r="Y829" i="1"/>
  <c r="Y637" i="1"/>
  <c r="Y577" i="1"/>
  <c r="Y29" i="1"/>
  <c r="Y1081" i="1"/>
  <c r="Y1009" i="1"/>
  <c r="Y805" i="1"/>
  <c r="Y397" i="1"/>
  <c r="Y99" i="1"/>
  <c r="Y27" i="1"/>
  <c r="Y831" i="1"/>
  <c r="Y277" i="1"/>
  <c r="Y145" i="1"/>
  <c r="Y111" i="1"/>
  <c r="Y202" i="1"/>
  <c r="Y429" i="1"/>
  <c r="Y656" i="1"/>
  <c r="Y416" i="1"/>
  <c r="Y991" i="1"/>
  <c r="Y967" i="1"/>
  <c r="Y945" i="1"/>
  <c r="Y931" i="1"/>
  <c r="Y919" i="1"/>
  <c r="Y883" i="1"/>
  <c r="Y823" i="1"/>
  <c r="Y751" i="1"/>
  <c r="Y739" i="1"/>
  <c r="Y619" i="1"/>
  <c r="Y571" i="1"/>
  <c r="Y559" i="1"/>
  <c r="Y523" i="1"/>
  <c r="Y499" i="1"/>
  <c r="Y463" i="1"/>
  <c r="Y384" i="1"/>
  <c r="Y263" i="1"/>
  <c r="Y211" i="1"/>
  <c r="Y170" i="1"/>
  <c r="Y151" i="1"/>
  <c r="Y128" i="1"/>
  <c r="Y395" i="1"/>
  <c r="Y227" i="1"/>
  <c r="Y214" i="1"/>
  <c r="Y141" i="1"/>
  <c r="Y392" i="1"/>
  <c r="Y1064" i="1"/>
  <c r="Y493" i="1"/>
  <c r="Y174" i="1"/>
  <c r="Y150" i="1"/>
  <c r="Y94" i="1"/>
  <c r="Y860" i="1"/>
  <c r="Y452" i="1"/>
  <c r="Y941" i="1"/>
  <c r="Y365" i="1"/>
  <c r="Y236" i="1"/>
  <c r="Y199" i="1"/>
  <c r="Y149" i="1"/>
  <c r="Y113" i="1"/>
  <c r="Y1067" i="1"/>
  <c r="Y923" i="1"/>
  <c r="Y911" i="1"/>
  <c r="Y803" i="1"/>
  <c r="Y755" i="1"/>
  <c r="Y660" i="1"/>
  <c r="Y587" i="1"/>
  <c r="Y527" i="1"/>
  <c r="Y508" i="1"/>
  <c r="Y433" i="1"/>
  <c r="Y371" i="1"/>
  <c r="Y326" i="1"/>
  <c r="Y155" i="1"/>
  <c r="Y143" i="1"/>
  <c r="Y37" i="1"/>
  <c r="Y1094" i="1"/>
  <c r="Y1042" i="1"/>
  <c r="Y1031" i="1"/>
  <c r="Y984" i="1"/>
  <c r="Y862" i="1"/>
  <c r="Y838" i="1"/>
  <c r="Y826" i="1"/>
  <c r="Y790" i="1"/>
  <c r="Y766" i="1"/>
  <c r="Y743" i="1"/>
  <c r="Y600" i="1"/>
  <c r="Y562" i="1"/>
  <c r="Y502" i="1"/>
  <c r="Y466" i="1"/>
  <c r="Y454" i="1"/>
  <c r="Y238" i="1"/>
  <c r="Y84" i="1"/>
  <c r="Y933" i="1"/>
  <c r="Y813" i="1"/>
  <c r="Y441" i="1"/>
  <c r="Y78" i="1"/>
  <c r="Y1052" i="1"/>
  <c r="Y956" i="1"/>
  <c r="Y896" i="1"/>
  <c r="Y872" i="1"/>
  <c r="Y776" i="1"/>
  <c r="Y646" i="1"/>
  <c r="Y608" i="1"/>
  <c r="Y537" i="1"/>
  <c r="Y404" i="1"/>
  <c r="Y369" i="1"/>
  <c r="Y46" i="1"/>
  <c r="Y715" i="1"/>
  <c r="Y1045" i="1"/>
  <c r="Y978" i="1"/>
  <c r="Y954" i="1"/>
  <c r="Y846" i="1"/>
  <c r="Y798" i="1"/>
  <c r="Y762" i="1"/>
  <c r="Y546" i="1"/>
  <c r="Y414" i="1"/>
  <c r="Y402" i="1"/>
  <c r="Y1073" i="1"/>
  <c r="Y929" i="1"/>
  <c r="Y905" i="1"/>
  <c r="Y857" i="1"/>
  <c r="Y833" i="1"/>
  <c r="Y749" i="1"/>
  <c r="Y674" i="1"/>
  <c r="Y585" i="1"/>
  <c r="Y557" i="1"/>
  <c r="Y449" i="1"/>
  <c r="Y437" i="1"/>
  <c r="Y19" i="1"/>
  <c r="Y1005" i="1"/>
  <c r="Y988" i="1"/>
  <c r="Y893" i="1"/>
  <c r="Y784" i="1"/>
  <c r="Y688" i="1"/>
  <c r="Y631" i="1"/>
  <c r="Y604" i="1"/>
  <c r="Y496" i="1"/>
  <c r="Y461" i="1"/>
  <c r="Y412" i="1"/>
  <c r="Y400" i="1"/>
  <c r="Y280" i="1"/>
  <c r="Y268" i="1"/>
  <c r="Y1097" i="1"/>
  <c r="Y915" i="1"/>
  <c r="Y867" i="1"/>
  <c r="Y819" i="1"/>
  <c r="Y810" i="1"/>
  <c r="Y795" i="1"/>
  <c r="Y639" i="1"/>
  <c r="Y616" i="1"/>
  <c r="Y568" i="1"/>
  <c r="Y519" i="1"/>
  <c r="Y478" i="1"/>
  <c r="Y435" i="1"/>
  <c r="Y303" i="1"/>
  <c r="Y185" i="1"/>
  <c r="Y41" i="1"/>
  <c r="Y1049" i="1"/>
  <c r="Y964" i="1"/>
  <c r="Y950" i="1"/>
  <c r="Y927" i="1"/>
  <c r="Y878" i="1"/>
  <c r="Y854" i="1"/>
  <c r="Y843" i="1"/>
  <c r="Y759" i="1"/>
  <c r="Y734" i="1"/>
  <c r="Y710" i="1"/>
  <c r="Y700" i="1"/>
  <c r="Y662" i="1"/>
  <c r="Y602" i="1"/>
  <c r="Y590" i="1"/>
  <c r="Y422" i="1"/>
  <c r="Y410" i="1"/>
  <c r="Y230" i="1"/>
  <c r="Y134" i="1"/>
  <c r="Y88" i="1"/>
  <c r="Y352" i="1"/>
  <c r="Y313" i="1"/>
  <c r="Y250" i="1"/>
  <c r="Y52" i="1"/>
  <c r="Y972" i="1"/>
  <c r="Y948" i="1"/>
  <c r="Y888" i="1"/>
  <c r="Y792" i="1"/>
  <c r="Y774" i="1"/>
  <c r="Y708" i="1"/>
  <c r="Y552" i="1"/>
  <c r="Y420" i="1"/>
  <c r="Y408" i="1"/>
  <c r="Y339" i="1"/>
  <c r="Y204" i="1"/>
  <c r="Y192" i="1"/>
  <c r="Y65" i="1"/>
  <c r="Y1098" i="1"/>
  <c r="Y1077" i="1"/>
  <c r="Y1063" i="1"/>
  <c r="Y1043" i="1"/>
  <c r="Y1030" i="1"/>
  <c r="Y1016" i="1"/>
  <c r="Y1004" i="1"/>
  <c r="Y983" i="1"/>
  <c r="Y963" i="1"/>
  <c r="Y944" i="1"/>
  <c r="Y926" i="1"/>
  <c r="Y907" i="1"/>
  <c r="Y892" i="1"/>
  <c r="Y876" i="1"/>
  <c r="Y842" i="1"/>
  <c r="Y824" i="1"/>
  <c r="Y809" i="1"/>
  <c r="Y788" i="1"/>
  <c r="Y773" i="1"/>
  <c r="Y758" i="1"/>
  <c r="Y742" i="1"/>
  <c r="Y726" i="1"/>
  <c r="Y713" i="1"/>
  <c r="Y699" i="1"/>
  <c r="Y685" i="1"/>
  <c r="Y673" i="1"/>
  <c r="Y659" i="1"/>
  <c r="Y645" i="1"/>
  <c r="Y630" i="1"/>
  <c r="Y615" i="1"/>
  <c r="Y599" i="1"/>
  <c r="Y584" i="1"/>
  <c r="Y567" i="1"/>
  <c r="Y550" i="1"/>
  <c r="Y536" i="1"/>
  <c r="Y521" i="1"/>
  <c r="Y507" i="1"/>
  <c r="Y492" i="1"/>
  <c r="Y477" i="1"/>
  <c r="Y460" i="1"/>
  <c r="Y432" i="1"/>
  <c r="Y406" i="1"/>
  <c r="Y383" i="1"/>
  <c r="Y368" i="1"/>
  <c r="Y351" i="1"/>
  <c r="Y338" i="1"/>
  <c r="Y325" i="1"/>
  <c r="Y311" i="1"/>
  <c r="Y275" i="1"/>
  <c r="Y262" i="1"/>
  <c r="Y249" i="1"/>
  <c r="Y235" i="1"/>
  <c r="Y198" i="1"/>
  <c r="Y184" i="1"/>
  <c r="Y169" i="1"/>
  <c r="Y127" i="1"/>
  <c r="Y93" i="1"/>
  <c r="Y77" i="1"/>
  <c r="Y64" i="1"/>
  <c r="Y51" i="1"/>
  <c r="Y1076" i="1"/>
  <c r="Y1061" i="1"/>
  <c r="Y1028" i="1"/>
  <c r="Y1015" i="1"/>
  <c r="Y1003" i="1"/>
  <c r="Y982" i="1"/>
  <c r="Y962" i="1"/>
  <c r="Y943" i="1"/>
  <c r="Y924" i="1"/>
  <c r="Y906" i="1"/>
  <c r="Y890" i="1"/>
  <c r="Y875" i="1"/>
  <c r="Y858" i="1"/>
  <c r="Y840" i="1"/>
  <c r="Y808" i="1"/>
  <c r="Y787" i="1"/>
  <c r="Y772" i="1"/>
  <c r="Y756" i="1"/>
  <c r="Y740" i="1"/>
  <c r="Y725" i="1"/>
  <c r="Y712" i="1"/>
  <c r="Y698" i="1"/>
  <c r="Y684" i="1"/>
  <c r="Y672" i="1"/>
  <c r="Y657" i="1"/>
  <c r="Y644" i="1"/>
  <c r="Y629" i="1"/>
  <c r="Y613" i="1"/>
  <c r="Y598" i="1"/>
  <c r="Y583" i="1"/>
  <c r="Y565" i="1"/>
  <c r="Y549" i="1"/>
  <c r="Y534" i="1"/>
  <c r="Y520" i="1"/>
  <c r="Y506" i="1"/>
  <c r="Y491" i="1"/>
  <c r="Y476" i="1"/>
  <c r="Y431" i="1"/>
  <c r="Y405" i="1"/>
  <c r="Y382" i="1"/>
  <c r="Y366" i="1"/>
  <c r="Y350" i="1"/>
  <c r="Y337" i="1"/>
  <c r="Y324" i="1"/>
  <c r="Y310" i="1"/>
  <c r="Y274" i="1"/>
  <c r="Y261" i="1"/>
  <c r="Y248" i="1"/>
  <c r="Y233" i="1"/>
  <c r="Y197" i="1"/>
  <c r="Y183" i="1"/>
  <c r="Y168" i="1"/>
  <c r="Y92" i="1"/>
  <c r="Y76" i="1"/>
  <c r="Y63" i="1"/>
  <c r="Y49" i="1"/>
  <c r="Y1075" i="1"/>
  <c r="Y1060" i="1"/>
  <c r="Y1041" i="1"/>
  <c r="Y1027" i="1"/>
  <c r="Y1014" i="1"/>
  <c r="Y1002" i="1"/>
  <c r="Y979" i="1"/>
  <c r="Y959" i="1"/>
  <c r="Y889" i="1"/>
  <c r="Y874" i="1"/>
  <c r="Y839" i="1"/>
  <c r="Y821" i="1"/>
  <c r="Y807" i="1"/>
  <c r="Y786" i="1"/>
  <c r="Y771" i="1"/>
  <c r="Y724" i="1"/>
  <c r="Y711" i="1"/>
  <c r="Y696" i="1"/>
  <c r="Y683" i="1"/>
  <c r="Y671" i="1"/>
  <c r="Y642" i="1"/>
  <c r="Y628" i="1"/>
  <c r="Y612" i="1"/>
  <c r="Y596" i="1"/>
  <c r="Y582" i="1"/>
  <c r="Y564" i="1"/>
  <c r="Y548" i="1"/>
  <c r="Y533" i="1"/>
  <c r="Y505" i="1"/>
  <c r="Y490" i="1"/>
  <c r="Y475" i="1"/>
  <c r="Y381" i="1"/>
  <c r="Y349" i="1"/>
  <c r="Y336" i="1"/>
  <c r="Y323" i="1"/>
  <c r="Y309" i="1"/>
  <c r="Y273" i="1"/>
  <c r="Y260" i="1"/>
  <c r="Y247" i="1"/>
  <c r="Y231" i="1"/>
  <c r="Y195" i="1"/>
  <c r="Y181" i="1"/>
  <c r="Y167" i="1"/>
  <c r="Y138" i="1"/>
  <c r="Y89" i="1"/>
  <c r="Y75" i="1"/>
  <c r="Y62" i="1"/>
  <c r="Y48" i="1"/>
  <c r="Y25" i="1"/>
  <c r="Y1074" i="1"/>
  <c r="Y1059" i="1"/>
  <c r="Y1040" i="1"/>
  <c r="Y1026" i="1"/>
  <c r="Y1013" i="1"/>
  <c r="Y1001" i="1"/>
  <c r="Y958" i="1"/>
  <c r="Y939" i="1"/>
  <c r="Y921" i="1"/>
  <c r="Y903" i="1"/>
  <c r="Y873" i="1"/>
  <c r="Y855" i="1"/>
  <c r="Y820" i="1"/>
  <c r="Y785" i="1"/>
  <c r="Y770" i="1"/>
  <c r="Y753" i="1"/>
  <c r="Y737" i="1"/>
  <c r="Y723" i="1"/>
  <c r="Y695" i="1"/>
  <c r="Y682" i="1"/>
  <c r="Y670" i="1"/>
  <c r="Y654" i="1"/>
  <c r="Y641" i="1"/>
  <c r="Y626" i="1"/>
  <c r="Y611" i="1"/>
  <c r="Y595" i="1"/>
  <c r="Y581" i="1"/>
  <c r="Y563" i="1"/>
  <c r="Y547" i="1"/>
  <c r="Y532" i="1"/>
  <c r="Y517" i="1"/>
  <c r="Y504" i="1"/>
  <c r="Y489" i="1"/>
  <c r="Y474" i="1"/>
  <c r="Y450" i="1"/>
  <c r="Y380" i="1"/>
  <c r="Y360" i="1"/>
  <c r="Y347" i="1"/>
  <c r="Y334" i="1"/>
  <c r="Y321" i="1"/>
  <c r="Y308" i="1"/>
  <c r="Y272" i="1"/>
  <c r="Y259" i="1"/>
  <c r="Y246" i="1"/>
  <c r="Y194" i="1"/>
  <c r="Y180" i="1"/>
  <c r="Y166" i="1"/>
  <c r="Y137" i="1"/>
  <c r="Y74" i="1"/>
  <c r="Y60" i="1"/>
  <c r="Y47" i="1"/>
  <c r="Y24" i="1"/>
  <c r="Y1095" i="1"/>
  <c r="Y1058" i="1"/>
  <c r="Y1039" i="1"/>
  <c r="Y1025" i="1"/>
  <c r="Y1012" i="1"/>
  <c r="Y1000" i="1"/>
  <c r="Y974" i="1"/>
  <c r="Y957" i="1"/>
  <c r="Y938" i="1"/>
  <c r="Y920" i="1"/>
  <c r="Y902" i="1"/>
  <c r="Y886" i="1"/>
  <c r="Y836" i="1"/>
  <c r="Y769" i="1"/>
  <c r="Y752" i="1"/>
  <c r="Y736" i="1"/>
  <c r="Y722" i="1"/>
  <c r="Y694" i="1"/>
  <c r="Y681" i="1"/>
  <c r="Y669" i="1"/>
  <c r="Y653" i="1"/>
  <c r="Y640" i="1"/>
  <c r="Y625" i="1"/>
  <c r="Y610" i="1"/>
  <c r="Y594" i="1"/>
  <c r="Y531" i="1"/>
  <c r="Y515" i="1"/>
  <c r="Y503" i="1"/>
  <c r="Y488" i="1"/>
  <c r="Y473" i="1"/>
  <c r="Y423" i="1"/>
  <c r="Y379" i="1"/>
  <c r="Y359" i="1"/>
  <c r="Y346" i="1"/>
  <c r="Y333" i="1"/>
  <c r="Y320" i="1"/>
  <c r="Y307" i="1"/>
  <c r="Y271" i="1"/>
  <c r="Y257" i="1"/>
  <c r="Y245" i="1"/>
  <c r="Y193" i="1"/>
  <c r="Y179" i="1"/>
  <c r="Y163" i="1"/>
  <c r="Y136" i="1"/>
  <c r="Y102" i="1"/>
  <c r="Y86" i="1"/>
  <c r="Y73" i="1"/>
  <c r="Y59" i="1"/>
  <c r="Y23" i="1"/>
  <c r="Y1071" i="1"/>
  <c r="Y1038" i="1"/>
  <c r="Y1024" i="1"/>
  <c r="Y1011" i="1"/>
  <c r="Y994" i="1"/>
  <c r="Y973" i="1"/>
  <c r="Y885" i="1"/>
  <c r="Y870" i="1"/>
  <c r="Y850" i="1"/>
  <c r="Y835" i="1"/>
  <c r="Y817" i="1"/>
  <c r="Y799" i="1"/>
  <c r="Y768" i="1"/>
  <c r="Y735" i="1"/>
  <c r="Y721" i="1"/>
  <c r="Y706" i="1"/>
  <c r="Y693" i="1"/>
  <c r="Y680" i="1"/>
  <c r="Y668" i="1"/>
  <c r="Y652" i="1"/>
  <c r="Y624" i="1"/>
  <c r="Y609" i="1"/>
  <c r="Y593" i="1"/>
  <c r="Y560" i="1"/>
  <c r="Y543" i="1"/>
  <c r="Y530" i="1"/>
  <c r="Y514" i="1"/>
  <c r="Y487" i="1"/>
  <c r="Y472" i="1"/>
  <c r="Y442" i="1"/>
  <c r="Y398" i="1"/>
  <c r="Y376" i="1"/>
  <c r="Y358" i="1"/>
  <c r="Y345" i="1"/>
  <c r="Y332" i="1"/>
  <c r="Y319" i="1"/>
  <c r="Y306" i="1"/>
  <c r="Y270" i="1"/>
  <c r="Y256" i="1"/>
  <c r="Y244" i="1"/>
  <c r="Y178" i="1"/>
  <c r="Y135" i="1"/>
  <c r="Y101" i="1"/>
  <c r="Y85" i="1"/>
  <c r="Y72" i="1"/>
  <c r="Y58" i="1"/>
  <c r="Y44" i="1"/>
  <c r="Y22" i="1"/>
  <c r="Y1070" i="1"/>
  <c r="Y1054" i="1"/>
  <c r="Y1036" i="1"/>
  <c r="Y1022" i="1"/>
  <c r="Y1010" i="1"/>
  <c r="Y993" i="1"/>
  <c r="Y935" i="1"/>
  <c r="Y917" i="1"/>
  <c r="Y899" i="1"/>
  <c r="Y884" i="1"/>
  <c r="Y869" i="1"/>
  <c r="Y849" i="1"/>
  <c r="Y834" i="1"/>
  <c r="Y816" i="1"/>
  <c r="Y780" i="1"/>
  <c r="Y720" i="1"/>
  <c r="Y705" i="1"/>
  <c r="Y692" i="1"/>
  <c r="Y679" i="1"/>
  <c r="Y667" i="1"/>
  <c r="Y651" i="1"/>
  <c r="Y623" i="1"/>
  <c r="Y592" i="1"/>
  <c r="Y574" i="1"/>
  <c r="Y542" i="1"/>
  <c r="Y529" i="1"/>
  <c r="Y513" i="1"/>
  <c r="Y500" i="1"/>
  <c r="Y486" i="1"/>
  <c r="Y471" i="1"/>
  <c r="Y375" i="1"/>
  <c r="Y357" i="1"/>
  <c r="Y344" i="1"/>
  <c r="Y331" i="1"/>
  <c r="Y318" i="1"/>
  <c r="Y305" i="1"/>
  <c r="Y269" i="1"/>
  <c r="Y255" i="1"/>
  <c r="Y243" i="1"/>
  <c r="Y212" i="1"/>
  <c r="Y190" i="1"/>
  <c r="Y177" i="1"/>
  <c r="Y100" i="1"/>
  <c r="Y71" i="1"/>
  <c r="Y57" i="1"/>
  <c r="Y43" i="1"/>
  <c r="Y21" i="1"/>
  <c r="Y1069" i="1"/>
  <c r="Y1053" i="1"/>
  <c r="Y1035" i="1"/>
  <c r="Y1021" i="1"/>
  <c r="Y992" i="1"/>
  <c r="Y970" i="1"/>
  <c r="Y952" i="1"/>
  <c r="Y934" i="1"/>
  <c r="Y916" i="1"/>
  <c r="Y898" i="1"/>
  <c r="Y868" i="1"/>
  <c r="Y848" i="1"/>
  <c r="Y815" i="1"/>
  <c r="Y796" i="1"/>
  <c r="Y779" i="1"/>
  <c r="Y764" i="1"/>
  <c r="Y747" i="1"/>
  <c r="Y731" i="1"/>
  <c r="Y719" i="1"/>
  <c r="Y704" i="1"/>
  <c r="Y691" i="1"/>
  <c r="Y678" i="1"/>
  <c r="Y666" i="1"/>
  <c r="Y650" i="1"/>
  <c r="Y635" i="1"/>
  <c r="Y622" i="1"/>
  <c r="Y606" i="1"/>
  <c r="Y591" i="1"/>
  <c r="Y573" i="1"/>
  <c r="Y541" i="1"/>
  <c r="Y528" i="1"/>
  <c r="Y512" i="1"/>
  <c r="Y482" i="1"/>
  <c r="Y467" i="1"/>
  <c r="Y438" i="1"/>
  <c r="Y374" i="1"/>
  <c r="Y356" i="1"/>
  <c r="Y343" i="1"/>
  <c r="Y330" i="1"/>
  <c r="Y317" i="1"/>
  <c r="Y304" i="1"/>
  <c r="Y254" i="1"/>
  <c r="Y242" i="1"/>
  <c r="Y189" i="1"/>
  <c r="Y176" i="1"/>
  <c r="Y132" i="1"/>
  <c r="Y82" i="1"/>
  <c r="Y69" i="1"/>
  <c r="Y56" i="1"/>
  <c r="Y42" i="1"/>
  <c r="Y20" i="1"/>
  <c r="Y1068" i="1"/>
  <c r="Y1034" i="1"/>
  <c r="Y1020" i="1"/>
  <c r="Y1008" i="1"/>
  <c r="Y969" i="1"/>
  <c r="Y951" i="1"/>
  <c r="Y897" i="1"/>
  <c r="Y881" i="1"/>
  <c r="Y847" i="1"/>
  <c r="Y814" i="1"/>
  <c r="Y778" i="1"/>
  <c r="Y763" i="1"/>
  <c r="Y746" i="1"/>
  <c r="Y730" i="1"/>
  <c r="Y718" i="1"/>
  <c r="Y703" i="1"/>
  <c r="Y690" i="1"/>
  <c r="Y677" i="1"/>
  <c r="Y665" i="1"/>
  <c r="Y649" i="1"/>
  <c r="Y634" i="1"/>
  <c r="Y621" i="1"/>
  <c r="Y605" i="1"/>
  <c r="Y572" i="1"/>
  <c r="Y555" i="1"/>
  <c r="Y540" i="1"/>
  <c r="Y511" i="1"/>
  <c r="Y497" i="1"/>
  <c r="Y481" i="1"/>
  <c r="Y393" i="1"/>
  <c r="Y373" i="1"/>
  <c r="Y355" i="1"/>
  <c r="Y342" i="1"/>
  <c r="Y329" i="1"/>
  <c r="Y316" i="1"/>
  <c r="Y266" i="1"/>
  <c r="Y253" i="1"/>
  <c r="Y241" i="1"/>
  <c r="Y188" i="1"/>
  <c r="Y175" i="1"/>
  <c r="Y131" i="1"/>
  <c r="Y97" i="1"/>
  <c r="Y81" i="1"/>
  <c r="Y68" i="1"/>
  <c r="Y55" i="1"/>
  <c r="Y1050" i="1"/>
  <c r="Y1033" i="1"/>
  <c r="Y1019" i="1"/>
  <c r="Y1007" i="1"/>
  <c r="Y968" i="1"/>
  <c r="Y913" i="1"/>
  <c r="Y880" i="1"/>
  <c r="Y793" i="1"/>
  <c r="Y777" i="1"/>
  <c r="Y745" i="1"/>
  <c r="Y729" i="1"/>
  <c r="Y717" i="1"/>
  <c r="Y702" i="1"/>
  <c r="Y689" i="1"/>
  <c r="Y676" i="1"/>
  <c r="Y663" i="1"/>
  <c r="Y648" i="1"/>
  <c r="Y633" i="1"/>
  <c r="Y620" i="1"/>
  <c r="Y588" i="1"/>
  <c r="Y554" i="1"/>
  <c r="Y539" i="1"/>
  <c r="Y525" i="1"/>
  <c r="Y510" i="1"/>
  <c r="Y480" i="1"/>
  <c r="Y464" i="1"/>
  <c r="Y436" i="1"/>
  <c r="Y372" i="1"/>
  <c r="Y354" i="1"/>
  <c r="Y341" i="1"/>
  <c r="Y328" i="1"/>
  <c r="Y315" i="1"/>
  <c r="Y265" i="1"/>
  <c r="Y252" i="1"/>
  <c r="Y239" i="1"/>
  <c r="Y187" i="1"/>
  <c r="Y147" i="1"/>
  <c r="Y130" i="1"/>
  <c r="Y96" i="1"/>
  <c r="Y80" i="1"/>
  <c r="Y67" i="1"/>
  <c r="Y54" i="1"/>
  <c r="Y39" i="1"/>
  <c r="Y1065" i="1"/>
  <c r="Y1032" i="1"/>
  <c r="Y1018" i="1"/>
  <c r="Y1006" i="1"/>
  <c r="Y985" i="1"/>
  <c r="Y912" i="1"/>
  <c r="Y894" i="1"/>
  <c r="Y879" i="1"/>
  <c r="Y863" i="1"/>
  <c r="Y844" i="1"/>
  <c r="Y827" i="1"/>
  <c r="Y811" i="1"/>
  <c r="Y760" i="1"/>
  <c r="Y744" i="1"/>
  <c r="Y728" i="1"/>
  <c r="Y716" i="1"/>
  <c r="Y701" i="1"/>
  <c r="Y675" i="1"/>
  <c r="Y647" i="1"/>
  <c r="Y632" i="1"/>
  <c r="Y569" i="1"/>
  <c r="Y553" i="1"/>
  <c r="Y538" i="1"/>
  <c r="Y524" i="1"/>
  <c r="Y509" i="1"/>
  <c r="Y494" i="1"/>
  <c r="Y479" i="1"/>
  <c r="Y385" i="1"/>
  <c r="Y353" i="1"/>
  <c r="Y340" i="1"/>
  <c r="Y327" i="1"/>
  <c r="Y314" i="1"/>
  <c r="Y278" i="1"/>
  <c r="Y264" i="1"/>
  <c r="Y251" i="1"/>
  <c r="Y200" i="1"/>
  <c r="Y186" i="1"/>
  <c r="Y171" i="1"/>
  <c r="Y146" i="1"/>
  <c r="Y129" i="1"/>
  <c r="Y95" i="1"/>
  <c r="Y79" i="1"/>
  <c r="Y66" i="1"/>
  <c r="Y53" i="1"/>
  <c r="Y38" i="1"/>
  <c r="Y1017" i="1"/>
  <c r="Y727" i="1"/>
  <c r="Y686" i="1"/>
  <c r="R1024" i="1"/>
  <c r="R657" i="1"/>
  <c r="R436" i="1"/>
  <c r="R200" i="1"/>
  <c r="R857" i="1"/>
  <c r="R847" i="1"/>
  <c r="R667" i="1"/>
  <c r="R451" i="1"/>
  <c r="R199" i="1"/>
  <c r="R966" i="1"/>
  <c r="R786" i="1"/>
  <c r="R592" i="1"/>
  <c r="R352" i="1"/>
  <c r="R106" i="1"/>
  <c r="R1102" i="1"/>
  <c r="R956" i="1"/>
  <c r="R764" i="1"/>
  <c r="R566" i="1"/>
  <c r="R334" i="1"/>
  <c r="R99" i="1"/>
  <c r="R953" i="1"/>
  <c r="R762" i="1"/>
  <c r="R556" i="1"/>
  <c r="R319" i="1"/>
  <c r="R82" i="1"/>
  <c r="R1092" i="1"/>
  <c r="R942" i="1"/>
  <c r="R761" i="1"/>
  <c r="R555" i="1"/>
  <c r="R304" i="1"/>
  <c r="R72" i="1"/>
  <c r="R993" i="1"/>
  <c r="R808" i="1"/>
  <c r="R613" i="1"/>
  <c r="R384" i="1"/>
  <c r="R147" i="1"/>
  <c r="R1070" i="1"/>
  <c r="R901" i="1"/>
  <c r="R716" i="1"/>
  <c r="R507" i="1"/>
  <c r="R260" i="1"/>
  <c r="R15" i="1"/>
  <c r="R1053" i="1"/>
  <c r="R880" i="1"/>
  <c r="R689" i="1"/>
  <c r="R471" i="1"/>
  <c r="R233" i="1"/>
  <c r="R1104" i="1"/>
  <c r="R962" i="1"/>
  <c r="R777" i="1"/>
  <c r="R578" i="1"/>
  <c r="R351" i="1"/>
  <c r="R100" i="1"/>
  <c r="R1043" i="1"/>
  <c r="R878" i="1"/>
  <c r="R682" i="1"/>
  <c r="R456" i="1"/>
  <c r="R218" i="1"/>
  <c r="R1036" i="1"/>
  <c r="R866" i="1"/>
  <c r="R678" i="1"/>
  <c r="R455" i="1"/>
  <c r="R207" i="1"/>
  <c r="R1087" i="1"/>
  <c r="R1013" i="1"/>
  <c r="R921" i="1"/>
  <c r="R843" i="1"/>
  <c r="R738" i="1"/>
  <c r="R642" i="1"/>
  <c r="R538" i="1"/>
  <c r="R407" i="1"/>
  <c r="R301" i="1"/>
  <c r="R172" i="1"/>
  <c r="R56" i="1"/>
  <c r="R1082" i="1"/>
  <c r="R1002" i="1"/>
  <c r="R920" i="1"/>
  <c r="R831" i="1"/>
  <c r="R726" i="1"/>
  <c r="R641" i="1"/>
  <c r="R523" i="1"/>
  <c r="R406" i="1"/>
  <c r="R280" i="1"/>
  <c r="R157" i="1"/>
  <c r="R45" i="1"/>
  <c r="R1022" i="1"/>
  <c r="R933" i="1"/>
  <c r="R846" i="1"/>
  <c r="R748" i="1"/>
  <c r="R643" i="1"/>
  <c r="R551" i="1"/>
  <c r="R421" i="1"/>
  <c r="R303" i="1"/>
  <c r="R183" i="1"/>
  <c r="R60" i="1"/>
  <c r="R1077" i="1"/>
  <c r="R995" i="1"/>
  <c r="R919" i="1"/>
  <c r="R819" i="1"/>
  <c r="R725" i="1"/>
  <c r="R619" i="1"/>
  <c r="R508" i="1"/>
  <c r="R397" i="1"/>
  <c r="R270" i="1"/>
  <c r="R156" i="1"/>
  <c r="R30" i="1"/>
  <c r="R1060" i="1"/>
  <c r="R986" i="1"/>
  <c r="R895" i="1"/>
  <c r="R804" i="1"/>
  <c r="R706" i="1"/>
  <c r="R603" i="1"/>
  <c r="R499" i="1"/>
  <c r="R368" i="1"/>
  <c r="R250" i="1"/>
  <c r="R130" i="1"/>
  <c r="R1058" i="1"/>
  <c r="R978" i="1"/>
  <c r="R887" i="1"/>
  <c r="R800" i="1"/>
  <c r="R693" i="1"/>
  <c r="R593" i="1"/>
  <c r="R483" i="1"/>
  <c r="R362" i="1"/>
  <c r="R248" i="1"/>
  <c r="R115" i="1"/>
  <c r="R1073" i="1"/>
  <c r="R1041" i="1"/>
  <c r="R1007" i="1"/>
  <c r="R977" i="1"/>
  <c r="R938" i="1"/>
  <c r="R900" i="1"/>
  <c r="R865" i="1"/>
  <c r="R824" i="1"/>
  <c r="R785" i="1"/>
  <c r="R740" i="1"/>
  <c r="R704" i="1"/>
  <c r="R663" i="1"/>
  <c r="R618" i="1"/>
  <c r="R577" i="1"/>
  <c r="R527" i="1"/>
  <c r="R481" i="1"/>
  <c r="R423" i="1"/>
  <c r="R379" i="1"/>
  <c r="R332" i="1"/>
  <c r="R277" i="1"/>
  <c r="R232" i="1"/>
  <c r="R179" i="1"/>
  <c r="R128" i="1"/>
  <c r="R78" i="1"/>
  <c r="R29" i="1"/>
  <c r="R1072" i="1"/>
  <c r="R1039" i="1"/>
  <c r="R1005" i="1"/>
  <c r="R973" i="1"/>
  <c r="R935" i="1"/>
  <c r="R899" i="1"/>
  <c r="R858" i="1"/>
  <c r="R820" i="1"/>
  <c r="R783" i="1"/>
  <c r="R739" i="1"/>
  <c r="R701" i="1"/>
  <c r="R659" i="1"/>
  <c r="R617" i="1"/>
  <c r="R568" i="1"/>
  <c r="R526" i="1"/>
  <c r="R475" i="1"/>
  <c r="R422" i="1"/>
  <c r="R378" i="1"/>
  <c r="R320" i="1"/>
  <c r="R276" i="1"/>
  <c r="R219" i="1"/>
  <c r="R174" i="1"/>
  <c r="R127" i="1"/>
  <c r="R73" i="1"/>
  <c r="R28" i="1"/>
  <c r="R23" i="1"/>
  <c r="R35" i="1"/>
  <c r="R47" i="1"/>
  <c r="R59" i="1"/>
  <c r="R71" i="1"/>
  <c r="R83" i="1"/>
  <c r="R95" i="1"/>
  <c r="R107" i="1"/>
  <c r="R117" i="1"/>
  <c r="R129" i="1"/>
  <c r="R141" i="1"/>
  <c r="R153" i="1"/>
  <c r="R165" i="1"/>
  <c r="R177" i="1"/>
  <c r="R189" i="1"/>
  <c r="R201" i="1"/>
  <c r="R213" i="1"/>
  <c r="R225" i="1"/>
  <c r="R237" i="1"/>
  <c r="R249" i="1"/>
  <c r="R261" i="1"/>
  <c r="R273" i="1"/>
  <c r="R285" i="1"/>
  <c r="R297" i="1"/>
  <c r="R309" i="1"/>
  <c r="R321" i="1"/>
  <c r="R333" i="1"/>
  <c r="R345" i="1"/>
  <c r="R357" i="1"/>
  <c r="R369" i="1"/>
  <c r="R381" i="1"/>
  <c r="R393" i="1"/>
  <c r="R405" i="1"/>
  <c r="R417" i="1"/>
  <c r="R429" i="1"/>
  <c r="R441" i="1"/>
  <c r="R453" i="1"/>
  <c r="R465" i="1"/>
  <c r="R477" i="1"/>
  <c r="R489" i="1"/>
  <c r="R501" i="1"/>
  <c r="R513" i="1"/>
  <c r="R525" i="1"/>
  <c r="R537" i="1"/>
  <c r="R549" i="1"/>
  <c r="R561" i="1"/>
  <c r="R573" i="1"/>
  <c r="R585" i="1"/>
  <c r="R597" i="1"/>
  <c r="R609" i="1"/>
  <c r="R621" i="1"/>
  <c r="R633" i="1"/>
  <c r="R645" i="1"/>
  <c r="R22" i="1"/>
  <c r="R36" i="1"/>
  <c r="R49" i="1"/>
  <c r="R62" i="1"/>
  <c r="R75" i="1"/>
  <c r="R88" i="1"/>
  <c r="R101" i="1"/>
  <c r="R125" i="1"/>
  <c r="R138" i="1"/>
  <c r="R151" i="1"/>
  <c r="R164" i="1"/>
  <c r="R178" i="1"/>
  <c r="R191" i="1"/>
  <c r="R204" i="1"/>
  <c r="R217" i="1"/>
  <c r="R230" i="1"/>
  <c r="R243" i="1"/>
  <c r="R256" i="1"/>
  <c r="R269" i="1"/>
  <c r="R282" i="1"/>
  <c r="R295" i="1"/>
  <c r="R308" i="1"/>
  <c r="R322" i="1"/>
  <c r="R335" i="1"/>
  <c r="R348" i="1"/>
  <c r="R361" i="1"/>
  <c r="R374" i="1"/>
  <c r="R387" i="1"/>
  <c r="R400" i="1"/>
  <c r="R413" i="1"/>
  <c r="R426" i="1"/>
  <c r="R439" i="1"/>
  <c r="R452" i="1"/>
  <c r="R466" i="1"/>
  <c r="R479" i="1"/>
  <c r="R492" i="1"/>
  <c r="R505" i="1"/>
  <c r="R518" i="1"/>
  <c r="R531" i="1"/>
  <c r="R544" i="1"/>
  <c r="R557" i="1"/>
  <c r="R570" i="1"/>
  <c r="R583" i="1"/>
  <c r="R596" i="1"/>
  <c r="R610" i="1"/>
  <c r="R623" i="1"/>
  <c r="R636" i="1"/>
  <c r="R649" i="1"/>
  <c r="R661" i="1"/>
  <c r="R673" i="1"/>
  <c r="R685" i="1"/>
  <c r="R697" i="1"/>
  <c r="R709" i="1"/>
  <c r="R721" i="1"/>
  <c r="R733" i="1"/>
  <c r="R745" i="1"/>
  <c r="R757" i="1"/>
  <c r="R769" i="1"/>
  <c r="R781" i="1"/>
  <c r="R793" i="1"/>
  <c r="R805" i="1"/>
  <c r="R817" i="1"/>
  <c r="R829" i="1"/>
  <c r="R841" i="1"/>
  <c r="R853" i="1"/>
  <c r="R13" i="1"/>
  <c r="R27" i="1"/>
  <c r="R41" i="1"/>
  <c r="R55" i="1"/>
  <c r="R69" i="1"/>
  <c r="R84" i="1"/>
  <c r="R98" i="1"/>
  <c r="R112" i="1"/>
  <c r="R124" i="1"/>
  <c r="R139" i="1"/>
  <c r="R154" i="1"/>
  <c r="R168" i="1"/>
  <c r="R182" i="1"/>
  <c r="R196" i="1"/>
  <c r="R210" i="1"/>
  <c r="R224" i="1"/>
  <c r="R239" i="1"/>
  <c r="R253" i="1"/>
  <c r="R267" i="1"/>
  <c r="R281" i="1"/>
  <c r="R296" i="1"/>
  <c r="R311" i="1"/>
  <c r="R325" i="1"/>
  <c r="R339" i="1"/>
  <c r="R353" i="1"/>
  <c r="R367" i="1"/>
  <c r="R382" i="1"/>
  <c r="R396" i="1"/>
  <c r="R410" i="1"/>
  <c r="R424" i="1"/>
  <c r="R438" i="1"/>
  <c r="R454" i="1"/>
  <c r="R468" i="1"/>
  <c r="R482" i="1"/>
  <c r="R496" i="1"/>
  <c r="R510" i="1"/>
  <c r="R524" i="1"/>
  <c r="R539" i="1"/>
  <c r="R553" i="1"/>
  <c r="R567" i="1"/>
  <c r="R581" i="1"/>
  <c r="R595" i="1"/>
  <c r="R611" i="1"/>
  <c r="R625" i="1"/>
  <c r="R639" i="1"/>
  <c r="R653" i="1"/>
  <c r="R666" i="1"/>
  <c r="R679" i="1"/>
  <c r="R692" i="1"/>
  <c r="R705" i="1"/>
  <c r="R718" i="1"/>
  <c r="R731" i="1"/>
  <c r="R744" i="1"/>
  <c r="R758" i="1"/>
  <c r="R771" i="1"/>
  <c r="R784" i="1"/>
  <c r="R797" i="1"/>
  <c r="R810" i="1"/>
  <c r="R823" i="1"/>
  <c r="R836" i="1"/>
  <c r="R849" i="1"/>
  <c r="R862" i="1"/>
  <c r="R874" i="1"/>
  <c r="R886" i="1"/>
  <c r="R898" i="1"/>
  <c r="R910" i="1"/>
  <c r="R922" i="1"/>
  <c r="R934" i="1"/>
  <c r="R946" i="1"/>
  <c r="R958" i="1"/>
  <c r="R970" i="1"/>
  <c r="R982" i="1"/>
  <c r="R994" i="1"/>
  <c r="R1006" i="1"/>
  <c r="R1018" i="1"/>
  <c r="R1030" i="1"/>
  <c r="R1042" i="1"/>
  <c r="R1054" i="1"/>
  <c r="R1066" i="1"/>
  <c r="R1078" i="1"/>
  <c r="R1089" i="1"/>
  <c r="R1094" i="1"/>
  <c r="R1103" i="1"/>
  <c r="R18" i="1"/>
  <c r="AB18" i="1" s="1"/>
  <c r="Z18" i="1" s="1"/>
  <c r="R32" i="1"/>
  <c r="R46" i="1"/>
  <c r="R61" i="1"/>
  <c r="R76" i="1"/>
  <c r="R90" i="1"/>
  <c r="R104" i="1"/>
  <c r="R116" i="1"/>
  <c r="R131" i="1"/>
  <c r="R145" i="1"/>
  <c r="R159" i="1"/>
  <c r="R173" i="1"/>
  <c r="R187" i="1"/>
  <c r="R202" i="1"/>
  <c r="R216" i="1"/>
  <c r="R231" i="1"/>
  <c r="R245" i="1"/>
  <c r="R259" i="1"/>
  <c r="R274" i="1"/>
  <c r="R288" i="1"/>
  <c r="R302" i="1"/>
  <c r="R316" i="1"/>
  <c r="R330" i="1"/>
  <c r="R344" i="1"/>
  <c r="R359" i="1"/>
  <c r="R373" i="1"/>
  <c r="R388" i="1"/>
  <c r="R402" i="1"/>
  <c r="R416" i="1"/>
  <c r="R431" i="1"/>
  <c r="R445" i="1"/>
  <c r="R459" i="1"/>
  <c r="R473" i="1"/>
  <c r="R487" i="1"/>
  <c r="R502" i="1"/>
  <c r="R516" i="1"/>
  <c r="R530" i="1"/>
  <c r="R545" i="1"/>
  <c r="R559" i="1"/>
  <c r="R574" i="1"/>
  <c r="R588" i="1"/>
  <c r="R602" i="1"/>
  <c r="R616" i="1"/>
  <c r="R630" i="1"/>
  <c r="R644" i="1"/>
  <c r="R658" i="1"/>
  <c r="R671" i="1"/>
  <c r="R684" i="1"/>
  <c r="R698" i="1"/>
  <c r="R711" i="1"/>
  <c r="R724" i="1"/>
  <c r="R737" i="1"/>
  <c r="R750" i="1"/>
  <c r="R763" i="1"/>
  <c r="R776" i="1"/>
  <c r="R789" i="1"/>
  <c r="R802" i="1"/>
  <c r="R815" i="1"/>
  <c r="R828" i="1"/>
  <c r="R842" i="1"/>
  <c r="R855" i="1"/>
  <c r="R867" i="1"/>
  <c r="R879" i="1"/>
  <c r="R891" i="1"/>
  <c r="R903" i="1"/>
  <c r="R915" i="1"/>
  <c r="R927" i="1"/>
  <c r="R939" i="1"/>
  <c r="R951" i="1"/>
  <c r="R963" i="1"/>
  <c r="R975" i="1"/>
  <c r="R987" i="1"/>
  <c r="R999" i="1"/>
  <c r="R1011" i="1"/>
  <c r="R1023" i="1"/>
  <c r="R1035" i="1"/>
  <c r="R1047" i="1"/>
  <c r="R1059" i="1"/>
  <c r="R1071" i="1"/>
  <c r="R1083" i="1"/>
  <c r="R16" i="1"/>
  <c r="R33" i="1"/>
  <c r="R51" i="1"/>
  <c r="R67" i="1"/>
  <c r="R85" i="1"/>
  <c r="R102" i="1"/>
  <c r="R118" i="1"/>
  <c r="R134" i="1"/>
  <c r="R150" i="1"/>
  <c r="R169" i="1"/>
  <c r="R185" i="1"/>
  <c r="R203" i="1"/>
  <c r="R220" i="1"/>
  <c r="R236" i="1"/>
  <c r="R254" i="1"/>
  <c r="R271" i="1"/>
  <c r="R289" i="1"/>
  <c r="R305" i="1"/>
  <c r="R323" i="1"/>
  <c r="R340" i="1"/>
  <c r="R356" i="1"/>
  <c r="R375" i="1"/>
  <c r="R391" i="1"/>
  <c r="R408" i="1"/>
  <c r="R425" i="1"/>
  <c r="R443" i="1"/>
  <c r="R460" i="1"/>
  <c r="R476" i="1"/>
  <c r="R494" i="1"/>
  <c r="R511" i="1"/>
  <c r="R528" i="1"/>
  <c r="R546" i="1"/>
  <c r="R563" i="1"/>
  <c r="R579" i="1"/>
  <c r="R598" i="1"/>
  <c r="R614" i="1"/>
  <c r="R631" i="1"/>
  <c r="R648" i="1"/>
  <c r="R664" i="1"/>
  <c r="R680" i="1"/>
  <c r="R695" i="1"/>
  <c r="R712" i="1"/>
  <c r="R727" i="1"/>
  <c r="R742" i="1"/>
  <c r="R759" i="1"/>
  <c r="R774" i="1"/>
  <c r="R790" i="1"/>
  <c r="R806" i="1"/>
  <c r="R821" i="1"/>
  <c r="R837" i="1"/>
  <c r="R852" i="1"/>
  <c r="R868" i="1"/>
  <c r="R882" i="1"/>
  <c r="R896" i="1"/>
  <c r="R911" i="1"/>
  <c r="R925" i="1"/>
  <c r="R940" i="1"/>
  <c r="R954" i="1"/>
  <c r="R968" i="1"/>
  <c r="R983" i="1"/>
  <c r="R997" i="1"/>
  <c r="R1012" i="1"/>
  <c r="R1026" i="1"/>
  <c r="R1040" i="1"/>
  <c r="R1055" i="1"/>
  <c r="R1069" i="1"/>
  <c r="R1084" i="1"/>
  <c r="R1093" i="1"/>
  <c r="R1100" i="1"/>
  <c r="R34" i="1"/>
  <c r="R376" i="1"/>
  <c r="R495" i="1"/>
  <c r="R547" i="1"/>
  <c r="R580" i="1"/>
  <c r="R615" i="1"/>
  <c r="R650" i="1"/>
  <c r="R681" i="1"/>
  <c r="R696" i="1"/>
  <c r="R728" i="1"/>
  <c r="R760" i="1"/>
  <c r="R791" i="1"/>
  <c r="R838" i="1"/>
  <c r="R912" i="1"/>
  <c r="R955" i="1"/>
  <c r="R17" i="1"/>
  <c r="R52" i="1"/>
  <c r="R68" i="1"/>
  <c r="R86" i="1"/>
  <c r="R103" i="1"/>
  <c r="R119" i="1"/>
  <c r="R135" i="1"/>
  <c r="R152" i="1"/>
  <c r="R170" i="1"/>
  <c r="R186" i="1"/>
  <c r="R205" i="1"/>
  <c r="R221" i="1"/>
  <c r="R238" i="1"/>
  <c r="R255" i="1"/>
  <c r="R272" i="1"/>
  <c r="R290" i="1"/>
  <c r="R306" i="1"/>
  <c r="R324" i="1"/>
  <c r="R341" i="1"/>
  <c r="R358" i="1"/>
  <c r="R392" i="1"/>
  <c r="R409" i="1"/>
  <c r="R427" i="1"/>
  <c r="R444" i="1"/>
  <c r="R461" i="1"/>
  <c r="R478" i="1"/>
  <c r="R512" i="1"/>
  <c r="R529" i="1"/>
  <c r="R564" i="1"/>
  <c r="R599" i="1"/>
  <c r="R632" i="1"/>
  <c r="R665" i="1"/>
  <c r="R713" i="1"/>
  <c r="R743" i="1"/>
  <c r="R775" i="1"/>
  <c r="R807" i="1"/>
  <c r="R822" i="1"/>
  <c r="R854" i="1"/>
  <c r="R869" i="1"/>
  <c r="R883" i="1"/>
  <c r="R897" i="1"/>
  <c r="R926" i="1"/>
  <c r="R941" i="1"/>
  <c r="R969" i="1"/>
  <c r="R19" i="1"/>
  <c r="R37" i="1"/>
  <c r="R53" i="1"/>
  <c r="R70" i="1"/>
  <c r="R87" i="1"/>
  <c r="R105" i="1"/>
  <c r="AB105" i="1" s="1"/>
  <c r="Z105" i="1" s="1"/>
  <c r="R120" i="1"/>
  <c r="R136" i="1"/>
  <c r="R155" i="1"/>
  <c r="R171" i="1"/>
  <c r="R188" i="1"/>
  <c r="R206" i="1"/>
  <c r="R222" i="1"/>
  <c r="R240" i="1"/>
  <c r="R257" i="1"/>
  <c r="R275" i="1"/>
  <c r="R291" i="1"/>
  <c r="R307" i="1"/>
  <c r="R326" i="1"/>
  <c r="R342" i="1"/>
  <c r="R360" i="1"/>
  <c r="R377" i="1"/>
  <c r="R394" i="1"/>
  <c r="R411" i="1"/>
  <c r="R428" i="1"/>
  <c r="R446" i="1"/>
  <c r="R462" i="1"/>
  <c r="R480" i="1"/>
  <c r="R497" i="1"/>
  <c r="R514" i="1"/>
  <c r="R532" i="1"/>
  <c r="R24" i="1"/>
  <c r="R40" i="1"/>
  <c r="R57" i="1"/>
  <c r="R74" i="1"/>
  <c r="R92" i="1"/>
  <c r="R109" i="1"/>
  <c r="R123" i="1"/>
  <c r="R142" i="1"/>
  <c r="R158" i="1"/>
  <c r="R175" i="1"/>
  <c r="R193" i="1"/>
  <c r="R209" i="1"/>
  <c r="R227" i="1"/>
  <c r="R244" i="1"/>
  <c r="R262" i="1"/>
  <c r="R278" i="1"/>
  <c r="R294" i="1"/>
  <c r="R313" i="1"/>
  <c r="R329" i="1"/>
  <c r="R347" i="1"/>
  <c r="R364" i="1"/>
  <c r="R380" i="1"/>
  <c r="R398" i="1"/>
  <c r="R415" i="1"/>
  <c r="R433" i="1"/>
  <c r="R449" i="1"/>
  <c r="R467" i="1"/>
  <c r="R484" i="1"/>
  <c r="R500" i="1"/>
  <c r="R519" i="1"/>
  <c r="R535" i="1"/>
  <c r="R552" i="1"/>
  <c r="R569" i="1"/>
  <c r="R587" i="1"/>
  <c r="R604" i="1"/>
  <c r="R620" i="1"/>
  <c r="R638" i="1"/>
  <c r="R655" i="1"/>
  <c r="R670" i="1"/>
  <c r="R687" i="1"/>
  <c r="R702" i="1"/>
  <c r="R717" i="1"/>
  <c r="R734" i="1"/>
  <c r="R749" i="1"/>
  <c r="R765" i="1"/>
  <c r="R780" i="1"/>
  <c r="R796" i="1"/>
  <c r="R812" i="1"/>
  <c r="R827" i="1"/>
  <c r="R844" i="1"/>
  <c r="R859" i="1"/>
  <c r="R873" i="1"/>
  <c r="R888" i="1"/>
  <c r="R902" i="1"/>
  <c r="R917" i="1"/>
  <c r="R931" i="1"/>
  <c r="R945" i="1"/>
  <c r="R960" i="1"/>
  <c r="R974" i="1"/>
  <c r="R989" i="1"/>
  <c r="R1003" i="1"/>
  <c r="R1017" i="1"/>
  <c r="R1032" i="1"/>
  <c r="R1046" i="1"/>
  <c r="R1061" i="1"/>
  <c r="R1075" i="1"/>
  <c r="R1088" i="1"/>
  <c r="R1096" i="1"/>
  <c r="R1105" i="1"/>
  <c r="R365" i="1"/>
  <c r="R735" i="1"/>
  <c r="R830" i="1"/>
  <c r="R875" i="1"/>
  <c r="R918" i="1"/>
  <c r="R947" i="1"/>
  <c r="R976" i="1"/>
  <c r="R1004" i="1"/>
  <c r="R1033" i="1"/>
  <c r="R1062" i="1"/>
  <c r="R1106" i="1"/>
  <c r="R25" i="1"/>
  <c r="R42" i="1"/>
  <c r="R58" i="1"/>
  <c r="R77" i="1"/>
  <c r="R93" i="1"/>
  <c r="R110" i="1"/>
  <c r="R126" i="1"/>
  <c r="R143" i="1"/>
  <c r="R160" i="1"/>
  <c r="R176" i="1"/>
  <c r="R194" i="1"/>
  <c r="R211" i="1"/>
  <c r="R228" i="1"/>
  <c r="R246" i="1"/>
  <c r="R263" i="1"/>
  <c r="R279" i="1"/>
  <c r="R298" i="1"/>
  <c r="R314" i="1"/>
  <c r="R331" i="1"/>
  <c r="R349" i="1"/>
  <c r="R383" i="1"/>
  <c r="R399" i="1"/>
  <c r="R418" i="1"/>
  <c r="R434" i="1"/>
  <c r="R450" i="1"/>
  <c r="R469" i="1"/>
  <c r="R485" i="1"/>
  <c r="R503" i="1"/>
  <c r="R520" i="1"/>
  <c r="R536" i="1"/>
  <c r="R554" i="1"/>
  <c r="R571" i="1"/>
  <c r="R589" i="1"/>
  <c r="R605" i="1"/>
  <c r="R622" i="1"/>
  <c r="R640" i="1"/>
  <c r="R656" i="1"/>
  <c r="R672" i="1"/>
  <c r="R688" i="1"/>
  <c r="R703" i="1"/>
  <c r="R719" i="1"/>
  <c r="R751" i="1"/>
  <c r="R766" i="1"/>
  <c r="R782" i="1"/>
  <c r="R798" i="1"/>
  <c r="R813" i="1"/>
  <c r="R845" i="1"/>
  <c r="R860" i="1"/>
  <c r="R889" i="1"/>
  <c r="R904" i="1"/>
  <c r="R932" i="1"/>
  <c r="R961" i="1"/>
  <c r="R990" i="1"/>
  <c r="R1019" i="1"/>
  <c r="R1048" i="1"/>
  <c r="R1076" i="1"/>
  <c r="R20" i="1"/>
  <c r="R48" i="1"/>
  <c r="R79" i="1"/>
  <c r="R108" i="1"/>
  <c r="R133" i="1"/>
  <c r="R163" i="1"/>
  <c r="R195" i="1"/>
  <c r="R223" i="1"/>
  <c r="R251" i="1"/>
  <c r="R283" i="1"/>
  <c r="R312" i="1"/>
  <c r="R338" i="1"/>
  <c r="R370" i="1"/>
  <c r="R401" i="1"/>
  <c r="R430" i="1"/>
  <c r="R457" i="1"/>
  <c r="R488" i="1"/>
  <c r="R517" i="1"/>
  <c r="R543" i="1"/>
  <c r="R572" i="1"/>
  <c r="R594" i="1"/>
  <c r="R624" i="1"/>
  <c r="R647" i="1"/>
  <c r="R674" i="1"/>
  <c r="R694" i="1"/>
  <c r="R720" i="1"/>
  <c r="R741" i="1"/>
  <c r="R767" i="1"/>
  <c r="R788" i="1"/>
  <c r="R814" i="1"/>
  <c r="R835" i="1"/>
  <c r="R861" i="1"/>
  <c r="R881" i="1"/>
  <c r="R905" i="1"/>
  <c r="R924" i="1"/>
  <c r="R948" i="1"/>
  <c r="R967" i="1"/>
  <c r="R988" i="1"/>
  <c r="R1008" i="1"/>
  <c r="R1027" i="1"/>
  <c r="R1045" i="1"/>
  <c r="R1065" i="1"/>
  <c r="R1085" i="1"/>
  <c r="R1095" i="1"/>
  <c r="R26" i="1"/>
  <c r="R54" i="1"/>
  <c r="R81" i="1"/>
  <c r="R140" i="1"/>
  <c r="R167" i="1"/>
  <c r="R198" i="1"/>
  <c r="R229" i="1"/>
  <c r="R258" i="1"/>
  <c r="R286" i="1"/>
  <c r="R317" i="1"/>
  <c r="R346" i="1"/>
  <c r="R372" i="1"/>
  <c r="R404" i="1"/>
  <c r="R435" i="1"/>
  <c r="R463" i="1"/>
  <c r="R491" i="1"/>
  <c r="R522" i="1"/>
  <c r="R550" i="1"/>
  <c r="R576" i="1"/>
  <c r="R601" i="1"/>
  <c r="R627" i="1"/>
  <c r="R652" i="1"/>
  <c r="R676" i="1"/>
  <c r="R700" i="1"/>
  <c r="R723" i="1"/>
  <c r="R747" i="1"/>
  <c r="R770" i="1"/>
  <c r="R794" i="1"/>
  <c r="R818" i="1"/>
  <c r="R840" i="1"/>
  <c r="R864" i="1"/>
  <c r="R885" i="1"/>
  <c r="R907" i="1"/>
  <c r="R929" i="1"/>
  <c r="R950" i="1"/>
  <c r="R972" i="1"/>
  <c r="R992" i="1"/>
  <c r="R1010" i="1"/>
  <c r="R1029" i="1"/>
  <c r="R1050" i="1"/>
  <c r="R1068" i="1"/>
  <c r="R1097" i="1"/>
  <c r="R21" i="1"/>
  <c r="R50" i="1"/>
  <c r="R80" i="1"/>
  <c r="R111" i="1"/>
  <c r="R137" i="1"/>
  <c r="R166" i="1"/>
  <c r="R197" i="1"/>
  <c r="R226" i="1"/>
  <c r="R252" i="1"/>
  <c r="R284" i="1"/>
  <c r="R315" i="1"/>
  <c r="R343" i="1"/>
  <c r="R371" i="1"/>
  <c r="R403" i="1"/>
  <c r="R432" i="1"/>
  <c r="R458" i="1"/>
  <c r="R490" i="1"/>
  <c r="R521" i="1"/>
  <c r="R548" i="1"/>
  <c r="R575" i="1"/>
  <c r="R600" i="1"/>
  <c r="R626" i="1"/>
  <c r="R651" i="1"/>
  <c r="R675" i="1"/>
  <c r="R699" i="1"/>
  <c r="R722" i="1"/>
  <c r="R746" i="1"/>
  <c r="R768" i="1"/>
  <c r="R792" i="1"/>
  <c r="R816" i="1"/>
  <c r="R839" i="1"/>
  <c r="R863" i="1"/>
  <c r="R884" i="1"/>
  <c r="R906" i="1"/>
  <c r="R928" i="1"/>
  <c r="R949" i="1"/>
  <c r="R971" i="1"/>
  <c r="R991" i="1"/>
  <c r="R1009" i="1"/>
  <c r="R1028" i="1"/>
  <c r="R1049" i="1"/>
  <c r="R1067" i="1"/>
  <c r="R1086" i="1"/>
  <c r="AB1086" i="1" s="1"/>
  <c r="Z1086" i="1" s="1"/>
  <c r="R31" i="1"/>
  <c r="R64" i="1"/>
  <c r="R94" i="1"/>
  <c r="R121" i="1"/>
  <c r="R148" i="1"/>
  <c r="R180" i="1"/>
  <c r="R208" i="1"/>
  <c r="R235" i="1"/>
  <c r="R266" i="1"/>
  <c r="R299" i="1"/>
  <c r="R327" i="1"/>
  <c r="R354" i="1"/>
  <c r="R385" i="1"/>
  <c r="R414" i="1"/>
  <c r="R442" i="1"/>
  <c r="R472" i="1"/>
  <c r="R504" i="1"/>
  <c r="R533" i="1"/>
  <c r="R558" i="1"/>
  <c r="R584" i="1"/>
  <c r="R608" i="1"/>
  <c r="R635" i="1"/>
  <c r="R660" i="1"/>
  <c r="R683" i="1"/>
  <c r="R707" i="1"/>
  <c r="R730" i="1"/>
  <c r="R754" i="1"/>
  <c r="R778" i="1"/>
  <c r="R801" i="1"/>
  <c r="R825" i="1"/>
  <c r="R848" i="1"/>
  <c r="R871" i="1"/>
  <c r="R893" i="1"/>
  <c r="R914" i="1"/>
  <c r="R936" i="1"/>
  <c r="R957" i="1"/>
  <c r="R979" i="1"/>
  <c r="R998" i="1"/>
  <c r="R1016" i="1"/>
  <c r="R1037" i="1"/>
  <c r="R1056" i="1"/>
  <c r="R1074" i="1"/>
  <c r="R1091" i="1"/>
  <c r="R1101" i="1"/>
  <c r="R38" i="1"/>
  <c r="R65" i="1"/>
  <c r="R96" i="1"/>
  <c r="R122" i="1"/>
  <c r="R149" i="1"/>
  <c r="R181" i="1"/>
  <c r="R212" i="1"/>
  <c r="R241" i="1"/>
  <c r="R268" i="1"/>
  <c r="R300" i="1"/>
  <c r="R328" i="1"/>
  <c r="R355" i="1"/>
  <c r="R386" i="1"/>
  <c r="R419" i="1"/>
  <c r="R447" i="1"/>
  <c r="R474" i="1"/>
  <c r="R506" i="1"/>
  <c r="R534" i="1"/>
  <c r="R560" i="1"/>
  <c r="R586" i="1"/>
  <c r="R612" i="1"/>
  <c r="R637" i="1"/>
  <c r="R662" i="1"/>
  <c r="R686" i="1"/>
  <c r="R708" i="1"/>
  <c r="R732" i="1"/>
  <c r="R755" i="1"/>
  <c r="R779" i="1"/>
  <c r="R803" i="1"/>
  <c r="R826" i="1"/>
  <c r="R850" i="1"/>
  <c r="R872" i="1"/>
  <c r="R894" i="1"/>
  <c r="R916" i="1"/>
  <c r="R937" i="1"/>
  <c r="R959" i="1"/>
  <c r="R980" i="1"/>
  <c r="R1000" i="1"/>
  <c r="R1020" i="1"/>
  <c r="R1038" i="1"/>
  <c r="R1057" i="1"/>
  <c r="R1064" i="1"/>
  <c r="R1034" i="1"/>
  <c r="R1001" i="1"/>
  <c r="R930" i="1"/>
  <c r="R892" i="1"/>
  <c r="R856" i="1"/>
  <c r="R811" i="1"/>
  <c r="R773" i="1"/>
  <c r="R736" i="1"/>
  <c r="R691" i="1"/>
  <c r="R654" i="1"/>
  <c r="R607" i="1"/>
  <c r="R565" i="1"/>
  <c r="R515" i="1"/>
  <c r="R470" i="1"/>
  <c r="R420" i="1"/>
  <c r="R366" i="1"/>
  <c r="R318" i="1"/>
  <c r="R265" i="1"/>
  <c r="R215" i="1"/>
  <c r="R162" i="1"/>
  <c r="R114" i="1"/>
  <c r="R66" i="1"/>
  <c r="R14" i="1"/>
  <c r="R11" i="1"/>
  <c r="R1090" i="1"/>
  <c r="R1063" i="1"/>
  <c r="R1031" i="1"/>
  <c r="R996" i="1"/>
  <c r="R964" i="1"/>
  <c r="R923" i="1"/>
  <c r="R890" i="1"/>
  <c r="R851" i="1"/>
  <c r="R809" i="1"/>
  <c r="R772" i="1"/>
  <c r="R729" i="1"/>
  <c r="R690" i="1"/>
  <c r="R646" i="1"/>
  <c r="R606" i="1"/>
  <c r="R562" i="1"/>
  <c r="R509" i="1"/>
  <c r="R464" i="1"/>
  <c r="R412" i="1"/>
  <c r="R363" i="1"/>
  <c r="R310" i="1"/>
  <c r="R264" i="1"/>
  <c r="R214" i="1"/>
  <c r="R161" i="1"/>
  <c r="R113" i="1"/>
  <c r="R63" i="1"/>
  <c r="R12" i="1"/>
  <c r="R1099" i="1"/>
  <c r="R1081" i="1"/>
  <c r="R1052" i="1"/>
  <c r="R1021" i="1"/>
  <c r="R985" i="1"/>
  <c r="R952" i="1"/>
  <c r="R913" i="1"/>
  <c r="R877" i="1"/>
  <c r="R834" i="1"/>
  <c r="R799" i="1"/>
  <c r="R756" i="1"/>
  <c r="R634" i="1"/>
  <c r="R591" i="1"/>
  <c r="R542" i="1"/>
  <c r="R498" i="1"/>
  <c r="R448" i="1"/>
  <c r="R395" i="1"/>
  <c r="R350" i="1"/>
  <c r="R293" i="1"/>
  <c r="R247" i="1"/>
  <c r="R192" i="1"/>
  <c r="R146" i="1"/>
  <c r="R97" i="1"/>
  <c r="R44" i="1"/>
  <c r="R677" i="1"/>
  <c r="R1098" i="1"/>
  <c r="R1080" i="1"/>
  <c r="R1051" i="1"/>
  <c r="R1015" i="1"/>
  <c r="R984" i="1"/>
  <c r="R944" i="1"/>
  <c r="R909" i="1"/>
  <c r="R876" i="1"/>
  <c r="R833" i="1"/>
  <c r="R795" i="1"/>
  <c r="R753" i="1"/>
  <c r="R714" i="1"/>
  <c r="R669" i="1"/>
  <c r="R629" i="1"/>
  <c r="R590" i="1"/>
  <c r="R541" i="1"/>
  <c r="R493" i="1"/>
  <c r="R440" i="1"/>
  <c r="R390" i="1"/>
  <c r="R337" i="1"/>
  <c r="R292" i="1"/>
  <c r="R242" i="1"/>
  <c r="R190" i="1"/>
  <c r="R144" i="1"/>
  <c r="R91" i="1"/>
  <c r="R43" i="1"/>
  <c r="R715" i="1"/>
  <c r="R1079" i="1"/>
  <c r="R1044" i="1"/>
  <c r="R1014" i="1"/>
  <c r="R981" i="1"/>
  <c r="R943" i="1"/>
  <c r="R908" i="1"/>
  <c r="R870" i="1"/>
  <c r="R832" i="1"/>
  <c r="R787" i="1"/>
  <c r="R752" i="1"/>
  <c r="R710" i="1"/>
  <c r="R668" i="1"/>
  <c r="R628" i="1"/>
  <c r="R582" i="1"/>
  <c r="R540" i="1"/>
  <c r="R486" i="1"/>
  <c r="R437" i="1"/>
  <c r="R389" i="1"/>
  <c r="R336" i="1"/>
  <c r="R287" i="1"/>
  <c r="R234" i="1"/>
  <c r="R184" i="1"/>
  <c r="R132" i="1"/>
  <c r="R89" i="1"/>
  <c r="R39" i="1"/>
  <c r="AB1085" i="1" l="1"/>
  <c r="Z1085" i="1" s="1"/>
  <c r="R1113" i="3"/>
  <c r="T1106" i="1"/>
  <c r="T1105" i="1"/>
  <c r="T1104" i="1"/>
  <c r="T1103" i="1"/>
  <c r="V1103" i="1" s="1"/>
  <c r="X1103" i="1" s="1"/>
  <c r="Y1103" i="1" s="1"/>
  <c r="T1102" i="1"/>
  <c r="V1102" i="1" s="1"/>
  <c r="T1101" i="1"/>
  <c r="V1101" i="1" s="1"/>
  <c r="T1100" i="1"/>
  <c r="T1099" i="1"/>
  <c r="V1099" i="1" s="1"/>
  <c r="T1098" i="1"/>
  <c r="V1098" i="1" s="1"/>
  <c r="T1097" i="1"/>
  <c r="V1097" i="1" s="1"/>
  <c r="T1096" i="1"/>
  <c r="V1096" i="1" s="1"/>
  <c r="X1096" i="1" s="1"/>
  <c r="T1095" i="1"/>
  <c r="V1095" i="1" s="1"/>
  <c r="T1094" i="1"/>
  <c r="V1094" i="1" s="1"/>
  <c r="T1093" i="1"/>
  <c r="V1093" i="1" s="1"/>
  <c r="T1092" i="1"/>
  <c r="V1092" i="1" s="1"/>
  <c r="T1091" i="1"/>
  <c r="V1091" i="1" s="1"/>
  <c r="T1090" i="1"/>
  <c r="V1090" i="1" s="1"/>
  <c r="X1090" i="1" s="1"/>
  <c r="T1089" i="1"/>
  <c r="T1088" i="1"/>
  <c r="T1087" i="1"/>
  <c r="V1087" i="1" s="1"/>
  <c r="T1086" i="1"/>
  <c r="T1085" i="1"/>
  <c r="V1085" i="1" s="1"/>
  <c r="T1084" i="1"/>
  <c r="V1084" i="1" s="1"/>
  <c r="T1083" i="1"/>
  <c r="T1082" i="1"/>
  <c r="V1082" i="1" s="1"/>
  <c r="T1081" i="1"/>
  <c r="T1080" i="1"/>
  <c r="T1079" i="1"/>
  <c r="T1078" i="1"/>
  <c r="V1078" i="1" s="1"/>
  <c r="T1077" i="1"/>
  <c r="V1077" i="1" s="1"/>
  <c r="T1076" i="1"/>
  <c r="V1076" i="1" s="1"/>
  <c r="T1075" i="1"/>
  <c r="V1075" i="1" s="1"/>
  <c r="T1074" i="1"/>
  <c r="V1074" i="1" s="1"/>
  <c r="T1073" i="1"/>
  <c r="V1073" i="1" s="1"/>
  <c r="T1072" i="1"/>
  <c r="V1072" i="1" s="1"/>
  <c r="T1071" i="1"/>
  <c r="V1071" i="1" s="1"/>
  <c r="T1070" i="1"/>
  <c r="V1070" i="1" s="1"/>
  <c r="T1069" i="1"/>
  <c r="V1069" i="1" s="1"/>
  <c r="T1068" i="1"/>
  <c r="V1068" i="1" s="1"/>
  <c r="T1067" i="1"/>
  <c r="V1067" i="1" s="1"/>
  <c r="T1066" i="1"/>
  <c r="V1066" i="1" s="1"/>
  <c r="T1065" i="1"/>
  <c r="V1065" i="1" s="1"/>
  <c r="T1064" i="1"/>
  <c r="V1064" i="1" s="1"/>
  <c r="T1063" i="1"/>
  <c r="V1063" i="1" s="1"/>
  <c r="X1063" i="1" s="1"/>
  <c r="T1062" i="1"/>
  <c r="V1062" i="1" s="1"/>
  <c r="T1061" i="1"/>
  <c r="V1061" i="1" s="1"/>
  <c r="T1060" i="1"/>
  <c r="V1060" i="1" s="1"/>
  <c r="T1059" i="1"/>
  <c r="V1059" i="1" s="1"/>
  <c r="T1058" i="1"/>
  <c r="V1058" i="1" s="1"/>
  <c r="T1057" i="1"/>
  <c r="T1056" i="1"/>
  <c r="T1055" i="1"/>
  <c r="V1055" i="1" s="1"/>
  <c r="T1054" i="1"/>
  <c r="V1054" i="1" s="1"/>
  <c r="T1053" i="1"/>
  <c r="V1053" i="1" s="1"/>
  <c r="T1052" i="1"/>
  <c r="V1052" i="1" s="1"/>
  <c r="T1051" i="1"/>
  <c r="V1051" i="1" s="1"/>
  <c r="T1050" i="1"/>
  <c r="V1050" i="1" s="1"/>
  <c r="T1049" i="1"/>
  <c r="V1049" i="1" s="1"/>
  <c r="T1048" i="1"/>
  <c r="V1048" i="1" s="1"/>
  <c r="T1047" i="1"/>
  <c r="V1047" i="1" s="1"/>
  <c r="T1046" i="1"/>
  <c r="V1046" i="1" s="1"/>
  <c r="T1045" i="1"/>
  <c r="V1045" i="1" s="1"/>
  <c r="T1044" i="1"/>
  <c r="V1044" i="1" s="1"/>
  <c r="T1043" i="1"/>
  <c r="V1043" i="1" s="1"/>
  <c r="T1042" i="1"/>
  <c r="V1042" i="1" s="1"/>
  <c r="X1042" i="1" s="1"/>
  <c r="T1041" i="1"/>
  <c r="V1041" i="1" s="1"/>
  <c r="T1040" i="1"/>
  <c r="V1040" i="1" s="1"/>
  <c r="T1039" i="1"/>
  <c r="V1039" i="1" s="1"/>
  <c r="T1038" i="1"/>
  <c r="T1037" i="1"/>
  <c r="V1037" i="1" s="1"/>
  <c r="T1036" i="1"/>
  <c r="V1036" i="1" s="1"/>
  <c r="T1035" i="1"/>
  <c r="V1035" i="1" s="1"/>
  <c r="T1034" i="1"/>
  <c r="V1034" i="1" s="1"/>
  <c r="T1033" i="1"/>
  <c r="V1033" i="1" s="1"/>
  <c r="T1032" i="1"/>
  <c r="V1032" i="1" s="1"/>
  <c r="T1031" i="1"/>
  <c r="V1031" i="1" s="1"/>
  <c r="T1030" i="1"/>
  <c r="V1030" i="1" s="1"/>
  <c r="T1029" i="1"/>
  <c r="V1029" i="1" s="1"/>
  <c r="T1028" i="1"/>
  <c r="V1028" i="1" s="1"/>
  <c r="T1027" i="1"/>
  <c r="V1027" i="1" s="1"/>
  <c r="T1026" i="1"/>
  <c r="V1026" i="1" s="1"/>
  <c r="T1025" i="1"/>
  <c r="V1025" i="1" s="1"/>
  <c r="T1024" i="1"/>
  <c r="V1024" i="1" s="1"/>
  <c r="T1023" i="1"/>
  <c r="V1023" i="1" s="1"/>
  <c r="T1022" i="1"/>
  <c r="V1022" i="1" s="1"/>
  <c r="T1021" i="1"/>
  <c r="V1021" i="1" s="1"/>
  <c r="T1020" i="1"/>
  <c r="V1020" i="1" s="1"/>
  <c r="T1019" i="1"/>
  <c r="V1019" i="1" s="1"/>
  <c r="T1018" i="1"/>
  <c r="V1018" i="1" s="1"/>
  <c r="T1017" i="1"/>
  <c r="V1017" i="1" s="1"/>
  <c r="T1016" i="1"/>
  <c r="V1016" i="1" s="1"/>
  <c r="T1015" i="1"/>
  <c r="V1015" i="1" s="1"/>
  <c r="T1014" i="1"/>
  <c r="V1014" i="1" s="1"/>
  <c r="T1013" i="1"/>
  <c r="V1013" i="1" s="1"/>
  <c r="T1012" i="1"/>
  <c r="V1012" i="1" s="1"/>
  <c r="T1011" i="1"/>
  <c r="V1011" i="1" s="1"/>
  <c r="T1010" i="1"/>
  <c r="V1010" i="1" s="1"/>
  <c r="T1009" i="1"/>
  <c r="V1009" i="1" s="1"/>
  <c r="T1008" i="1"/>
  <c r="V1008" i="1" s="1"/>
  <c r="T1007" i="1"/>
  <c r="V1007" i="1" s="1"/>
  <c r="X1007" i="1" s="1"/>
  <c r="T1006" i="1"/>
  <c r="V1006" i="1" s="1"/>
  <c r="T1005" i="1"/>
  <c r="V1005" i="1" s="1"/>
  <c r="T1004" i="1"/>
  <c r="V1004" i="1" s="1"/>
  <c r="T1003" i="1"/>
  <c r="V1003" i="1" s="1"/>
  <c r="T1002" i="1"/>
  <c r="V1002" i="1" s="1"/>
  <c r="T1001" i="1"/>
  <c r="V1001" i="1" s="1"/>
  <c r="T1000" i="1"/>
  <c r="T999" i="1"/>
  <c r="V999" i="1" s="1"/>
  <c r="T998" i="1"/>
  <c r="V998" i="1" s="1"/>
  <c r="T997" i="1"/>
  <c r="V997" i="1" s="1"/>
  <c r="T996" i="1"/>
  <c r="V996" i="1" s="1"/>
  <c r="T995" i="1"/>
  <c r="V995" i="1" s="1"/>
  <c r="T994" i="1"/>
  <c r="V994" i="1" s="1"/>
  <c r="X994" i="1" s="1"/>
  <c r="T993" i="1"/>
  <c r="V993" i="1" s="1"/>
  <c r="T992" i="1"/>
  <c r="V992" i="1" s="1"/>
  <c r="T991" i="1"/>
  <c r="V991" i="1" s="1"/>
  <c r="T990" i="1"/>
  <c r="V990" i="1" s="1"/>
  <c r="T989" i="1"/>
  <c r="V989" i="1" s="1"/>
  <c r="T988" i="1"/>
  <c r="V988" i="1" s="1"/>
  <c r="T987" i="1"/>
  <c r="T986" i="1"/>
  <c r="V986" i="1" s="1"/>
  <c r="X986" i="1" s="1"/>
  <c r="T985" i="1"/>
  <c r="V985" i="1" s="1"/>
  <c r="T984" i="1"/>
  <c r="V984" i="1" s="1"/>
  <c r="T983" i="1"/>
  <c r="V983" i="1" s="1"/>
  <c r="T982" i="1"/>
  <c r="V982" i="1" s="1"/>
  <c r="T981" i="1"/>
  <c r="V981" i="1" s="1"/>
  <c r="T980" i="1"/>
  <c r="V980" i="1" s="1"/>
  <c r="X980" i="1" s="1"/>
  <c r="T979" i="1"/>
  <c r="V979" i="1" s="1"/>
  <c r="T978" i="1"/>
  <c r="V978" i="1" s="1"/>
  <c r="T977" i="1"/>
  <c r="V977" i="1" s="1"/>
  <c r="T976" i="1"/>
  <c r="V976" i="1" s="1"/>
  <c r="X976" i="1" s="1"/>
  <c r="Y976" i="1" s="1"/>
  <c r="T975" i="1"/>
  <c r="V975" i="1" s="1"/>
  <c r="T974" i="1"/>
  <c r="V974" i="1" s="1"/>
  <c r="T973" i="1"/>
  <c r="V973" i="1" s="1"/>
  <c r="T972" i="1"/>
  <c r="V972" i="1" s="1"/>
  <c r="T971" i="1"/>
  <c r="V971" i="1" s="1"/>
  <c r="X971" i="1" s="1"/>
  <c r="T970" i="1"/>
  <c r="V970" i="1" s="1"/>
  <c r="T969" i="1"/>
  <c r="V969" i="1" s="1"/>
  <c r="T968" i="1"/>
  <c r="V968" i="1" s="1"/>
  <c r="X968" i="1" s="1"/>
  <c r="T967" i="1"/>
  <c r="V967" i="1" s="1"/>
  <c r="T966" i="1"/>
  <c r="V966" i="1" s="1"/>
  <c r="T965" i="1"/>
  <c r="V965" i="1" s="1"/>
  <c r="T964" i="1"/>
  <c r="V964" i="1" s="1"/>
  <c r="T963" i="1"/>
  <c r="V963" i="1" s="1"/>
  <c r="X963" i="1" s="1"/>
  <c r="T962" i="1"/>
  <c r="V962" i="1" s="1"/>
  <c r="T961" i="1"/>
  <c r="V961" i="1" s="1"/>
  <c r="T960" i="1"/>
  <c r="V960" i="1" s="1"/>
  <c r="T959" i="1"/>
  <c r="V959" i="1" s="1"/>
  <c r="T958" i="1"/>
  <c r="V958" i="1" s="1"/>
  <c r="T957" i="1"/>
  <c r="V957" i="1" s="1"/>
  <c r="T956" i="1"/>
  <c r="V956" i="1" s="1"/>
  <c r="T955" i="1"/>
  <c r="V955" i="1" s="1"/>
  <c r="T954" i="1"/>
  <c r="V954" i="1" s="1"/>
  <c r="T953" i="1"/>
  <c r="V953" i="1" s="1"/>
  <c r="T952" i="1"/>
  <c r="V952" i="1" s="1"/>
  <c r="T951" i="1"/>
  <c r="V951" i="1" s="1"/>
  <c r="T950" i="1"/>
  <c r="V950" i="1" s="1"/>
  <c r="T949" i="1"/>
  <c r="V949" i="1" s="1"/>
  <c r="T948" i="1"/>
  <c r="V948" i="1" s="1"/>
  <c r="T947" i="1"/>
  <c r="V947" i="1" s="1"/>
  <c r="X947" i="1" s="1"/>
  <c r="Y947" i="1" s="1"/>
  <c r="T946" i="1"/>
  <c r="V946" i="1" s="1"/>
  <c r="T945" i="1"/>
  <c r="V945" i="1" s="1"/>
  <c r="T944" i="1"/>
  <c r="V944" i="1" s="1"/>
  <c r="T943" i="1"/>
  <c r="V943" i="1" s="1"/>
  <c r="T942" i="1"/>
  <c r="V942" i="1" s="1"/>
  <c r="X942" i="1" s="1"/>
  <c r="T941" i="1"/>
  <c r="T940" i="1"/>
  <c r="V940" i="1" s="1"/>
  <c r="T939" i="1"/>
  <c r="V939" i="1" s="1"/>
  <c r="X939" i="1" s="1"/>
  <c r="T938" i="1"/>
  <c r="V938" i="1" s="1"/>
  <c r="T937" i="1"/>
  <c r="T936" i="1"/>
  <c r="V936" i="1" s="1"/>
  <c r="X936" i="1" s="1"/>
  <c r="T935" i="1"/>
  <c r="V935" i="1" s="1"/>
  <c r="T934" i="1"/>
  <c r="V934" i="1" s="1"/>
  <c r="T933" i="1"/>
  <c r="V933" i="1" s="1"/>
  <c r="X933" i="1" s="1"/>
  <c r="T932" i="1"/>
  <c r="V932" i="1" s="1"/>
  <c r="T931" i="1"/>
  <c r="V931" i="1" s="1"/>
  <c r="T930" i="1"/>
  <c r="V930" i="1" s="1"/>
  <c r="T929" i="1"/>
  <c r="V929" i="1" s="1"/>
  <c r="T928" i="1"/>
  <c r="V928" i="1" s="1"/>
  <c r="T927" i="1"/>
  <c r="V927" i="1" s="1"/>
  <c r="T926" i="1"/>
  <c r="V926" i="1" s="1"/>
  <c r="T925" i="1"/>
  <c r="V925" i="1" s="1"/>
  <c r="T924" i="1"/>
  <c r="V924" i="1" s="1"/>
  <c r="T923" i="1"/>
  <c r="V923" i="1" s="1"/>
  <c r="T922" i="1"/>
  <c r="V922" i="1" s="1"/>
  <c r="T921" i="1"/>
  <c r="V921" i="1" s="1"/>
  <c r="T920" i="1"/>
  <c r="V920" i="1" s="1"/>
  <c r="T919" i="1"/>
  <c r="T918" i="1"/>
  <c r="V918" i="1" s="1"/>
  <c r="T917" i="1"/>
  <c r="V917" i="1" s="1"/>
  <c r="T916" i="1"/>
  <c r="V916" i="1" s="1"/>
  <c r="T915" i="1"/>
  <c r="V915" i="1" s="1"/>
  <c r="T914" i="1"/>
  <c r="V914" i="1" s="1"/>
  <c r="T913" i="1"/>
  <c r="V913" i="1" s="1"/>
  <c r="T912" i="1"/>
  <c r="V912" i="1" s="1"/>
  <c r="T911" i="1"/>
  <c r="V911" i="1" s="1"/>
  <c r="T910" i="1"/>
  <c r="V910" i="1" s="1"/>
  <c r="T909" i="1"/>
  <c r="V909" i="1" s="1"/>
  <c r="T908" i="1"/>
  <c r="V908" i="1" s="1"/>
  <c r="T907" i="1"/>
  <c r="V907" i="1" s="1"/>
  <c r="T906" i="1"/>
  <c r="V906" i="1" s="1"/>
  <c r="T905" i="1"/>
  <c r="V905" i="1" s="1"/>
  <c r="T904" i="1"/>
  <c r="V904" i="1" s="1"/>
  <c r="T903" i="1"/>
  <c r="V903" i="1" s="1"/>
  <c r="T902" i="1"/>
  <c r="V902" i="1" s="1"/>
  <c r="T901" i="1"/>
  <c r="V901" i="1" s="1"/>
  <c r="X901" i="1" s="1"/>
  <c r="T900" i="1"/>
  <c r="V900" i="1" s="1"/>
  <c r="T899" i="1"/>
  <c r="V899" i="1" s="1"/>
  <c r="T898" i="1"/>
  <c r="V898" i="1" s="1"/>
  <c r="X898" i="1" s="1"/>
  <c r="T897" i="1"/>
  <c r="V897" i="1" s="1"/>
  <c r="T896" i="1"/>
  <c r="V896" i="1" s="1"/>
  <c r="T895" i="1"/>
  <c r="V895" i="1" s="1"/>
  <c r="T894" i="1"/>
  <c r="V894" i="1" s="1"/>
  <c r="T893" i="1"/>
  <c r="V893" i="1" s="1"/>
  <c r="T892" i="1"/>
  <c r="V892" i="1" s="1"/>
  <c r="T891" i="1"/>
  <c r="V891" i="1" s="1"/>
  <c r="X891" i="1" s="1"/>
  <c r="T890" i="1"/>
  <c r="V890" i="1" s="1"/>
  <c r="T889" i="1"/>
  <c r="V889" i="1" s="1"/>
  <c r="T888" i="1"/>
  <c r="V888" i="1" s="1"/>
  <c r="T887" i="1"/>
  <c r="V887" i="1" s="1"/>
  <c r="T886" i="1"/>
  <c r="V886" i="1" s="1"/>
  <c r="T885" i="1"/>
  <c r="V885" i="1" s="1"/>
  <c r="X885" i="1" s="1"/>
  <c r="T884" i="1"/>
  <c r="V884" i="1" s="1"/>
  <c r="T883" i="1"/>
  <c r="V883" i="1" s="1"/>
  <c r="T882" i="1"/>
  <c r="V882" i="1" s="1"/>
  <c r="T881" i="1"/>
  <c r="V881" i="1" s="1"/>
  <c r="T880" i="1"/>
  <c r="V880" i="1" s="1"/>
  <c r="T879" i="1"/>
  <c r="V879" i="1" s="1"/>
  <c r="T878" i="1"/>
  <c r="V878" i="1" s="1"/>
  <c r="T877" i="1"/>
  <c r="V877" i="1" s="1"/>
  <c r="X877" i="1" s="1"/>
  <c r="T876" i="1"/>
  <c r="V876" i="1" s="1"/>
  <c r="X876" i="1" s="1"/>
  <c r="T875" i="1"/>
  <c r="V875" i="1" s="1"/>
  <c r="T874" i="1"/>
  <c r="V874" i="1" s="1"/>
  <c r="X874" i="1" s="1"/>
  <c r="T873" i="1"/>
  <c r="V873" i="1" s="1"/>
  <c r="T872" i="1"/>
  <c r="V872" i="1" s="1"/>
  <c r="T871" i="1"/>
  <c r="V871" i="1" s="1"/>
  <c r="T870" i="1"/>
  <c r="V870" i="1" s="1"/>
  <c r="T869" i="1"/>
  <c r="V869" i="1" s="1"/>
  <c r="T868" i="1"/>
  <c r="V868" i="1" s="1"/>
  <c r="T867" i="1"/>
  <c r="V867" i="1" s="1"/>
  <c r="T866" i="1"/>
  <c r="V866" i="1" s="1"/>
  <c r="T865" i="1"/>
  <c r="V865" i="1" s="1"/>
  <c r="T864" i="1"/>
  <c r="V864" i="1" s="1"/>
  <c r="T863" i="1"/>
  <c r="V863" i="1" s="1"/>
  <c r="T862" i="1"/>
  <c r="V862" i="1" s="1"/>
  <c r="X862" i="1" s="1"/>
  <c r="T861" i="1"/>
  <c r="V861" i="1" s="1"/>
  <c r="T860" i="1"/>
  <c r="T859" i="1"/>
  <c r="V859" i="1" s="1"/>
  <c r="T858" i="1"/>
  <c r="V858" i="1" s="1"/>
  <c r="T857" i="1"/>
  <c r="V857" i="1" s="1"/>
  <c r="T856" i="1"/>
  <c r="V856" i="1" s="1"/>
  <c r="X856" i="1" s="1"/>
  <c r="T855" i="1"/>
  <c r="V855" i="1" s="1"/>
  <c r="T854" i="1"/>
  <c r="V854" i="1" s="1"/>
  <c r="X854" i="1" s="1"/>
  <c r="T853" i="1"/>
  <c r="V853" i="1" s="1"/>
  <c r="T852" i="1"/>
  <c r="V852" i="1" s="1"/>
  <c r="T851" i="1"/>
  <c r="V851" i="1" s="1"/>
  <c r="X851" i="1" s="1"/>
  <c r="T850" i="1"/>
  <c r="V850" i="1" s="1"/>
  <c r="T849" i="1"/>
  <c r="V849" i="1" s="1"/>
  <c r="X849" i="1" s="1"/>
  <c r="T848" i="1"/>
  <c r="V848" i="1" s="1"/>
  <c r="T847" i="1"/>
  <c r="V847" i="1" s="1"/>
  <c r="T846" i="1"/>
  <c r="V846" i="1" s="1"/>
  <c r="T845" i="1"/>
  <c r="V845" i="1" s="1"/>
  <c r="X845" i="1" s="1"/>
  <c r="T844" i="1"/>
  <c r="V844" i="1" s="1"/>
  <c r="T843" i="1"/>
  <c r="V843" i="1" s="1"/>
  <c r="T842" i="1"/>
  <c r="V842" i="1" s="1"/>
  <c r="T841" i="1"/>
  <c r="V841" i="1" s="1"/>
  <c r="X841" i="1" s="1"/>
  <c r="T840" i="1"/>
  <c r="V840" i="1" s="1"/>
  <c r="T839" i="1"/>
  <c r="V839" i="1" s="1"/>
  <c r="X839" i="1" s="1"/>
  <c r="T838" i="1"/>
  <c r="V838" i="1" s="1"/>
  <c r="T837" i="1"/>
  <c r="V837" i="1" s="1"/>
  <c r="T836" i="1"/>
  <c r="V836" i="1" s="1"/>
  <c r="T835" i="1"/>
  <c r="V835" i="1" s="1"/>
  <c r="T834" i="1"/>
  <c r="V834" i="1" s="1"/>
  <c r="T833" i="1"/>
  <c r="V833" i="1" s="1"/>
  <c r="T832" i="1"/>
  <c r="V832" i="1" s="1"/>
  <c r="X832" i="1" s="1"/>
  <c r="T831" i="1"/>
  <c r="V831" i="1" s="1"/>
  <c r="T830" i="1"/>
  <c r="V830" i="1" s="1"/>
  <c r="T829" i="1"/>
  <c r="V829" i="1" s="1"/>
  <c r="T828" i="1"/>
  <c r="V828" i="1" s="1"/>
  <c r="X828" i="1" s="1"/>
  <c r="T827" i="1"/>
  <c r="V827" i="1" s="1"/>
  <c r="X827" i="1" s="1"/>
  <c r="T826" i="1"/>
  <c r="V826" i="1" s="1"/>
  <c r="T825" i="1"/>
  <c r="V825" i="1" s="1"/>
  <c r="T824" i="1"/>
  <c r="V824" i="1" s="1"/>
  <c r="T823" i="1"/>
  <c r="V823" i="1" s="1"/>
  <c r="T822" i="1"/>
  <c r="V822" i="1" s="1"/>
  <c r="T821" i="1"/>
  <c r="V821" i="1" s="1"/>
  <c r="T820" i="1"/>
  <c r="V820" i="1" s="1"/>
  <c r="X820" i="1" s="1"/>
  <c r="T819" i="1"/>
  <c r="V819" i="1" s="1"/>
  <c r="T818" i="1"/>
  <c r="V818" i="1" s="1"/>
  <c r="T817" i="1"/>
  <c r="V817" i="1" s="1"/>
  <c r="T816" i="1"/>
  <c r="V816" i="1" s="1"/>
  <c r="T815" i="1"/>
  <c r="V815" i="1" s="1"/>
  <c r="T814" i="1"/>
  <c r="V814" i="1" s="1"/>
  <c r="X814" i="1" s="1"/>
  <c r="T813" i="1"/>
  <c r="V813" i="1" s="1"/>
  <c r="T812" i="1"/>
  <c r="V812" i="1" s="1"/>
  <c r="T811" i="1"/>
  <c r="V811" i="1" s="1"/>
  <c r="T810" i="1"/>
  <c r="V810" i="1" s="1"/>
  <c r="T809" i="1"/>
  <c r="V809" i="1" s="1"/>
  <c r="X809" i="1" s="1"/>
  <c r="T808" i="1"/>
  <c r="V808" i="1" s="1"/>
  <c r="T807" i="1"/>
  <c r="V807" i="1" s="1"/>
  <c r="T806" i="1"/>
  <c r="V806" i="1" s="1"/>
  <c r="T805" i="1"/>
  <c r="V805" i="1" s="1"/>
  <c r="T804" i="1"/>
  <c r="V804" i="1" s="1"/>
  <c r="T803" i="1"/>
  <c r="V803" i="1" s="1"/>
  <c r="T802" i="1"/>
  <c r="V802" i="1" s="1"/>
  <c r="T801" i="1"/>
  <c r="T800" i="1"/>
  <c r="V800" i="1" s="1"/>
  <c r="T799" i="1"/>
  <c r="V799" i="1" s="1"/>
  <c r="X799" i="1" s="1"/>
  <c r="T798" i="1"/>
  <c r="V798" i="1" s="1"/>
  <c r="T797" i="1"/>
  <c r="V797" i="1" s="1"/>
  <c r="T796" i="1"/>
  <c r="V796" i="1" s="1"/>
  <c r="T795" i="1"/>
  <c r="V795" i="1" s="1"/>
  <c r="T794" i="1"/>
  <c r="V794" i="1" s="1"/>
  <c r="T793" i="1"/>
  <c r="V793" i="1" s="1"/>
  <c r="T792" i="1"/>
  <c r="V792" i="1" s="1"/>
  <c r="T791" i="1"/>
  <c r="V791" i="1" s="1"/>
  <c r="T790" i="1"/>
  <c r="V790" i="1" s="1"/>
  <c r="T789" i="1"/>
  <c r="V789" i="1" s="1"/>
  <c r="T788" i="1"/>
  <c r="V788" i="1" s="1"/>
  <c r="X788" i="1" s="1"/>
  <c r="T787" i="1"/>
  <c r="V787" i="1" s="1"/>
  <c r="T786" i="1"/>
  <c r="V786" i="1" s="1"/>
  <c r="T785" i="1"/>
  <c r="V785" i="1" s="1"/>
  <c r="T784" i="1"/>
  <c r="V784" i="1" s="1"/>
  <c r="T783" i="1"/>
  <c r="V783" i="1" s="1"/>
  <c r="T782" i="1"/>
  <c r="V782" i="1" s="1"/>
  <c r="T781" i="1"/>
  <c r="V781" i="1" s="1"/>
  <c r="X781" i="1" s="1"/>
  <c r="T780" i="1"/>
  <c r="V780" i="1" s="1"/>
  <c r="T779" i="1"/>
  <c r="V779" i="1" s="1"/>
  <c r="T778" i="1"/>
  <c r="V778" i="1" s="1"/>
  <c r="T777" i="1"/>
  <c r="V777" i="1" s="1"/>
  <c r="T776" i="1"/>
  <c r="V776" i="1" s="1"/>
  <c r="T775" i="1"/>
  <c r="V775" i="1" s="1"/>
  <c r="X775" i="1" s="1"/>
  <c r="T774" i="1"/>
  <c r="V774" i="1" s="1"/>
  <c r="T773" i="1"/>
  <c r="V773" i="1" s="1"/>
  <c r="X773" i="1" s="1"/>
  <c r="T772" i="1"/>
  <c r="V772" i="1" s="1"/>
  <c r="T771" i="1"/>
  <c r="V771" i="1" s="1"/>
  <c r="T770" i="1"/>
  <c r="V770" i="1" s="1"/>
  <c r="T769" i="1"/>
  <c r="V769" i="1" s="1"/>
  <c r="X769" i="1" s="1"/>
  <c r="T768" i="1"/>
  <c r="V768" i="1" s="1"/>
  <c r="X768" i="1" s="1"/>
  <c r="T767" i="1"/>
  <c r="V767" i="1" s="1"/>
  <c r="X767" i="1" s="1"/>
  <c r="T766" i="1"/>
  <c r="V766" i="1" s="1"/>
  <c r="X766" i="1" s="1"/>
  <c r="T765" i="1"/>
  <c r="V765" i="1" s="1"/>
  <c r="X765" i="1" s="1"/>
  <c r="T764" i="1"/>
  <c r="V764" i="1" s="1"/>
  <c r="T763" i="1"/>
  <c r="V763" i="1" s="1"/>
  <c r="T762" i="1"/>
  <c r="V762" i="1" s="1"/>
  <c r="T761" i="1"/>
  <c r="V761" i="1" s="1"/>
  <c r="X761" i="1" s="1"/>
  <c r="T760" i="1"/>
  <c r="V760" i="1" s="1"/>
  <c r="X760" i="1" s="1"/>
  <c r="T759" i="1"/>
  <c r="V759" i="1" s="1"/>
  <c r="T758" i="1"/>
  <c r="V758" i="1" s="1"/>
  <c r="T757" i="1"/>
  <c r="V757" i="1" s="1"/>
  <c r="T756" i="1"/>
  <c r="V756" i="1" s="1"/>
  <c r="T755" i="1"/>
  <c r="V755" i="1" s="1"/>
  <c r="X755" i="1" s="1"/>
  <c r="T754" i="1"/>
  <c r="V754" i="1" s="1"/>
  <c r="T753" i="1"/>
  <c r="V753" i="1" s="1"/>
  <c r="T752" i="1"/>
  <c r="V752" i="1" s="1"/>
  <c r="T751" i="1"/>
  <c r="T750" i="1"/>
  <c r="V750" i="1" s="1"/>
  <c r="X750" i="1" s="1"/>
  <c r="T749" i="1"/>
  <c r="V749" i="1" s="1"/>
  <c r="T748" i="1"/>
  <c r="V748" i="1" s="1"/>
  <c r="T747" i="1"/>
  <c r="V747" i="1" s="1"/>
  <c r="T746" i="1"/>
  <c r="V746" i="1" s="1"/>
  <c r="T745" i="1"/>
  <c r="V745" i="1" s="1"/>
  <c r="X745" i="1" s="1"/>
  <c r="T744" i="1"/>
  <c r="V744" i="1" s="1"/>
  <c r="T743" i="1"/>
  <c r="V743" i="1" s="1"/>
  <c r="T742" i="1"/>
  <c r="V742" i="1" s="1"/>
  <c r="T741" i="1"/>
  <c r="V741" i="1" s="1"/>
  <c r="T740" i="1"/>
  <c r="V740" i="1" s="1"/>
  <c r="T739" i="1"/>
  <c r="V739" i="1" s="1"/>
  <c r="T738" i="1"/>
  <c r="V738" i="1" s="1"/>
  <c r="T737" i="1"/>
  <c r="V737" i="1" s="1"/>
  <c r="T736" i="1"/>
  <c r="V736" i="1" s="1"/>
  <c r="T735" i="1"/>
  <c r="V735" i="1" s="1"/>
  <c r="T734" i="1"/>
  <c r="T733" i="1"/>
  <c r="T732" i="1"/>
  <c r="V732" i="1" s="1"/>
  <c r="T731" i="1"/>
  <c r="V731" i="1" s="1"/>
  <c r="T730" i="1"/>
  <c r="V730" i="1" s="1"/>
  <c r="T729" i="1"/>
  <c r="V729" i="1" s="1"/>
  <c r="T728" i="1"/>
  <c r="V728" i="1" s="1"/>
  <c r="X728" i="1" s="1"/>
  <c r="T727" i="1"/>
  <c r="V727" i="1" s="1"/>
  <c r="T726" i="1"/>
  <c r="V726" i="1" s="1"/>
  <c r="T725" i="1"/>
  <c r="V725" i="1" s="1"/>
  <c r="T724" i="1"/>
  <c r="V724" i="1" s="1"/>
  <c r="T723" i="1"/>
  <c r="V723" i="1" s="1"/>
  <c r="T722" i="1"/>
  <c r="V722" i="1" s="1"/>
  <c r="T721" i="1"/>
  <c r="V721" i="1" s="1"/>
  <c r="T720" i="1"/>
  <c r="V720" i="1" s="1"/>
  <c r="T719" i="1"/>
  <c r="V719" i="1" s="1"/>
  <c r="T718" i="1"/>
  <c r="V718" i="1" s="1"/>
  <c r="T717" i="1"/>
  <c r="V717" i="1" s="1"/>
  <c r="T716" i="1"/>
  <c r="V716" i="1" s="1"/>
  <c r="X716" i="1" s="1"/>
  <c r="T715" i="1"/>
  <c r="V715" i="1" s="1"/>
  <c r="T714" i="1"/>
  <c r="V714" i="1" s="1"/>
  <c r="X714" i="1" s="1"/>
  <c r="T713" i="1"/>
  <c r="V713" i="1" s="1"/>
  <c r="T712" i="1"/>
  <c r="V712" i="1" s="1"/>
  <c r="X712" i="1" s="1"/>
  <c r="T711" i="1"/>
  <c r="V711" i="1" s="1"/>
  <c r="T710" i="1"/>
  <c r="T709" i="1"/>
  <c r="V709" i="1" s="1"/>
  <c r="T708" i="1"/>
  <c r="T707" i="1"/>
  <c r="V707" i="1" s="1"/>
  <c r="T706" i="1"/>
  <c r="V706" i="1" s="1"/>
  <c r="T705" i="1"/>
  <c r="V705" i="1" s="1"/>
  <c r="T704" i="1"/>
  <c r="V704" i="1" s="1"/>
  <c r="T703" i="1"/>
  <c r="V703" i="1" s="1"/>
  <c r="T702" i="1"/>
  <c r="V702" i="1" s="1"/>
  <c r="T701" i="1"/>
  <c r="V701" i="1" s="1"/>
  <c r="X701" i="1" s="1"/>
  <c r="T700" i="1"/>
  <c r="V700" i="1" s="1"/>
  <c r="T699" i="1"/>
  <c r="V699" i="1" s="1"/>
  <c r="T698" i="1"/>
  <c r="V698" i="1" s="1"/>
  <c r="X698" i="1" s="1"/>
  <c r="T697" i="1"/>
  <c r="V697" i="1" s="1"/>
  <c r="T696" i="1"/>
  <c r="V696" i="1" s="1"/>
  <c r="T695" i="1"/>
  <c r="V695" i="1" s="1"/>
  <c r="T694" i="1"/>
  <c r="V694" i="1" s="1"/>
  <c r="T693" i="1"/>
  <c r="V693" i="1" s="1"/>
  <c r="T692" i="1"/>
  <c r="V692" i="1" s="1"/>
  <c r="T691" i="1"/>
  <c r="V691" i="1" s="1"/>
  <c r="T690" i="1"/>
  <c r="V690" i="1" s="1"/>
  <c r="T689" i="1"/>
  <c r="V689" i="1" s="1"/>
  <c r="T688" i="1"/>
  <c r="V688" i="1" s="1"/>
  <c r="X688" i="1" s="1"/>
  <c r="T687" i="1"/>
  <c r="V687" i="1" s="1"/>
  <c r="T686" i="1"/>
  <c r="V686" i="1" s="1"/>
  <c r="T685" i="1"/>
  <c r="V685" i="1" s="1"/>
  <c r="T684" i="1"/>
  <c r="V684" i="1" s="1"/>
  <c r="T683" i="1"/>
  <c r="V683" i="1" s="1"/>
  <c r="T682" i="1"/>
  <c r="V682" i="1" s="1"/>
  <c r="T681" i="1"/>
  <c r="V681" i="1" s="1"/>
  <c r="T680" i="1"/>
  <c r="V680" i="1" s="1"/>
  <c r="T679" i="1"/>
  <c r="V679" i="1" s="1"/>
  <c r="T678" i="1"/>
  <c r="V678" i="1" s="1"/>
  <c r="T677" i="1"/>
  <c r="V677" i="1" s="1"/>
  <c r="T676" i="1"/>
  <c r="V676" i="1" s="1"/>
  <c r="T675" i="1"/>
  <c r="V675" i="1" s="1"/>
  <c r="T674" i="1"/>
  <c r="V674" i="1" s="1"/>
  <c r="T673" i="1"/>
  <c r="V673" i="1" s="1"/>
  <c r="T672" i="1"/>
  <c r="V672" i="1" s="1"/>
  <c r="T671" i="1"/>
  <c r="V671" i="1" s="1"/>
  <c r="T670" i="1"/>
  <c r="V670" i="1" s="1"/>
  <c r="T669" i="1"/>
  <c r="V669" i="1" s="1"/>
  <c r="T668" i="1"/>
  <c r="V668" i="1" s="1"/>
  <c r="T667" i="1"/>
  <c r="V667" i="1" s="1"/>
  <c r="T666" i="1"/>
  <c r="V666" i="1" s="1"/>
  <c r="T665" i="1"/>
  <c r="T664" i="1"/>
  <c r="V664" i="1" s="1"/>
  <c r="T663" i="1"/>
  <c r="V663" i="1" s="1"/>
  <c r="T662" i="1"/>
  <c r="V662" i="1" s="1"/>
  <c r="T661" i="1"/>
  <c r="V661" i="1" s="1"/>
  <c r="T660" i="1"/>
  <c r="V660" i="1" s="1"/>
  <c r="T659" i="1"/>
  <c r="V659" i="1" s="1"/>
  <c r="T658" i="1"/>
  <c r="V658" i="1" s="1"/>
  <c r="T657" i="1"/>
  <c r="V657" i="1" s="1"/>
  <c r="T656" i="1"/>
  <c r="V656" i="1" s="1"/>
  <c r="T655" i="1"/>
  <c r="V655" i="1" s="1"/>
  <c r="T654" i="1"/>
  <c r="V654" i="1" s="1"/>
  <c r="T653" i="1"/>
  <c r="V653" i="1" s="1"/>
  <c r="T652" i="1"/>
  <c r="V652" i="1" s="1"/>
  <c r="T651" i="1"/>
  <c r="V651" i="1" s="1"/>
  <c r="T650" i="1"/>
  <c r="V650" i="1" s="1"/>
  <c r="T649" i="1"/>
  <c r="V649" i="1" s="1"/>
  <c r="T648" i="1"/>
  <c r="V648" i="1" s="1"/>
  <c r="T647" i="1"/>
  <c r="V647" i="1" s="1"/>
  <c r="X647" i="1" s="1"/>
  <c r="T646" i="1"/>
  <c r="V646" i="1" s="1"/>
  <c r="T645" i="1"/>
  <c r="V645" i="1" s="1"/>
  <c r="T644" i="1"/>
  <c r="V644" i="1" s="1"/>
  <c r="T643" i="1"/>
  <c r="V643" i="1" s="1"/>
  <c r="X643" i="1" s="1"/>
  <c r="T642" i="1"/>
  <c r="V642" i="1" s="1"/>
  <c r="T641" i="1"/>
  <c r="V641" i="1" s="1"/>
  <c r="T640" i="1"/>
  <c r="V640" i="1" s="1"/>
  <c r="T639" i="1"/>
  <c r="T638" i="1"/>
  <c r="V638" i="1" s="1"/>
  <c r="T637" i="1"/>
  <c r="T636" i="1"/>
  <c r="V636" i="1" s="1"/>
  <c r="X636" i="1" s="1"/>
  <c r="T635" i="1"/>
  <c r="V635" i="1" s="1"/>
  <c r="T634" i="1"/>
  <c r="V634" i="1" s="1"/>
  <c r="T633" i="1"/>
  <c r="V633" i="1" s="1"/>
  <c r="X633" i="1" s="1"/>
  <c r="T632" i="1"/>
  <c r="V632" i="1" s="1"/>
  <c r="X632" i="1" s="1"/>
  <c r="T631" i="1"/>
  <c r="V631" i="1" s="1"/>
  <c r="T630" i="1"/>
  <c r="V630" i="1" s="1"/>
  <c r="T629" i="1"/>
  <c r="V629" i="1" s="1"/>
  <c r="T628" i="1"/>
  <c r="T627" i="1"/>
  <c r="V627" i="1" s="1"/>
  <c r="T626" i="1"/>
  <c r="V626" i="1" s="1"/>
  <c r="T625" i="1"/>
  <c r="V625" i="1" s="1"/>
  <c r="X625" i="1" s="1"/>
  <c r="T624" i="1"/>
  <c r="V624" i="1" s="1"/>
  <c r="X624" i="1" s="1"/>
  <c r="T623" i="1"/>
  <c r="V623" i="1" s="1"/>
  <c r="T622" i="1"/>
  <c r="V622" i="1" s="1"/>
  <c r="T621" i="1"/>
  <c r="V621" i="1" s="1"/>
  <c r="T620" i="1"/>
  <c r="V620" i="1" s="1"/>
  <c r="T619" i="1"/>
  <c r="V619" i="1" s="1"/>
  <c r="T618" i="1"/>
  <c r="V618" i="1" s="1"/>
  <c r="T617" i="1"/>
  <c r="V617" i="1" s="1"/>
  <c r="T616" i="1"/>
  <c r="V616" i="1" s="1"/>
  <c r="T615" i="1"/>
  <c r="V615" i="1" s="1"/>
  <c r="T614" i="1"/>
  <c r="V614" i="1" s="1"/>
  <c r="T613" i="1"/>
  <c r="V613" i="1" s="1"/>
  <c r="T612" i="1"/>
  <c r="V612" i="1" s="1"/>
  <c r="T611" i="1"/>
  <c r="V611" i="1" s="1"/>
  <c r="T610" i="1"/>
  <c r="V610" i="1" s="1"/>
  <c r="T609" i="1"/>
  <c r="V609" i="1" s="1"/>
  <c r="T608" i="1"/>
  <c r="V608" i="1" s="1"/>
  <c r="T607" i="1"/>
  <c r="V607" i="1" s="1"/>
  <c r="T606" i="1"/>
  <c r="V606" i="1" s="1"/>
  <c r="T605" i="1"/>
  <c r="V605" i="1" s="1"/>
  <c r="T604" i="1"/>
  <c r="T603" i="1"/>
  <c r="V603" i="1" s="1"/>
  <c r="T602" i="1"/>
  <c r="V602" i="1" s="1"/>
  <c r="X602" i="1" s="1"/>
  <c r="T601" i="1"/>
  <c r="V601" i="1" s="1"/>
  <c r="T600" i="1"/>
  <c r="V600" i="1" s="1"/>
  <c r="T599" i="1"/>
  <c r="V599" i="1" s="1"/>
  <c r="T598" i="1"/>
  <c r="V598" i="1" s="1"/>
  <c r="X598" i="1" s="1"/>
  <c r="T597" i="1"/>
  <c r="V597" i="1" s="1"/>
  <c r="T596" i="1"/>
  <c r="V596" i="1" s="1"/>
  <c r="T595" i="1"/>
  <c r="V595" i="1" s="1"/>
  <c r="T594" i="1"/>
  <c r="V594" i="1" s="1"/>
  <c r="T593" i="1"/>
  <c r="V593" i="1" s="1"/>
  <c r="X593" i="1" s="1"/>
  <c r="T592" i="1"/>
  <c r="V592" i="1" s="1"/>
  <c r="T591" i="1"/>
  <c r="V591" i="1" s="1"/>
  <c r="T590" i="1"/>
  <c r="T589" i="1"/>
  <c r="V589" i="1" s="1"/>
  <c r="T588" i="1"/>
  <c r="V588" i="1" s="1"/>
  <c r="T587" i="1"/>
  <c r="V587" i="1" s="1"/>
  <c r="T586" i="1"/>
  <c r="V586" i="1" s="1"/>
  <c r="T585" i="1"/>
  <c r="V585" i="1" s="1"/>
  <c r="X585" i="1" s="1"/>
  <c r="T584" i="1"/>
  <c r="V584" i="1" s="1"/>
  <c r="T583" i="1"/>
  <c r="V583" i="1" s="1"/>
  <c r="T582" i="1"/>
  <c r="V582" i="1" s="1"/>
  <c r="T581" i="1"/>
  <c r="V581" i="1" s="1"/>
  <c r="X581" i="1" s="1"/>
  <c r="T580" i="1"/>
  <c r="V580" i="1" s="1"/>
  <c r="X580" i="1" s="1"/>
  <c r="T579" i="1"/>
  <c r="V579" i="1" s="1"/>
  <c r="T578" i="1"/>
  <c r="V578" i="1" s="1"/>
  <c r="T577" i="1"/>
  <c r="T576" i="1"/>
  <c r="V576" i="1" s="1"/>
  <c r="T575" i="1"/>
  <c r="V575" i="1" s="1"/>
  <c r="X575" i="1" s="1"/>
  <c r="T574" i="1"/>
  <c r="V574" i="1" s="1"/>
  <c r="T573" i="1"/>
  <c r="V573" i="1" s="1"/>
  <c r="T572" i="1"/>
  <c r="V572" i="1" s="1"/>
  <c r="T571" i="1"/>
  <c r="T570" i="1"/>
  <c r="V570" i="1" s="1"/>
  <c r="T569" i="1"/>
  <c r="V569" i="1" s="1"/>
  <c r="T568" i="1"/>
  <c r="V568" i="1" s="1"/>
  <c r="T567" i="1"/>
  <c r="V567" i="1" s="1"/>
  <c r="T566" i="1"/>
  <c r="V566" i="1" s="1"/>
  <c r="T565" i="1"/>
  <c r="V565" i="1" s="1"/>
  <c r="T564" i="1"/>
  <c r="V564" i="1" s="1"/>
  <c r="T563" i="1"/>
  <c r="V563" i="1" s="1"/>
  <c r="T562" i="1"/>
  <c r="V562" i="1" s="1"/>
  <c r="T561" i="1"/>
  <c r="V561" i="1" s="1"/>
  <c r="T560" i="1"/>
  <c r="V560" i="1" s="1"/>
  <c r="T559" i="1"/>
  <c r="V559" i="1" s="1"/>
  <c r="T558" i="1"/>
  <c r="V558" i="1" s="1"/>
  <c r="T557" i="1"/>
  <c r="V557" i="1" s="1"/>
  <c r="T556" i="1"/>
  <c r="V556" i="1" s="1"/>
  <c r="T555" i="1"/>
  <c r="V555" i="1" s="1"/>
  <c r="T554" i="1"/>
  <c r="V554" i="1" s="1"/>
  <c r="T553" i="1"/>
  <c r="V553" i="1" s="1"/>
  <c r="X553" i="1" s="1"/>
  <c r="T552" i="1"/>
  <c r="V552" i="1" s="1"/>
  <c r="T551" i="1"/>
  <c r="V551" i="1" s="1"/>
  <c r="T550" i="1"/>
  <c r="V550" i="1" s="1"/>
  <c r="T549" i="1"/>
  <c r="V549" i="1" s="1"/>
  <c r="T548" i="1"/>
  <c r="V548" i="1" s="1"/>
  <c r="T547" i="1"/>
  <c r="V547" i="1" s="1"/>
  <c r="X547" i="1" s="1"/>
  <c r="T546" i="1"/>
  <c r="T545" i="1"/>
  <c r="T544" i="1"/>
  <c r="V544" i="1" s="1"/>
  <c r="T543" i="1"/>
  <c r="V543" i="1" s="1"/>
  <c r="X543" i="1" s="1"/>
  <c r="T542" i="1"/>
  <c r="V542" i="1" s="1"/>
  <c r="T541" i="1"/>
  <c r="V541" i="1" s="1"/>
  <c r="T540" i="1"/>
  <c r="V540" i="1" s="1"/>
  <c r="T539" i="1"/>
  <c r="V539" i="1" s="1"/>
  <c r="T538" i="1"/>
  <c r="V538" i="1" s="1"/>
  <c r="T537" i="1"/>
  <c r="V537" i="1" s="1"/>
  <c r="X537" i="1" s="1"/>
  <c r="T536" i="1"/>
  <c r="V536" i="1" s="1"/>
  <c r="T535" i="1"/>
  <c r="V535" i="1" s="1"/>
  <c r="T534" i="1"/>
  <c r="V534" i="1" s="1"/>
  <c r="T533" i="1"/>
  <c r="V533" i="1" s="1"/>
  <c r="T532" i="1"/>
  <c r="V532" i="1" s="1"/>
  <c r="T531" i="1"/>
  <c r="V531" i="1" s="1"/>
  <c r="T530" i="1"/>
  <c r="V530" i="1" s="1"/>
  <c r="T529" i="1"/>
  <c r="V529" i="1" s="1"/>
  <c r="T528" i="1"/>
  <c r="V528" i="1" s="1"/>
  <c r="T527" i="1"/>
  <c r="T526" i="1"/>
  <c r="V526" i="1" s="1"/>
  <c r="T525" i="1"/>
  <c r="V525" i="1" s="1"/>
  <c r="T524" i="1"/>
  <c r="V524" i="1" s="1"/>
  <c r="X524" i="1" s="1"/>
  <c r="T523" i="1"/>
  <c r="T522" i="1"/>
  <c r="V522" i="1" s="1"/>
  <c r="T521" i="1"/>
  <c r="V521" i="1" s="1"/>
  <c r="T520" i="1"/>
  <c r="V520" i="1" s="1"/>
  <c r="T519" i="1"/>
  <c r="V519" i="1" s="1"/>
  <c r="T518" i="1"/>
  <c r="V518" i="1" s="1"/>
  <c r="T517" i="1"/>
  <c r="V517" i="1" s="1"/>
  <c r="T516" i="1"/>
  <c r="V516" i="1" s="1"/>
  <c r="T515" i="1"/>
  <c r="V515" i="1" s="1"/>
  <c r="T514" i="1"/>
  <c r="V514" i="1" s="1"/>
  <c r="T513" i="1"/>
  <c r="V513" i="1" s="1"/>
  <c r="T512" i="1"/>
  <c r="V512" i="1" s="1"/>
  <c r="T511" i="1"/>
  <c r="V511" i="1" s="1"/>
  <c r="T510" i="1"/>
  <c r="V510" i="1" s="1"/>
  <c r="T509" i="1"/>
  <c r="V509" i="1" s="1"/>
  <c r="T508" i="1"/>
  <c r="V508" i="1" s="1"/>
  <c r="T507" i="1"/>
  <c r="V507" i="1" s="1"/>
  <c r="T506" i="1"/>
  <c r="V506" i="1" s="1"/>
  <c r="T505" i="1"/>
  <c r="V505" i="1" s="1"/>
  <c r="T504" i="1"/>
  <c r="V504" i="1" s="1"/>
  <c r="T503" i="1"/>
  <c r="V503" i="1" s="1"/>
  <c r="T502" i="1"/>
  <c r="T501" i="1"/>
  <c r="V501" i="1" s="1"/>
  <c r="T500" i="1"/>
  <c r="V500" i="1" s="1"/>
  <c r="T499" i="1"/>
  <c r="T498" i="1"/>
  <c r="V498" i="1" s="1"/>
  <c r="T497" i="1"/>
  <c r="V497" i="1" s="1"/>
  <c r="T496" i="1"/>
  <c r="T495" i="1"/>
  <c r="V495" i="1" s="1"/>
  <c r="T494" i="1"/>
  <c r="V494" i="1" s="1"/>
  <c r="T493" i="1"/>
  <c r="V493" i="1" s="1"/>
  <c r="T492" i="1"/>
  <c r="V492" i="1" s="1"/>
  <c r="T491" i="1"/>
  <c r="V491" i="1" s="1"/>
  <c r="T490" i="1"/>
  <c r="V490" i="1" s="1"/>
  <c r="T489" i="1"/>
  <c r="V489" i="1" s="1"/>
  <c r="T488" i="1"/>
  <c r="V488" i="1" s="1"/>
  <c r="T487" i="1"/>
  <c r="V487" i="1" s="1"/>
  <c r="T486" i="1"/>
  <c r="T485" i="1"/>
  <c r="T484" i="1"/>
  <c r="T483" i="1"/>
  <c r="V483" i="1" s="1"/>
  <c r="T482" i="1"/>
  <c r="V482" i="1" s="1"/>
  <c r="T481" i="1"/>
  <c r="V481" i="1" s="1"/>
  <c r="X481" i="1" s="1"/>
  <c r="T480" i="1"/>
  <c r="V480" i="1" s="1"/>
  <c r="T479" i="1"/>
  <c r="V479" i="1" s="1"/>
  <c r="T478" i="1"/>
  <c r="V478" i="1" s="1"/>
  <c r="T477" i="1"/>
  <c r="V477" i="1" s="1"/>
  <c r="T476" i="1"/>
  <c r="V476" i="1" s="1"/>
  <c r="T475" i="1"/>
  <c r="V475" i="1" s="1"/>
  <c r="T474" i="1"/>
  <c r="V474" i="1" s="1"/>
  <c r="T473" i="1"/>
  <c r="V473" i="1" s="1"/>
  <c r="T472" i="1"/>
  <c r="V472" i="1" s="1"/>
  <c r="T471" i="1"/>
  <c r="T470" i="1"/>
  <c r="V470" i="1" s="1"/>
  <c r="T469" i="1"/>
  <c r="V469" i="1" s="1"/>
  <c r="T468" i="1"/>
  <c r="V468" i="1" s="1"/>
  <c r="T467" i="1"/>
  <c r="V467" i="1" s="1"/>
  <c r="T466" i="1"/>
  <c r="V466" i="1" s="1"/>
  <c r="T465" i="1"/>
  <c r="V465" i="1" s="1"/>
  <c r="T464" i="1"/>
  <c r="V464" i="1" s="1"/>
  <c r="X464" i="1" s="1"/>
  <c r="T463" i="1"/>
  <c r="V463" i="1" s="1"/>
  <c r="T462" i="1"/>
  <c r="V462" i="1" s="1"/>
  <c r="X462" i="1" s="1"/>
  <c r="T461" i="1"/>
  <c r="V461" i="1" s="1"/>
  <c r="T460" i="1"/>
  <c r="V460" i="1" s="1"/>
  <c r="T459" i="1"/>
  <c r="V459" i="1" s="1"/>
  <c r="X459" i="1" s="1"/>
  <c r="Y459" i="1" s="1"/>
  <c r="T458" i="1"/>
  <c r="V458" i="1" s="1"/>
  <c r="T457" i="1"/>
  <c r="V457" i="1" s="1"/>
  <c r="T456" i="1"/>
  <c r="V456" i="1" s="1"/>
  <c r="T455" i="1"/>
  <c r="V455" i="1" s="1"/>
  <c r="T454" i="1"/>
  <c r="V454" i="1" s="1"/>
  <c r="T453" i="1"/>
  <c r="V453" i="1" s="1"/>
  <c r="T452" i="1"/>
  <c r="V452" i="1" s="1"/>
  <c r="X452" i="1" s="1"/>
  <c r="T451" i="1"/>
  <c r="V451" i="1" s="1"/>
  <c r="T450" i="1"/>
  <c r="V450" i="1" s="1"/>
  <c r="T449" i="1"/>
  <c r="V449" i="1" s="1"/>
  <c r="T448" i="1"/>
  <c r="V448" i="1" s="1"/>
  <c r="T447" i="1"/>
  <c r="T446" i="1"/>
  <c r="V446" i="1" s="1"/>
  <c r="T445" i="1"/>
  <c r="V445" i="1" s="1"/>
  <c r="T444" i="1"/>
  <c r="V444" i="1" s="1"/>
  <c r="T443" i="1"/>
  <c r="V443" i="1" s="1"/>
  <c r="T442" i="1"/>
  <c r="V442" i="1" s="1"/>
  <c r="X442" i="1" s="1"/>
  <c r="T441" i="1"/>
  <c r="V441" i="1" s="1"/>
  <c r="T440" i="1"/>
  <c r="V440" i="1" s="1"/>
  <c r="T439" i="1"/>
  <c r="V439" i="1" s="1"/>
  <c r="T438" i="1"/>
  <c r="V438" i="1" s="1"/>
  <c r="T437" i="1"/>
  <c r="V437" i="1" s="1"/>
  <c r="T436" i="1"/>
  <c r="V436" i="1" s="1"/>
  <c r="T435" i="1"/>
  <c r="V435" i="1" s="1"/>
  <c r="T434" i="1"/>
  <c r="V434" i="1" s="1"/>
  <c r="T433" i="1"/>
  <c r="V433" i="1" s="1"/>
  <c r="T432" i="1"/>
  <c r="V432" i="1" s="1"/>
  <c r="T431" i="1"/>
  <c r="V431" i="1" s="1"/>
  <c r="T430" i="1"/>
  <c r="V430" i="1" s="1"/>
  <c r="T429" i="1"/>
  <c r="V429" i="1" s="1"/>
  <c r="T428" i="1"/>
  <c r="V428" i="1" s="1"/>
  <c r="T427" i="1"/>
  <c r="V427" i="1" s="1"/>
  <c r="T426" i="1"/>
  <c r="V426" i="1" s="1"/>
  <c r="T425" i="1"/>
  <c r="V425" i="1" s="1"/>
  <c r="T424" i="1"/>
  <c r="V424" i="1" s="1"/>
  <c r="T423" i="1"/>
  <c r="V423" i="1" s="1"/>
  <c r="T422" i="1"/>
  <c r="T421" i="1"/>
  <c r="V421" i="1" s="1"/>
  <c r="T420" i="1"/>
  <c r="V420" i="1" s="1"/>
  <c r="T419" i="1"/>
  <c r="V419" i="1" s="1"/>
  <c r="T418" i="1"/>
  <c r="V418" i="1" s="1"/>
  <c r="T417" i="1"/>
  <c r="V417" i="1" s="1"/>
  <c r="T416" i="1"/>
  <c r="V416" i="1" s="1"/>
  <c r="T415" i="1"/>
  <c r="V415" i="1" s="1"/>
  <c r="T414" i="1"/>
  <c r="V414" i="1" s="1"/>
  <c r="T413" i="1"/>
  <c r="V413" i="1" s="1"/>
  <c r="X413" i="1" s="1"/>
  <c r="T412" i="1"/>
  <c r="V412" i="1" s="1"/>
  <c r="T411" i="1"/>
  <c r="V411" i="1" s="1"/>
  <c r="T410" i="1"/>
  <c r="V410" i="1" s="1"/>
  <c r="T409" i="1"/>
  <c r="V409" i="1" s="1"/>
  <c r="T408" i="1"/>
  <c r="V408" i="1" s="1"/>
  <c r="T407" i="1"/>
  <c r="V407" i="1" s="1"/>
  <c r="T406" i="1"/>
  <c r="V406" i="1" s="1"/>
  <c r="T405" i="1"/>
  <c r="V405" i="1" s="1"/>
  <c r="X405" i="1" s="1"/>
  <c r="T404" i="1"/>
  <c r="V404" i="1" s="1"/>
  <c r="T403" i="1"/>
  <c r="V403" i="1" s="1"/>
  <c r="T402" i="1"/>
  <c r="V402" i="1" s="1"/>
  <c r="T401" i="1"/>
  <c r="V401" i="1" s="1"/>
  <c r="T400" i="1"/>
  <c r="V400" i="1" s="1"/>
  <c r="T399" i="1"/>
  <c r="V399" i="1" s="1"/>
  <c r="T398" i="1"/>
  <c r="V398" i="1" s="1"/>
  <c r="T397" i="1"/>
  <c r="V397" i="1" s="1"/>
  <c r="T396" i="1"/>
  <c r="V396" i="1" s="1"/>
  <c r="T395" i="1"/>
  <c r="V395" i="1" s="1"/>
  <c r="T394" i="1"/>
  <c r="V394" i="1" s="1"/>
  <c r="T393" i="1"/>
  <c r="V393" i="1" s="1"/>
  <c r="T392" i="1"/>
  <c r="V392" i="1" s="1"/>
  <c r="T391" i="1"/>
  <c r="V391" i="1" s="1"/>
  <c r="T390" i="1"/>
  <c r="V390" i="1" s="1"/>
  <c r="T389" i="1"/>
  <c r="T388" i="1"/>
  <c r="V388" i="1" s="1"/>
  <c r="T387" i="1"/>
  <c r="V387" i="1" s="1"/>
  <c r="T386" i="1"/>
  <c r="V386" i="1" s="1"/>
  <c r="T385" i="1"/>
  <c r="V385" i="1" s="1"/>
  <c r="X385" i="1" s="1"/>
  <c r="T384" i="1"/>
  <c r="V384" i="1" s="1"/>
  <c r="T383" i="1"/>
  <c r="V383" i="1" s="1"/>
  <c r="T382" i="1"/>
  <c r="V382" i="1" s="1"/>
  <c r="T381" i="1"/>
  <c r="V381" i="1" s="1"/>
  <c r="T380" i="1"/>
  <c r="V380" i="1" s="1"/>
  <c r="T379" i="1"/>
  <c r="V379" i="1" s="1"/>
  <c r="T378" i="1"/>
  <c r="V378" i="1" s="1"/>
  <c r="T377" i="1"/>
  <c r="V377" i="1" s="1"/>
  <c r="T376" i="1"/>
  <c r="V376" i="1" s="1"/>
  <c r="T375" i="1"/>
  <c r="V375" i="1" s="1"/>
  <c r="T374" i="1"/>
  <c r="V374" i="1" s="1"/>
  <c r="T373" i="1"/>
  <c r="V373" i="1" s="1"/>
  <c r="T372" i="1"/>
  <c r="V372" i="1" s="1"/>
  <c r="T371" i="1"/>
  <c r="V371" i="1" s="1"/>
  <c r="T370" i="1"/>
  <c r="V370" i="1" s="1"/>
  <c r="T369" i="1"/>
  <c r="V369" i="1" s="1"/>
  <c r="T368" i="1"/>
  <c r="T367" i="1"/>
  <c r="V367" i="1" s="1"/>
  <c r="T366" i="1"/>
  <c r="V366" i="1" s="1"/>
  <c r="T365" i="1"/>
  <c r="T364" i="1"/>
  <c r="T363" i="1"/>
  <c r="T362" i="1"/>
  <c r="T361" i="1"/>
  <c r="V361" i="1" s="1"/>
  <c r="T360" i="1"/>
  <c r="V360" i="1" s="1"/>
  <c r="X360" i="1" s="1"/>
  <c r="T359" i="1"/>
  <c r="V359" i="1" s="1"/>
  <c r="T358" i="1"/>
  <c r="V358" i="1" s="1"/>
  <c r="T357" i="1"/>
  <c r="V357" i="1" s="1"/>
  <c r="T356" i="1"/>
  <c r="V356" i="1" s="1"/>
  <c r="T355" i="1"/>
  <c r="V355" i="1" s="1"/>
  <c r="T354" i="1"/>
  <c r="V354" i="1" s="1"/>
  <c r="T353" i="1"/>
  <c r="V353" i="1" s="1"/>
  <c r="T352" i="1"/>
  <c r="V352" i="1" s="1"/>
  <c r="T351" i="1"/>
  <c r="V351" i="1" s="1"/>
  <c r="T350" i="1"/>
  <c r="V350" i="1" s="1"/>
  <c r="T349" i="1"/>
  <c r="V349" i="1" s="1"/>
  <c r="T348" i="1"/>
  <c r="V348" i="1" s="1"/>
  <c r="T347" i="1"/>
  <c r="V347" i="1" s="1"/>
  <c r="X347" i="1" s="1"/>
  <c r="T346" i="1"/>
  <c r="V346" i="1" s="1"/>
  <c r="T345" i="1"/>
  <c r="V345" i="1" s="1"/>
  <c r="T344" i="1"/>
  <c r="V344" i="1" s="1"/>
  <c r="T343" i="1"/>
  <c r="V343" i="1" s="1"/>
  <c r="T342" i="1"/>
  <c r="V342" i="1" s="1"/>
  <c r="T341" i="1"/>
  <c r="V341" i="1" s="1"/>
  <c r="T340" i="1"/>
  <c r="V340" i="1" s="1"/>
  <c r="T339" i="1"/>
  <c r="V339" i="1" s="1"/>
  <c r="T338" i="1"/>
  <c r="V338" i="1" s="1"/>
  <c r="T337" i="1"/>
  <c r="V337" i="1" s="1"/>
  <c r="T336" i="1"/>
  <c r="V336" i="1" s="1"/>
  <c r="T335" i="1"/>
  <c r="V335" i="1" s="1"/>
  <c r="T334" i="1"/>
  <c r="V334" i="1" s="1"/>
  <c r="T333" i="1"/>
  <c r="V333" i="1" s="1"/>
  <c r="T332" i="1"/>
  <c r="V332" i="1" s="1"/>
  <c r="X332" i="1" s="1"/>
  <c r="T331" i="1"/>
  <c r="V331" i="1" s="1"/>
  <c r="T330" i="1"/>
  <c r="V330" i="1" s="1"/>
  <c r="T329" i="1"/>
  <c r="V329" i="1" s="1"/>
  <c r="T328" i="1"/>
  <c r="V328" i="1" s="1"/>
  <c r="T327" i="1"/>
  <c r="V327" i="1" s="1"/>
  <c r="T326" i="1"/>
  <c r="V326" i="1" s="1"/>
  <c r="T325" i="1"/>
  <c r="V325" i="1" s="1"/>
  <c r="T324" i="1"/>
  <c r="V324" i="1" s="1"/>
  <c r="T323" i="1"/>
  <c r="T322" i="1"/>
  <c r="V322" i="1" s="1"/>
  <c r="T321" i="1"/>
  <c r="V321" i="1" s="1"/>
  <c r="T320" i="1"/>
  <c r="V320" i="1" s="1"/>
  <c r="T319" i="1"/>
  <c r="V319" i="1" s="1"/>
  <c r="T318" i="1"/>
  <c r="V318" i="1" s="1"/>
  <c r="T317" i="1"/>
  <c r="V317" i="1" s="1"/>
  <c r="T316" i="1"/>
  <c r="V316" i="1" s="1"/>
  <c r="T315" i="1"/>
  <c r="V315" i="1" s="1"/>
  <c r="T314" i="1"/>
  <c r="V314" i="1" s="1"/>
  <c r="T313" i="1"/>
  <c r="T312" i="1"/>
  <c r="V312" i="1" s="1"/>
  <c r="T311" i="1"/>
  <c r="V311" i="1" s="1"/>
  <c r="T310" i="1"/>
  <c r="V310" i="1" s="1"/>
  <c r="T309" i="1"/>
  <c r="V309" i="1" s="1"/>
  <c r="T308" i="1"/>
  <c r="V308" i="1" s="1"/>
  <c r="T307" i="1"/>
  <c r="V307" i="1" s="1"/>
  <c r="T306" i="1"/>
  <c r="V306" i="1" s="1"/>
  <c r="T305" i="1"/>
  <c r="V305" i="1" s="1"/>
  <c r="T304" i="1"/>
  <c r="V304" i="1" s="1"/>
  <c r="T303" i="1"/>
  <c r="T302" i="1"/>
  <c r="V302" i="1" s="1"/>
  <c r="T301" i="1"/>
  <c r="V301" i="1" s="1"/>
  <c r="T300" i="1"/>
  <c r="V300" i="1" s="1"/>
  <c r="T299" i="1"/>
  <c r="V299" i="1" s="1"/>
  <c r="T298" i="1"/>
  <c r="V298" i="1" s="1"/>
  <c r="T297" i="1"/>
  <c r="V297" i="1" s="1"/>
  <c r="T296" i="1"/>
  <c r="V296" i="1" s="1"/>
  <c r="T295" i="1"/>
  <c r="V295" i="1" s="1"/>
  <c r="T294" i="1"/>
  <c r="V294" i="1" s="1"/>
  <c r="T293" i="1"/>
  <c r="T292" i="1"/>
  <c r="T291" i="1"/>
  <c r="V291" i="1" s="1"/>
  <c r="T290" i="1"/>
  <c r="V290" i="1" s="1"/>
  <c r="X290" i="1" s="1"/>
  <c r="Y290" i="1" s="1"/>
  <c r="T289" i="1"/>
  <c r="V289" i="1" s="1"/>
  <c r="T288" i="1"/>
  <c r="V288" i="1" s="1"/>
  <c r="T287" i="1"/>
  <c r="T286" i="1"/>
  <c r="T285" i="1"/>
  <c r="T284" i="1"/>
  <c r="T283" i="1"/>
  <c r="V283" i="1" s="1"/>
  <c r="T282" i="1"/>
  <c r="T281" i="1"/>
  <c r="V281" i="1" s="1"/>
  <c r="T280" i="1"/>
  <c r="V280" i="1" s="1"/>
  <c r="T279" i="1"/>
  <c r="V279" i="1" s="1"/>
  <c r="T278" i="1"/>
  <c r="V278" i="1" s="1"/>
  <c r="T277" i="1"/>
  <c r="V277" i="1" s="1"/>
  <c r="T276" i="1"/>
  <c r="V276" i="1" s="1"/>
  <c r="X276" i="1" s="1"/>
  <c r="T275" i="1"/>
  <c r="V275" i="1" s="1"/>
  <c r="T274" i="1"/>
  <c r="V274" i="1" s="1"/>
  <c r="T273" i="1"/>
  <c r="V273" i="1" s="1"/>
  <c r="T272" i="1"/>
  <c r="V272" i="1" s="1"/>
  <c r="T271" i="1"/>
  <c r="V271" i="1" s="1"/>
  <c r="X271" i="1" s="1"/>
  <c r="T270" i="1"/>
  <c r="V270" i="1" s="1"/>
  <c r="T269" i="1"/>
  <c r="V269" i="1" s="1"/>
  <c r="T268" i="1"/>
  <c r="V268" i="1" s="1"/>
  <c r="X268" i="1" s="1"/>
  <c r="T267" i="1"/>
  <c r="V267" i="1" s="1"/>
  <c r="T266" i="1"/>
  <c r="V266" i="1" s="1"/>
  <c r="T265" i="1"/>
  <c r="V265" i="1" s="1"/>
  <c r="T264" i="1"/>
  <c r="V264" i="1" s="1"/>
  <c r="T263" i="1"/>
  <c r="V263" i="1" s="1"/>
  <c r="X263" i="1" s="1"/>
  <c r="T262" i="1"/>
  <c r="V262" i="1" s="1"/>
  <c r="T261" i="1"/>
  <c r="V261" i="1" s="1"/>
  <c r="T260" i="1"/>
  <c r="V260" i="1" s="1"/>
  <c r="T259" i="1"/>
  <c r="V259" i="1" s="1"/>
  <c r="T258" i="1"/>
  <c r="V258" i="1" s="1"/>
  <c r="T257" i="1"/>
  <c r="V257" i="1" s="1"/>
  <c r="T256" i="1"/>
  <c r="V256" i="1" s="1"/>
  <c r="T255" i="1"/>
  <c r="V255" i="1" s="1"/>
  <c r="T254" i="1"/>
  <c r="V254" i="1" s="1"/>
  <c r="T253" i="1"/>
  <c r="V253" i="1" s="1"/>
  <c r="T252" i="1"/>
  <c r="V252" i="1" s="1"/>
  <c r="T251" i="1"/>
  <c r="V251" i="1" s="1"/>
  <c r="T250" i="1"/>
  <c r="V250" i="1" s="1"/>
  <c r="T249" i="1"/>
  <c r="V249" i="1" s="1"/>
  <c r="T248" i="1"/>
  <c r="V248" i="1" s="1"/>
  <c r="T247" i="1"/>
  <c r="V247" i="1" s="1"/>
  <c r="T246" i="1"/>
  <c r="V246" i="1" s="1"/>
  <c r="T245" i="1"/>
  <c r="V245" i="1" s="1"/>
  <c r="T244" i="1"/>
  <c r="V244" i="1" s="1"/>
  <c r="T243" i="1"/>
  <c r="V243" i="1" s="1"/>
  <c r="T242" i="1"/>
  <c r="V242" i="1" s="1"/>
  <c r="T241" i="1"/>
  <c r="V241" i="1" s="1"/>
  <c r="T240" i="1"/>
  <c r="V240" i="1" s="1"/>
  <c r="T239" i="1"/>
  <c r="V239" i="1" s="1"/>
  <c r="T238" i="1"/>
  <c r="V238" i="1" s="1"/>
  <c r="T237" i="1"/>
  <c r="V237" i="1" s="1"/>
  <c r="T236" i="1"/>
  <c r="V236" i="1" s="1"/>
  <c r="T235" i="1"/>
  <c r="V235" i="1" s="1"/>
  <c r="T234" i="1"/>
  <c r="V234" i="1" s="1"/>
  <c r="T233" i="1"/>
  <c r="T232" i="1"/>
  <c r="V232" i="1" s="1"/>
  <c r="T231" i="1"/>
  <c r="V231" i="1" s="1"/>
  <c r="T230" i="1"/>
  <c r="V230" i="1" s="1"/>
  <c r="T229" i="1"/>
  <c r="V229" i="1" s="1"/>
  <c r="X229" i="1" s="1"/>
  <c r="Y229" i="1" s="1"/>
  <c r="T228" i="1"/>
  <c r="V228" i="1" s="1"/>
  <c r="T227" i="1"/>
  <c r="T226" i="1"/>
  <c r="V226" i="1" s="1"/>
  <c r="T225" i="1"/>
  <c r="V225" i="1" s="1"/>
  <c r="T224" i="1"/>
  <c r="T223" i="1"/>
  <c r="V223" i="1" s="1"/>
  <c r="T222" i="1"/>
  <c r="V222" i="1" s="1"/>
  <c r="T221" i="1"/>
  <c r="V221" i="1" s="1"/>
  <c r="T220" i="1"/>
  <c r="V220" i="1" s="1"/>
  <c r="X220" i="1" s="1"/>
  <c r="Y220" i="1" s="1"/>
  <c r="T219" i="1"/>
  <c r="T218" i="1"/>
  <c r="V218" i="1" s="1"/>
  <c r="T217" i="1"/>
  <c r="V217" i="1" s="1"/>
  <c r="T216" i="1"/>
  <c r="V216" i="1" s="1"/>
  <c r="T215" i="1"/>
  <c r="V215" i="1" s="1"/>
  <c r="T214" i="1"/>
  <c r="T213" i="1"/>
  <c r="V213" i="1" s="1"/>
  <c r="T212" i="1"/>
  <c r="V212" i="1" s="1"/>
  <c r="T211" i="1"/>
  <c r="V211" i="1" s="1"/>
  <c r="T210" i="1"/>
  <c r="V210" i="1" s="1"/>
  <c r="T209" i="1"/>
  <c r="V209" i="1" s="1"/>
  <c r="T208" i="1"/>
  <c r="V208" i="1" s="1"/>
  <c r="T207" i="1"/>
  <c r="V207" i="1" s="1"/>
  <c r="T206" i="1"/>
  <c r="T205" i="1"/>
  <c r="V205" i="1" s="1"/>
  <c r="T204" i="1"/>
  <c r="V204" i="1" s="1"/>
  <c r="T203" i="1"/>
  <c r="V203" i="1" s="1"/>
  <c r="T202" i="1"/>
  <c r="V202" i="1" s="1"/>
  <c r="T201" i="1"/>
  <c r="V201" i="1" s="1"/>
  <c r="T200" i="1"/>
  <c r="V200" i="1" s="1"/>
  <c r="T199" i="1"/>
  <c r="V199" i="1" s="1"/>
  <c r="T198" i="1"/>
  <c r="V198" i="1" s="1"/>
  <c r="T197" i="1"/>
  <c r="T196" i="1"/>
  <c r="V196" i="1" s="1"/>
  <c r="T195" i="1"/>
  <c r="V195" i="1" s="1"/>
  <c r="X195" i="1" s="1"/>
  <c r="T194" i="1"/>
  <c r="V194" i="1" s="1"/>
  <c r="X194" i="1" s="1"/>
  <c r="T193" i="1"/>
  <c r="V193" i="1" s="1"/>
  <c r="T192" i="1"/>
  <c r="V192" i="1" s="1"/>
  <c r="T191" i="1"/>
  <c r="V191" i="1" s="1"/>
  <c r="X191" i="1" s="1"/>
  <c r="T190" i="1"/>
  <c r="V190" i="1" s="1"/>
  <c r="T189" i="1"/>
  <c r="V189" i="1" s="1"/>
  <c r="T188" i="1"/>
  <c r="V188" i="1" s="1"/>
  <c r="T187" i="1"/>
  <c r="V187" i="1" s="1"/>
  <c r="T186" i="1"/>
  <c r="V186" i="1" s="1"/>
  <c r="T185" i="1"/>
  <c r="V185" i="1" s="1"/>
  <c r="X185" i="1" s="1"/>
  <c r="T184" i="1"/>
  <c r="V184" i="1" s="1"/>
  <c r="T183" i="1"/>
  <c r="V183" i="1" s="1"/>
  <c r="T182" i="1"/>
  <c r="V182" i="1" s="1"/>
  <c r="T181" i="1"/>
  <c r="V181" i="1" s="1"/>
  <c r="T180" i="1"/>
  <c r="V180" i="1" s="1"/>
  <c r="T179" i="1"/>
  <c r="V179" i="1" s="1"/>
  <c r="T178" i="1"/>
  <c r="V178" i="1" s="1"/>
  <c r="T177" i="1"/>
  <c r="V177" i="1" s="1"/>
  <c r="T176" i="1"/>
  <c r="V176" i="1" s="1"/>
  <c r="T175" i="1"/>
  <c r="V175" i="1" s="1"/>
  <c r="T174" i="1"/>
  <c r="V174" i="1" s="1"/>
  <c r="T173" i="1"/>
  <c r="V173" i="1" s="1"/>
  <c r="T172" i="1"/>
  <c r="V172" i="1" s="1"/>
  <c r="T171" i="1"/>
  <c r="V171" i="1" s="1"/>
  <c r="T170" i="1"/>
  <c r="V170" i="1" s="1"/>
  <c r="T169" i="1"/>
  <c r="V169" i="1" s="1"/>
  <c r="T168" i="1"/>
  <c r="V168" i="1" s="1"/>
  <c r="T167" i="1"/>
  <c r="V167" i="1" s="1"/>
  <c r="X167" i="1" s="1"/>
  <c r="T166" i="1"/>
  <c r="V166" i="1" s="1"/>
  <c r="T165" i="1"/>
  <c r="V165" i="1" s="1"/>
  <c r="T164" i="1"/>
  <c r="V164" i="1" s="1"/>
  <c r="T163" i="1"/>
  <c r="T162" i="1"/>
  <c r="T161" i="1"/>
  <c r="T160" i="1"/>
  <c r="T159" i="1"/>
  <c r="V159" i="1" s="1"/>
  <c r="T158" i="1"/>
  <c r="T157" i="1"/>
  <c r="T156" i="1"/>
  <c r="V156" i="1" s="1"/>
  <c r="T155" i="1"/>
  <c r="V155" i="1" s="1"/>
  <c r="T154" i="1"/>
  <c r="V154" i="1" s="1"/>
  <c r="T153" i="1"/>
  <c r="V153" i="1" s="1"/>
  <c r="T152" i="1"/>
  <c r="V152" i="1" s="1"/>
  <c r="X152" i="1" s="1"/>
  <c r="T151" i="1"/>
  <c r="V151" i="1" s="1"/>
  <c r="T150" i="1"/>
  <c r="V150" i="1" s="1"/>
  <c r="T149" i="1"/>
  <c r="T148" i="1"/>
  <c r="V148" i="1" s="1"/>
  <c r="T147" i="1"/>
  <c r="V147" i="1" s="1"/>
  <c r="X147" i="1" s="1"/>
  <c r="T146" i="1"/>
  <c r="V146" i="1" s="1"/>
  <c r="T145" i="1"/>
  <c r="T144" i="1"/>
  <c r="V144" i="1" s="1"/>
  <c r="T143" i="1"/>
  <c r="T142" i="1"/>
  <c r="V142" i="1" s="1"/>
  <c r="X142" i="1" s="1"/>
  <c r="T141" i="1"/>
  <c r="T140" i="1"/>
  <c r="T139" i="1"/>
  <c r="V139" i="1" s="1"/>
  <c r="T138" i="1"/>
  <c r="V138" i="1" s="1"/>
  <c r="T137" i="1"/>
  <c r="V137" i="1" s="1"/>
  <c r="X137" i="1" s="1"/>
  <c r="T136" i="1"/>
  <c r="V136" i="1" s="1"/>
  <c r="T135" i="1"/>
  <c r="V135" i="1" s="1"/>
  <c r="T134" i="1"/>
  <c r="T133" i="1"/>
  <c r="V133" i="1" s="1"/>
  <c r="T132" i="1"/>
  <c r="V132" i="1" s="1"/>
  <c r="T131" i="1"/>
  <c r="V131" i="1" s="1"/>
  <c r="X131" i="1" s="1"/>
  <c r="T130" i="1"/>
  <c r="V130" i="1" s="1"/>
  <c r="T129" i="1"/>
  <c r="V129" i="1" s="1"/>
  <c r="T128" i="1"/>
  <c r="V128" i="1" s="1"/>
  <c r="T127" i="1"/>
  <c r="T126" i="1"/>
  <c r="T125" i="1"/>
  <c r="T124" i="1"/>
  <c r="V124" i="1" s="1"/>
  <c r="T123" i="1"/>
  <c r="V123" i="1" s="1"/>
  <c r="T122" i="1"/>
  <c r="V122" i="1" s="1"/>
  <c r="T121" i="1"/>
  <c r="T120" i="1"/>
  <c r="V120" i="1" s="1"/>
  <c r="T119" i="1"/>
  <c r="V119" i="1" s="1"/>
  <c r="T118" i="1"/>
  <c r="V118" i="1" s="1"/>
  <c r="T117" i="1"/>
  <c r="T116" i="1"/>
  <c r="T115" i="1"/>
  <c r="T114" i="1"/>
  <c r="V114" i="1" s="1"/>
  <c r="T113" i="1"/>
  <c r="V113" i="1" s="1"/>
  <c r="T112" i="1"/>
  <c r="V112" i="1" s="1"/>
  <c r="T111" i="1"/>
  <c r="T110" i="1"/>
  <c r="T109" i="1"/>
  <c r="V109" i="1" s="1"/>
  <c r="T108" i="1"/>
  <c r="T107" i="1"/>
  <c r="V107" i="1" s="1"/>
  <c r="T106" i="1"/>
  <c r="T105" i="1"/>
  <c r="V105" i="1" s="1"/>
  <c r="T104" i="1"/>
  <c r="T103" i="1"/>
  <c r="V103" i="1" s="1"/>
  <c r="T102" i="1"/>
  <c r="V102" i="1" s="1"/>
  <c r="T101" i="1"/>
  <c r="V101" i="1" s="1"/>
  <c r="T100" i="1"/>
  <c r="V100" i="1" s="1"/>
  <c r="X100" i="1" s="1"/>
  <c r="T99" i="1"/>
  <c r="T98" i="1"/>
  <c r="V98" i="1" s="1"/>
  <c r="T97" i="1"/>
  <c r="V97" i="1" s="1"/>
  <c r="T96" i="1"/>
  <c r="V96" i="1" s="1"/>
  <c r="T95" i="1"/>
  <c r="V95" i="1" s="1"/>
  <c r="T94" i="1"/>
  <c r="V94" i="1" s="1"/>
  <c r="X94" i="1" s="1"/>
  <c r="T93" i="1"/>
  <c r="V93" i="1" s="1"/>
  <c r="T92" i="1"/>
  <c r="T91" i="1"/>
  <c r="V91" i="1" s="1"/>
  <c r="T90" i="1"/>
  <c r="V90" i="1" s="1"/>
  <c r="T89" i="1"/>
  <c r="V89" i="1" s="1"/>
  <c r="T88" i="1"/>
  <c r="V88" i="1" s="1"/>
  <c r="T87" i="1"/>
  <c r="V87" i="1" s="1"/>
  <c r="T86" i="1"/>
  <c r="V86" i="1" s="1"/>
  <c r="X86" i="1" s="1"/>
  <c r="T85" i="1"/>
  <c r="V85" i="1" s="1"/>
  <c r="T84" i="1"/>
  <c r="V84" i="1" s="1"/>
  <c r="T83" i="1"/>
  <c r="V83" i="1" s="1"/>
  <c r="X83" i="1" s="1"/>
  <c r="T82" i="1"/>
  <c r="V82" i="1" s="1"/>
  <c r="T81" i="1"/>
  <c r="V81" i="1" s="1"/>
  <c r="T80" i="1"/>
  <c r="V80" i="1" s="1"/>
  <c r="T79" i="1"/>
  <c r="V79" i="1" s="1"/>
  <c r="T78" i="1"/>
  <c r="V78" i="1" s="1"/>
  <c r="T77" i="1"/>
  <c r="V77" i="1" s="1"/>
  <c r="T76" i="1"/>
  <c r="V76" i="1" s="1"/>
  <c r="T75" i="1"/>
  <c r="V75" i="1" s="1"/>
  <c r="X75" i="1" s="1"/>
  <c r="T74" i="1"/>
  <c r="V74" i="1" s="1"/>
  <c r="X74" i="1" s="1"/>
  <c r="T73" i="1"/>
  <c r="V73" i="1" s="1"/>
  <c r="T72" i="1"/>
  <c r="V72" i="1" s="1"/>
  <c r="T71" i="1"/>
  <c r="V71" i="1" s="1"/>
  <c r="T70" i="1"/>
  <c r="V70" i="1" s="1"/>
  <c r="T69" i="1"/>
  <c r="V69" i="1" s="1"/>
  <c r="T68" i="1"/>
  <c r="V68" i="1" s="1"/>
  <c r="T67" i="1"/>
  <c r="V67" i="1" s="1"/>
  <c r="T66" i="1"/>
  <c r="V66" i="1" s="1"/>
  <c r="T65" i="1"/>
  <c r="V65" i="1" s="1"/>
  <c r="X65" i="1" s="1"/>
  <c r="T64" i="1"/>
  <c r="V64" i="1" s="1"/>
  <c r="T63" i="1"/>
  <c r="V63" i="1" s="1"/>
  <c r="T62" i="1"/>
  <c r="V62" i="1" s="1"/>
  <c r="T61" i="1"/>
  <c r="V61" i="1" s="1"/>
  <c r="T60" i="1"/>
  <c r="V60" i="1" s="1"/>
  <c r="T59" i="1"/>
  <c r="V59" i="1" s="1"/>
  <c r="T58" i="1"/>
  <c r="V58" i="1" s="1"/>
  <c r="X58" i="1" s="1"/>
  <c r="T57" i="1"/>
  <c r="V57" i="1" s="1"/>
  <c r="T56" i="1"/>
  <c r="V56" i="1" s="1"/>
  <c r="T55" i="1"/>
  <c r="V55" i="1" s="1"/>
  <c r="T54" i="1"/>
  <c r="V54" i="1" s="1"/>
  <c r="X54" i="1" s="1"/>
  <c r="T53" i="1"/>
  <c r="V53" i="1" s="1"/>
  <c r="T52" i="1"/>
  <c r="V52" i="1" s="1"/>
  <c r="T51" i="1"/>
  <c r="V51" i="1" s="1"/>
  <c r="T50" i="1"/>
  <c r="V50" i="1" s="1"/>
  <c r="T49" i="1"/>
  <c r="V49" i="1" s="1"/>
  <c r="T48" i="1"/>
  <c r="V48" i="1" s="1"/>
  <c r="T47" i="1"/>
  <c r="V47" i="1" s="1"/>
  <c r="T46" i="1"/>
  <c r="V46" i="1" s="1"/>
  <c r="T45" i="1"/>
  <c r="V45" i="1" s="1"/>
  <c r="T44" i="1"/>
  <c r="V44" i="1" s="1"/>
  <c r="T43" i="1"/>
  <c r="V43" i="1" s="1"/>
  <c r="T42" i="1"/>
  <c r="V42" i="1" s="1"/>
  <c r="X42" i="1" s="1"/>
  <c r="T41" i="1"/>
  <c r="V41" i="1" s="1"/>
  <c r="T40" i="1"/>
  <c r="V40" i="1" s="1"/>
  <c r="T39" i="1"/>
  <c r="V39" i="1" s="1"/>
  <c r="T38" i="1"/>
  <c r="V38" i="1" s="1"/>
  <c r="T37" i="1"/>
  <c r="T36" i="1"/>
  <c r="V36" i="1" s="1"/>
  <c r="T35" i="1"/>
  <c r="V35" i="1" s="1"/>
  <c r="T34" i="1"/>
  <c r="T33" i="1"/>
  <c r="T32" i="1"/>
  <c r="V32" i="1" s="1"/>
  <c r="T31" i="1"/>
  <c r="T30" i="1"/>
  <c r="V30" i="1" s="1"/>
  <c r="T29" i="1"/>
  <c r="V29" i="1" s="1"/>
  <c r="T28" i="1"/>
  <c r="V28" i="1" s="1"/>
  <c r="T27" i="1"/>
  <c r="T26" i="1"/>
  <c r="V26" i="1" s="1"/>
  <c r="T25" i="1"/>
  <c r="V25" i="1" s="1"/>
  <c r="T24" i="1"/>
  <c r="V24" i="1" s="1"/>
  <c r="T23" i="1"/>
  <c r="V23" i="1" s="1"/>
  <c r="T22" i="1"/>
  <c r="V22" i="1" s="1"/>
  <c r="T21" i="1"/>
  <c r="V21" i="1" s="1"/>
  <c r="X21" i="1" s="1"/>
  <c r="T20" i="1"/>
  <c r="V20" i="1" s="1"/>
  <c r="T19" i="1"/>
  <c r="T18" i="1"/>
  <c r="T17" i="1"/>
  <c r="V17" i="1" s="1"/>
  <c r="T16" i="1"/>
  <c r="V16" i="1" s="1"/>
  <c r="T15" i="1"/>
  <c r="V15" i="1" s="1"/>
  <c r="T14" i="1"/>
  <c r="V14" i="1" s="1"/>
  <c r="T13" i="1"/>
  <c r="V13" i="1" s="1"/>
  <c r="T12" i="1"/>
  <c r="V12" i="1" s="1"/>
  <c r="T11" i="1"/>
  <c r="Y767" i="1" l="1"/>
  <c r="V1083" i="1"/>
  <c r="V389" i="1"/>
  <c r="V665" i="1"/>
  <c r="V546" i="1"/>
  <c r="V604" i="1"/>
  <c r="V219" i="1"/>
  <c r="V628" i="1"/>
  <c r="V860" i="1"/>
  <c r="V163" i="1"/>
  <c r="V1088" i="1"/>
  <c r="V1104" i="1"/>
  <c r="V708" i="1"/>
  <c r="V108" i="1"/>
  <c r="X108" i="1" s="1"/>
  <c r="Y108" i="1" s="1"/>
  <c r="V145" i="1"/>
  <c r="V313" i="1"/>
  <c r="V637" i="1"/>
  <c r="V1081" i="1"/>
  <c r="X670" i="1"/>
  <c r="X467" i="1"/>
  <c r="X479" i="1"/>
  <c r="X887" i="1"/>
  <c r="X864" i="1"/>
  <c r="X350" i="1"/>
  <c r="X1045" i="1"/>
  <c r="X910" i="1"/>
  <c r="Y910" i="1" s="1"/>
  <c r="X274" i="1"/>
  <c r="X440" i="1"/>
  <c r="X1071" i="1"/>
  <c r="X133" i="1"/>
  <c r="X902" i="1"/>
  <c r="X366" i="1"/>
  <c r="X374" i="1"/>
  <c r="X164" i="1"/>
  <c r="Y164" i="1" s="1"/>
  <c r="X174" i="1"/>
  <c r="X239" i="1"/>
  <c r="X279" i="1"/>
  <c r="X456" i="1"/>
  <c r="Y456" i="1" s="1"/>
  <c r="X506" i="1"/>
  <c r="X559" i="1"/>
  <c r="X721" i="1"/>
  <c r="X747" i="1"/>
  <c r="X758" i="1"/>
  <c r="X896" i="1"/>
  <c r="X960" i="1"/>
  <c r="V1056" i="1"/>
  <c r="X800" i="1"/>
  <c r="X815" i="1"/>
  <c r="X852" i="1"/>
  <c r="Y852" i="1" s="1"/>
  <c r="X922" i="1"/>
  <c r="X928" i="1"/>
  <c r="X1010" i="1"/>
  <c r="X1085" i="1"/>
  <c r="Y1085" i="1" s="1"/>
  <c r="X466" i="1"/>
  <c r="X530" i="1"/>
  <c r="X540" i="1"/>
  <c r="V545" i="1"/>
  <c r="X566" i="1"/>
  <c r="X586" i="1"/>
  <c r="X837" i="1"/>
  <c r="X842" i="1"/>
  <c r="X847" i="1"/>
  <c r="X961" i="1"/>
  <c r="Y961" i="1" s="1"/>
  <c r="X981" i="1"/>
  <c r="Y981" i="1" s="1"/>
  <c r="X1011" i="1"/>
  <c r="X1041" i="1"/>
  <c r="X144" i="1"/>
  <c r="X423" i="1"/>
  <c r="X525" i="1"/>
  <c r="X192" i="1"/>
  <c r="X47" i="1"/>
  <c r="X103" i="1"/>
  <c r="X203" i="1"/>
  <c r="X209" i="1"/>
  <c r="Y209" i="1" s="1"/>
  <c r="X225" i="1"/>
  <c r="Y225" i="1" s="1"/>
  <c r="X281" i="1"/>
  <c r="X434" i="1"/>
  <c r="X879" i="1"/>
  <c r="X935" i="1"/>
  <c r="X1030" i="1"/>
  <c r="X113" i="1"/>
  <c r="X119" i="1"/>
  <c r="Y119" i="1" s="1"/>
  <c r="X198" i="1"/>
  <c r="X261" i="1"/>
  <c r="X419" i="1"/>
  <c r="Y419" i="1" s="1"/>
  <c r="X504" i="1"/>
  <c r="X724" i="1"/>
  <c r="X729" i="1"/>
  <c r="X972" i="1"/>
  <c r="X1027" i="1"/>
  <c r="X786" i="1"/>
  <c r="X782" i="1"/>
  <c r="X38" i="1"/>
  <c r="X89" i="1"/>
  <c r="X253" i="1"/>
  <c r="X410" i="1"/>
  <c r="X539" i="1"/>
  <c r="X720" i="1"/>
  <c r="X752" i="1"/>
  <c r="X995" i="1"/>
  <c r="X1050" i="1"/>
  <c r="X182" i="1"/>
  <c r="X469" i="1"/>
  <c r="Y469" i="1" s="1"/>
  <c r="X122" i="1"/>
  <c r="Y122" i="1" s="1"/>
  <c r="X791" i="1"/>
  <c r="V286" i="1"/>
  <c r="X428" i="1"/>
  <c r="Y428" i="1" s="1"/>
  <c r="X764" i="1"/>
  <c r="X341" i="1"/>
  <c r="X314" i="1"/>
  <c r="X15" i="1"/>
  <c r="Y15" i="1" s="1"/>
  <c r="X990" i="1"/>
  <c r="Y990" i="1" s="1"/>
  <c r="X102" i="1"/>
  <c r="X955" i="1"/>
  <c r="X965" i="1"/>
  <c r="X437" i="1"/>
  <c r="X926" i="1"/>
  <c r="X966" i="1"/>
  <c r="Y966" i="1" s="1"/>
  <c r="X93" i="1"/>
  <c r="X533" i="1"/>
  <c r="X739" i="1"/>
  <c r="X779" i="1"/>
  <c r="X338" i="1"/>
  <c r="X438" i="1"/>
  <c r="X730" i="1"/>
  <c r="X798" i="1"/>
  <c r="X943" i="1"/>
  <c r="X334" i="1"/>
  <c r="X396" i="1"/>
  <c r="X420" i="1"/>
  <c r="X507" i="1"/>
  <c r="X576" i="1"/>
  <c r="Y576" i="1" s="1"/>
  <c r="X803" i="1"/>
  <c r="X1065" i="1"/>
  <c r="X1069" i="1"/>
  <c r="X1077" i="1"/>
  <c r="X13" i="1"/>
  <c r="Y13" i="1" s="1"/>
  <c r="X296" i="1"/>
  <c r="Y296" i="1" s="1"/>
  <c r="X552" i="1"/>
  <c r="X886" i="1"/>
  <c r="X1039" i="1"/>
  <c r="X45" i="1"/>
  <c r="X808" i="1"/>
  <c r="X904" i="1"/>
  <c r="X969" i="1"/>
  <c r="X973" i="1"/>
  <c r="X978" i="1"/>
  <c r="X128" i="1"/>
  <c r="X63" i="1"/>
  <c r="V364" i="1"/>
  <c r="X24" i="1"/>
  <c r="X29" i="1"/>
  <c r="X228" i="1"/>
  <c r="X247" i="1"/>
  <c r="X260" i="1"/>
  <c r="X370" i="1"/>
  <c r="X388" i="1"/>
  <c r="Y388" i="1" s="1"/>
  <c r="X450" i="1"/>
  <c r="X503" i="1"/>
  <c r="X562" i="1"/>
  <c r="X924" i="1"/>
  <c r="X984" i="1"/>
  <c r="X1074" i="1"/>
  <c r="X324" i="1"/>
  <c r="X520" i="1"/>
  <c r="X774" i="1"/>
  <c r="X932" i="1"/>
  <c r="V1086" i="1"/>
  <c r="X84" i="1"/>
  <c r="X223" i="1"/>
  <c r="Y223" i="1" s="1"/>
  <c r="X234" i="1"/>
  <c r="Y234" i="1" s="1"/>
  <c r="X269" i="1"/>
  <c r="X351" i="1"/>
  <c r="X379" i="1"/>
  <c r="X831" i="1"/>
  <c r="Y832" i="1" s="1"/>
  <c r="X869" i="1"/>
  <c r="X1003" i="1"/>
  <c r="X1058" i="1"/>
  <c r="X591" i="1"/>
  <c r="X749" i="1"/>
  <c r="Y750" i="1" s="1"/>
  <c r="X853" i="1"/>
  <c r="Y853" i="1" s="1"/>
  <c r="X81" i="1"/>
  <c r="X240" i="1"/>
  <c r="X244" i="1"/>
  <c r="X457" i="1"/>
  <c r="Y457" i="1" s="1"/>
  <c r="X691" i="1"/>
  <c r="X709" i="1"/>
  <c r="X834" i="1"/>
  <c r="X920" i="1"/>
  <c r="X982" i="1"/>
  <c r="X1001" i="1"/>
  <c r="X1017" i="1"/>
  <c r="X659" i="1"/>
  <c r="X780" i="1"/>
  <c r="X858" i="1"/>
  <c r="X916" i="1"/>
  <c r="X930" i="1"/>
  <c r="X977" i="1"/>
  <c r="Y977" i="1" s="1"/>
  <c r="X1032" i="1"/>
  <c r="X1037" i="1"/>
  <c r="X1076" i="1"/>
  <c r="X155" i="1"/>
  <c r="X215" i="1"/>
  <c r="X230" i="1"/>
  <c r="X295" i="1"/>
  <c r="Y295" i="1" s="1"/>
  <c r="X304" i="1"/>
  <c r="X309" i="1"/>
  <c r="X318" i="1"/>
  <c r="X431" i="1"/>
  <c r="V485" i="1"/>
  <c r="X606" i="1"/>
  <c r="X908" i="1"/>
  <c r="X912" i="1"/>
  <c r="X950" i="1"/>
  <c r="X1064" i="1"/>
  <c r="X1068" i="1"/>
  <c r="X1102" i="1"/>
  <c r="Y1102" i="1" s="1"/>
  <c r="X264" i="1"/>
  <c r="X312" i="1"/>
  <c r="X315" i="1"/>
  <c r="X356" i="1"/>
  <c r="X381" i="1"/>
  <c r="X433" i="1"/>
  <c r="X649" i="1"/>
  <c r="X664" i="1"/>
  <c r="X715" i="1"/>
  <c r="X777" i="1"/>
  <c r="X792" i="1"/>
  <c r="X796" i="1"/>
  <c r="X824" i="1"/>
  <c r="X850" i="1"/>
  <c r="X892" i="1"/>
  <c r="X905" i="1"/>
  <c r="X913" i="1"/>
  <c r="X983" i="1"/>
  <c r="X105" i="1"/>
  <c r="Y105" i="1" s="1"/>
  <c r="X123" i="1"/>
  <c r="Y123" i="1" s="1"/>
  <c r="X211" i="1"/>
  <c r="X257" i="1"/>
  <c r="X377" i="1"/>
  <c r="X391" i="1"/>
  <c r="Y391" i="1" s="1"/>
  <c r="X526" i="1"/>
  <c r="X642" i="1"/>
  <c r="X646" i="1"/>
  <c r="X785" i="1"/>
  <c r="X825" i="1"/>
  <c r="X915" i="1"/>
  <c r="X918" i="1"/>
  <c r="X1004" i="1"/>
  <c r="X1008" i="1"/>
  <c r="X1016" i="1"/>
  <c r="X1029" i="1"/>
  <c r="X1033" i="1"/>
  <c r="X344" i="1"/>
  <c r="X348" i="1"/>
  <c r="X439" i="1"/>
  <c r="X510" i="1"/>
  <c r="X589" i="1"/>
  <c r="X650" i="1"/>
  <c r="X654" i="1"/>
  <c r="X658" i="1"/>
  <c r="X704" i="1"/>
  <c r="X945" i="1"/>
  <c r="X954" i="1"/>
  <c r="X996" i="1"/>
  <c r="Y996" i="1" s="1"/>
  <c r="X1013" i="1"/>
  <c r="X1052" i="1"/>
  <c r="X1059" i="1"/>
  <c r="X1075" i="1"/>
  <c r="X1084" i="1"/>
  <c r="Y1084" i="1" s="1"/>
  <c r="X465" i="1"/>
  <c r="X612" i="1"/>
  <c r="X620" i="1"/>
  <c r="X672" i="1"/>
  <c r="X738" i="1"/>
  <c r="X829" i="1"/>
  <c r="X833" i="1"/>
  <c r="X880" i="1"/>
  <c r="X888" i="1"/>
  <c r="X900" i="1"/>
  <c r="X997" i="1"/>
  <c r="Y997" i="1" s="1"/>
  <c r="X1082" i="1"/>
  <c r="X40" i="1"/>
  <c r="X50" i="1"/>
  <c r="X60" i="1"/>
  <c r="X70" i="1"/>
  <c r="X171" i="1"/>
  <c r="X176" i="1"/>
  <c r="X181" i="1"/>
  <c r="X190" i="1"/>
  <c r="X283" i="1"/>
  <c r="Y283" i="1" s="1"/>
  <c r="X291" i="1"/>
  <c r="Y291" i="1" s="1"/>
  <c r="X301" i="1"/>
  <c r="Y301" i="1" s="1"/>
  <c r="X477" i="1"/>
  <c r="X483" i="1"/>
  <c r="X488" i="1"/>
  <c r="X492" i="1"/>
  <c r="X535" i="1"/>
  <c r="X601" i="1"/>
  <c r="X605" i="1"/>
  <c r="X617" i="1"/>
  <c r="X663" i="1"/>
  <c r="X667" i="1"/>
  <c r="X681" i="1"/>
  <c r="X685" i="1"/>
  <c r="X725" i="1"/>
  <c r="X778" i="1"/>
  <c r="X797" i="1"/>
  <c r="X859" i="1"/>
  <c r="X868" i="1"/>
  <c r="X872" i="1"/>
  <c r="X897" i="1"/>
  <c r="X917" i="1"/>
  <c r="X921" i="1"/>
  <c r="X925" i="1"/>
  <c r="X1021" i="1"/>
  <c r="X1026" i="1"/>
  <c r="X1093" i="1"/>
  <c r="Y1093" i="1" s="1"/>
  <c r="X1094" i="1"/>
  <c r="X1097" i="1"/>
  <c r="X12" i="1"/>
  <c r="Y12" i="1" s="1"/>
  <c r="X16" i="1"/>
  <c r="Y16" i="1" s="1"/>
  <c r="X26" i="1"/>
  <c r="X36" i="1"/>
  <c r="Y36" i="1" s="1"/>
  <c r="X52" i="1"/>
  <c r="X56" i="1"/>
  <c r="X62" i="1"/>
  <c r="X67" i="1"/>
  <c r="X72" i="1"/>
  <c r="X77" i="1"/>
  <c r="X91" i="1"/>
  <c r="Y91" i="1" s="1"/>
  <c r="X96" i="1"/>
  <c r="X124" i="1"/>
  <c r="Y124" i="1" s="1"/>
  <c r="X288" i="1"/>
  <c r="Y288" i="1" s="1"/>
  <c r="X307" i="1"/>
  <c r="X342" i="1"/>
  <c r="X352" i="1"/>
  <c r="X394" i="1"/>
  <c r="X497" i="1"/>
  <c r="X515" i="1"/>
  <c r="X718" i="1"/>
  <c r="X722" i="1"/>
  <c r="X731" i="1"/>
  <c r="X735" i="1"/>
  <c r="X783" i="1"/>
  <c r="X795" i="1"/>
  <c r="X810" i="1"/>
  <c r="X818" i="1"/>
  <c r="X823" i="1"/>
  <c r="X865" i="1"/>
  <c r="X882" i="1"/>
  <c r="X991" i="1"/>
  <c r="X1018" i="1"/>
  <c r="X1023" i="1"/>
  <c r="X1101" i="1"/>
  <c r="Y1101" i="1" s="1"/>
  <c r="X130" i="1"/>
  <c r="X188" i="1"/>
  <c r="X201" i="1"/>
  <c r="X207" i="1"/>
  <c r="Y207" i="1" s="1"/>
  <c r="X232" i="1"/>
  <c r="X316" i="1"/>
  <c r="X326" i="1"/>
  <c r="X357" i="1"/>
  <c r="X361" i="1"/>
  <c r="X429" i="1"/>
  <c r="X622" i="1"/>
  <c r="X702" i="1"/>
  <c r="X723" i="1"/>
  <c r="X727" i="1"/>
  <c r="X741" i="1"/>
  <c r="X807" i="1"/>
  <c r="X819" i="1"/>
  <c r="X836" i="1"/>
  <c r="X911" i="1"/>
  <c r="X927" i="1"/>
  <c r="X944" i="1"/>
  <c r="X970" i="1"/>
  <c r="X1072" i="1"/>
  <c r="X17" i="1"/>
  <c r="Y17" i="1" s="1"/>
  <c r="X22" i="1"/>
  <c r="X43" i="1"/>
  <c r="X48" i="1"/>
  <c r="X53" i="1"/>
  <c r="X68" i="1"/>
  <c r="X165" i="1"/>
  <c r="Y165" i="1" s="1"/>
  <c r="X179" i="1"/>
  <c r="X299" i="1"/>
  <c r="Y299" i="1" s="1"/>
  <c r="X353" i="1"/>
  <c r="X395" i="1"/>
  <c r="X408" i="1"/>
  <c r="X417" i="1"/>
  <c r="X421" i="1"/>
  <c r="X508" i="1"/>
  <c r="X541" i="1"/>
  <c r="X548" i="1"/>
  <c r="X603" i="1"/>
  <c r="Y603" i="1" s="1"/>
  <c r="X615" i="1"/>
  <c r="X675" i="1"/>
  <c r="X679" i="1"/>
  <c r="X736" i="1"/>
  <c r="X895" i="1"/>
  <c r="X899" i="1"/>
  <c r="X949" i="1"/>
  <c r="X953" i="1"/>
  <c r="X241" i="1"/>
  <c r="X245" i="1"/>
  <c r="X250" i="1"/>
  <c r="X254" i="1"/>
  <c r="X258" i="1"/>
  <c r="X445" i="1"/>
  <c r="Y445" i="1" s="1"/>
  <c r="X454" i="1"/>
  <c r="X514" i="1"/>
  <c r="X519" i="1"/>
  <c r="X705" i="1"/>
  <c r="X196" i="1"/>
  <c r="X212" i="1"/>
  <c r="X217" i="1"/>
  <c r="Y217" i="1" s="1"/>
  <c r="X237" i="1"/>
  <c r="X330" i="1"/>
  <c r="X493" i="1"/>
  <c r="X673" i="1"/>
  <c r="X682" i="1"/>
  <c r="X686" i="1"/>
  <c r="X690" i="1"/>
  <c r="X242" i="1"/>
  <c r="X251" i="1"/>
  <c r="X255" i="1"/>
  <c r="X387" i="1"/>
  <c r="Y387" i="1" s="1"/>
  <c r="X455" i="1"/>
  <c r="X556" i="1"/>
  <c r="X560" i="1"/>
  <c r="X569" i="1"/>
  <c r="X578" i="1"/>
  <c r="X582" i="1"/>
  <c r="X594" i="1"/>
  <c r="X599" i="1"/>
  <c r="X607" i="1"/>
  <c r="X626" i="1"/>
  <c r="X638" i="1"/>
  <c r="X392" i="1"/>
  <c r="X367" i="1"/>
  <c r="X371" i="1"/>
  <c r="X375" i="1"/>
  <c r="X384" i="1"/>
  <c r="X509" i="1"/>
  <c r="X583" i="1"/>
  <c r="X587" i="1"/>
  <c r="X596" i="1"/>
  <c r="X600" i="1"/>
  <c r="X616" i="1"/>
  <c r="X631" i="1"/>
  <c r="X753" i="1"/>
  <c r="X500" i="1"/>
  <c r="X742" i="1"/>
  <c r="X746" i="1"/>
  <c r="X25" i="1"/>
  <c r="X35" i="1"/>
  <c r="Y35" i="1" s="1"/>
  <c r="X55" i="1"/>
  <c r="X80" i="1"/>
  <c r="X85" i="1"/>
  <c r="X146" i="1"/>
  <c r="X151" i="1"/>
  <c r="X175" i="1"/>
  <c r="X184" i="1"/>
  <c r="X189" i="1"/>
  <c r="X213" i="1"/>
  <c r="X218" i="1"/>
  <c r="Y218" i="1" s="1"/>
  <c r="X222" i="1"/>
  <c r="Y222" i="1" s="1"/>
  <c r="X238" i="1"/>
  <c r="X262" i="1"/>
  <c r="X298" i="1"/>
  <c r="Y298" i="1" s="1"/>
  <c r="X329" i="1"/>
  <c r="X337" i="1"/>
  <c r="X346" i="1"/>
  <c r="X359" i="1"/>
  <c r="X378" i="1"/>
  <c r="Y378" i="1" s="1"/>
  <c r="X383" i="1"/>
  <c r="X403" i="1"/>
  <c r="X430" i="1"/>
  <c r="X458" i="1"/>
  <c r="Y458" i="1" s="1"/>
  <c r="X470" i="1"/>
  <c r="Y470" i="1" s="1"/>
  <c r="X474" i="1"/>
  <c r="X478" i="1"/>
  <c r="X501" i="1"/>
  <c r="X513" i="1"/>
  <c r="X518" i="1"/>
  <c r="X557" i="1"/>
  <c r="X561" i="1"/>
  <c r="X595" i="1"/>
  <c r="X611" i="1"/>
  <c r="X630" i="1"/>
  <c r="X635" i="1"/>
  <c r="X653" i="1"/>
  <c r="X661" i="1"/>
  <c r="X669" i="1"/>
  <c r="X678" i="1"/>
  <c r="X687" i="1"/>
  <c r="X697" i="1"/>
  <c r="X706" i="1"/>
  <c r="X743" i="1"/>
  <c r="X754" i="1"/>
  <c r="X763" i="1"/>
  <c r="X787" i="1"/>
  <c r="X806" i="1"/>
  <c r="X813" i="1"/>
  <c r="X822" i="1"/>
  <c r="X867" i="1"/>
  <c r="X871" i="1"/>
  <c r="X875" i="1"/>
  <c r="X907" i="1"/>
  <c r="X956" i="1"/>
  <c r="X989" i="1"/>
  <c r="X993" i="1"/>
  <c r="X1012" i="1"/>
  <c r="X1036" i="1"/>
  <c r="X1048" i="1"/>
  <c r="Y1048" i="1" s="1"/>
  <c r="X1078" i="1"/>
  <c r="X20" i="1"/>
  <c r="X30" i="1"/>
  <c r="X41" i="1"/>
  <c r="X46" i="1"/>
  <c r="X51" i="1"/>
  <c r="X61" i="1"/>
  <c r="X66" i="1"/>
  <c r="X71" i="1"/>
  <c r="X76" i="1"/>
  <c r="X90" i="1"/>
  <c r="X95" i="1"/>
  <c r="X109" i="1"/>
  <c r="Y109" i="1" s="1"/>
  <c r="X118" i="1"/>
  <c r="Y118" i="1" s="1"/>
  <c r="X132" i="1"/>
  <c r="X156" i="1"/>
  <c r="X166" i="1"/>
  <c r="X170" i="1"/>
  <c r="X180" i="1"/>
  <c r="X193" i="1"/>
  <c r="X202" i="1"/>
  <c r="X208" i="1"/>
  <c r="Y208" i="1" s="1"/>
  <c r="X246" i="1"/>
  <c r="X259" i="1"/>
  <c r="X267" i="1"/>
  <c r="X275" i="1"/>
  <c r="X280" i="1"/>
  <c r="X289" i="1"/>
  <c r="Y289" i="1" s="1"/>
  <c r="X294" i="1"/>
  <c r="Y294" i="1" s="1"/>
  <c r="X320" i="1"/>
  <c r="X325" i="1"/>
  <c r="X355" i="1"/>
  <c r="X418" i="1"/>
  <c r="Y418" i="1" s="1"/>
  <c r="X441" i="1"/>
  <c r="X446" i="1"/>
  <c r="Y446" i="1" s="1"/>
  <c r="X451" i="1"/>
  <c r="X463" i="1"/>
  <c r="Y465" i="1" s="1"/>
  <c r="X489" i="1"/>
  <c r="X522" i="1"/>
  <c r="X534" i="1"/>
  <c r="X538" i="1"/>
  <c r="X542" i="1"/>
  <c r="X549" i="1"/>
  <c r="X570" i="1"/>
  <c r="X574" i="1"/>
  <c r="X619" i="1"/>
  <c r="X623" i="1"/>
  <c r="X627" i="1"/>
  <c r="X657" i="1"/>
  <c r="X674" i="1"/>
  <c r="X694" i="1"/>
  <c r="X726" i="1"/>
  <c r="X759" i="1"/>
  <c r="X770" i="1"/>
  <c r="X784" i="1"/>
  <c r="X830" i="1"/>
  <c r="X838" i="1"/>
  <c r="X846" i="1"/>
  <c r="X855" i="1"/>
  <c r="Y856" i="1" s="1"/>
  <c r="X884" i="1"/>
  <c r="X940" i="1"/>
  <c r="X948" i="1"/>
  <c r="X952" i="1"/>
  <c r="X985" i="1"/>
  <c r="X1019" i="1"/>
  <c r="X1024" i="1"/>
  <c r="X1040" i="1"/>
  <c r="X1044" i="1"/>
  <c r="X1053" i="1"/>
  <c r="X32" i="1"/>
  <c r="Y32" i="1" s="1"/>
  <c r="X57" i="1"/>
  <c r="X73" i="1"/>
  <c r="X78" i="1"/>
  <c r="X82" i="1"/>
  <c r="X101" i="1"/>
  <c r="X114" i="1"/>
  <c r="X120" i="1"/>
  <c r="Y120" i="1" s="1"/>
  <c r="X129" i="1"/>
  <c r="X138" i="1"/>
  <c r="X148" i="1"/>
  <c r="X153" i="1"/>
  <c r="X177" i="1"/>
  <c r="X204" i="1"/>
  <c r="X210" i="1"/>
  <c r="Y210" i="1" s="1"/>
  <c r="X235" i="1"/>
  <c r="X252" i="1"/>
  <c r="X256" i="1"/>
  <c r="X272" i="1"/>
  <c r="X277" i="1"/>
  <c r="X300" i="1"/>
  <c r="Y300" i="1" s="1"/>
  <c r="X317" i="1"/>
  <c r="X331" i="1"/>
  <c r="X380" i="1"/>
  <c r="X397" i="1"/>
  <c r="X468" i="1"/>
  <c r="X480" i="1"/>
  <c r="X490" i="1"/>
  <c r="X494" i="1"/>
  <c r="X498" i="1"/>
  <c r="X511" i="1"/>
  <c r="X536" i="1"/>
  <c r="X550" i="1"/>
  <c r="X554" i="1"/>
  <c r="X572" i="1"/>
  <c r="X584" i="1"/>
  <c r="X588" i="1"/>
  <c r="X613" i="1"/>
  <c r="X640" i="1"/>
  <c r="X666" i="1"/>
  <c r="X671" i="1"/>
  <c r="X676" i="1"/>
  <c r="X695" i="1"/>
  <c r="X699" i="1"/>
  <c r="X703" i="1"/>
  <c r="X719" i="1"/>
  <c r="X740" i="1"/>
  <c r="X748" i="1"/>
  <c r="X771" i="1"/>
  <c r="X793" i="1"/>
  <c r="X804" i="1"/>
  <c r="X835" i="1"/>
  <c r="X843" i="1"/>
  <c r="X848" i="1"/>
  <c r="X873" i="1"/>
  <c r="X881" i="1"/>
  <c r="X889" i="1"/>
  <c r="X893" i="1"/>
  <c r="X909" i="1"/>
  <c r="Y909" i="1" s="1"/>
  <c r="X958" i="1"/>
  <c r="X974" i="1"/>
  <c r="X1002" i="1"/>
  <c r="X1005" i="1"/>
  <c r="X1009" i="1"/>
  <c r="X1014" i="1"/>
  <c r="X1054" i="1"/>
  <c r="X1087" i="1"/>
  <c r="Y1087" i="1" s="1"/>
  <c r="Z1087" i="1" s="1"/>
  <c r="X1098" i="1"/>
  <c r="X87" i="1"/>
  <c r="X97" i="1"/>
  <c r="X168" i="1"/>
  <c r="X172" i="1"/>
  <c r="X186" i="1"/>
  <c r="X199" i="1"/>
  <c r="X248" i="1"/>
  <c r="X310" i="1"/>
  <c r="X322" i="1"/>
  <c r="X327" i="1"/>
  <c r="X335" i="1"/>
  <c r="X339" i="1"/>
  <c r="X372" i="1"/>
  <c r="X401" i="1"/>
  <c r="X406" i="1"/>
  <c r="X411" i="1"/>
  <c r="X415" i="1"/>
  <c r="X435" i="1"/>
  <c r="X443" i="1"/>
  <c r="X448" i="1"/>
  <c r="Y448" i="1" s="1"/>
  <c r="X460" i="1"/>
  <c r="X472" i="1"/>
  <c r="X476" i="1"/>
  <c r="X516" i="1"/>
  <c r="X531" i="1"/>
  <c r="X544" i="1"/>
  <c r="X563" i="1"/>
  <c r="X567" i="1"/>
  <c r="X609" i="1"/>
  <c r="X644" i="1"/>
  <c r="X648" i="1"/>
  <c r="X651" i="1"/>
  <c r="X655" i="1"/>
  <c r="X680" i="1"/>
  <c r="X732" i="1"/>
  <c r="X1034" i="1"/>
  <c r="X1046" i="1"/>
  <c r="X1062" i="1"/>
  <c r="X1073" i="1"/>
  <c r="X23" i="1"/>
  <c r="X28" i="1"/>
  <c r="X44" i="1"/>
  <c r="X64" i="1"/>
  <c r="X79" i="1"/>
  <c r="X88" i="1"/>
  <c r="X107" i="1"/>
  <c r="Y107" i="1" s="1"/>
  <c r="X112" i="1"/>
  <c r="X139" i="1"/>
  <c r="X159" i="1"/>
  <c r="Y159" i="1" s="1"/>
  <c r="X173" i="1"/>
  <c r="Y173" i="1" s="1"/>
  <c r="X178" i="1"/>
  <c r="X187" i="1"/>
  <c r="X216" i="1"/>
  <c r="Y216" i="1" s="1"/>
  <c r="X236" i="1"/>
  <c r="X249" i="1"/>
  <c r="X265" i="1"/>
  <c r="X273" i="1"/>
  <c r="X311" i="1"/>
  <c r="X328" i="1"/>
  <c r="X373" i="1"/>
  <c r="X386" i="1"/>
  <c r="X398" i="1"/>
  <c r="X402" i="1"/>
  <c r="X407" i="1"/>
  <c r="X416" i="1"/>
  <c r="X432" i="1"/>
  <c r="X436" i="1"/>
  <c r="X444" i="1"/>
  <c r="Y444" i="1" s="1"/>
  <c r="X449" i="1"/>
  <c r="X491" i="1"/>
  <c r="X532" i="1"/>
  <c r="X551" i="1"/>
  <c r="X555" i="1"/>
  <c r="X564" i="1"/>
  <c r="X568" i="1"/>
  <c r="X618" i="1"/>
  <c r="Y618" i="1" s="1"/>
  <c r="X621" i="1"/>
  <c r="X641" i="1"/>
  <c r="X645" i="1"/>
  <c r="X677" i="1"/>
  <c r="X689" i="1"/>
  <c r="X696" i="1"/>
  <c r="X700" i="1"/>
  <c r="X794" i="1"/>
  <c r="X805" i="1"/>
  <c r="X840" i="1"/>
  <c r="X844" i="1"/>
  <c r="X857" i="1"/>
  <c r="X890" i="1"/>
  <c r="X894" i="1"/>
  <c r="X929" i="1"/>
  <c r="X938" i="1"/>
  <c r="X959" i="1"/>
  <c r="X967" i="1"/>
  <c r="X975" i="1"/>
  <c r="X992" i="1"/>
  <c r="X1055" i="1"/>
  <c r="X14" i="1"/>
  <c r="Y14" i="1" s="1"/>
  <c r="X39" i="1"/>
  <c r="X49" i="1"/>
  <c r="X59" i="1"/>
  <c r="X69" i="1"/>
  <c r="X98" i="1"/>
  <c r="X135" i="1"/>
  <c r="X150" i="1"/>
  <c r="X154" i="1"/>
  <c r="X169" i="1"/>
  <c r="X183" i="1"/>
  <c r="X200" i="1"/>
  <c r="X221" i="1"/>
  <c r="Y221" i="1" s="1"/>
  <c r="X226" i="1"/>
  <c r="Y226" i="1" s="1"/>
  <c r="X231" i="1"/>
  <c r="X270" i="1"/>
  <c r="X297" i="1"/>
  <c r="Y297" i="1" s="1"/>
  <c r="X302" i="1"/>
  <c r="Y302" i="1" s="1"/>
  <c r="X306" i="1"/>
  <c r="X345" i="1"/>
  <c r="X349" i="1"/>
  <c r="X354" i="1"/>
  <c r="X358" i="1"/>
  <c r="X382" i="1"/>
  <c r="X390" i="1"/>
  <c r="Y390" i="1" s="1"/>
  <c r="X412" i="1"/>
  <c r="Y413" i="1" s="1"/>
  <c r="X425" i="1"/>
  <c r="Y425" i="1" s="1"/>
  <c r="X473" i="1"/>
  <c r="X482" i="1"/>
  <c r="X487" i="1"/>
  <c r="X505" i="1"/>
  <c r="X517" i="1"/>
  <c r="X521" i="1"/>
  <c r="X528" i="1"/>
  <c r="X573" i="1"/>
  <c r="X610" i="1"/>
  <c r="X634" i="1"/>
  <c r="X652" i="1"/>
  <c r="X656" i="1"/>
  <c r="X660" i="1"/>
  <c r="X668" i="1"/>
  <c r="X713" i="1"/>
  <c r="X737" i="1"/>
  <c r="X757" i="1"/>
  <c r="X772" i="1"/>
  <c r="X790" i="1"/>
  <c r="X816" i="1"/>
  <c r="X821" i="1"/>
  <c r="X861" i="1"/>
  <c r="X866" i="1"/>
  <c r="X878" i="1"/>
  <c r="X906" i="1"/>
  <c r="X934" i="1"/>
  <c r="X951" i="1"/>
  <c r="X979" i="1"/>
  <c r="X988" i="1"/>
  <c r="X1015" i="1"/>
  <c r="X1035" i="1"/>
  <c r="X1066" i="1"/>
  <c r="X1070" i="1"/>
  <c r="V34" i="1"/>
  <c r="V292" i="1"/>
  <c r="V99" i="1"/>
  <c r="V285" i="1"/>
  <c r="V19" i="1"/>
  <c r="V33" i="1"/>
  <c r="V111" i="1"/>
  <c r="V125" i="1"/>
  <c r="V206" i="1"/>
  <c r="V104" i="1"/>
  <c r="V134" i="1"/>
  <c r="V499" i="1"/>
  <c r="V160" i="1"/>
  <c r="V115" i="1"/>
  <c r="V143" i="1"/>
  <c r="V116" i="1"/>
  <c r="V127" i="1"/>
  <c r="V140" i="1"/>
  <c r="V161" i="1"/>
  <c r="V92" i="1"/>
  <c r="V149" i="1"/>
  <c r="V31" i="1"/>
  <c r="V18" i="1"/>
  <c r="V27" i="1"/>
  <c r="X136" i="1"/>
  <c r="V162" i="1"/>
  <c r="V158" i="1"/>
  <c r="V233" i="1"/>
  <c r="V447" i="1"/>
  <c r="V37" i="1"/>
  <c r="V110" i="1"/>
  <c r="V117" i="1"/>
  <c r="X205" i="1"/>
  <c r="V287" i="1"/>
  <c r="V141" i="1"/>
  <c r="V157" i="1"/>
  <c r="X308" i="1"/>
  <c r="V224" i="1"/>
  <c r="V484" i="1"/>
  <c r="V121" i="1"/>
  <c r="V214" i="1"/>
  <c r="V323" i="1"/>
  <c r="X319" i="1"/>
  <c r="V368" i="1"/>
  <c r="X414" i="1"/>
  <c r="V422" i="1"/>
  <c r="V227" i="1"/>
  <c r="V941" i="1"/>
  <c r="V362" i="1"/>
  <c r="X343" i="1"/>
  <c r="X453" i="1"/>
  <c r="Y453" i="1" s="1"/>
  <c r="X461" i="1"/>
  <c r="V486" i="1"/>
  <c r="V11" i="1"/>
  <c r="V106" i="1"/>
  <c r="V126" i="1"/>
  <c r="V197" i="1"/>
  <c r="X243" i="1"/>
  <c r="X278" i="1"/>
  <c r="X333" i="1"/>
  <c r="X336" i="1"/>
  <c r="X399" i="1"/>
  <c r="V571" i="1"/>
  <c r="V527" i="1"/>
  <c r="V937" i="1"/>
  <c r="X305" i="1"/>
  <c r="V365" i="1"/>
  <c r="X400" i="1"/>
  <c r="X409" i="1"/>
  <c r="X592" i="1"/>
  <c r="X614" i="1"/>
  <c r="X684" i="1"/>
  <c r="V710" i="1"/>
  <c r="X340" i="1"/>
  <c r="V363" i="1"/>
  <c r="X376" i="1"/>
  <c r="X426" i="1"/>
  <c r="V471" i="1"/>
  <c r="V303" i="1"/>
  <c r="X579" i="1"/>
  <c r="Y580" i="1" s="1"/>
  <c r="V284" i="1"/>
  <c r="X512" i="1"/>
  <c r="X662" i="1"/>
  <c r="X266" i="1"/>
  <c r="V282" i="1"/>
  <c r="V293" i="1"/>
  <c r="V502" i="1"/>
  <c r="V523" i="1"/>
  <c r="X529" i="1"/>
  <c r="X321" i="1"/>
  <c r="X369" i="1"/>
  <c r="X393" i="1"/>
  <c r="X404" i="1"/>
  <c r="X424" i="1"/>
  <c r="X427" i="1"/>
  <c r="X475" i="1"/>
  <c r="X495" i="1"/>
  <c r="X558" i="1"/>
  <c r="X565" i="1"/>
  <c r="X692" i="1"/>
  <c r="X693" i="1"/>
  <c r="X744" i="1"/>
  <c r="X826" i="1"/>
  <c r="Y828" i="1" s="1"/>
  <c r="V801" i="1"/>
  <c r="V577" i="1"/>
  <c r="V590" i="1"/>
  <c r="V734" i="1"/>
  <c r="V496" i="1"/>
  <c r="X597" i="1"/>
  <c r="V639" i="1"/>
  <c r="X711" i="1"/>
  <c r="X717" i="1"/>
  <c r="V751" i="1"/>
  <c r="X789" i="1"/>
  <c r="X1095" i="1"/>
  <c r="X708" i="1"/>
  <c r="V1080" i="1"/>
  <c r="X608" i="1"/>
  <c r="X629" i="1"/>
  <c r="X683" i="1"/>
  <c r="X756" i="1"/>
  <c r="X964" i="1"/>
  <c r="X1061" i="1"/>
  <c r="X914" i="1"/>
  <c r="X957" i="1"/>
  <c r="X998" i="1"/>
  <c r="Y998" i="1" s="1"/>
  <c r="X1022" i="1"/>
  <c r="X931" i="1"/>
  <c r="X999" i="1"/>
  <c r="Y999" i="1" s="1"/>
  <c r="V1038" i="1"/>
  <c r="X1049" i="1"/>
  <c r="X1067" i="1"/>
  <c r="X707" i="1"/>
  <c r="X762" i="1"/>
  <c r="X776" i="1"/>
  <c r="X817" i="1"/>
  <c r="X883" i="1"/>
  <c r="V987" i="1"/>
  <c r="X1031" i="1"/>
  <c r="X802" i="1"/>
  <c r="Y802" i="1" s="1"/>
  <c r="X811" i="1"/>
  <c r="X863" i="1"/>
  <c r="X870" i="1"/>
  <c r="X962" i="1"/>
  <c r="X1028" i="1"/>
  <c r="X1092" i="1"/>
  <c r="Y1092" i="1" s="1"/>
  <c r="V1000" i="1"/>
  <c r="V1089" i="1"/>
  <c r="X1089" i="1" s="1"/>
  <c r="Y1089" i="1" s="1"/>
  <c r="V919" i="1"/>
  <c r="X1020" i="1"/>
  <c r="V733" i="1"/>
  <c r="X812" i="1"/>
  <c r="X903" i="1"/>
  <c r="X923" i="1"/>
  <c r="X946" i="1"/>
  <c r="X1025" i="1"/>
  <c r="X1043" i="1"/>
  <c r="X1091" i="1"/>
  <c r="Y1091" i="1" s="1"/>
  <c r="Z1091" i="1" s="1"/>
  <c r="X1099" i="1"/>
  <c r="V1105" i="1"/>
  <c r="X1047" i="1"/>
  <c r="Y1047" i="1" s="1"/>
  <c r="X1006" i="1"/>
  <c r="X1051" i="1"/>
  <c r="V1100" i="1"/>
  <c r="V1079" i="1"/>
  <c r="V1106" i="1"/>
  <c r="V1057" i="1"/>
  <c r="X1060" i="1"/>
  <c r="Y1044" i="1" l="1"/>
  <c r="Z1093" i="1"/>
  <c r="Z109" i="1"/>
  <c r="Y930" i="1"/>
  <c r="X604" i="1"/>
  <c r="Y607" i="1" s="1"/>
  <c r="Y417" i="1"/>
  <c r="Y864" i="1"/>
  <c r="X163" i="1"/>
  <c r="Y172" i="1" s="1"/>
  <c r="Y904" i="1"/>
  <c r="X313" i="1"/>
  <c r="Y322" i="1" s="1"/>
  <c r="Z322" i="1" s="1"/>
  <c r="Y949" i="1"/>
  <c r="X546" i="1"/>
  <c r="Y551" i="1" s="1"/>
  <c r="Y757" i="1"/>
  <c r="Y617" i="1"/>
  <c r="Y709" i="1"/>
  <c r="Z709" i="1" s="1"/>
  <c r="X860" i="1"/>
  <c r="Y861" i="1" s="1"/>
  <c r="Y443" i="1"/>
  <c r="X389" i="1"/>
  <c r="Y389" i="1" s="1"/>
  <c r="X1081" i="1"/>
  <c r="Y1082" i="1" s="1"/>
  <c r="Z1082" i="1" s="1"/>
  <c r="X1104" i="1"/>
  <c r="Y1104" i="1" s="1"/>
  <c r="Z1104" i="1" s="1"/>
  <c r="X665" i="1"/>
  <c r="Y687" i="1" s="1"/>
  <c r="Y800" i="1"/>
  <c r="X1083" i="1"/>
  <c r="Y1083" i="1" s="1"/>
  <c r="Y281" i="1"/>
  <c r="Y1051" i="1"/>
  <c r="X628" i="1"/>
  <c r="Y636" i="1" s="1"/>
  <c r="Z636" i="1" s="1"/>
  <c r="Y655" i="1"/>
  <c r="Y440" i="1"/>
  <c r="X471" i="1"/>
  <c r="Y483" i="1" s="1"/>
  <c r="Z483" i="1" s="1"/>
  <c r="X422" i="1"/>
  <c r="Y424" i="1" s="1"/>
  <c r="X162" i="1"/>
  <c r="Y162" i="1" s="1"/>
  <c r="Z162" i="1" s="1"/>
  <c r="X143" i="1"/>
  <c r="Y144" i="1" s="1"/>
  <c r="Z144" i="1" s="1"/>
  <c r="X214" i="1"/>
  <c r="Y215" i="1" s="1"/>
  <c r="Z218" i="1" s="1"/>
  <c r="X110" i="1"/>
  <c r="Y110" i="1" s="1"/>
  <c r="Z110" i="1" s="1"/>
  <c r="X149" i="1"/>
  <c r="Y152" i="1" s="1"/>
  <c r="X134" i="1"/>
  <c r="Y139" i="1" s="1"/>
  <c r="Z139" i="1" s="1"/>
  <c r="X801" i="1"/>
  <c r="Y801" i="1" s="1"/>
  <c r="X158" i="1"/>
  <c r="Y158" i="1" s="1"/>
  <c r="Z159" i="1" s="1"/>
  <c r="X126" i="1"/>
  <c r="Y126" i="1" s="1"/>
  <c r="Z126" i="1" s="1"/>
  <c r="X157" i="1"/>
  <c r="Y157" i="1" s="1"/>
  <c r="Z157" i="1" s="1"/>
  <c r="X485" i="1"/>
  <c r="Y485" i="1" s="1"/>
  <c r="Z485" i="1" s="1"/>
  <c r="X1100" i="1"/>
  <c r="Y1100" i="1" s="1"/>
  <c r="Z1103" i="1" s="1"/>
  <c r="X1038" i="1"/>
  <c r="Y1046" i="1" s="1"/>
  <c r="X751" i="1"/>
  <c r="Y754" i="1" s="1"/>
  <c r="X303" i="1"/>
  <c r="Y312" i="1" s="1"/>
  <c r="Z312" i="1" s="1"/>
  <c r="X227" i="1"/>
  <c r="Y228" i="1" s="1"/>
  <c r="X637" i="1"/>
  <c r="Y638" i="1" s="1"/>
  <c r="Z638" i="1" s="1"/>
  <c r="X364" i="1"/>
  <c r="Y364" i="1" s="1"/>
  <c r="Z364" i="1" s="1"/>
  <c r="X219" i="1"/>
  <c r="Y219" i="1" s="1"/>
  <c r="Z223" i="1" s="1"/>
  <c r="X937" i="1"/>
  <c r="Y940" i="1" s="1"/>
  <c r="Z940" i="1" s="1"/>
  <c r="X286" i="1"/>
  <c r="Y286" i="1" s="1"/>
  <c r="Z286" i="1" s="1"/>
  <c r="X639" i="1"/>
  <c r="Y643" i="1" s="1"/>
  <c r="X527" i="1"/>
  <c r="Y535" i="1" s="1"/>
  <c r="X368" i="1"/>
  <c r="Y370" i="1" s="1"/>
  <c r="X987" i="1"/>
  <c r="Y987" i="1" s="1"/>
  <c r="X282" i="1"/>
  <c r="Y282" i="1" s="1"/>
  <c r="Z283" i="1" s="1"/>
  <c r="X363" i="1"/>
  <c r="Y363" i="1" s="1"/>
  <c r="X571" i="1"/>
  <c r="Y575" i="1" s="1"/>
  <c r="Z576" i="1" s="1"/>
  <c r="X18" i="1"/>
  <c r="Y18" i="1" s="1"/>
  <c r="X160" i="1"/>
  <c r="Y160" i="1" s="1"/>
  <c r="Z160" i="1" s="1"/>
  <c r="X1105" i="1"/>
  <c r="Y1105" i="1" s="1"/>
  <c r="Z1105" i="1" s="1"/>
  <c r="X919" i="1"/>
  <c r="Y922" i="1" s="1"/>
  <c r="X1080" i="1"/>
  <c r="Y1080" i="1" s="1"/>
  <c r="Z1080" i="1" s="1"/>
  <c r="X496" i="1"/>
  <c r="Y498" i="1" s="1"/>
  <c r="Z498" i="1" s="1"/>
  <c r="X323" i="1"/>
  <c r="Y335" i="1" s="1"/>
  <c r="X117" i="1"/>
  <c r="Y117" i="1" s="1"/>
  <c r="Z120" i="1" s="1"/>
  <c r="X31" i="1"/>
  <c r="Y31" i="1" s="1"/>
  <c r="Z32" i="1" s="1"/>
  <c r="X499" i="1"/>
  <c r="Y501" i="1" s="1"/>
  <c r="Z501" i="1" s="1"/>
  <c r="X145" i="1"/>
  <c r="Y148" i="1" s="1"/>
  <c r="Z148" i="1" s="1"/>
  <c r="X734" i="1"/>
  <c r="Y738" i="1" s="1"/>
  <c r="X710" i="1"/>
  <c r="Y714" i="1" s="1"/>
  <c r="X1086" i="1"/>
  <c r="Y1086" i="1" s="1"/>
  <c r="X1079" i="1"/>
  <c r="Y1079" i="1" s="1"/>
  <c r="Z1079" i="1" s="1"/>
  <c r="X1057" i="1"/>
  <c r="Y1062" i="1" s="1"/>
  <c r="X1000" i="1"/>
  <c r="Y1023" i="1" s="1"/>
  <c r="X590" i="1"/>
  <c r="Y597" i="1" s="1"/>
  <c r="X121" i="1"/>
  <c r="Y121" i="1" s="1"/>
  <c r="Z124" i="1" s="1"/>
  <c r="X104" i="1"/>
  <c r="Y104" i="1" s="1"/>
  <c r="X1056" i="1"/>
  <c r="Y1056" i="1" s="1"/>
  <c r="Z1056" i="1" s="1"/>
  <c r="X287" i="1"/>
  <c r="Y287" i="1" s="1"/>
  <c r="X577" i="1"/>
  <c r="Y578" i="1" s="1"/>
  <c r="X284" i="1"/>
  <c r="Y284" i="1" s="1"/>
  <c r="Z284" i="1" s="1"/>
  <c r="X362" i="1"/>
  <c r="Y362" i="1" s="1"/>
  <c r="Z362" i="1" s="1"/>
  <c r="X447" i="1"/>
  <c r="Y447" i="1" s="1"/>
  <c r="X161" i="1"/>
  <c r="Y161" i="1" s="1"/>
  <c r="Z161" i="1" s="1"/>
  <c r="X206" i="1"/>
  <c r="Y206" i="1" s="1"/>
  <c r="X1088" i="1"/>
  <c r="Y1088" i="1" s="1"/>
  <c r="Z1089" i="1" s="1"/>
  <c r="X941" i="1"/>
  <c r="Y942" i="1" s="1"/>
  <c r="X224" i="1"/>
  <c r="Y224" i="1" s="1"/>
  <c r="Z226" i="1" s="1"/>
  <c r="X140" i="1"/>
  <c r="Y140" i="1" s="1"/>
  <c r="Z140" i="1" s="1"/>
  <c r="X125" i="1"/>
  <c r="Y125" i="1" s="1"/>
  <c r="Z125" i="1" s="1"/>
  <c r="Y1078" i="1"/>
  <c r="Y1072" i="1"/>
  <c r="Y797" i="1"/>
  <c r="Y781" i="1"/>
  <c r="Y455" i="1"/>
  <c r="Y421" i="1"/>
  <c r="Y658" i="1"/>
  <c r="Y859" i="1"/>
  <c r="Y765" i="1"/>
  <c r="Y955" i="1"/>
  <c r="Y932" i="1"/>
  <c r="Y989" i="1"/>
  <c r="Y936" i="1"/>
  <c r="Y980" i="1"/>
  <c r="Y586" i="1"/>
  <c r="Y882" i="1"/>
  <c r="Y806" i="1"/>
  <c r="Y791" i="1"/>
  <c r="Y971" i="1"/>
  <c r="Y276" i="1"/>
  <c r="Y965" i="1"/>
  <c r="Y403" i="1"/>
  <c r="Y240" i="1"/>
  <c r="Y825" i="1"/>
  <c r="Y830" i="1"/>
  <c r="Y191" i="1"/>
  <c r="Y203" i="1"/>
  <c r="Y1066" i="1"/>
  <c r="Y407" i="1"/>
  <c r="Y664" i="1"/>
  <c r="Y707" i="1"/>
  <c r="Y415" i="1"/>
  <c r="Y697" i="1"/>
  <c r="Y775" i="1"/>
  <c r="Y348" i="1"/>
  <c r="Y887" i="1"/>
  <c r="Y396" i="1"/>
  <c r="Y851" i="1"/>
  <c r="Y925" i="1"/>
  <c r="Y601" i="1"/>
  <c r="Y614" i="1"/>
  <c r="Y153" i="1"/>
  <c r="Y462" i="1"/>
  <c r="Y61" i="1"/>
  <c r="Y154" i="1"/>
  <c r="Y409" i="1"/>
  <c r="Y30" i="1"/>
  <c r="Y804" i="1"/>
  <c r="Y761" i="1"/>
  <c r="Y50" i="1"/>
  <c r="Y522" i="1"/>
  <c r="Y430" i="1"/>
  <c r="Y908" i="1"/>
  <c r="Y741" i="1"/>
  <c r="Y468" i="1"/>
  <c r="Y1029" i="1"/>
  <c r="Y45" i="1"/>
  <c r="Y995" i="1"/>
  <c r="Y895" i="1"/>
  <c r="Y434" i="1"/>
  <c r="Y386" i="1"/>
  <c r="Y871" i="1"/>
  <c r="Y589" i="1"/>
  <c r="Y70" i="1"/>
  <c r="Y891" i="1"/>
  <c r="Y1055" i="1"/>
  <c r="Y411" i="1"/>
  <c r="Y561" i="1"/>
  <c r="Y205" i="1"/>
  <c r="Y914" i="1"/>
  <c r="Y866" i="1"/>
  <c r="Y566" i="1"/>
  <c r="Y570" i="1"/>
  <c r="Y399" i="1"/>
  <c r="Y267" i="1"/>
  <c r="Y818" i="1"/>
  <c r="Y837" i="1"/>
  <c r="Y516" i="1"/>
  <c r="Y556" i="1"/>
  <c r="Y928" i="1"/>
  <c r="Y822" i="1"/>
  <c r="Y794" i="1"/>
  <c r="Y661" i="1"/>
  <c r="Y439" i="1"/>
  <c r="Y845" i="1"/>
  <c r="Y627" i="1"/>
  <c r="Y812" i="1"/>
  <c r="Y877" i="1"/>
  <c r="Y232" i="1"/>
  <c r="Y87" i="1"/>
  <c r="Y946" i="1"/>
  <c r="Y783" i="1"/>
  <c r="Y114" i="1"/>
  <c r="Z114" i="1" s="1"/>
  <c r="Y196" i="1"/>
  <c r="Y841" i="1"/>
  <c r="Y748" i="1"/>
  <c r="Y377" i="1"/>
  <c r="Y213" i="1"/>
  <c r="Y732" i="1"/>
  <c r="Y182" i="1"/>
  <c r="Y401" i="1"/>
  <c r="Y427" i="1"/>
  <c r="Y83" i="1"/>
  <c r="Y258" i="1"/>
  <c r="Y953" i="1"/>
  <c r="Y156" i="1"/>
  <c r="Y986" i="1"/>
  <c r="Y1037" i="1"/>
  <c r="Y361" i="1"/>
  <c r="Y544" i="1"/>
  <c r="Y279" i="1"/>
  <c r="Y789" i="1"/>
  <c r="Y394" i="1"/>
  <c r="Y1099" i="1"/>
  <c r="Y451" i="1"/>
  <c r="Y90" i="1"/>
  <c r="Y960" i="1"/>
  <c r="Y558" i="1"/>
  <c r="Y1096" i="1"/>
  <c r="Y918" i="1"/>
  <c r="Y975" i="1"/>
  <c r="Y900" i="1"/>
  <c r="X545" i="1"/>
  <c r="Y545" i="1" s="1"/>
  <c r="Z545" i="1" s="1"/>
  <c r="X27" i="1"/>
  <c r="Y28" i="1" s="1"/>
  <c r="X365" i="1"/>
  <c r="Y367" i="1" s="1"/>
  <c r="Z367" i="1" s="1"/>
  <c r="X37" i="1"/>
  <c r="Y40" i="1" s="1"/>
  <c r="X111" i="1"/>
  <c r="Y112" i="1" s="1"/>
  <c r="Z112" i="1" s="1"/>
  <c r="X197" i="1"/>
  <c r="Y201" i="1" s="1"/>
  <c r="X115" i="1"/>
  <c r="Y115" i="1" s="1"/>
  <c r="Z115" i="1" s="1"/>
  <c r="X33" i="1"/>
  <c r="Y33" i="1" s="1"/>
  <c r="Z33" i="1" s="1"/>
  <c r="X106" i="1"/>
  <c r="Y106" i="1" s="1"/>
  <c r="Z107" i="1" s="1"/>
  <c r="X292" i="1"/>
  <c r="Y292" i="1" s="1"/>
  <c r="Z292" i="1" s="1"/>
  <c r="X11" i="1"/>
  <c r="Y11" i="1" s="1"/>
  <c r="X19" i="1"/>
  <c r="Y26" i="1" s="1"/>
  <c r="Z26" i="1" s="1"/>
  <c r="X484" i="1"/>
  <c r="Y484" i="1" s="1"/>
  <c r="Z484" i="1" s="1"/>
  <c r="X141" i="1"/>
  <c r="Y142" i="1" s="1"/>
  <c r="Z142" i="1" s="1"/>
  <c r="X127" i="1"/>
  <c r="Y133" i="1" s="1"/>
  <c r="Z133" i="1" s="1"/>
  <c r="X285" i="1"/>
  <c r="Y285" i="1" s="1"/>
  <c r="Z285" i="1" s="1"/>
  <c r="X523" i="1"/>
  <c r="Y526" i="1" s="1"/>
  <c r="Z526" i="1" s="1"/>
  <c r="X116" i="1"/>
  <c r="Y116" i="1" s="1"/>
  <c r="Z116" i="1" s="1"/>
  <c r="X733" i="1"/>
  <c r="Y733" i="1" s="1"/>
  <c r="Z733" i="1" s="1"/>
  <c r="X502" i="1"/>
  <c r="Y518" i="1" s="1"/>
  <c r="X486" i="1"/>
  <c r="Y495" i="1" s="1"/>
  <c r="Z495" i="1" s="1"/>
  <c r="X233" i="1"/>
  <c r="Y237" i="1" s="1"/>
  <c r="X34" i="1"/>
  <c r="Y34" i="1" s="1"/>
  <c r="Z36" i="1" s="1"/>
  <c r="X1106" i="1"/>
  <c r="Y1106" i="1" s="1"/>
  <c r="Z1106" i="1" s="1"/>
  <c r="X293" i="1"/>
  <c r="Y293" i="1" s="1"/>
  <c r="Z302" i="1" s="1"/>
  <c r="X92" i="1"/>
  <c r="Y98" i="1" s="1"/>
  <c r="Z98" i="1" s="1"/>
  <c r="X99" i="1"/>
  <c r="Y103" i="1" s="1"/>
  <c r="Z103" i="1" s="1"/>
  <c r="Z30" i="1" l="1"/>
  <c r="Z205" i="1"/>
  <c r="Z589" i="1"/>
  <c r="Z281" i="1"/>
  <c r="Z196" i="1"/>
  <c r="Z1055" i="1"/>
  <c r="Z156" i="1"/>
  <c r="Z446" i="1"/>
  <c r="Z522" i="1"/>
  <c r="Z707" i="1"/>
  <c r="Z664" i="1"/>
  <c r="Z800" i="1"/>
  <c r="Z213" i="1"/>
  <c r="Z732" i="1"/>
  <c r="Z361" i="1"/>
  <c r="Z999" i="1"/>
  <c r="Z859" i="1"/>
  <c r="Z421" i="1"/>
  <c r="Z603" i="1"/>
  <c r="Z750" i="1"/>
  <c r="Z232" i="1"/>
  <c r="Z918" i="1"/>
  <c r="Z1099" i="1"/>
  <c r="Z91" i="1"/>
  <c r="Z627" i="1"/>
  <c r="Z986" i="1"/>
  <c r="Z470" i="1"/>
  <c r="Z1037" i="1"/>
  <c r="Z388" i="1"/>
  <c r="Z1078" i="1"/>
  <c r="Z936" i="1"/>
  <c r="Z544" i="1"/>
  <c r="Z5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Andreu Buján Aguiló</author>
  </authors>
  <commentList>
    <comment ref="B10" authorId="0" shapeId="0" xr:uid="{7A984A76-FC46-4BA1-82FD-38798814285A}">
      <text>
        <r>
          <rPr>
            <sz val="9"/>
            <color indexed="81"/>
            <rFont val="Tahoma"/>
            <family val="2"/>
          </rPr>
          <t>Columna Utilitzada per referències de càlculs.</t>
        </r>
        <r>
          <rPr>
            <b/>
            <sz val="9"/>
            <color indexed="81"/>
            <rFont val="Tahoma"/>
            <family val="2"/>
          </rPr>
          <t xml:space="preserve">
(NO ELIMINAR)</t>
        </r>
        <r>
          <rPr>
            <sz val="9"/>
            <color indexed="81"/>
            <rFont val="Tahoma"/>
            <family val="2"/>
          </rPr>
          <t xml:space="preserve">
</t>
        </r>
      </text>
    </comment>
    <comment ref="E10" authorId="0" shapeId="0" xr:uid="{31111974-C4E1-42B1-AF5C-1B67E3753E92}">
      <text>
        <r>
          <rPr>
            <sz val="9"/>
            <color indexed="81"/>
            <rFont val="Tahoma"/>
            <family val="2"/>
          </rPr>
          <t>Columna Utilitzada per referències de càlculs.</t>
        </r>
        <r>
          <rPr>
            <b/>
            <sz val="9"/>
            <color indexed="81"/>
            <rFont val="Tahoma"/>
            <family val="2"/>
          </rPr>
          <t xml:space="preserve">
(NO ELIMINAR)</t>
        </r>
        <r>
          <rPr>
            <sz val="9"/>
            <color indexed="81"/>
            <rFont val="Tahoma"/>
            <family val="2"/>
          </rPr>
          <t xml:space="preserve">
</t>
        </r>
      </text>
    </comment>
    <comment ref="G10" authorId="0" shapeId="0" xr:uid="{A173579A-3FCF-4D23-B890-46F6AFFED536}">
      <text>
        <r>
          <rPr>
            <sz val="9"/>
            <color indexed="81"/>
            <rFont val="Tahoma"/>
            <family val="2"/>
          </rPr>
          <t xml:space="preserve">Columna Utilitzada per referències de càlculs.
</t>
        </r>
        <r>
          <rPr>
            <b/>
            <sz val="9"/>
            <color indexed="81"/>
            <rFont val="Tahoma"/>
            <family val="2"/>
          </rPr>
          <t>(NO ELIMINAR)</t>
        </r>
        <r>
          <rPr>
            <sz val="9"/>
            <color indexed="81"/>
            <rFont val="Tahoma"/>
            <family val="2"/>
          </rPr>
          <t xml:space="preserve">
</t>
        </r>
      </text>
    </comment>
    <comment ref="H10" authorId="0" shapeId="0" xr:uid="{2D8E8B50-FAD8-4CFE-8B3F-7D98102F1C26}">
      <text>
        <r>
          <rPr>
            <sz val="9"/>
            <color indexed="81"/>
            <rFont val="Tahoma"/>
            <family val="2"/>
          </rPr>
          <t>Columna Utilitzada per referències de càlculs.</t>
        </r>
        <r>
          <rPr>
            <b/>
            <sz val="9"/>
            <color indexed="81"/>
            <rFont val="Tahoma"/>
            <family val="2"/>
          </rPr>
          <t xml:space="preserve">
(NO ELIMINAR)</t>
        </r>
      </text>
    </comment>
    <comment ref="AA10" authorId="0" shapeId="0" xr:uid="{7497396F-2721-4554-B63B-81408D1CBD91}">
      <text>
        <r>
          <rPr>
            <sz val="9"/>
            <color indexed="81"/>
            <rFont val="Tahoma"/>
            <family val="2"/>
          </rPr>
          <t>Columna Utilitzada per referències de càlculs.</t>
        </r>
        <r>
          <rPr>
            <b/>
            <sz val="9"/>
            <color indexed="81"/>
            <rFont val="Tahoma"/>
            <family val="2"/>
          </rPr>
          <t xml:space="preserve">
(NO ELIMINAR)</t>
        </r>
      </text>
    </comment>
    <comment ref="AB10" authorId="0" shapeId="0" xr:uid="{ACE1B6E2-BC4B-4719-B180-A3B1F53894A4}">
      <text>
        <r>
          <rPr>
            <sz val="9"/>
            <color indexed="81"/>
            <rFont val="Tahoma"/>
            <family val="2"/>
          </rPr>
          <t>Columna Utilitzada per referències de càlculs.</t>
        </r>
        <r>
          <rPr>
            <b/>
            <sz val="9"/>
            <color indexed="81"/>
            <rFont val="Tahoma"/>
            <family val="2"/>
          </rPr>
          <t xml:space="preserve">
(NO ELIMINAR)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Andreu Buján Aguiló</author>
  </authors>
  <commentList>
    <comment ref="K6" authorId="0" shapeId="0" xr:uid="{3F0B1CB2-FFC1-48D6-9972-3C7467DEF5DB}">
      <text>
        <r>
          <rPr>
            <sz val="9"/>
            <color indexed="81"/>
            <rFont val="Tahoma"/>
            <family val="2"/>
          </rPr>
          <t xml:space="preserve">Columna Utilitzada per referències de càlculs.
</t>
        </r>
        <r>
          <rPr>
            <b/>
            <sz val="9"/>
            <color indexed="81"/>
            <rFont val="Tahoma"/>
            <family val="2"/>
          </rPr>
          <t>(NO ELIMINAR)</t>
        </r>
        <r>
          <rPr>
            <sz val="9"/>
            <color indexed="81"/>
            <rFont val="Tahoma"/>
            <family val="2"/>
          </rPr>
          <t xml:space="preserve">
</t>
        </r>
      </text>
    </comment>
    <comment ref="M6" authorId="0" shapeId="0" xr:uid="{F3768A17-ADA5-4AEA-BDBA-421697D0A7FA}">
      <text>
        <r>
          <rPr>
            <b/>
            <sz val="9"/>
            <color indexed="81"/>
            <rFont val="Tahoma"/>
            <family val="2"/>
          </rPr>
          <t>Andreu Buján Aguiló:</t>
        </r>
        <r>
          <rPr>
            <sz val="9"/>
            <color indexed="81"/>
            <rFont val="Tahoma"/>
            <family val="2"/>
          </rPr>
          <t xml:space="preserve">
Columna Utilitzada per referències de càlculs.
(NO ELIMINAR)</t>
        </r>
      </text>
    </comment>
    <comment ref="O6" authorId="0" shapeId="0" xr:uid="{53D23A76-F053-4D67-AF9E-75F466EBB883}">
      <text>
        <r>
          <rPr>
            <b/>
            <sz val="9"/>
            <color indexed="81"/>
            <rFont val="Tahoma"/>
            <family val="2"/>
          </rPr>
          <t>Andreu Buján Aguiló:</t>
        </r>
        <r>
          <rPr>
            <sz val="9"/>
            <color indexed="81"/>
            <rFont val="Tahoma"/>
            <family val="2"/>
          </rPr>
          <t xml:space="preserve">
Columna Utilitzada per referències de càlculs.
(NO ELIMINAR)
</t>
        </r>
      </text>
    </comment>
    <comment ref="X7" authorId="0" shapeId="0" xr:uid="{70156059-10B2-435C-9AF4-CACB6536E2F2}">
      <text>
        <r>
          <rPr>
            <sz val="9"/>
            <color indexed="81"/>
            <rFont val="Tahoma"/>
            <family val="2"/>
          </rPr>
          <t xml:space="preserve">Taula Utilitzada per referències de càlculs.
</t>
        </r>
        <r>
          <rPr>
            <b/>
            <sz val="9"/>
            <color indexed="81"/>
            <rFont val="Tahoma"/>
            <family val="2"/>
          </rPr>
          <t>(NO ELIMINAR)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Andreu Buján Aguiló</author>
  </authors>
  <commentList>
    <comment ref="B3" authorId="0" shapeId="0" xr:uid="{B25C4EE1-B92B-437B-B799-FD54DB6E82D8}">
      <text>
        <r>
          <rPr>
            <b/>
            <sz val="9"/>
            <color indexed="81"/>
            <rFont val="Tahoma"/>
            <family val="2"/>
          </rPr>
          <t>Columna Utilitzada per referència de càlculs.</t>
        </r>
      </text>
    </comment>
    <comment ref="E3" authorId="0" shapeId="0" xr:uid="{9A05A026-45DB-4B3B-B9E4-8528CE6D4B74}">
      <text>
        <r>
          <rPr>
            <b/>
            <sz val="9"/>
            <color indexed="81"/>
            <rFont val="Tahoma"/>
            <family val="2"/>
          </rPr>
          <t>Columna Utilitzada per referència de càlculs.</t>
        </r>
      </text>
    </comment>
    <comment ref="G3" authorId="0" shapeId="0" xr:uid="{78B0859D-F29D-4D11-A8AA-8408BBF7764D}">
      <text>
        <r>
          <rPr>
            <b/>
            <sz val="9"/>
            <color indexed="81"/>
            <rFont val="Tahoma"/>
            <family val="2"/>
          </rPr>
          <t>Columna Utilitzada per referència de càlculs.</t>
        </r>
        <r>
          <rPr>
            <sz val="9"/>
            <color indexed="81"/>
            <rFont val="Tahoma"/>
            <family val="2"/>
          </rPr>
          <t xml:space="preserve">
</t>
        </r>
      </text>
    </comment>
    <comment ref="H3" authorId="0" shapeId="0" xr:uid="{C5DECAAC-5F7B-4719-B4C2-F6C543CE9221}">
      <text>
        <r>
          <rPr>
            <b/>
            <sz val="9"/>
            <color indexed="81"/>
            <rFont val="Tahoma"/>
            <family val="2"/>
          </rPr>
          <t>Columna Utilitzada per referència de càlculs.</t>
        </r>
      </text>
    </comment>
  </commentList>
</comments>
</file>

<file path=xl/sharedStrings.xml><?xml version="1.0" encoding="utf-8"?>
<sst xmlns="http://schemas.openxmlformats.org/spreadsheetml/2006/main" count="50017" uniqueCount="6787">
  <si>
    <t>Projecte de serveis: Lot 3</t>
  </si>
  <si>
    <t>Institut de Cultura de Barcelona(ICUB)</t>
  </si>
  <si>
    <t>03/06/2025</t>
  </si>
  <si>
    <t>Instal·lació</t>
  </si>
  <si>
    <t>Tipus</t>
  </si>
  <si>
    <t>Ordre Línia</t>
  </si>
  <si>
    <t>Estat</t>
  </si>
  <si>
    <t>Codi gamma</t>
  </si>
  <si>
    <t>Codi tasca</t>
  </si>
  <si>
    <t>Configuració</t>
  </si>
  <si>
    <t>Periodicitat</t>
  </si>
  <si>
    <t>Nivell</t>
  </si>
  <si>
    <t>Normativa</t>
  </si>
  <si>
    <t>Tipus de recurs assignat</t>
  </si>
  <si>
    <t>Inspecció</t>
  </si>
  <si>
    <t>CL-IPE-075</t>
  </si>
  <si>
    <t>IPIC 15A. Catalunya</t>
  </si>
  <si>
    <t>Climatització</t>
  </si>
  <si>
    <t>E-078</t>
  </si>
  <si>
    <t>Caldera de gas 70 kW &lt; P inst &lt; 1000 kW</t>
  </si>
  <si>
    <t>CL-P-CA-007.006</t>
  </si>
  <si>
    <t>CL-P-CA-007.006.001</t>
  </si>
  <si>
    <t> IPIC: Inspecció periòdica d'eficiència energètica de la instal·lació tèrmica completa.</t>
  </si>
  <si>
    <t>Sí / No</t>
  </si>
  <si>
    <t>15A (Cada quince años)</t>
  </si>
  <si>
    <t>Preventiva</t>
  </si>
  <si>
    <t>RD 178/2021, RITE CAT</t>
  </si>
  <si>
    <t>Empresa d'inspecció i Control</t>
  </si>
  <si>
    <t>E-586</t>
  </si>
  <si>
    <t>Unitat Exterior de l'Equip autònom partit P inst&gt; 70 kW, que conté gasos fluorats d'efecte hivernacle (5 &lt;ton eq CO2 &lt;50) i potència del generador &lt;12 kW</t>
  </si>
  <si>
    <t>CL-P-EA-006.007</t>
  </si>
  <si>
    <t>CL-P-EA-006.007.005</t>
  </si>
  <si>
    <t>E-104</t>
  </si>
  <si>
    <t>Equip autònom partit P inst &gt; 70 kW, que conté gasos fluorats d'efecte hivernacle (5 &lt; ton eq CO2 &lt; 50) i potència del generador &lt; 12 kW</t>
  </si>
  <si>
    <t>CL-P-EA-006.007.006</t>
  </si>
  <si>
    <t>E-588</t>
  </si>
  <si>
    <t>Unitat Exterior de l'Equip autònom partit P inst&gt; 70kW, que conté gasos fluorats d'efecte hivernacle (ton eq CO2 &lt;5) i potència del generador &lt;12 kW</t>
  </si>
  <si>
    <t>CL-P-EA-008.007</t>
  </si>
  <si>
    <t>CL-P-EA-008.007.002</t>
  </si>
  <si>
    <t>E-117</t>
  </si>
  <si>
    <t>Planta refredadora condensada per aire 70 kW &lt; P inst &lt; 1000 kW, que conté gasos fluorats d'efecte hivernacle (5 &lt; ton eq CO2 &lt; 50)</t>
  </si>
  <si>
    <t>CL-P-PE-012.007</t>
  </si>
  <si>
    <t>CL-P-PE-012.007.001</t>
  </si>
  <si>
    <t>E-119</t>
  </si>
  <si>
    <t>Planta refredadora condensada per aire 70 kW &lt; P inst &lt; 1000 kW, que conté gasos fluorats d'efecte hivernacle (50 &lt; ton eq CO2 &lt; 500)</t>
  </si>
  <si>
    <t>CL-P-PE-014.007</t>
  </si>
  <si>
    <t>CL-P-PE-014.007.001</t>
  </si>
  <si>
    <t>E-145</t>
  </si>
  <si>
    <t>Unitat exterior de sistema VRV 70 kW &lt; P inst &lt; 1000 kW, que conté gasos fluorats d'efecte hivernacle (5 &lt; ton eq CO2 &lt; 50)</t>
  </si>
  <si>
    <t>CL-P-VRV-006.007</t>
  </si>
  <si>
    <t>CL-P-VRV-006.007.001</t>
  </si>
  <si>
    <t>TR-ASC-101</t>
  </si>
  <si>
    <t>Ascensors Pública Concurrència 2A</t>
  </si>
  <si>
    <t>Aparells Elevadors</t>
  </si>
  <si>
    <t>E-323</t>
  </si>
  <si>
    <t>Ascensors Elèctrics d'ús industrial o en llocs de pública concurrència amb v &gt; 0,15 m/s</t>
  </si>
  <si>
    <t>TR-AS-001.002</t>
  </si>
  <si>
    <t>TR-AS-001.002.001</t>
  </si>
  <si>
    <t> Acompanyament a Organisme de Control Autoritzat.</t>
  </si>
  <si>
    <t>2A (Cada dos años)</t>
  </si>
  <si>
    <t>RAE, RD 355/2024</t>
  </si>
  <si>
    <t>Revisió</t>
  </si>
  <si>
    <t>SC-SEG-001</t>
  </si>
  <si>
    <t>Sistema Seguretat Obligatori o Connectat a Central d'Alarmes 3M</t>
  </si>
  <si>
    <t>Seguretat i Comunicacions</t>
  </si>
  <si>
    <t>E-309</t>
  </si>
  <si>
    <t>Sistema d'antiintrusió i CCTV connectat a central d'alarmes</t>
  </si>
  <si>
    <t>SC-SEG-001.309</t>
  </si>
  <si>
    <t>SC-SEG-001.309.001</t>
  </si>
  <si>
    <t>Transmissió d'incidències a CRA per totes les vies habilitades (IP, RTB, etc.).</t>
  </si>
  <si>
    <t>3M (Trimestral)</t>
  </si>
  <si>
    <t>RSP</t>
  </si>
  <si>
    <t>Empresa Homologada Seguretat</t>
  </si>
  <si>
    <t>SC-SEG-001.309.002</t>
  </si>
  <si>
    <t>Atenció a l'usuari sobre possibles dificultats o problemes d'utilització.</t>
  </si>
  <si>
    <t>SC-SEG-001.309.003</t>
  </si>
  <si>
    <t>Test periòdics automàtics: Les comunicacions amb la CRA hauran de ser comprovades periòdicament. La CRA haurà de detectar els possibles errors en generar-se una «omissió» deguda a l'absència de recepció d'un determinat nombre de senyals consecutius. Aquesta funció ha de ser present de forma independent per a totes les vies de comunicació, dacord amb els períodes marcats per la normativa en funció del grau i del tipus de via, principal o secundària. S'haurà de comprovar al registre d'esdeveniments del panell que els senyals de test s'han enviat correctament d'acord amb el que s'ha indicat anteriorment.</t>
  </si>
  <si>
    <t>SC-SEG-001.309.004</t>
  </si>
  <si>
    <t>Bateria: La bateria es comprovarà també de forma automàtica i, en cas de fallada, aquesta serà transmesa a la CRA.</t>
  </si>
  <si>
    <t>SC-SEG-001.309.005</t>
  </si>
  <si>
    <t>Xarxa de c.a: La xarxa de c.a. estarà també supervisada. Qualsevol errada haurà de ser comunicada a la CRA, amb un possible retard. Un tall accidental del subministrament elèctric de poca durada no ha de tenir cap incidència sobre el sistema.</t>
  </si>
  <si>
    <t>SC-SEG-001.309.006</t>
  </si>
  <si>
    <t>Registre d'incidències: Haurà de ser obtingut bidireccionalment, permetent analitzar possibles errors.</t>
  </si>
  <si>
    <t>SC-SEG-001.309.007</t>
  </si>
  <si>
    <t>Els detectors de moviment i els contactes magnètics muntats sobre portes i finestres practicades habitualment s'activen quan el sistema es troba desarmat. Els seus senyals d'alarma arriben a la central, però són ignorats en aquestes circumstàncies, però poden utilitzar-se per determinar una possible errada d'un d'aquests elements. Si és possible assignar de forma individual o col·lectiva a aquests detectors un període de temps en què, almenys, han d'activar-se una vegada estant desarmat el sistema, podem emprar aquesta funció per detectar una possible fallada. Si un detector o contacte no s'activa cap vegada en el període establert, aquest fet es pot interpretar com una fallada de l'element.</t>
  </si>
  <si>
    <t>SC-SEG-001.309.008</t>
  </si>
  <si>
    <t>Si un sistema disposa de les funcions vistes als paràgrafs anteriors, aquests mitjans es poden establir com a alternativa als manteniments presencials, sempre que siguin activats, comprovats i certificats per l'empresa instal·ladora durant la seva implantació. Per validar aquest mètode es comprovarà, mensualment com a mínim, que la comunicació bidireccional no planteja cap dificultat per les diferents vies establertes.</t>
  </si>
  <si>
    <t>LG-ACS-004</t>
  </si>
  <si>
    <t>Legionel·la- Dipòsits Acumuladors ACS 3M</t>
  </si>
  <si>
    <t>Fontaneria (AFS i ACS) i Sanejament</t>
  </si>
  <si>
    <t>E-177</t>
  </si>
  <si>
    <t>Sistema centralitzat d'ACS amb acumulador, tractament i circuit de retorn</t>
  </si>
  <si>
    <t>FT-ACS-002.004</t>
  </si>
  <si>
    <t>FT-ACS-002.004.002</t>
  </si>
  <si>
    <t>Procediment de neteja i desinfecció del sistema d'aigua sanitària.
L'ordre del procediment serà seqüencial: començant la neteja pel dipòsit, després l'acumulador i finalment la xarxa i els seus punts terminals, i immediatament la desinfecció darrere de la neteja.
1. Accions prèvies: Informar de manera evident sobre la prohibició de l'ús de l'aigua als usuaris.
2. Procediment de neteja i desinfecció del dipòsit.
En el procés de neteja i desinfecció del dipòsit se seguirà el següent procediment:
a) Buidar quan sigui necessari el dipòsit i eliminar tots els residus acumulats en fons i parets fins a deixar les superfícies perfectament netes. Si les superfícies interiors del dipòsit presenten incrustacions, aquestes s'haurien d'eliminar amb aigua a pressió i, en cas necessari, recorrent a desincrustants químics.
b) Aclarir, si és el cas.
c) Inspeccionar l'estat del dipòsit i realitzar, si és necessari, les reparacions pertinents amb la finalitat d'eliminar esquerdes, fugides, escantells del revestiment.
d) Aclarir perfectament el dipòsit amb aigua abans d'iniciar la desinfecció. Purgar les restes de l'aclarit.
e) Realitzar el tractament de desinfecció.
f) Netejar i desinfectar els elements auxiliars del sistema de bombament i tractament de l'aigua.
g) Aclarir amb aigua de consum, neutralitzar i eliminar l'efluent.
h) Tornar a omplir amb aigua de consum restablint el servei una vegada ajustat el nivell de desinfectant.
3. Procediment de neteja i desinfecció d'acumuladors d'ACS.
a) Acumuladors d'ACS accessibles, s'haurà de realitzar el següent procediment:
1r Apagar l'acumulador i buidar, si cal, desmuntar alguns elements com a ànodes del sistema de protecció catòdica.
2n Procedir a l'obertura dels accessos a l'interior (boques de registre).
3r Realitzar la neteja mecànica de tota la superfície interior per a eliminar incrustacions i productes de corrosió, sense danyar el revestiment interior. Purgar les restes d'aquesta operació.
4t Aclarir perfectament el dipòsit amb aigua abans d'iniciar la desinfecció.
5è Realitzar el tractament de desinfecció.
6è Aclarir amb aigua de consum, neutralitzar i eliminar l'efluent.
7è Tornar a omplir amb aigua de consum, previ a la seva posada en servei.
b) Acumuladors d'ACS no accessibles, de menys de 750 litres amb accés manual per a la seva neteja i desinfecció s'haurà de realitzar el següent procediment:
1r Es podran netejar i desinfectar quan es realitzi el procés de neteja i desinfecció de la xarxa.
2n S'hauran de seguir les indicacions del fabricador o protocol establert.
4. Procediment de neteja i desinfecció de la xarxa d'aigua freda i aigua calenta sanitària (ACS).
El procés de neteja i desinfecció de la xarxa es realitzarà segons el següent procediment:
a) Accions prèvies:
1r En el cas d'ACS, desconnectar el sistema d'escalfament de l'aigua amb antelació suficient que permeti iniciar el tractament amb l'aigua a temperatura ambient i sempre inferior a 30 °C, amb les precaucions adequades, evitant un refredament brusc que pugui danyar els materials que componen la instal·lació, es pot accelerar el refredament drenant part de l'acumulació i afegint aigua freda de consum.
2n Amb antelació suficient (amb grans volums poden ser diversos dies segons el consum), s'hauria d'haver tancat l'entrada d'aigua al dipòsit perquè es buidi el dipòsit o quedi un volum mínim d'aigua en cas de necessitat, evitant l'abocament innecessari d'aigua al clavegueram.
3r Desconnectar els sistemes de tractament de l'aigua (dosificadors de desinfectant, regulador de pH, etc.).
b) Neteja. Procedir a la neteja de dipòsits segons el procediment descrit en el punt B.4.2.a), b), c) i d).
c) Desinfecció:
1r Una vegada net, omplir el dipòsit amb la quantitat d'aigua estimada per a realitzar la desinfecció de la xarxa.
2.º Calcular la dosi del desinfectant necessària en funció del volum d'aigua a tractar.
3r Assegurar-se que les bombes de pressió i de recirculació de l'ACS estiguin en funcionament.
4t Realitzar el tractament de desinfecció, assegurant-se que el biocida arribi a tots els punts terminals. Si es precisa es poden addicionar productes anticorrosius autoritzats per a aigua de consum, compatibles amb el desinfectant.
d) Si no existís dipòsit o fos tècnicament aconsellable, s'hauria de dosar el desinfectant i altres productes químics en el punt més pròxim possible a l'escomesa de l'aigua des de la xarxa de proveïment.
e) Controlar el nivell de pH (si l'efectivitat del biocida depèn del pH) i de desinfectant almenys cada hora. Aquest control es realitza en el dipòsit i en els punts terminals més allunyats de la xarxa.
f) Finalitzat el temps de contacte, neutralitzar la quantitat de biocida.
g) Accions posteriors a la neteja i desinfecció:
1r Obrir les aixetes dels punts terminals i comprovar el nivell de biocida.
2n En el cas d'ACS, connectar els sistemes d'escalfament i de tractament de l'aigua.
3r Permetre l'ús de la instal·lació una vegada comprovats els nivells de qualitat de l'aigua i el correcte funcionament de la instal·lació.
h) Elements accessoris:
1r Els elements desmuntables, com a aixetes i dutxes, es netegen a fons amb els mitjans adequats que permetin l'eliminació d'incrustacions i adherències i es desinfecten, submergint-los en desinfectant, el temps necessari, aclarint posteriorment amb abundant aigua freda.
2n S'haurà d'utilitzar els desinfectants autoritzats per a la finalitat requerida.
3r Els elements difícils de desmuntar o submergir es cobreixen amb un drap net impregnat en la mateixa solució de desinfectant, durant el temps necessari o mitjançant polvorització i aclarit posterior com a mètode alternatiu excepcional.</t>
  </si>
  <si>
    <t>RD 487/2022, RD 865/2003</t>
  </si>
  <si>
    <t>Equip intern Legionel·la</t>
  </si>
  <si>
    <t>FT-ACS-002.004.003</t>
  </si>
  <si>
    <t>Desinfecció tèrmica de la xarxa d'Aigua Calenta Sanitària (ACS).
El procediment que s'hauria de seguir és el següent:
1. Accions prèvies: Apagar l'acumulador i realitzar buidatge en cas de necessitat, si cal, desmuntar elements com ara els ànodes del sistema de protecció catòdica.
2. Neteja: Netejar l'acumulador segons el procediment descrit anteriorment.
3. Desinfecció tèrmica:
a) Omplir l'acumulador i elevar la temperatura de l'aigua fins a 70 °C i mantenir-lo almenys durant 2 hores.
b) Obrir per complet els punts terminals i mantenir-los de manera seqüencial per sectors totes les aixetes i dutxes fins a aconseguir 60 °C en tots els punts terminals, mantenint-los oberts durant almenys 5 minuts.
c) El dipòsit hauria de mantenir-se a 70 °C durant 2 hores. La xarxa una vegada aconseguits els 60 °C es deixa refredar de manera natural durant un període mínim de 2 hores.
4. En la instal·lació en la qual la producció de calor sigui insuficient per a dur a terme la desinfecció tèrmica o no pugui arribar a temperatures de 70 °C, o les canonades no tinguin un bon aïllament, pot transmetre's calor i comprometre la temperatura de l'aigua freda en alguna part del sistema, es realitzarà la desinfecció amb biocides.</t>
  </si>
  <si>
    <t>E-182</t>
  </si>
  <si>
    <t>Dipòsit acumulador ACS</t>
  </si>
  <si>
    <t>FT-DA-001.004</t>
  </si>
  <si>
    <t>FT-DA-001.004.002</t>
  </si>
  <si>
    <t>FT-DA-001.004.003</t>
  </si>
  <si>
    <t>LG-ACST-001</t>
  </si>
  <si>
    <t>Legionel·la: ACS i Termals 4A. Catalunya</t>
  </si>
  <si>
    <t>FT-ACS-002.010</t>
  </si>
  <si>
    <t>FT-ACS-002.010.001</t>
  </si>
  <si>
    <t>Inspecció de legionel·la dels sistemes d'ACS amb acumulador i circuit de tornada. Acompanyament a Organisme de Control Autoritzat.</t>
  </si>
  <si>
    <t>4A (Cada cuatro años)</t>
  </si>
  <si>
    <t>D 352/2004</t>
  </si>
  <si>
    <t>FT-ACS-002.010.002</t>
  </si>
  <si>
    <t>PAU-003</t>
  </si>
  <si>
    <t>Simulacre d'Emergència. Catalunya A</t>
  </si>
  <si>
    <t>Protecció Contra Incendis</t>
  </si>
  <si>
    <t>E-572</t>
  </si>
  <si>
    <t>Simulacre d'emergència Catalunya</t>
  </si>
  <si>
    <t>PAU-003.001</t>
  </si>
  <si>
    <t>PAU-003.001.001</t>
  </si>
  <si>
    <t>És obligatori dur a terme simulacres suposant lactivació del pla dautoprotecció, amb una periodicitat mínima anual, a excepció de les activitats desenvolupades de caràcter temporal.</t>
  </si>
  <si>
    <t>A (Anual)</t>
  </si>
  <si>
    <t>D 30/2015</t>
  </si>
  <si>
    <t>Tècnic Competent</t>
  </si>
  <si>
    <t>LG-ACS-006</t>
  </si>
  <si>
    <t>Legionel·la- Neteja i desinfecció ACS A</t>
  </si>
  <si>
    <t>FT-ACS-002.007</t>
  </si>
  <si>
    <t>FT-ACS-002.007.001</t>
  </si>
  <si>
    <t>Netejar i desinfectar tot el circuit segons el protocol de Neteja i desinfecció, on es faran servir sistemes de tractament i productes aptes per a l'aigua de consum humà. Es pot fer mitjançant desinfecció química amb clor o mitjançant desinfecció tèrmica: 1) En el cas de la desinfecció química amb clor, el procediment a seguir serà el següent: 1.1) Clorar el dipòsit amb 20-30 mg/l de clor residual lliure, a una temperatura no superior a 30ºC i un Ph de 7-8, fent arribar a tots els punts terminals de la xarxa 1-2 mg/li mantenir durant 3 o 2 hores respectivament. Com a alternativa, es pot utilitzar 4-5 mg/l al dipòsit durant 12 hores. 1.2) Neutralitzar la quantitat de clor residual lliure i buidar 1.3) Netejar a fons les parets dels dipòsits, eliminant incrustacions i fent les reparacions necessàries i aclarint amb aigua neta. 1.4) Tornar a omplir amb aigua i restablir les condicions dús normals. Si cal la recloració, aquesta es realitzarà per mitjà de dosificadors automàtics. 2) En el cas de la desinfecció tèrmica, el procediment a seguir serà el següent: 2.1) Buidar el sistema i, si cal, netejar a fons les parets dels dipòsits acumuladors, fer les reparacions necessàries i aclarir amb aigua neta. 2.2) Omplir el dipòsit acumulador i elevar la temperatura de l'aigua fins a 70ºC i mantenir-ne almenys 2 hores. Posteriorment, obrir per sectors totes les aixetes i dutxes, durant 5 minuts, de forma seqüencial. Confirmeu la temperatura perquè en tots els punts terminals de la xarxa s'arribi a una temperatura de 60ºC. 2.3) Buidar el dipòsit acumulador i tornar-lo a omplir per al seu funcionament habitual. 3) Els elements desmuntables, com aixetes i dutxes, es netejaran a fons amb els mitjans adequats que permetin l'eliminació d'incrustacions i adherències i se submergiran en una solució que contingui 20 mg/l de clor residual lliure, durant 30 minuts, aclarint posteriorment amb abundant aigua freda; si pel tipus de material no és possible utilitzar clor, cal utilitzar un altre desinfectant.</t>
  </si>
  <si>
    <t>Empresa Homologada Legionel·la</t>
  </si>
  <si>
    <t>FT-DA-001.006</t>
  </si>
  <si>
    <t>FT-DA-001.006.001</t>
  </si>
  <si>
    <t>Netejar i desinfectar els dipòsits d'acumulació d'ACS, on es faran servir sistemes de tractament i productes aptes per a l'aigua de consum humà. Es pot fer mitjançant desinfecció química amb clor o mitjançant desinfecció tèrmica: 1) En el cas de la desinfecció química amb clor, el procediment a seguir serà el següent: 1.1) Clorar el dipòsit amb 20-30 mg/l de clor residual lliure, a una temperatura no superior a 30ºC i un Ph de 7-8, fent arribar a tots els punts terminals de la xarxa 1-2 mg/li mantenir durant 3 o 2 hores respectivament. Com a alternativa, es pot utilitzar 4-5 mg/l al dipòsit durant 12 hores. 1.2) Neutralitzar la quantitat de clor residual lliure i buidar 1.3) Netejar a fons les parets dels dipòsits, eliminant incrustacions i fent les reparacions necessàries i aclarint amb aigua neta. 1.4) Tornar a omplir amb aigua i restablir les condicions dús normals. Si cal la recloració, aquesta es realitzarà per mitjà de dosificadors automàtics. 2) En el cas de la desinfecció tèrmica, el procediment a seguir serà el següent: 2.1) Buidar el sistema i, si cal, netejar a fons les parets dels dipòsits acumuladors, fer les reparacions necessàries i aclarir amb aigua neta. 2.2) Omplir el dipòsit acumulador i elevar la temperatura de l'aigua fins a 70ºC i mantenir-ne almenys 2 hores. Posteriorment, obrir per sectors totes les aixetes i dutxes, durant 5 minuts, de forma seqüencial. Confirmeu la temperatura perquè en tots els punts terminals de la xarxa s'arribi a una temperatura de 60ºC. 2.3) Buidar el dipòsit acumulador i tornar-lo a omplir per al seu funcionament habitual.</t>
  </si>
  <si>
    <t>E-189</t>
  </si>
  <si>
    <t>Elements terminals: aparells sanitaris, aigüeres, plats de dutxa, aixetes, lavabos</t>
  </si>
  <si>
    <t>FT-MO-001.005</t>
  </si>
  <si>
    <t>FT-MO-001.005.001</t>
  </si>
  <si>
    <t>Netejar i desinfectar els elements terminals segons el protocol de Neteja i desinfecció, on s'utilitzaran sistemes de tractament i productes aptes per a l'aigua de consum humà: 1) Els elements desmuntables, com aixetes i dutxes, es netejaran a fons amb els mitjans adequats que permetin l'eliminació d'incrustacions i adherències i se submergiran en una solució que contingui 20 mg/l de clor residual lliure, durant 30 minuts, aclarint posteriorment amb aigua freda abundant; si pel tipus de material no és possible utilitzar clor, cal utilitzar un altre desinfectant. 2) Els elements difícils de desmuntar o submergir es cobriran amb un drap net impregnat a la mateixa solució durant el mateix temps</t>
  </si>
  <si>
    <t>BT-RBT-107</t>
  </si>
  <si>
    <t>Baixa Tensió Catalunya A</t>
  </si>
  <si>
    <t>Baixa Tensió</t>
  </si>
  <si>
    <t>E-001</t>
  </si>
  <si>
    <t>Safates, canalitzacions i mecanismes elèctrics de baixa tensió</t>
  </si>
  <si>
    <t>BT-BC-001.001</t>
  </si>
  <si>
    <t>BT-BC-001.001.001</t>
  </si>
  <si>
    <t>Netejar els interruptors i els endolls.</t>
  </si>
  <si>
    <t>Complementària</t>
  </si>
  <si>
    <t>Recomendada</t>
  </si>
  <si>
    <t>Empresa Homologada Baixa Tensió</t>
  </si>
  <si>
    <t>BT-BC-001.001.002</t>
  </si>
  <si>
    <t> Verificar el funcionament dels interruptors.</t>
  </si>
  <si>
    <t>BT-BC-001.001.003</t>
  </si>
  <si>
    <t> Comprovar la tensió entre els pols dels endolls i pel que fa a terra.</t>
  </si>
  <si>
    <t>BT-BC-001.001.004</t>
  </si>
  <si>
    <t> Comprovar la continuïtat pel que fa a terra de les safates portacables, tub metàl·lic i caixes de derivació de la instal·lació d'electricitat.</t>
  </si>
  <si>
    <t>E-002</t>
  </si>
  <si>
    <t>Bateria de condensadors estàtica</t>
  </si>
  <si>
    <t>BT-BN-001.003</t>
  </si>
  <si>
    <t>BT-BN-001.003.001</t>
  </si>
  <si>
    <t xml:space="preserve">Verificar la puesta a tierra y la continuidad en todo el chasis. </t>
  </si>
  <si>
    <t>BT-BN-001.003.002</t>
  </si>
  <si>
    <t> Inspeccionar el correcte estat de la pintura.</t>
  </si>
  <si>
    <t>BT-BN-001.003.003</t>
  </si>
  <si>
    <t> Neteja interior amb aire de pressió.</t>
  </si>
  <si>
    <t>BT-BN-001.003.004</t>
  </si>
  <si>
    <t>Verificar els paràmetres de regulació.</t>
  </si>
  <si>
    <t>BT-BN-001.003.005</t>
  </si>
  <si>
    <t> Valors del cosinus de fi</t>
  </si>
  <si>
    <t>Valor</t>
  </si>
  <si>
    <t>-</t>
  </si>
  <si>
    <t>E-003</t>
  </si>
  <si>
    <t>Bateria de condensadors dinàmica</t>
  </si>
  <si>
    <t>BT-BN-002.003</t>
  </si>
  <si>
    <t>BT-BN-002.003.001</t>
  </si>
  <si>
    <t> Verificar la posada a terra i la continuïtat a tot el xassís.</t>
  </si>
  <si>
    <t>BT-BN-002.003.002</t>
  </si>
  <si>
    <t>BT-BN-002.003.003</t>
  </si>
  <si>
    <t>BT-BN-002.003.004</t>
  </si>
  <si>
    <t>BT-BN-002.003.005</t>
  </si>
  <si>
    <t> Relació cosinus de fi i núm. i tipus de condensadors connectats.</t>
  </si>
  <si>
    <t>E-004</t>
  </si>
  <si>
    <t>Quadre General de Baixa Tensió</t>
  </si>
  <si>
    <t>BT-CE-001.004</t>
  </si>
  <si>
    <t>BT-CE-001.004.001</t>
  </si>
  <si>
    <t> Realitzar Termografia als quadres elèctrics.</t>
  </si>
  <si>
    <t>BT-CE-001.004.002</t>
  </si>
  <si>
    <t> Comprovació de les maniobres dobertura i tancament.</t>
  </si>
  <si>
    <t>BT-CE-001.004.003</t>
  </si>
  <si>
    <t> Comprovació de tots els elements elèctrics i mecànics dels quadres elèctrics, estat dels contactes, ressorts i de les bobines de tancament i tret.</t>
  </si>
  <si>
    <t>BT-CE-001.004.004</t>
  </si>
  <si>
    <t> Neteja i lubricació.</t>
  </si>
  <si>
    <t>BT-CE-001.004.005</t>
  </si>
  <si>
    <t> Comprovació dels dispositius i elements integrants dels sistemes de protecció i control.</t>
  </si>
  <si>
    <t>BT-CE-001.004.006</t>
  </si>
  <si>
    <t> Estat dels quadres metàl·lics, amb comprovació de pintures i oxidacions.</t>
  </si>
  <si>
    <t>BT-CE-001.004.007</t>
  </si>
  <si>
    <t> Comprovació dels enfangats, subjeccions mecàniques, estrenyiment de cargols, empalmaments, terminals i altres elements.</t>
  </si>
  <si>
    <t>BT-CE-001.004.008</t>
  </si>
  <si>
    <t> Comprovació de l'estat general de tancaments mecànics i portes.</t>
  </si>
  <si>
    <t>BT-CE-001.004.009</t>
  </si>
  <si>
    <t>Neteja general.</t>
  </si>
  <si>
    <t>BT-CE-001.004.010</t>
  </si>
  <si>
    <t> Revisió general de bateries de condensadors, verificant-ne l'estat i els paràmetres de funcionament.</t>
  </si>
  <si>
    <t>BT-CE-001.004.011</t>
  </si>
  <si>
    <t> Revisió general de safates de canalitzacions i mecanismes, verificant-ne l'estat i els paràmetres de funcionament.</t>
  </si>
  <si>
    <t>E-005</t>
  </si>
  <si>
    <t>Quadre elèctric secundari</t>
  </si>
  <si>
    <t>BT-CE-002.003</t>
  </si>
  <si>
    <t>BT-CE-002.003.002</t>
  </si>
  <si>
    <t>BT-CE-002.003.006</t>
  </si>
  <si>
    <t>BT-CE-002.003.010</t>
  </si>
  <si>
    <t>BT-CE-002.003.014</t>
  </si>
  <si>
    <t>BT-CE-002.003.018</t>
  </si>
  <si>
    <t>BT-CE-002.003.022</t>
  </si>
  <si>
    <t>BT-CE-002.003.026</t>
  </si>
  <si>
    <t>BT-CE-002.003.030</t>
  </si>
  <si>
    <t>BT-CE-002.003.034</t>
  </si>
  <si>
    <t>Gas Natural</t>
  </si>
  <si>
    <t>E-012</t>
  </si>
  <si>
    <t>Grup de pressió de gasoil i Xarxa de canonades</t>
  </si>
  <si>
    <t>BT-GP-001.002</t>
  </si>
  <si>
    <t>BT-GP-001.002.001</t>
  </si>
  <si>
    <t> Comprovar l'estrenyi de perns a la unió motor/bancada, bomba/bancada, tapes/cos, suplement suport/suport, brides/cos.</t>
  </si>
  <si>
    <t>BT-GP-001.002.002</t>
  </si>
  <si>
    <t> Comproveu l'escalfament dels rodaments.</t>
  </si>
  <si>
    <t>BT-GP-001.002.003</t>
  </si>
  <si>
    <t> Verificar i alinear l'acoblament entre bomba i motor cada cop que es desmunti.</t>
  </si>
  <si>
    <t>BT-GP-001.002.004</t>
  </si>
  <si>
    <t> Realitzar una revisió general completa de la bomba.</t>
  </si>
  <si>
    <t>BT-GP-001.002.005</t>
  </si>
  <si>
    <t> Comprovar la pèrdua de característiques funcionals.</t>
  </si>
  <si>
    <t>BT-GP-001.002.006</t>
  </si>
  <si>
    <t> Comproveu el desgast d'engranatges.</t>
  </si>
  <si>
    <t>BT-GP-001.002.007</t>
  </si>
  <si>
    <t> Comprovar el desgast de l'eix i els rodaments.</t>
  </si>
  <si>
    <t>BT-GP-001.002.008</t>
  </si>
  <si>
    <t> Canviar els daus de goma de l'acoblament.</t>
  </si>
  <si>
    <t>BT-GP-001.002.009</t>
  </si>
  <si>
    <t> Verificar l'aïllament del motor entre fases i fases i terra.</t>
  </si>
  <si>
    <t>BT-GP-001.002.010</t>
  </si>
  <si>
    <t> Reviseu manualment el moll de la vàlvula d'alleujament.</t>
  </si>
  <si>
    <t>BT-GP-001.002.011</t>
  </si>
  <si>
    <t> Verificar el bon estat de les canonades.</t>
  </si>
  <si>
    <t>BT-GP-001.002.012</t>
  </si>
  <si>
    <t> Netejar la superfície de la instal·lació i canonades.</t>
  </si>
  <si>
    <t>BT-GP-001.002.013</t>
  </si>
  <si>
    <t> Verificar l'absència de corrosió a les canonades.</t>
  </si>
  <si>
    <t>E-013</t>
  </si>
  <si>
    <t>Iluminación</t>
  </si>
  <si>
    <t>BT-IL-001.001</t>
  </si>
  <si>
    <t>BT-IL-001.001.001</t>
  </si>
  <si>
    <t>Neteja a fons de tots els elements.</t>
  </si>
  <si>
    <t>BT-IL-001.001.002</t>
  </si>
  <si>
    <t> Verificació de cablejat, connexions elèctriques i accessoris com ara encebadors, transformadors, preses de terra etc.</t>
  </si>
  <si>
    <t>BT-IL-001.001.003</t>
  </si>
  <si>
    <t> Inspeccionar l'estat de les fixacions, làmpades i lluminàries.</t>
  </si>
  <si>
    <t>BT-IL-001.001.004</t>
  </si>
  <si>
    <t> Per a aquells elements que disposin de transformadors, comprovar-ne el funcionament.</t>
  </si>
  <si>
    <t>E-016</t>
  </si>
  <si>
    <t>Il·luminació d'emergència i senyalització</t>
  </si>
  <si>
    <t>BT-ILE-001.001</t>
  </si>
  <si>
    <t>BT-ILE-001.001.001</t>
  </si>
  <si>
    <t> Neteja a fons tot l'element.</t>
  </si>
  <si>
    <t>BT-ILE-001.001.002</t>
  </si>
  <si>
    <t> Comprovació d'estat de fixacions, connexions elèctriques i terra.</t>
  </si>
  <si>
    <t>BT-ILE-001.001.003</t>
  </si>
  <si>
    <t> Comprovació de funcionament dels autònoms d'emergència encenent-los durant un mínim de 30 minuts.</t>
  </si>
  <si>
    <t>E-405</t>
  </si>
  <si>
    <t>Presa de terra</t>
  </si>
  <si>
    <t>BT-TTR-001.001</t>
  </si>
  <si>
    <t>BT-TTR-001.001.001</t>
  </si>
  <si>
    <t>Personal tècnicament competent efectuarà la comprovació de la instal·lació de posada a terra, almenys anualment, a l'època en què el terreny estigui més sec. Per fer-ho, es mesurarà la resistència de terra, i es repararan amb caràcter urgent els defectes que es trobin. Als llocs on el terreny no sigui favorable a la bona conservació dels elèctrodes, aquests i els conductors d'enllaç entre ells fins al punt de posada a terra, s'han de posar al descobert per al seu examen, almenys una vegada cada cinc anys.</t>
  </si>
  <si>
    <t>MT-CT-001</t>
  </si>
  <si>
    <t>Mitja Tensió. Centres de transformació A</t>
  </si>
  <si>
    <t>Mitja Tensió</t>
  </si>
  <si>
    <t>E-206</t>
  </si>
  <si>
    <t>Transformadors secs</t>
  </si>
  <si>
    <t>MT-TR-001.002</t>
  </si>
  <si>
    <t>MT-TR-001.002.001</t>
  </si>
  <si>
    <t>Netejar el transformador i el local amb aire sec. La neteja del transformador s'ha de fer amb aire sec a una pressió inferior a 3Kg/cm2.</t>
  </si>
  <si>
    <t>RAT</t>
  </si>
  <si>
    <t>Empresa Homologada Mitja Tensió</t>
  </si>
  <si>
    <t>MT-TR-001.002.002</t>
  </si>
  <si>
    <t> Verificar les fixacions del connexionat.</t>
  </si>
  <si>
    <t>MT-TR-001.002.003</t>
  </si>
  <si>
    <t> Eliminar l'òxid a les parts metàl·liques, aplicant-hi una capa d'imprimació i una capa d'esmalt.</t>
  </si>
  <si>
    <t>MT-TR-001.002.004</t>
  </si>
  <si>
    <t> Verificar el funcionament de lequip detector de temperatura.</t>
  </si>
  <si>
    <t>MT-TR-001.002.005</t>
  </si>
  <si>
    <t> Revisar les instal·lacions de posada a terra.</t>
  </si>
  <si>
    <t>MT-TR-001.002.006</t>
  </si>
  <si>
    <t> Mesurar els aïllaments entre els debanats.</t>
  </si>
  <si>
    <t>MT-TR-001.002.007</t>
  </si>
  <si>
    <t> Mesurar els aïllaments entre debanats i terra.</t>
  </si>
  <si>
    <t>BT-PRY-001</t>
  </si>
  <si>
    <t>Parallamps A</t>
  </si>
  <si>
    <t>E-017</t>
  </si>
  <si>
    <t>Parallamps</t>
  </si>
  <si>
    <t>BT-PY-001.001</t>
  </si>
  <si>
    <t>BT-PY-001.001.001</t>
  </si>
  <si>
    <t> Verificació de caracterització del captador/s, la seva ubicació així com les observacions que s'apreciïn per la seva inspecció visual.</t>
  </si>
  <si>
    <t>Empresa Especialista Parallamps</t>
  </si>
  <si>
    <t>BT-PY-001.001.002</t>
  </si>
  <si>
    <t> Comprovació de l'estat de conservació del pal del sistema de captació, ancoratge i connexió a la xarxa conductora.</t>
  </si>
  <si>
    <t>BT-PY-001.001.003</t>
  </si>
  <si>
    <t> Realitzar un examen de la xarxa conductora, des del sistema de captació fins a la posada a terra incloent la revisió de: nombre de baixants, fixació mecànica dels diferents elements del baixant, naturalesa i dimensions dels materials, trajectòria, emplaçament, tensat i continuïtat elèctrica dels conductors de baixada, radis de curvatura i pendents de les mateixes</t>
  </si>
  <si>
    <t>BT-PY-001.001.004</t>
  </si>
  <si>
    <t> Mesurament de la resistència de la posada a terra, tant connectada com separada de la resta de la instal·lació.</t>
  </si>
  <si>
    <t>Ω</t>
  </si>
  <si>
    <t>BT-PY-001.001.005</t>
  </si>
  <si>
    <t>Es comprovarà que els valors de resistència obtinguts s'ajustin al Reglament de Baixa Tensió ia les normes UNE-EN 62.305, UNE 21.186:1996/1M:2009 i Codi Tècnic de l'Edificació SUA08.</t>
  </si>
  <si>
    <t>MT-001</t>
  </si>
  <si>
    <t>Mitja Tensió 3A</t>
  </si>
  <si>
    <t>E-205</t>
  </si>
  <si>
    <t>Cel·les de protecció de Mitja Tensió</t>
  </si>
  <si>
    <t>MT-CL-001.003</t>
  </si>
  <si>
    <t>MT-CL-001.003.001</t>
  </si>
  <si>
    <t> Inspecció obligatòria dinstal·lacions elèctriques dalta tensió. Acompanyament a Entitat dInspecció i Control.</t>
  </si>
  <si>
    <t>3A (Cada tres años)</t>
  </si>
  <si>
    <t>MT-TR-001.003</t>
  </si>
  <si>
    <t>MT-TR-001.003.001</t>
  </si>
  <si>
    <t> Inspecció obligatòria dinstal·lacions elèctriques dalta tensió a realitzar per una Entitat dInspecció i Control.</t>
  </si>
  <si>
    <t>GAS-001</t>
  </si>
  <si>
    <t>Instal·lacions receptores de combustibles gasosos (GNL, GNC, GLP) 5A</t>
  </si>
  <si>
    <t>CL-D-GAS-001.006</t>
  </si>
  <si>
    <t>CL-D-GAS-001.006.003</t>
  </si>
  <si>
    <t xml:space="preserve">Inspección periódica obligatoria de las instalaciones receptoras alimentadas desde redes de distribución, y obtención del certificado correspondiente. Acompañamiento a Organismo Control Autorizado. </t>
  </si>
  <si>
    <t>5A (Cada cinco años)</t>
  </si>
  <si>
    <t>RCG</t>
  </si>
  <si>
    <t>Empresa Distribuïdora de Gas</t>
  </si>
  <si>
    <t>E-030</t>
  </si>
  <si>
    <t>Comptador xarxa i Elements de gas natural</t>
  </si>
  <si>
    <t>CL-D-GAS-001.006.007</t>
  </si>
  <si>
    <t> Inspecció periòdica obligatòria de les instal·lacions receptores alimentades des de xarxes de distribució, i obtenció del certificat corresponent. Acompanyament a Organisme Control Autoritzat.</t>
  </si>
  <si>
    <t>EI-EXT-003</t>
  </si>
  <si>
    <t>Retimbrat Extintors 5A</t>
  </si>
  <si>
    <t>Extinció d'incendis</t>
  </si>
  <si>
    <t>E-160</t>
  </si>
  <si>
    <t>Extintor CO2</t>
  </si>
  <si>
    <t>EI-EXT-001.003</t>
  </si>
  <si>
    <t>EI-EXT-001.003.001</t>
  </si>
  <si>
    <t> partir de la data de timbrat de l'extintor cada CINC ANYS (i per tres vegades com a màxim) es retimbrarà (prova de nivell C) l'extintor d'acord amb allò establert a l'Annex III, del Reglament d'Equips a Pressió, aprovat pel Reial decret 2060/2008, de 12 de desembre.</t>
  </si>
  <si>
    <t>RIPCI</t>
  </si>
  <si>
    <t>Empresa Homologada Extinció d'Incendis</t>
  </si>
  <si>
    <t>E-161</t>
  </si>
  <si>
    <t>Extintor Pols ABC</t>
  </si>
  <si>
    <t>EI-EXT-002.003</t>
  </si>
  <si>
    <t>EI-EXT-002.003.001</t>
  </si>
  <si>
    <t>EI-BIE-003</t>
  </si>
  <si>
    <t>Prova de pressió Boca d'Incendis Equipada 5A</t>
  </si>
  <si>
    <t>E-155</t>
  </si>
  <si>
    <t>Boca d'Incendis Equipada</t>
  </si>
  <si>
    <t>EI-BIE-001.003</t>
  </si>
  <si>
    <t>EI-BIE-001.003.001</t>
  </si>
  <si>
    <t>Cada cinc anys i per un mantenidor homologat totes les mànegues s'han de pressuritzar a la pressió màxima de treball d'acord amb la Norma EN 671-1 i/o la Norma 671-2. S'haurà d'anotar la data de la darrera revisió per controlar-los.</t>
  </si>
  <si>
    <t>BT-GSL-001</t>
  </si>
  <si>
    <t>Canonades Gasoil Enterrades 5A</t>
  </si>
  <si>
    <t>BT-GP-001.003</t>
  </si>
  <si>
    <t>BT-GP-001.003.001</t>
  </si>
  <si>
    <t> Realitzar una prova d'estanquitat.</t>
  </si>
  <si>
    <t>RIP</t>
  </si>
  <si>
    <t>Empresa Homologada Instal·lacions Petrolíferes</t>
  </si>
  <si>
    <t>BT-GP-001.003.002</t>
  </si>
  <si>
    <t> El sistema per fer la prova d'estanquitat ha de garantir la detecció d'una fuita de 100 ml/hi ha d'estar avaluat amb el procediment indicat a l'informe UNE 53.968.</t>
  </si>
  <si>
    <t>LG-ACS-003</t>
  </si>
  <si>
    <t>Legionel·la- Operacions mensuals normatives ACS M</t>
  </si>
  <si>
    <t>FT-ACS-002.009</t>
  </si>
  <si>
    <t>FT-ACS-002.009.004</t>
  </si>
  <si>
    <t>Mensualmente a través de las válvulas de drenaje de las tuberías, se realizará la eliminación de los sedimentos</t>
  </si>
  <si>
    <t>M (Mensual)</t>
  </si>
  <si>
    <t>FT-ACS-002.009.005</t>
  </si>
  <si>
    <t>Mensualmente en un número representativo de grifos y duchas (muestra rotatoria), incluyendo los más cercanos y los más alejados de los acumuladores, no debiendo ser inferior a 50 ºC. Se debe alcanzar la temperatura de estabilización antes del minuto. Al final del año se habrán comprobado todos los puntos terminales de la instalación.</t>
  </si>
  <si>
    <t>FT-MO-001.003</t>
  </si>
  <si>
    <t>FT-MO-001.003.002</t>
  </si>
  <si>
    <t>LG-ACS-003.001</t>
  </si>
  <si>
    <t>LG-ACS-003.001.002</t>
  </si>
  <si>
    <t>Mensualment a través de les vàlvules de drenatge de les canonades, es realitzarà l'eliminació dels sediments</t>
  </si>
  <si>
    <t>TR-ASC-001</t>
  </si>
  <si>
    <t>Ascensors M</t>
  </si>
  <si>
    <t>TR-AS-001.001</t>
  </si>
  <si>
    <t>TR-AS-001.001.001</t>
  </si>
  <si>
    <t>Revisió mensual que ha de realitzar una empresa conservadora d'ascensors, de les que preveu l'apartat 6 de la ITC-AEM 1 del Reial decret 88/2013. La revisió mensual es fa seguint les recomanacions del fabricant, que assegura el bon estat de funcionament durant tot el temps que l'ascensor pugui ser utilitzat. Per realitzar-ne un manteniment adequat, es proposen les operacions següents: OPERACIONS MENSUALS: Comprovar les funcions de comandament i protecció. Comprovar l'arrencada, l'atur i l'anivellament. Comprovar l'obertura i el tancament de les portes. Neteja de la cabina. Controlar el nivell d'oli del motor, màquina i suport lateral. Omplir si cal. Controlar estat de ferodes i tambor de frens. Ajustar o reemplaçar si cal. Verificar el funcionament dels llums de la cabina i de la sala de màquines. OPERACIONS SEMESTRALS DE MANTENIMENT A LA CABINA: Verificar el funcionament del patí fotocel·lular. Verificar el funcionament del ventilador. Verificar l´estat dels components de la cabina. OPERACIONS SEMESTRALS DE MANTENIMENT DEL SOSTRE DE LA CABINA: Neteja del sostre de la cabina. Neteja dels carrils de la porta dels pisos. Comprovar la porta dels pisos. Verifiqueu visualment l'estat dels cables d'arrossegament de les portes. Verificar visualment l'estat de les politges de suspensió. Comprovar els panys i cargols de les portes dels pisos. Verificar l'estat de les guies de les portes dels pisos. Greixatge de les guies. Comproveu la tensió dels cables i del punt d'ancoratge. Verificar el funcionament de la cinta seleccionadora. Verificar l´estat de les rodes superiors. Verificar el funcionament correcte del paracaigudes. Verifiqueu l'estat dels cables del limitador. Neteja del buit, les guies i les fixacions. OPERACIONS SEMESTRALS DE MANTENIMENT A CADA PIS: Neteja del llindar de les portes dels pisos. Verificar el funcionament dels frens. Verificar l´estat de final de recorregut. Neteja del quadre. Verificar el funcionament dels relés, contactors i temporitzadors. Verificar el funcionament dels fusibles de maniobra. Revisar l'estrenyiment de la connexió per força. OPERACIONS ANUALS DE MANTENIMENT DEL SOSTRE DE LA CABINA Verificar visualment l'estat de les fixacions. Verificar l'estat de les fixacions de la part superior de la cabina. Verificar el funcionament dels mecanismes de seguretat. Verificar l'aïllament correcte de l'estrep de la cabina. Verificar l´estat del cordó de maniobra. Verificar l'estat dels faldons i del sòcol de la cabina. Verificar l'estat de les rodes del taló i del contrapès. OPERACIONS ANUALS DE MANTENIMENT A CADA PIS Verificar el funcionament del selector. Verificar el funcionament dels relés més importants. Verificar el funcionament de les proteccions del motor i del generador. Verificar l´estat de l´aïllament de la bancada. Desacoblar i ajustar el selector. Verificar el funcionament de la maniobra. Neteja dels limitadors. Verificar l'estat de la connexió de servei dels interruptors i dels fusibles de força. Verificar l'estat dels cargols en general.</t>
  </si>
  <si>
    <t>Empresa Homologada Aparells Elevadors</t>
  </si>
  <si>
    <t>CL-RITE-071</t>
  </si>
  <si>
    <t>Certificat Anual d'Instal·lacions Tèrmiques segons RITE. Catalunya  A</t>
  </si>
  <si>
    <t>E-570</t>
  </si>
  <si>
    <t>Sistema de Climatització</t>
  </si>
  <si>
    <t>CL-RITE-071.001</t>
  </si>
  <si>
    <t>CL-RITE-071.001.001</t>
  </si>
  <si>
    <t>Rellenar el certificado anual seún RITE por la empresa homologada de Climatización</t>
  </si>
  <si>
    <t>Altre</t>
  </si>
  <si>
    <t>RITE CAT</t>
  </si>
  <si>
    <t>Empresa Homologada Climatització</t>
  </si>
  <si>
    <t>CL-GF-001</t>
  </si>
  <si>
    <t>Aparells que utilitzen Gasos Fluorats (5 &lt;= Ton eq. CO2 &lt; 50). Sense Sistema de Detecció Fuites. A</t>
  </si>
  <si>
    <t>CL-P-EA-006.008</t>
  </si>
  <si>
    <t>CL-P-EA-006.008.005</t>
  </si>
  <si>
    <t> Realitzar control de fuites de gasos fluorats d'efecte hivernacle, verificant-ne la inexistència i l'estanquitat de circuits. Si l'equip té un sistema de detecció de fuites, es permet duplicar l'interval entre dos successius controls.</t>
  </si>
  <si>
    <t>Reglamento 517/2014</t>
  </si>
  <si>
    <t>CL-P-EA-006.008.006</t>
  </si>
  <si>
    <t>CL-P-PE-012.008</t>
  </si>
  <si>
    <t>CL-P-PE-012.008.001</t>
  </si>
  <si>
    <t>CL-P-VRV-006.008</t>
  </si>
  <si>
    <t>CL-P-VRV-006.008.001</t>
  </si>
  <si>
    <t> Realitzar un control de fuites de gasos fluorats d'efecte hivernacle, verificant-ne la inexistència i l'estanquitat dels circuits. Si l'equip té un sistema de detecció de fuites, es pot duplicar l'interval entre dos successius controls.</t>
  </si>
  <si>
    <t>CL-GF-002</t>
  </si>
  <si>
    <t>Aparells que utilitzen Gasos Fluorats (5 &lt;= Ton eq. CO2 &lt; 50). Amb Sistema de Detecció de Fuites. 2A</t>
  </si>
  <si>
    <t>CL-P-EA-006.008.002</t>
  </si>
  <si>
    <t> Realitzar un control de fuites de gasos fluorats d'efecte hivernacle, verificant-ne la inexistència i l'estanquitat dels circuits. L'equip compta amb un sistema de detecció de fugides.</t>
  </si>
  <si>
    <t>CL-GF-003</t>
  </si>
  <si>
    <t>Aparells que utilitzen Gasos Fluorats (50 &lt;= Ton eq. CO2 &lt; 500). Sense Sistema de Detecció Fuites. 6M</t>
  </si>
  <si>
    <t>CL-P-PE-014.008</t>
  </si>
  <si>
    <t>CL-P-PE-014.008.001</t>
  </si>
  <si>
    <t>6M (Semestral)</t>
  </si>
  <si>
    <t>CL-GF-004</t>
  </si>
  <si>
    <t>Aparells que utilitzen Gasos Fluorats (50 &lt;= Ton eq. CO2 &lt; 500). Amb Sistema de Detecció de Fuites. A</t>
  </si>
  <si>
    <t>FT-SAN-001</t>
  </si>
  <si>
    <t>Xarxa de sanejament i embornals 6M</t>
  </si>
  <si>
    <t>E-196</t>
  </si>
  <si>
    <t>Xarxa de sanejament i embornals</t>
  </si>
  <si>
    <t>FT-SN-001.001</t>
  </si>
  <si>
    <t>FT-SN-001.001.001</t>
  </si>
  <si>
    <t> Netejar els embornals de locals humits i cobertes transitables, i els pots sifònics.</t>
  </si>
  <si>
    <t>CTE</t>
  </si>
  <si>
    <t>Equip Intern Mecàniques</t>
  </si>
  <si>
    <t>FT-SN-001.001.002</t>
  </si>
  <si>
    <t> Netejar el separador de greixos i fangs, si n'hi ha.</t>
  </si>
  <si>
    <t>FT-SN-001.001.003</t>
  </si>
  <si>
    <t> Fer una inspecció visual dels elements de registre.</t>
  </si>
  <si>
    <t>FT-SN-001.001.004</t>
  </si>
  <si>
    <t> Verificar l'estanquitat de les tapes per evitar olors.</t>
  </si>
  <si>
    <t>FT-SN-001.001.005</t>
  </si>
  <si>
    <t> Verificar que no hi hagi obstruccions als conductes.</t>
  </si>
  <si>
    <t>FT-SN-001.001.006</t>
  </si>
  <si>
    <t> Comproveu l'estat de neteja de la coberta.</t>
  </si>
  <si>
    <t>FT-SN-001.001.007</t>
  </si>
  <si>
    <t>Verificar la inexistència d'humitats a les proximitats dels recorreguts de les canonades.</t>
  </si>
  <si>
    <t>FT-SAN-002</t>
  </si>
  <si>
    <t>Xarxa de sanejament i embornals A</t>
  </si>
  <si>
    <t>FT-SN-001.002</t>
  </si>
  <si>
    <t>FT-SN-001.002.001</t>
  </si>
  <si>
    <t> Netejar els embornals i les calderetes de cobertes no transitables</t>
  </si>
  <si>
    <t>FT-SN-001.002.002</t>
  </si>
  <si>
    <t> Revisar els col·lectors suspesos.</t>
  </si>
  <si>
    <t>FT-SN-001.002.003</t>
  </si>
  <si>
    <t> Neteja general de les arquetes.</t>
  </si>
  <si>
    <t>FT-SN-001.002.004</t>
  </si>
  <si>
    <t> Netejar amb projecció d'aigua a pressió els embornals.</t>
  </si>
  <si>
    <t>FT-SN-001.002.005</t>
  </si>
  <si>
    <t> Netejar els registres crítics.</t>
  </si>
  <si>
    <t>FT-SN-001.002.006</t>
  </si>
  <si>
    <t> Netejar els elements de la instal·lació: pous de registre, bombes delevació, etc.</t>
  </si>
  <si>
    <t>FT-SAN-003</t>
  </si>
  <si>
    <t>Xarxa de sanejament i embornals 10A</t>
  </si>
  <si>
    <t>FT-SN-001.003</t>
  </si>
  <si>
    <t>FT-SN-001.003.001</t>
  </si>
  <si>
    <t> Netejar les arquetes de peu, de baixant, de pas i sifòniques o abans si s'apreciessin olors.</t>
  </si>
  <si>
    <t>10A (Cada diez años)</t>
  </si>
  <si>
    <t>EI-CHC-001</t>
  </si>
  <si>
    <t>Sistemes per al control de fums i calor 3M</t>
  </si>
  <si>
    <t>E-402</t>
  </si>
  <si>
    <t>Exutori</t>
  </si>
  <si>
    <t>EI-SCH-001.002</t>
  </si>
  <si>
    <t>EI-SCH-001.002.001</t>
  </si>
  <si>
    <t> Inspecció visual general</t>
  </si>
  <si>
    <t>RIPCI, UNE-EN 12101-3</t>
  </si>
  <si>
    <t>Equip Intern PCI</t>
  </si>
  <si>
    <t>EI-SCH-001.002.002</t>
  </si>
  <si>
    <t> Comprovar que no s'han col·locat obstruccions o introduït canvis a la geometria de l'edifici (envans, sostres falsos, obertures a l'exterior, desplaçament de mobiliari, etc.) que modifiquin les condicions d'utilització del sistema o impedeixin el descens complet de les barreres actives de control de fums.</t>
  </si>
  <si>
    <t>EI-CHC-002</t>
  </si>
  <si>
    <t>Sistemes per al control de fums i calor 6M</t>
  </si>
  <si>
    <t>EI-SCH-001.003</t>
  </si>
  <si>
    <t>EI-SCH-001.003.001</t>
  </si>
  <si>
    <t> Comprovació del funcionament dels components del sistema mitjançant la seva activació manual.</t>
  </si>
  <si>
    <t>EI-SCH-001.003.002</t>
  </si>
  <si>
    <t> Neteja dels components i elements del sistema</t>
  </si>
  <si>
    <t>EI-CHC-003</t>
  </si>
  <si>
    <t>Sistemes per al control de fums i calor A</t>
  </si>
  <si>
    <t>EI-SCH-001.004</t>
  </si>
  <si>
    <t>EI-SCH-001.004.001</t>
  </si>
  <si>
    <t>Comprovació del funcionament del sistema en les posicions d'activació i descans, incloent-hi la resposta als senyals d'activació manuals i automàtics i comprovant que el temps de resposta és dins dels paràmetres de disseny.</t>
  </si>
  <si>
    <t>EI-SCH-001.004.002</t>
  </si>
  <si>
    <t> Si el sistema disposa de barreres de control de fum, cal comprovar que els espaiats de capçalera, vora i junta no superen els valors indicats pel fabricant.</t>
  </si>
  <si>
    <t>EI-SCH-001.004.003</t>
  </si>
  <si>
    <t> Comprovació de la disponibilitat correcta de la font d'alimentació principal i auxiliar.</t>
  </si>
  <si>
    <t>EI-SCH-001.004.004</t>
  </si>
  <si>
    <t> Greixatge dels components i elements del sistema.</t>
  </si>
  <si>
    <t>EI-SL-001</t>
  </si>
  <si>
    <t>Sistema de senyalització luminescent A</t>
  </si>
  <si>
    <t>EI-SSL-001.001</t>
  </si>
  <si>
    <t>EI-SSL-001.001.007</t>
  </si>
  <si>
    <t> Comprovació visual de l'existència, la ubicació correcta i el bon estat quant a neteja, llegibilitat i il·luminació (en la foscor) dels senyals, abalisaments i plànols d'evacuació.</t>
  </si>
  <si>
    <t>EI-SSL-001.001.010</t>
  </si>
  <si>
    <t>EI-SSL-001.001.011</t>
  </si>
  <si>
    <t>EI-SSL-001.001.017</t>
  </si>
  <si>
    <t> Verificació de l'estat dels elements de subjecció (ancoratges, varetes, angulars, cargols, adhesius, etc.).</t>
  </si>
  <si>
    <t>EI-SSL-001.001.019</t>
  </si>
  <si>
    <t>EI-SSL-001.001.020</t>
  </si>
  <si>
    <t>E-176</t>
  </si>
  <si>
    <t>Sistema de senyalització luminescent</t>
  </si>
  <si>
    <t>EI-SSL-001.001.023</t>
  </si>
  <si>
    <t>EI-SSL-001.001.024</t>
  </si>
  <si>
    <t>EI-SL-002</t>
  </si>
  <si>
    <t>Substitució senyalització luminescent 10A</t>
  </si>
  <si>
    <t>EI-SSL-001.002</t>
  </si>
  <si>
    <t>EI-SSL-001.002.001</t>
  </si>
  <si>
    <t>En cas que el fabricant no estableixi una vida útil, aquesta es considera de 10 anys. Un cop passada la vida útil, se substituiran per personal especialitzat del fabricant o d'una empresa mantenidora, llevat que es justifiqui que el mesurament sobre una mostra representativa, tenint en compte la data de fabricació i la ubicació, realitzada conforme a la norma UNE 23035 -2, aporta valors no inferiors al 80 % dels que dicti la norma UNE 23035-4, a cada moment. Els mesuraments que permeten perllongar aquesta vida útil es repetiran cada 5 anys.</t>
  </si>
  <si>
    <t>LG-AFS-004</t>
  </si>
  <si>
    <t>Legionel·la- Neteja i desinfecció AFS A</t>
  </si>
  <si>
    <t>E-178</t>
  </si>
  <si>
    <t>Sistema d'acumulació, tractament, distribució i elements terminals d'AFS</t>
  </si>
  <si>
    <t>FT-AFS-001.004</t>
  </si>
  <si>
    <t>FT-AFS-001.004.002</t>
  </si>
  <si>
    <t>Procedimiento de limpieza y desinfección del sistema de agua sanitaria.
El orden del procedimiento será secuencial: empezando la limpieza por el depósito, después el acumulador y por último la red y sus puntos terminales, e inmediatamente la desinfección detrás de la limpieza.
1. Acciones previas: Informar de forma evidente sobre la prohibición del uso del agua a los usuarios.
2. Procedimiento de limpieza y desinfección del depósito.
En el proceso de limpieza y desinfección del depósito se seguirá el siguiente procedimiento:
a) Vaciar el depósito y eliminar todos los residuos acumulados en fondos y paredes hasta dejar las superficies perfectamente limpias. Si las superficies interiores del depósito presentan incrustaciones, estas se deberían eliminar con agua a presión y, en caso necesario, recurriendo a desincrustantes químicos.
b) Aclarar, en su caso.
c) Inspeccionar el estado del depósito y realizar, si es necesario, las reparaciones pertinentes con el fin de eliminar grietas, fugas, desconchados del revestimiento.
d) Aclarar perfectamente el depósito con agua antes de iniciar la desinfección. Purgar los restos del aclarado.
e) Realizar el tratamiento de desinfección.
f) Limpiar y desinfectar los elementos auxiliares del sistema de bombeo y tratamiento del agua.
g) Aclarar con agua de consumo, neutralizar y eliminar el efluente.
h) Volver a llenar con agua de consumo restableciendo el servicio una vez ajustado el nivel de desinfectante.</t>
  </si>
  <si>
    <t>E-183</t>
  </si>
  <si>
    <t>Dipòsit acumulador AFS</t>
  </si>
  <si>
    <t>FT-DA-002.001</t>
  </si>
  <si>
    <t>FT-DA-002.001.002</t>
  </si>
  <si>
    <t>BT-CEE-001</t>
  </si>
  <si>
    <t>Certificat d'Eficiència Energètica de l'Edifici 10A</t>
  </si>
  <si>
    <t>Obra Civil</t>
  </si>
  <si>
    <t>E-575</t>
  </si>
  <si>
    <t>Elements d'Obra Civil</t>
  </si>
  <si>
    <t>BT-CEE-001.001</t>
  </si>
  <si>
    <t>BT-CEE-001.001.001</t>
  </si>
  <si>
    <t>Acompañamiento al Tècnico cometente</t>
  </si>
  <si>
    <t>RD 390/2021</t>
  </si>
  <si>
    <t>PAU-001</t>
  </si>
  <si>
    <t>Pla d'Autoprotecció. Catalunya 4A</t>
  </si>
  <si>
    <t>E-677</t>
  </si>
  <si>
    <t>Pla Autoprotecció</t>
  </si>
  <si>
    <t>PAU-001.001</t>
  </si>
  <si>
    <t>PAU-001.001.001</t>
  </si>
  <si>
    <t>BT-AUD-001</t>
  </si>
  <si>
    <t>Auditoria Energètica 4A</t>
  </si>
  <si>
    <t>E-680</t>
  </si>
  <si>
    <t>Auditoria Energètica</t>
  </si>
  <si>
    <t>BT-AUD-001.001</t>
  </si>
  <si>
    <t>BT-AUD-001.001.001</t>
  </si>
  <si>
    <t>RD 56/2016</t>
  </si>
  <si>
    <t>PCI-SIST-001 (GLOBAL)</t>
  </si>
  <si>
    <t>Revisió de la Instal·lació de Protecció Contra Incendis 3M</t>
  </si>
  <si>
    <t>Detecció d'incendis</t>
  </si>
  <si>
    <t>E-489</t>
  </si>
  <si>
    <t>Central d'Incendis</t>
  </si>
  <si>
    <t>DI-CI-001.001</t>
  </si>
  <si>
    <t>DI-CI-001.001.017</t>
  </si>
  <si>
    <t> Revisió de sistemes de bateries: prova de commutació del sistema en fallada de xarxa, funcionament del sistema sota bateries, detecció d'avaria i restitució a mode normal.</t>
  </si>
  <si>
    <t>E-353</t>
  </si>
  <si>
    <t>Polsador d'incendis</t>
  </si>
  <si>
    <t>DI-CI-001.001.018</t>
  </si>
  <si>
    <t> Comprovació de la senyalització dels polsadors manuals d'alarma.</t>
  </si>
  <si>
    <t>E-354</t>
  </si>
  <si>
    <t>Sirena</t>
  </si>
  <si>
    <t>DI-CI-001.001.019</t>
  </si>
  <si>
    <t>Comprovar el funcionament dels avisadors lluminosos i acústics.</t>
  </si>
  <si>
    <t>DI-CI-001.001.020</t>
  </si>
  <si>
    <t> Si és aplicable, cal verificar el funcionament del sistema de megafonia.</t>
  </si>
  <si>
    <t>DI-CI-001.001.021</t>
  </si>
  <si>
    <t> Si és aplicable, cal verificar la intel·ligibilitat de l'àudio a cada zona d'extinció.</t>
  </si>
  <si>
    <t>DI-CI-001.001.030</t>
  </si>
  <si>
    <t>Pas previ: Revisió i/o implementació de mesures per evitar accions o maniobres no desitjades durant les tasques dinspecció.</t>
  </si>
  <si>
    <t>DI-CI-001.001.031</t>
  </si>
  <si>
    <t> Verificar si s'han realitzat canvis o modificacions en qualsevol dels components del sistema des de la darrera revisió realitzada i procedir a la documentació.</t>
  </si>
  <si>
    <t>DI-CI-001.001.038</t>
  </si>
  <si>
    <t> Comprovació de funcionament de les instal·lacions (amb cada font de subministrament). Substitució de pilots, fusibles i altres elements defectuosos.</t>
  </si>
  <si>
    <t>DI-CI-001.001.039</t>
  </si>
  <si>
    <t> Revisió d'indicacions lluminoses d'alarma, avaria, desconnexió i informació a la central.</t>
  </si>
  <si>
    <t>DI-CI-001.001.046</t>
  </si>
  <si>
    <t> Verificar equips de centralització i transmissió d'alarma.</t>
  </si>
  <si>
    <t>EI-BIE-001.001</t>
  </si>
  <si>
    <t>EI-BIE-001.001.001</t>
  </si>
  <si>
    <t> Comprovació de la senyalització de les BIEs</t>
  </si>
  <si>
    <t>EI-EXT-001.001</t>
  </si>
  <si>
    <t>EI-EXT-001.001.001</t>
  </si>
  <si>
    <t>Verificar que els extintors estan al seu lloc assignat i que no presenten mostres aparents de danys</t>
  </si>
  <si>
    <t>EI-EXT-001.001.002</t>
  </si>
  <si>
    <t> Verificar que són adequats conforme al risc a protegir</t>
  </si>
  <si>
    <t>EI-EXT-001.001.003</t>
  </si>
  <si>
    <t> Comprovar que no tenen l'accés obstruït, són visibles o estan senyalitzats i tenen les instruccions de maneig a la part davantera.</t>
  </si>
  <si>
    <t>EI-EXT-001.001.004</t>
  </si>
  <si>
    <t> Verificar que les instruccions de maneig són visibles</t>
  </si>
  <si>
    <t>EI-EXT-001.001.005</t>
  </si>
  <si>
    <t> Verificar que l'indicador de pressió és a la zona d'operació</t>
  </si>
  <si>
    <t>EI-EXT-001.001.006</t>
  </si>
  <si>
    <t> Comprovar que les parts metàl·liques (broquets, vàlvula, mànega, etc.) estan en bon estat</t>
  </si>
  <si>
    <t>EI-EXT-001.001.007</t>
  </si>
  <si>
    <t> Verificar que no falten ni estan trencats els precintes o els taps indicadors dús</t>
  </si>
  <si>
    <t>EI-EXT-001.001.008</t>
  </si>
  <si>
    <t> Verificar que no han estat descarregats totalment o parcialment</t>
  </si>
  <si>
    <t>EI-EXT-001.001.009</t>
  </si>
  <si>
    <t> Comprovar la senyalització dels extintors</t>
  </si>
  <si>
    <t>EI-EXT-002.001</t>
  </si>
  <si>
    <t>EI-EXT-002.001.001</t>
  </si>
  <si>
    <t>EI-EXT-002.001.002</t>
  </si>
  <si>
    <t>EI-EXT-002.001.003</t>
  </si>
  <si>
    <t>EI-EXT-002.001.004</t>
  </si>
  <si>
    <t>EI-EXT-002.001.005</t>
  </si>
  <si>
    <t>EI-EXT-002.001.006</t>
  </si>
  <si>
    <t>EI-EXT-002.001.007</t>
  </si>
  <si>
    <t>EI-EXT-002.001.008</t>
  </si>
  <si>
    <t>EI-EXT-002.001.009</t>
  </si>
  <si>
    <t>E-164</t>
  </si>
  <si>
    <t>Grup de Pressió Contra Incendis i xarxa de canonades</t>
  </si>
  <si>
    <t>EI-GP-001.002</t>
  </si>
  <si>
    <t>EI-GP-001.002.001</t>
  </si>
  <si>
    <t> Verificació per inspecció de tots els elements, dipòsits, vàlvules, comandaments, alarmes, motobombes, accessoris, senyals, etc.</t>
  </si>
  <si>
    <t>EI-GP-001.002.002</t>
  </si>
  <si>
    <t> Comprovació de funcionament automàtic i manual de la instal·lació d'acord amb les instruccions del fabricant o instal·lador.</t>
  </si>
  <si>
    <t>EI-GP-001.002.003</t>
  </si>
  <si>
    <t> Manteniment d'acumuladors, neteja de borns (reposició d'aigua destil·lada, etc.)</t>
  </si>
  <si>
    <t>EI-GP-001.002.004</t>
  </si>
  <si>
    <t> Verificació de nivells (combustible, aigua, oli, etc.)</t>
  </si>
  <si>
    <t>EI-GP-001.002.005</t>
  </si>
  <si>
    <t>Verificació daccessibilitat a elements, neteja general, ventilació de sales de bombes, etc.</t>
  </si>
  <si>
    <t>CL-CA-001 (GLOBAL)</t>
  </si>
  <si>
    <t>Qualitat de l'Aire (Potència Instal·lació &gt; 70 kW). Xarxa de conductes de sistemes de climatització i Qualitat Ambiental a Interiors A</t>
  </si>
  <si>
    <t>Ventilació</t>
  </si>
  <si>
    <t>E-037</t>
  </si>
  <si>
    <t>Xarxa de conductes de climatització i ventilació P inst &gt; 70 kW</t>
  </si>
  <si>
    <t>CL-D-RCC-001.001</t>
  </si>
  <si>
    <t>CL-D-RCC-001.001.001</t>
  </si>
  <si>
    <t>Revisió de la xarxa de conductes segons el criteri de la norma UNE 100012, Inspecció Visual: Realitzar una inspecció visual de verificació de l'estat d'higiene d'un sistema, mitjançant eines especialitzades (fotografia, filmacions, etc.). El nombre mínim de punts per cada sistema de climatització serà de tres: un a cada UTA o climatitzador, un a la xarxa de conductes d'impulsió i un a la xarxa de conductes de retorn. Si hi ha evidència de creixement microbià, cal fer una higienització, incloent-hi l'extracció de la brutícia, microorganismes, pols, fongs i residus que s'acumulen a l'interior dels conductes i equips de ventilació.</t>
  </si>
  <si>
    <t>RITE ESP</t>
  </si>
  <si>
    <t xml:space="preserve">Empresa Especialista Higiene i Qualitat Ambiental </t>
  </si>
  <si>
    <t>CL-D-RCC-001.001.002</t>
  </si>
  <si>
    <t>Revisió de la xarxa de conductes segons criteri de la norma UNE 100012, Control Ambiental Microbiològic: Mostrar la contaminació total de flora microbiana aeròbia mesòfila existent per m3 d'aire, així com la flora fúngica (floriduras i llevats) presents per m3 d'aire impulsat per els equips de climatització, així com la contaminació de l'aire ambient interior (respirable o d'immissió), la contaminació de l'aire de tornada i la contaminació de l'aire exterior. El nombre de punts de mostreig ha de ser representatiu de les dimensions del sistema; es recomana mostrar l'aire d'impulsió, l'aire ambient interior de l'espai condicionat, l'aire de tornada i l'aire exterior, prèviament i amb posterioritat a la higienització. El mostreig d'aire ha de ser per duplicat a cada punt, prenent volums de 100 i 200 l, i seleccionat preferentment la capatació amb baixa velocitat de mostreig, és a dir, 0,5 l/s. S'utilitzarà el mètode aspiromètric, de captació de volums coneguts d'aire i captació de flora microbiana per impacte sobre medi de cultiu específic en placa Rodac, utilitzant com a mitjans: a) medi LPT Neutralizing Lilac Agar per al recompte de flora aeròbia mesòfila total; b) Mitjà de Rosa Bengala per a floridures i llevats.</t>
  </si>
  <si>
    <t>CL-D-RCC-001.001.003</t>
  </si>
  <si>
    <t>Revisió de la xarxa de conductes segons criteri de la norma UNE 100012, Control Microbiològic de Superfícies: Mostrar la contaminació total de flora microbiana aeròbia mesòfila existent així com la flora fúngica (floriduras i llevats) present, per cada 25 cm2 de superfície mostrejada. Aquesta superfície correspon a l'àrea de la placa Rodac emprada, utilitzant els mitjans: a) mitjà LPT Neutralizing Lilac Agar per al recompte de flora aeròbia mesòfila total; b) Mitjà de Rosa Bengala per a floridures i llevats. El nombre de punts de mostreig de superfícies d'impulsió ha de ser representatiu de les dimensions i característiques del sistema, aplicant-se als elements de les UTAs, les superfícies interiors dels conductes (impulsió i retorn), i qualsevol altra àrea representativa del sistema on pugui existir creixement microbià. A cada punt de presa de mostra es prendran 2 plaques, com a mínim, de cada tipus d'agar, distanciades entre si 100 cm aproximadament.</t>
  </si>
  <si>
    <t>CL-D-RCC-001.001.004</t>
  </si>
  <si>
    <t>Revisió de la xarxa de conductes segons criteri de la norma UNE 100012, Control de Brutícia: Avaluar la brutícia adherida i dipositada a la superfície interior dels conductes, mitjançant un mostreig, emprant el mètode gravimètric de la tira adhesiva prepesada de 100 cm2, o el mètode dʻaspiració dʻuna superfície de 100 cm2 amb captació de la matèria particulada aspirada sobre un filtre prepesat. El mostreig i l'anàlisi l'han de fer una entitat de control (laboratori) independent a l'empresa que realitza la higienització del sistema. Cal fer controls en els conductes d'impulsió i de tornada.</t>
  </si>
  <si>
    <t>CL-D-RCC-001.002</t>
  </si>
  <si>
    <t>CL-D-RCC-001.002.001</t>
  </si>
  <si>
    <t>Revisió de la qualitat ambiental segons criteris de la norma UNE 171330, Inspecció de Qualitat Ambiental a Interiors: Es realitzaran els controls analítics ambientals establerts a la norma UNE 171330-2:2014, els paràmetres mínims que cal mesurar són els següents: a) Avaluació higiènica dels sistemes de climatització. b) Temperatura i humitat relativa. c) Diòxid de carboni: determinació de la taxa de ventilació. d) Monòxid de carboni. e) Partícules en suspensió per gravimetria i recompte de partícules en suspensió f) Bacteris i Fongs en suspensió El nombre mínim de punts a mostrejar depèn la superfície de l'edifici i s'ha de calcular amb la fórmula: P = 0,15 x √S, on P és el nombre de punts i S la superfície El temps ideal de mostreig hauria de cobrir tot el temps d'ús de l'edifici, així que s'han de fer diversos mesuraments puntuals al llarg del dia que siguin representatius de l'exposició.</t>
  </si>
  <si>
    <t>E-054</t>
  </si>
  <si>
    <t>Climatitzador P inst &gt; 70 kW</t>
  </si>
  <si>
    <t>CL-ET-CL-002.003</t>
  </si>
  <si>
    <t>CL-ET-CL-002.003.001</t>
  </si>
  <si>
    <t> Revisió de la xarxa de conductes segons UNE 100012</t>
  </si>
  <si>
    <t>CL-ET-CL-002.003.002</t>
  </si>
  <si>
    <t> Revisió de la qualitat d'aire segons UNE-171330</t>
  </si>
  <si>
    <t>E-057</t>
  </si>
  <si>
    <t>Fan Coil P inst &gt; 70 kW</t>
  </si>
  <si>
    <t>CL-ET-FC-003.003</t>
  </si>
  <si>
    <t>CL-ET-FC-003.003.001</t>
  </si>
  <si>
    <t>CL-ET-FC-003.003.002</t>
  </si>
  <si>
    <t>OC-OC-001</t>
  </si>
  <si>
    <t>Obra Civil A</t>
  </si>
  <si>
    <t>E-180</t>
  </si>
  <si>
    <t>Arqueta</t>
  </si>
  <si>
    <t>FT-AR-003.002</t>
  </si>
  <si>
    <t>FT-AR-003.002.001</t>
  </si>
  <si>
    <t> Revisar i netejar les arquetes embornal.</t>
  </si>
  <si>
    <t>E-210</t>
  </si>
  <si>
    <t>Fonamentació lloses i soleres</t>
  </si>
  <si>
    <t>OC-CE-002.001</t>
  </si>
  <si>
    <t>OC-CE-002.001.001</t>
  </si>
  <si>
    <t> Comprovació de l´estat d´impermeabilització interior. Inspecció visual de paraments i juntes després del període anual de pluges.</t>
  </si>
  <si>
    <t>E-211</t>
  </si>
  <si>
    <t>Fonamentació murs pantalla</t>
  </si>
  <si>
    <t>OC-CE-003.001</t>
  </si>
  <si>
    <t>OC-CE-003.001.001</t>
  </si>
  <si>
    <t> Després de fortes pluges, en cas de percebre's olors o aparèixer humitats: Inspecció de les arquetes existents a nivell de paviment, a fi de procedir a la seva neteja, i inspecció visual de juntes.</t>
  </si>
  <si>
    <t>E-233</t>
  </si>
  <si>
    <t>Claraboia envidrada</t>
  </si>
  <si>
    <t>OC-CU-012.001</t>
  </si>
  <si>
    <t>OC-CU-012.001.001</t>
  </si>
  <si>
    <t>Comprovació de funcionament correcte. S'ha de fer també després de nevada, forts vents i fortes pluges. Es proposen les actuacions següents per dur a terme la comprovació obligatòria segons CTE: 1) Verificar que no han aparegut humitats a l'interior de l'edifici. 2) Verificar la inexistència de trencaments i despreniments.</t>
  </si>
  <si>
    <t>E-234</t>
  </si>
  <si>
    <t>Cobertes transitables</t>
  </si>
  <si>
    <t>OC-CU-013.001</t>
  </si>
  <si>
    <t>OC-CU-013.001.001</t>
  </si>
  <si>
    <t>Realitzar una neteja anual dels elements de desguàs (embornals, canalons i sobreeixidors) i comprovació del seu funcionament correcte. S'ha de fer també després de nevada, forts vents i fortes pluges. Es proposen les actuacions següents per dur a terme la comprovació obligatòria segons CTE: 1) Inspecció visual per localitzar si han aparegut humitats a l'interior o exterior de l'edifici. 2) Funcionament de desguassos. 3) Comprovar que l'aigua hagi sortit pels sobreeixidors. 4) Inspecció visual a la recerca de trencaments, esquerdes i bombaments al paviment. 5) Aparició de vegetació, líquens i molses o dipòsits de pols i sutge.</t>
  </si>
  <si>
    <t>E-551</t>
  </si>
  <si>
    <t>Murs</t>
  </si>
  <si>
    <t>OC-MUR-001.001</t>
  </si>
  <si>
    <t>OC-MUR-001.001.001</t>
  </si>
  <si>
    <t> 1) Comprovació del funcionament correcte dels canals i baixants d'evacuació dels murs parcialment estancs.</t>
  </si>
  <si>
    <t>OC-MUR-001.001.002</t>
  </si>
  <si>
    <t> 2) Comprovació que les obertures de ventilació de la cambra dels murs parcialment estancs no estan obstruïdes.</t>
  </si>
  <si>
    <t>OC-MUR-001.001.003</t>
  </si>
  <si>
    <t> 3) Comprovació de l'estat de la impermeabilització interior.</t>
  </si>
  <si>
    <t>OC-OC-002</t>
  </si>
  <si>
    <t>Obra Civil 3A</t>
  </si>
  <si>
    <t>OC-CU-013.004</t>
  </si>
  <si>
    <t>OC-CU-013.004.001</t>
  </si>
  <si>
    <t> Comprovació de l'estat de conservació de la protecció o teulada.</t>
  </si>
  <si>
    <t>OC-CU-013.004.002</t>
  </si>
  <si>
    <t> Comprovació de l‟estat de conservació dels punts singulars.</t>
  </si>
  <si>
    <t>E-246</t>
  </si>
  <si>
    <t>Façanes de bloc de formigó</t>
  </si>
  <si>
    <t>OC-FC-001.002</t>
  </si>
  <si>
    <t>OC-FC-001.002.001</t>
  </si>
  <si>
    <t> Comprovació de l'estat de conservació del revestiment: possible aparició de fissures, despreniments, humitats i taques; i comprovació de lestat de conservació dels punts singulars. Es proposen les actuacions següents per dur a terme la comprovació obligatòria segons CTE: 1) Inspecció per detectar laparició de humitats i taques. 2) Control de la possible erosió, ja sigui mecànica, física o química. 3) Comprovació de possibles despreniments. 4) Inspecció per detectar escrostonats, fissures o esquerdes. 5) Comprovació de l'estat de l'emmassillat i del tapajunts (si n'hi ha).</t>
  </si>
  <si>
    <t>E-247</t>
  </si>
  <si>
    <t>Façanes de maó</t>
  </si>
  <si>
    <t>OC-FC-002.002</t>
  </si>
  <si>
    <t>OC-FC-002.002.001</t>
  </si>
  <si>
    <t>E-251</t>
  </si>
  <si>
    <t>Façanes prefabricades de panells</t>
  </si>
  <si>
    <t>OC-FC-006.001</t>
  </si>
  <si>
    <t>OC-FC-006.001.001</t>
  </si>
  <si>
    <t>Comprovació de l‟estat de conservació dels punts singulars. Es proposen les actuacions següents per dur a terme la comprovació obligatòria segons CTE: 1) Comprovació general de l'estat dels panells prefabricats (trencament, esquerdes, etc.). 2) Revisió general de l'estat de les juntes segellades, reparant immediatament els desperfectes trobats. 3) Comprovació de la posada a terra dels elements metàl·lics, així com la continuïtat del cablatge. 4) A les juntes de dilatació, comprovació de l'estat de l'emmassillat i del tapajuntes, si n'hi hagués.</t>
  </si>
  <si>
    <t>OC-OC-003</t>
  </si>
  <si>
    <t>Obra Civil 5A</t>
  </si>
  <si>
    <t>OC-CE-002.003</t>
  </si>
  <si>
    <t>OC-CE-002.003.001</t>
  </si>
  <si>
    <t> Inspecció de les juntes i del conjunt estructural per personal qualificat.</t>
  </si>
  <si>
    <t>OC-CE-003.003</t>
  </si>
  <si>
    <t>OC-CE-003.003.001</t>
  </si>
  <si>
    <t> Inspecció de juntes, arquetes i conjunt estructural.</t>
  </si>
  <si>
    <t>OC-FC-001.003</t>
  </si>
  <si>
    <t>OC-FC-001.003.001</t>
  </si>
  <si>
    <t>Comprovació de la possible existència d'esquerdes i fissures, així com desploms o altres deformacions, al full principal. Es proposen les actuacions següents per dur a terme la comprovació obligatòria segons CTE: 1) Realitzar una inspecció a fons observant si apareixen fissures de retracció o degudes a seients. Qualsevol alteració d'aquesta naturalesa (fissures, desploms, envelliment indegut) l'analitzarà un tècnic competent, dictaminant-ne la importància i les actuacions necessàries. 2) Neteja general (mitjançant rentat amb aigua, neteja química, projecció d'abrasius, etc.). 3) Si hi ha algun tipus de protecció 'antipintades' es renovarà. 4) En juntes de dilatació, comprovació de la verticalitat de paraments, amplada de la junta i seient diferencial. Reparació de la massilla degradada.</t>
  </si>
  <si>
    <t>OC-FC-002.003</t>
  </si>
  <si>
    <t>OC-FC-002.003.001</t>
  </si>
  <si>
    <t>OC-FC-006.002</t>
  </si>
  <si>
    <t>OC-FC-006.002.001</t>
  </si>
  <si>
    <t>Comprovació de la possible existència d'esquerdes i fissures, així com desploms o altres deformacions, al full principal. Es proposen les actuacions següents per dur a terme la comprovació obligatòria segons CTE: 1) Segellat de les possibles petites esquerdes que hagin aparegut als elements prefabricats, prèvia neteja amb raig d'aigua i raspallat. 2) Substitució del segellat degradat a les juntes segellades. 3) Revisió general dels elements de sustentació. 4) Comprovació de la verticalitat dels paraments, amplada de la junta de dilatació i seient diferencial.</t>
  </si>
  <si>
    <t>OC-OC-004</t>
  </si>
  <si>
    <t>Obra Civil 10A</t>
  </si>
  <si>
    <t>OC-FC-001.004</t>
  </si>
  <si>
    <t>OC-FC-001.004.001</t>
  </si>
  <si>
    <t> Comprovació de l'estat de neteja de les nafres o de les obertures de ventilació de la càmera (si n'hi ha).</t>
  </si>
  <si>
    <t>OC-FC-002.004</t>
  </si>
  <si>
    <t>OC-FC-002.004.001</t>
  </si>
  <si>
    <t>OC-FC-006.003</t>
  </si>
  <si>
    <t>OC-FC-006.003.001</t>
  </si>
  <si>
    <t> Comprovació de l'estat de neteja de les nafres o de les obertures de ventilació de la cambra, si escau.</t>
  </si>
  <si>
    <t>PCI-SIST-002 (GLOBAL)</t>
  </si>
  <si>
    <t>Revisió de la Instal·lació de Protecció Contra Incendis 6M</t>
  </si>
  <si>
    <t>DI-CI-001.002</t>
  </si>
  <si>
    <t>DI-CI-001.002.001</t>
  </si>
  <si>
    <t> Verificació de la ubicació, identificació, visibilitat i accessibilitat dels polsadors.</t>
  </si>
  <si>
    <t>DI-CI-001.002.002</t>
  </si>
  <si>
    <t> Verificació de l'estat dels polsadors (fixació, neteja, corrosió, aspecte exterior).</t>
  </si>
  <si>
    <t>E-355</t>
  </si>
  <si>
    <t>Xarxa de canonades i accesoris incendis</t>
  </si>
  <si>
    <t>EI-GP-001.003</t>
  </si>
  <si>
    <t>EI-GP-001.003.001</t>
  </si>
  <si>
    <t> Accionament i greixatge de vàlvules.</t>
  </si>
  <si>
    <t>EI-GP-001.003.002</t>
  </si>
  <si>
    <t> Verificació i ajustament de premsaestopes.</t>
  </si>
  <si>
    <t>EI-GP-001.003.003</t>
  </si>
  <si>
    <t> Verificació de velocitat de motors amb diferents càrregues.</t>
  </si>
  <si>
    <t>EI-GP-001.003.004</t>
  </si>
  <si>
    <t> Comprovació dalimentació elèctrica, línies i proteccions.</t>
  </si>
  <si>
    <t>PCI-SIST-003 (GLOBAL)</t>
  </si>
  <si>
    <t>Revisió de la Instal·lació de Protecció Contra Incendis A</t>
  </si>
  <si>
    <t>E-352</t>
  </si>
  <si>
    <t>Detector d'incendis</t>
  </si>
  <si>
    <t>DI-CI-001.003</t>
  </si>
  <si>
    <t>DI-CI-001.003.001</t>
  </si>
  <si>
    <t>Verificació de l'espai lliure, sota el detector puntual i en totes les adreces, com a mínim 500 mm.</t>
  </si>
  <si>
    <t>Empresa Homologada Protecció Contra Incendis</t>
  </si>
  <si>
    <t>DI-CI-001.003.002</t>
  </si>
  <si>
    <t> Prova de funcionament de tots els polsadors.</t>
  </si>
  <si>
    <t>DI-CI-001.003.013</t>
  </si>
  <si>
    <t> Verificació de l'estat dels detectors (fixació, netedat, corrosió, aspecte exterior).</t>
  </si>
  <si>
    <t>DI-CI-001.003.014</t>
  </si>
  <si>
    <t> Prova individual de funcionament de tots els detectors automàtics, dacord amb les especificacions dels seus fabricants.</t>
  </si>
  <si>
    <t>DI-CI-001.003.015</t>
  </si>
  <si>
    <t> Verificació de la capacitat per assolir i activar l'element sensor de l'interior de la càmera del detector. Cal emprar mètodes de verificació que no facin malbé o perjudiquin el rendiment del detector.</t>
  </si>
  <si>
    <t>DI-CI-001.003.026</t>
  </si>
  <si>
    <t> Comprovació del funcionament de maniobres programades, en funció de la zona de detecció.</t>
  </si>
  <si>
    <t>DI-CI-001.003.027</t>
  </si>
  <si>
    <t> Verificació i actualització de la versió de programari de la central, d'acord amb les recomanacions del fabricant.</t>
  </si>
  <si>
    <t>DI-CI-001.003.029</t>
  </si>
  <si>
    <t> Comproveu totes les maniobres existents: Avisadors lluminosos i acústics, atur d'aire, atur de màquines, atur d'ascensors, extinció automàtica, comportes tallafoc, equips d'extracció de fums i altres parts del sistema de protecció contra incendis.</t>
  </si>
  <si>
    <t>EI-BIE-001.002</t>
  </si>
  <si>
    <t>EI-BIE-001.002.001</t>
  </si>
  <si>
    <t> Pas previ: Desenrotllar la mànega en la seva totalitat, posar sota la pressió d'aigua de l'edifici, i realitzar les comprovacions necessàries en un lloc adequat</t>
  </si>
  <si>
    <t>EI-BIE-001.002.002</t>
  </si>
  <si>
    <t> Comproveu que la boca d'incendi no està obstruïda i no presenta danys, i els seus components no estan rovellats o amb fuites</t>
  </si>
  <si>
    <t>EI-BIE-001.002.003</t>
  </si>
  <si>
    <t> Comprovar que les instruccions de funcionament són clares i llegibles</t>
  </si>
  <si>
    <t>EI-BIE-001.002.004</t>
  </si>
  <si>
    <t> Comprovar que la situació està indicada de manera precisa</t>
  </si>
  <si>
    <t>EI-BIE-001.002.005</t>
  </si>
  <si>
    <t> Verificar que els suports per al muntatge mural són adequats per a la seva finalitat, i es troben fixos i ferms</t>
  </si>
  <si>
    <t>EI-BIE-001.002.006</t>
  </si>
  <si>
    <t>Verificar que el cabal daigua és constant i suficient. Es recomana fer servir un cabalímetre i un manòmetre</t>
  </si>
  <si>
    <t>EI-BIE-001.002.007</t>
  </si>
  <si>
    <t> Comproveu que el manòmetre, si s'ha instal·lat, funciona correctament i dins del rang de funcionament</t>
  </si>
  <si>
    <t>EI-BIE-001.002.008</t>
  </si>
  <si>
    <t> Inspeccionar la mànega en tota la longitud per detectar senyals d'esquerdament, deformació, desgast o danys; si la mànega mostra senyals de deteriorament, s'ha de substituir o sotmetre un assaig de funcionament a la pressió màxima de treball</t>
  </si>
  <si>
    <t>EI-BIE-001.002.009</t>
  </si>
  <si>
    <t> Comprovar que les brides i les unions de mànega són del tipus correcte i estan fermament estretes</t>
  </si>
  <si>
    <t>EI-BIE-001.002.010</t>
  </si>
  <si>
    <t> Verificar que la devanadora de la mànega gira lliurement en tots dos sentits</t>
  </si>
  <si>
    <t>EI-BIE-001.002.011</t>
  </si>
  <si>
    <t> A les devanaderes pivotants, comprovar que el pivot gira lliurement i que ho fa en els angles mínims requerits</t>
  </si>
  <si>
    <t>EI-BIE-001.002.012</t>
  </si>
  <si>
    <t> En boques d'incendi manuals, comproveu que la vàlvula de retenció és del tipus correcte i funciona lliure i correctament</t>
  </si>
  <si>
    <t>EI-BIE-001.002.013</t>
  </si>
  <si>
    <t>En boques d'incendi automàtiques, comprovar el funcionament correcte de la vàlvula automàtica i de la vàlvula d'aïllament del servei</t>
  </si>
  <si>
    <t>EI-BIE-001.002.014</t>
  </si>
  <si>
    <t> Comprovar l'estat de la canonada de subministrament d'aigua, prestant una atenció especial als senyals de danys o desgast de les canonades flexibles</t>
  </si>
  <si>
    <t>EI-BIE-001.002.015</t>
  </si>
  <si>
    <t> Si la boca d'incendi està allotjada en un armari, comproveu que les portes obrin lliurement i no presentin danys</t>
  </si>
  <si>
    <t>EI-BIE-001.002.016</t>
  </si>
  <si>
    <t> Comprovar que la llança-broquet és del tipus adequat i es maneja amb facilitat</t>
  </si>
  <si>
    <t>EI-BIE-001.002.017</t>
  </si>
  <si>
    <t> Comprovar el funcionament de les guies de la mànega i que estan fixades de forma correcta i ferma</t>
  </si>
  <si>
    <t>EI-BIE-001.002.018</t>
  </si>
  <si>
    <t> Finalitzada la revisió anual, cal deixar la boca incendi preparada per al seu ús immediat. Si fos necessari realitzar activitats de manteniment importants, a la boca d'incendi s'ha de col·locar un rètol amb la menció FORA DE SERVEI</t>
  </si>
  <si>
    <t>EI-EXT-001.002</t>
  </si>
  <si>
    <t>EI-EXT-001.002.001</t>
  </si>
  <si>
    <t>Situació i adequació de l'extintor: Verificar que cada extintor és al lloc que té assignat, que no té obstruït l'accés, que és visible o està senyalitzat i amb les instruccions de maneig situades a la part davantera. Verificar que l'extintor sigui adequat al risc a protegir</t>
  </si>
  <si>
    <t>EI-EXT-001.002.002</t>
  </si>
  <si>
    <t> Verificació de l'element de seguretat (precinte): Verificar la integritat de l'element de seguretat per determinar si l'extintor ha estat utilitzat o accionat</t>
  </si>
  <si>
    <t>EI-EXT-001.002.003</t>
  </si>
  <si>
    <t>Examen exterior de l'extintor: Examinar l'exterior del cos de l'extintor i el conjunt de la vàlvula per detectar corrosió o abonyegaments, esquerdes o danys que puguin menyscabar la seguretat en l'ús de l'extintor. Si no és correcte, vegeu les instruccions del fabricant per prendre les mesures apropiades</t>
  </si>
  <si>
    <t>EI-EXT-001.002.004</t>
  </si>
  <si>
    <t>Massa de l'extintor: Pesar l'extintor de CO2 segons les instruccions del fabricant i verificar que la massa concorda amb la massa registrada quan es va posar en servei per primera vegada.</t>
  </si>
  <si>
    <t>EI-EXT-001.002.005</t>
  </si>
  <si>
    <t> Verificació de la mànega i filtre de descàrrega: Examinar la mànega i filtre de descàrrega, comprovant que estan en condicions d'ús i assegurar-se que no estan obstruïdes, esquerdades o desgastades i reemplaçar les que estan danyades</t>
  </si>
  <si>
    <t>EI-EXT-001.002.006</t>
  </si>
  <si>
    <t> Verificació de les instruccions d'ús: Verificar que les instruccions d'operació siguin clarament llegibles i correctes</t>
  </si>
  <si>
    <t>EI-EXT-001.002.007</t>
  </si>
  <si>
    <t>Obertura de l'extintor: Si durant les operacions de manteniment es constata que a l'extintor s'ha produït una descàrrega total o parcial, ha patit danys ostensibles, ha estat exposat a condicions ambientals que poguessin interferir en el seu funcionament, manca de precintes o presenta indicis de manipulació, pèrdua de pressió, no s'han realitzat manteniments anuals anteriors, indicis d'enganxament o deteriorament de les propietats de l'agent extintor o qualsevol altra circumstància anòmala que justifiqui l'obertura; es procedirà a l'obertura de l'extintor i es realitzaran les operacions descrites a l'Annex D de la UNE 23120:2011</t>
  </si>
  <si>
    <t>EI-EXT-001.002.008</t>
  </si>
  <si>
    <t> Emplenar els detalls de l'etiqueta de manteniment i servei, indicant nom de l'empresa mantenidora, adreça, núm. d'autorització, organisme que autoritza, data de realització de la revisió i data del proper manteniment.</t>
  </si>
  <si>
    <t>EI-EXT-001.002.009</t>
  </si>
  <si>
    <t> Anotar les operacions realitzades al registre corresponent i emetre el certificat corresponent.</t>
  </si>
  <si>
    <t>EI-EXT-002.002</t>
  </si>
  <si>
    <t>EI-EXT-002.002.001</t>
  </si>
  <si>
    <t>EI-EXT-002.002.002</t>
  </si>
  <si>
    <t>EI-EXT-002.002.003</t>
  </si>
  <si>
    <t> Verificació i control de l'indicador de pressió i de la pressió: Quan estigui instal·lat un indicador de pressió, comproveu-ho. Si no funciona correctament o si la pressió indicada queda fora dels límits especificats, adoptar les mesures indicades a les instruccions facilitades pel fabricant</t>
  </si>
  <si>
    <t>EI-EXT-002.002.004</t>
  </si>
  <si>
    <t>EI-EXT-002.002.005</t>
  </si>
  <si>
    <t>EI-EXT-002.002.006</t>
  </si>
  <si>
    <t>EI-EXT-002.002.007</t>
  </si>
  <si>
    <t>EI-EXT-002.002.008</t>
  </si>
  <si>
    <t>EI-EXT-002.002.009</t>
  </si>
  <si>
    <t>EI-GP-001.005</t>
  </si>
  <si>
    <t>EI-GP-001.005.002</t>
  </si>
  <si>
    <t> Neteja de filtres i elements de retenció de brutícia en alimentació daigua.</t>
  </si>
  <si>
    <t>EI-GP-001.005.003</t>
  </si>
  <si>
    <t> Comprovació de l'estat de càrrega de bateries i electròlit</t>
  </si>
  <si>
    <t>EI-GP-001.005.004</t>
  </si>
  <si>
    <t> Prova, en les condicions de la recepció, amb la realització de corbes de l'abastament amb cada font d'aigua i d'energia.</t>
  </si>
  <si>
    <t>EI-SSL-001.001.001</t>
  </si>
  <si>
    <t>EI-SSL-001.001.002</t>
  </si>
  <si>
    <t>EI-EXT-004</t>
  </si>
  <si>
    <t>Substitució d'extintors 20A</t>
  </si>
  <si>
    <t>EI-EXT-001.004</t>
  </si>
  <si>
    <t>EI-EXT-001.004.001</t>
  </si>
  <si>
    <t> L'extintor només es pot retimbrar per un màxim de 3 vegades. Per tant, passats 20 anys des de la data de fabricació és obligatori substituir-lo per un de nou</t>
  </si>
  <si>
    <t>20A (Cada veinte años)</t>
  </si>
  <si>
    <t>EI-EXT-002.004</t>
  </si>
  <si>
    <t>EI-EXT-002.004.001</t>
  </si>
  <si>
    <t>EI-BIE-004</t>
  </si>
  <si>
    <t>Substitució BIE 20A</t>
  </si>
  <si>
    <t>EI-BIE-001.004</t>
  </si>
  <si>
    <t>EI-BIE-001.004.001</t>
  </si>
  <si>
    <t> La vida útil de les mànegues contra incendis serà la que estableixi el fabricant de les mateixes, transcorreguda la qual es procedirà a substituir-les. En cas que el fabricant no estableixi una vida útil, aquesta es considera de 20 anys.</t>
  </si>
  <si>
    <t>DI-D-001</t>
  </si>
  <si>
    <t>Substitució Detectors 10A</t>
  </si>
  <si>
    <t>DI-CI-001.004</t>
  </si>
  <si>
    <t>DI-CI-001.004.001</t>
  </si>
  <si>
    <t> Substituir els detectors dincendi. La vida útil dels detectors d'incendis serà la que estableixi el fabricant d'aquests, transcorreguda la qual es substituirà. En cas que el fabricant no estableixi una vida útil, aquesta es considera de 10 anys.</t>
  </si>
  <si>
    <t>Empresa Homologada Detecció d'Incendis</t>
  </si>
  <si>
    <t>VT-CO-001</t>
  </si>
  <si>
    <t>Substitució Detectors CO 5A</t>
  </si>
  <si>
    <t>E-154</t>
  </si>
  <si>
    <t>Detector de CO</t>
  </si>
  <si>
    <t>DI-SCO-003.004</t>
  </si>
  <si>
    <t>DI-SCO-003.004.001</t>
  </si>
  <si>
    <t> Substituir lʻelement sensor dels detectors.</t>
  </si>
  <si>
    <t>UNE-EN 50545</t>
  </si>
  <si>
    <t>EI-SPCI-001</t>
  </si>
  <si>
    <t>Inspecció de la Instal·lació de Protecció Contra Incendis 10A.</t>
  </si>
  <si>
    <t>EI-BIE-002.003</t>
  </si>
  <si>
    <t>EI-BIE-002.003.001</t>
  </si>
  <si>
    <t>Se inspeccionarán tanto el estado de los productos (equipos y sistemas) in situ, como la documentación aplicable (relativa a la puesta en servicio, mantenimiento, etc., según aplique).</t>
  </si>
  <si>
    <t>EI-BIE-002.003.002</t>
  </si>
  <si>
    <t>EI-BIE-002.003.003</t>
  </si>
  <si>
    <t>EI-BIE-002.003.010</t>
  </si>
  <si>
    <t>EI-GP-001.011</t>
  </si>
  <si>
    <t>EI-GP-001.011.001</t>
  </si>
  <si>
    <t> S'inspeccionaran tant l'estat dels productes (equips i sistemes) in situ com la documentació aplicable (relativa a la posada en servei, manteniment, etc., segons apliqui).</t>
  </si>
  <si>
    <t>PRL-EPI-LV-001</t>
  </si>
  <si>
    <t>Línies de Vida i Punts d'Ancoratge A</t>
  </si>
  <si>
    <t>Prevenció de Riscos Laborals</t>
  </si>
  <si>
    <t>E-407</t>
  </si>
  <si>
    <t>Línia de vida</t>
  </si>
  <si>
    <t>PRL-EPI-LV-001.001</t>
  </si>
  <si>
    <t>PRL-EPI-LV-001.001.001</t>
  </si>
  <si>
    <t> Segons la Norma UNE-EN 365: 2005 sobre equips de protecció individual contra les caigudes en altura, a l'article 4.4 Instruccions per a revisions periòdiques. La Directiva Europea 89/686/CE i les Normatives Europees EN795 annex B paràgraf 3r i EN353 article 2.1 apartats G i M on es recomana la necessitat de seguir les indicacions del fabricant: els sistemes anticaiguda hauran de ser revisats</t>
  </si>
  <si>
    <t>Empresa Especialista Sistemes Anticaiguda</t>
  </si>
  <si>
    <t>CL-GES-001</t>
  </si>
  <si>
    <t>Sistema de Gestió de Climatització (Potència Instal·lació &gt; 70 kW) 6M</t>
  </si>
  <si>
    <t>E-040</t>
  </si>
  <si>
    <t>Xarxa de canonades i accessoris de climatització P inst &gt; 70 kW</t>
  </si>
  <si>
    <t>CL-D-RT-003.003</t>
  </si>
  <si>
    <t>CL-D-RT-003.003.001</t>
  </si>
  <si>
    <t> Revisió de sistemes de control automàtic.</t>
  </si>
  <si>
    <t>Empresa Homologada Sistema de Gestió Climatització</t>
  </si>
  <si>
    <t>E-052</t>
  </si>
  <si>
    <t>Cortines d'aire amb resistència elèctrica P inst &gt; 70 kW</t>
  </si>
  <si>
    <t>CL-ET-CA-006.002</t>
  </si>
  <si>
    <t>CL-ET-CA-006.002.001</t>
  </si>
  <si>
    <t> Revisió del sistema de control automàtic.</t>
  </si>
  <si>
    <t>CL-ET-CL-002.002</t>
  </si>
  <si>
    <t>CL-ET-CL-002.002.001</t>
  </si>
  <si>
    <t> Revisió dels sistemes de control automàtic (free-cooling, vàlvules de tres vies o dues vies, servomotors, etc.)</t>
  </si>
  <si>
    <t>CL-ET-FC-003.002</t>
  </si>
  <si>
    <t>CL-ET-FC-003.002.001</t>
  </si>
  <si>
    <t> Revisió del sistema de regulació automàtic.</t>
  </si>
  <si>
    <t>E-067</t>
  </si>
  <si>
    <t>Instal·lació terra radiant P inst &gt; 70 kW</t>
  </si>
  <si>
    <t>CL-ET-SR-003.002</t>
  </si>
  <si>
    <t>CL-ET-SR-003.002.001</t>
  </si>
  <si>
    <t> Revisar els sistemes de control automàtic.</t>
  </si>
  <si>
    <t>CL-P-CA-007.002</t>
  </si>
  <si>
    <t>CL-P-CA-007.002.001</t>
  </si>
  <si>
    <t> Revisió del funcionament del control automàtic.</t>
  </si>
  <si>
    <t>CL-P-PE-012.002</t>
  </si>
  <si>
    <t>CL-P-PE-012.002.001</t>
  </si>
  <si>
    <t> Revisió del sistema de control automàtic</t>
  </si>
  <si>
    <t>CL-P-PE-014.002</t>
  </si>
  <si>
    <t>CL-P-PE-014.002.001</t>
  </si>
  <si>
    <t>CL-P-VRV-006.002</t>
  </si>
  <si>
    <t>CL-P-VRV-006.002.001</t>
  </si>
  <si>
    <t>E-198</t>
  </si>
  <si>
    <t>Sistema de Gestió de Climatització</t>
  </si>
  <si>
    <t>GS-001.002</t>
  </si>
  <si>
    <t>GS-001.002.001</t>
  </si>
  <si>
    <t>Revisió del sistema de control automàtic segons RITE. Per realitzar una revisió correcta del BMS es recomanen les operacions següents: 1) Verificar i ajustar, per mostreig, les sondes i elements de camp. 2) Verificar, per mostreig, el funcionament correcte de les vàlvules dacord amb els senyals de comandament. 3) Verificar i ajustar, per mostreig, els òrgans daccionament de les vàlvules motoritzades. 4) Comprovació de l'estat i l'actuació de sondes i sensors i llaços de regulació. Verificació de la comunicació amb els controladors perifèrics. 5) Comprovació de rangs de senyal de sensors i correcció de desviacions. Verificació de resposta dels reguladors. 6) Inspecció de l'estat dels elements emissors i dels receptors d'alarmes. Simulació d'alarmes i comprovació de la notificació sobre els terminals o impressores predefinides. 7) Comprovació de la notificació remota d'alarmes a impressores o altres terminals. 8) Comprovació de la comunicació amb els controladors de les integracions amb el sistema de control. 9) Comprovació del comandament sobre els diferents equips controlats des del lloc de control. 10) Comprovació dels valors reals als equips (en camp) amb els presentats al lloc de control. 11) Comprovació del funcionament dels elements de camp vinculats als controladors. 12) Inspecció general destat i actuació dels principals elements de regulació i control. 13) Verificació de reglatges i valors de consigna. Ajustament i calibratge d'elements de regulació.</t>
  </si>
  <si>
    <t>CL-GEC-001</t>
  </si>
  <si>
    <t>Avaluació Periòdica del Rendiment dels Equips Generadors de Calor (20 kW &lt; P ≤ 70kW) 2A</t>
  </si>
  <si>
    <t>CL-P-CA-006.002</t>
  </si>
  <si>
    <t>CL-P-CA-006.002.018</t>
  </si>
  <si>
    <t>Medir la temperatura del fluido portador en entrada del generador de calor</t>
  </si>
  <si>
    <t>ºC</t>
  </si>
  <si>
    <t>CL-P-CA-006.002.019</t>
  </si>
  <si>
    <t>Medir la temperatura del fluido portador en salida del generador de calor</t>
  </si>
  <si>
    <t>CL-P-CA-006.002.020</t>
  </si>
  <si>
    <t>Medir la presión del fluido portador en entrada del generador de calor</t>
  </si>
  <si>
    <t>Pa</t>
  </si>
  <si>
    <t>CL-P-CA-006.002.021</t>
  </si>
  <si>
    <t>Medir la presión del fluido portador en salida del generador de calor</t>
  </si>
  <si>
    <t>CL-P-CA-006.002.022</t>
  </si>
  <si>
    <t>Medir la temperatura ambiente del local o sala de máquinas.</t>
  </si>
  <si>
    <t>CL-P-CA-006.002.023</t>
  </si>
  <si>
    <t>Medir la temperatura de los gases de combustión.</t>
  </si>
  <si>
    <t>CL-P-CA-006.002.024</t>
  </si>
  <si>
    <t>Medir el contenido de CO en los productos de combustión.</t>
  </si>
  <si>
    <t>CL-P-CA-006.002.025</t>
  </si>
  <si>
    <t>Medir el contenido de CO2 en los productos de combustión.</t>
  </si>
  <si>
    <t>CL-P-CA-006.002.026</t>
  </si>
  <si>
    <t>Índice de opacidad de los humos en combustibles sólidos o líquidos y de contenido de partículas sólidas en combustibles sólidos</t>
  </si>
  <si>
    <t>CL-P-CA-006.002.027</t>
  </si>
  <si>
    <t>Tiro en la caja de humos de la caldera.</t>
  </si>
  <si>
    <t>CL-GEC-101</t>
  </si>
  <si>
    <t>Avaluació Periòdica del Rendiment dels Equips Generadors de Calor (70kW &lt; P ≤ 1.000kW) 3M</t>
  </si>
  <si>
    <t>CL-P-CA-007.004</t>
  </si>
  <si>
    <t>CL-P-CA-007.004.001</t>
  </si>
  <si>
    <t> Mesurar la temperatura del fluid portador a la sortida del generador de calor.</t>
  </si>
  <si>
    <t>CL-P-CA-007.004.002</t>
  </si>
  <si>
    <t> Mesurar la pressió del fluid portador a la sortida del generador de calor.</t>
  </si>
  <si>
    <t>CL-P-CA-007.004.003</t>
  </si>
  <si>
    <t> Mesurar la pressió del fluid portador a l'entrada del generador de calor.</t>
  </si>
  <si>
    <t>CL-P-CA-007.004.004</t>
  </si>
  <si>
    <t> Mesurar el contingut de CO2 als productes de combustió.</t>
  </si>
  <si>
    <t>CL-P-CA-007.004.005</t>
  </si>
  <si>
    <t> Mesurar la temperatura del fluid portador a l'entrada del generador de calor.</t>
  </si>
  <si>
    <t>CL-P-CA-007.004.006</t>
  </si>
  <si>
    <t> Mesurar la temperatura ambient del local o la sala de màquines.</t>
  </si>
  <si>
    <t>CL-P-CA-007.004.007</t>
  </si>
  <si>
    <t> Mesurar la temperatura dels gasos de combustió.</t>
  </si>
  <si>
    <t>CL-P-CA-007.004.008</t>
  </si>
  <si>
    <t> Mesurar el contingut de CO als productes de combustió.</t>
  </si>
  <si>
    <t>CL-P-CA-007.004.009</t>
  </si>
  <si>
    <t> Mesurar l'índex d'opacitat dels fums a combustibles sòlids o líquids i de contingut de partícules sòlides a combustibles sòlids.</t>
  </si>
  <si>
    <t>CL-P-CA-007.004.010</t>
  </si>
  <si>
    <t>Tir a la caixa de fums de la caldera.</t>
  </si>
  <si>
    <t>CL-GEF-001</t>
  </si>
  <si>
    <t>Avaluació Periòdica del Rendiment dels Equips Generadors de fred (70kW &lt; P ≤ 1.000kW) 3M</t>
  </si>
  <si>
    <t>CL-P-PE-012.005</t>
  </si>
  <si>
    <t>CL-P-PE-012.005.001</t>
  </si>
  <si>
    <t> Mesurar les temperatures d'evaporació</t>
  </si>
  <si>
    <t>CL-P-PE-012.005.002</t>
  </si>
  <si>
    <t> Mesurar les temperatures de condensació</t>
  </si>
  <si>
    <t>CL-P-PE-012.005.003</t>
  </si>
  <si>
    <t> Mesurar la potència elèctrica absorbida</t>
  </si>
  <si>
    <t>kW</t>
  </si>
  <si>
    <t>CL-P-PE-012.005.004</t>
  </si>
  <si>
    <t> Mesurar la potència tèrmica instantània del generador, com a percentatge de la càrrega màxima</t>
  </si>
  <si>
    <t>CL-P-PE-012.005.005</t>
  </si>
  <si>
    <t> Mesurar les pressions d'evaporació</t>
  </si>
  <si>
    <t>CL-P-PE-012.005.006</t>
  </si>
  <si>
    <t> Mesurar el CEE o COP instantani</t>
  </si>
  <si>
    <t>CL-P-PE-012.005.007</t>
  </si>
  <si>
    <t> Mesurar el cabal d'aigua a l'evaporador</t>
  </si>
  <si>
    <t>m3/s</t>
  </si>
  <si>
    <t>CL-P-PE-012.005.008</t>
  </si>
  <si>
    <t> Mesurar el cabal d'aigua al condensador</t>
  </si>
  <si>
    <t>CL-P-PE-012.005.009</t>
  </si>
  <si>
    <t> Mesurar les pressions de condensació</t>
  </si>
  <si>
    <t>CL-P-PE-012.005.014</t>
  </si>
  <si>
    <t>Medir la temperatura del fluido exterior en entrada del evaporador</t>
  </si>
  <si>
    <t>CL-P-PE-012.005.015</t>
  </si>
  <si>
    <t>Medir la temperatura del fluido exterior en salida del evaporador</t>
  </si>
  <si>
    <t>CL-P-PE-012.005.016</t>
  </si>
  <si>
    <t>Medir la temperatura del fluido exterior en entrada del condensador</t>
  </si>
  <si>
    <t>CL-P-PE-012.005.017</t>
  </si>
  <si>
    <t>Medir la temperatura del fluido exterior en salida del condensador</t>
  </si>
  <si>
    <t>CL-P-PE-014.005</t>
  </si>
  <si>
    <t>CL-P-PE-014.005.001</t>
  </si>
  <si>
    <t>CL-P-PE-014.005.005</t>
  </si>
  <si>
    <t>CL-P-PE-014.005.007</t>
  </si>
  <si>
    <t>CL-P-PE-014.005.008</t>
  </si>
  <si>
    <t>CL-P-PE-014.005.009</t>
  </si>
  <si>
    <t>CL-P-PE-014.005.010</t>
  </si>
  <si>
    <t>CL-P-PE-014.005.011</t>
  </si>
  <si>
    <t>CL-P-PE-014.005.012</t>
  </si>
  <si>
    <t>CL-P-PE-014.005.013</t>
  </si>
  <si>
    <t>CL-P-PE-014.005.014</t>
  </si>
  <si>
    <t>CL-P-PE-014.005.015</t>
  </si>
  <si>
    <t>CL-P-PE-014.005.016</t>
  </si>
  <si>
    <t>CL-P-PE-014.005.017</t>
  </si>
  <si>
    <t>CL-P-VRV-006.005</t>
  </si>
  <si>
    <t>CL-P-VRV-006.005.001</t>
  </si>
  <si>
    <t>CL-P-VRV-006.005.002</t>
  </si>
  <si>
    <t>CL-P-VRV-006.005.003</t>
  </si>
  <si>
    <t>CL-P-VRV-006.005.004</t>
  </si>
  <si>
    <t>CL-P-VRV-006.005.005</t>
  </si>
  <si>
    <t> Mesureu les pressions d'evaporació.</t>
  </si>
  <si>
    <t>CL-P-VRV-006.005.010</t>
  </si>
  <si>
    <t> Mesurar les temperatures evaporació.</t>
  </si>
  <si>
    <t>CL-P-VRV-006.005.011</t>
  </si>
  <si>
    <t> Mesurar les temperatures de condensació.</t>
  </si>
  <si>
    <t>CL-P-VRV-006.005.012</t>
  </si>
  <si>
    <t>CL-P-VRV-006.005.013</t>
  </si>
  <si>
    <t> Mesurar la potència tèrmica instantània del generador, com a percentatge de la càrrega màxima.</t>
  </si>
  <si>
    <t>CL-P-VRV-006.005.014</t>
  </si>
  <si>
    <t> Mesurar el CEE o COP instantani.</t>
  </si>
  <si>
    <t>CL-P-VRV-006.005.015</t>
  </si>
  <si>
    <t> Mesureu el cabal d'aigua a l'evaporador.</t>
  </si>
  <si>
    <t>CL-P-VRV-006.005.016</t>
  </si>
  <si>
    <t> Mesureu el cabal d'aigua al condensador.</t>
  </si>
  <si>
    <t>CL-P-VRV-006.005.017</t>
  </si>
  <si>
    <t> Mesurar les pressions de condensació.</t>
  </si>
  <si>
    <t>CL-TEM-001</t>
  </si>
  <si>
    <t>Verificació de Temperatura 6M</t>
  </si>
  <si>
    <t>CL-TEM-001.001</t>
  </si>
  <si>
    <t>CL-TEM-001.001.001</t>
  </si>
  <si>
    <t>El mesurament es realitzarà complint els requisits següents: a) Es realitzarà com a mínim un mesurament de la temperatura de l'aire cada 100 m² de superfície. b) El mesurament es realitzarà a una alçada d'1,7 m del terra. c) Es tracta que el nombre més gran de mesures coincideixi amb la situació dels llocs de treball. En el cas de recintes no permanentment ocupats el mesurament es realitzarà al centre del recinte, si es realitza un únic mesurament. d) L'exactitud de l'instrument de mesura serà com a mínim de ±0,5 ºC. Es considera que un recinte compleix amb la limitació de temperatura, quan la temperatura mitjana del recinte no superi en +- 1ºC els límits que s'indiquen: a) La temperatura de l'aire als recintes calefactats no serà superior a 21 ºC, quan per això es requereixi consum denergia convencional per a la generació de calor per part del sistema de calefacció. b) La temperatura de l'aire als recintes refrigerats no és inferior a 26 ºC, quan per això es requereixi consum d'energia convencional per a la generació de fred per part del sistema de refrigeració. c) Les condicions de temperatura anteriors estaran referides al manteniment duna humitat relativa compresa entre el 30% i el 70%.</t>
  </si>
  <si>
    <t>BT-BT-007</t>
  </si>
  <si>
    <t>Baixa Tensió Catalunya 5A</t>
  </si>
  <si>
    <t>BT-CE-001.005</t>
  </si>
  <si>
    <t>BT-CE-001.005.001</t>
  </si>
  <si>
    <t>Inspecció obligatòria a realitzar per una entitat d'Inspecció i Control, segons el Reglament electrotècnic de baixa tensió, RD 842/2002, al seu ITC-BT-05 punts 4.1 i 4.2, on s'especifiquen les inspeccions inicials i periòdiques: a) Instal·lacions industrials que necessitin projecte, amb una potència instal·lada superior a 100 kW; b) Locals de Pública Concurrència; c) Locals amb risc dincendi o explosió, de classe I, excepte garatges de menys de 25 places; d) Locals mullats amb potència instal·lada superior a 25 kW; e) Piscines amb potència instal·lada superior a 10 kW; g) Quiròfans i sales dintervenció; h) Instal·lacions d'enllumenat exterior amb potència instal·lada superior a 5 kW.</t>
  </si>
  <si>
    <t>RBT</t>
  </si>
  <si>
    <t>BT-TTR-001</t>
  </si>
  <si>
    <t>Preses de Terra A</t>
  </si>
  <si>
    <t> Personal tècnicament competent efectuarà la comprovació de la instal·lació de posada a terra, almenys anualment, a l'època en què el terreny estigui més sec. Per fer-ho, es mesurarà la resistència de terra, i es repararan amb caràcter urgent els defectes que es trobin. Als llocs on el terreny no sigui favorable a la bona conservació dels elèctrodes, aquests i els conductors d'enllaç entre ells fins al punt de posada a terra, s'han de posar al descobert per al seu examen, almenys una vegada cada cinc anys.</t>
  </si>
  <si>
    <t>BT-SGI-001</t>
  </si>
  <si>
    <t>Sistema de gestió d'il·luminació A</t>
  </si>
  <si>
    <t>E-201</t>
  </si>
  <si>
    <t>Sistema de Gestió d'Il·luminació</t>
  </si>
  <si>
    <t>GS-004.001</t>
  </si>
  <si>
    <t>GS-004.001.001</t>
  </si>
  <si>
    <t>Verificacions generals: 1) Inspecció i collament de connexions elèctriques. 2) Verificació d'estat i funcionament de la regulació d'il·luminació. Calibrar si cal. 3) Verificació d'estat i funcionament de les lluminàries d'acord amb el senyal de comandament. 4)Comprovació de recorreguts i ajust, si escau. 5) Verificació d'estat i funcionament de temporitzadors i programadors. 6) Premeu de connexions elèctriques i ajust, si escau. 7) Comprovació del funcionament del conjunt del sistema de regulació i control. 8) Inspecció de circuits elèctrics dalimentació: in 9) Verificació destat i funcionament de balasts electrònics. Ajustar si cal. 10) Verificació d'estat i funcionament de reguladors i centraletes.</t>
  </si>
  <si>
    <t xml:space="preserve">Empresa Homologada Sistema de Gestió Il·luminació </t>
  </si>
  <si>
    <t>GS-004.001.002</t>
  </si>
  <si>
    <t>Control per autòmat electrònic: 1) Inspecció de circuits elèctrics d'alimentació: fonts de tensió estabilitzada, interruptors, proteccions i senyalització, i connexions 2) Inspecció de circuits de senyal i “busos” de comunicació. 3) Verificació de cablejats i connexions. 4) Verificació d'estat i actuació de sensors, controls de temperatura i termòstats. 5) Verificació d'estat i actuació de controls de pressió, transductors i pressòstats. 6) Comprovació d'entrades analògiques i digitals en mòduls i centraletes. 7) Comprovació de sortides analògiques i digitals en mòduls i centraletes. 8) Comprovació d'entrades de senyals a actuadors, servomotors, vàlvules automàtiques i receptors. 9) Verificació de dades i paràmetres de configuració al controlador principal i ajust, si escau. 10) Verificació de lògiques de control i comprovació del comportament del sistema en funció de la programació establerta. Modificacions i ajustaments, si escau. 11) Verificació d'estat i actuació de mòduls i controladors perifèrics. 12) Verificació d'estat i d'actuació de controladors i interruptors de flux de fluids. 13) Verificació d'estat i d'actuació de sensors i controladors de nivell. 14) Inspecció de les dades acumulades a la memòria principal: alarmes actives i històric d'incidències.</t>
  </si>
  <si>
    <t>GS-004.001.003</t>
  </si>
  <si>
    <t>Llocs de control i gestió centralitzada: 1) Verificar si hi ha nous punts de control a l'edifici que puguin ser integrats al sistema de gestió. 2) Comprovació general d'estat i funcionament de pantalles, teclats, impressores i perifèrics. 3) Verificació del funcionament de la impressió d'informes, gràfics o tendències 4) Comprovació de l'arrencada del lloc central de gestió després d'una fallada del subministrament de tensió 5) Verificació de funcionament dels Sistemes d'Alimentació Ininterrompuda (SAI) 6) Comprovació de l'estat de cables dalimentació elèctrica i busos de comunicació i les seves connexions. 7) Comprovació de les comunicacions amb els controladors perifèrics 8) Verificació de comunicacions i senyals dels diferents punts de control en correspondència amb els gràfics de la instal·lació i pantalles de text. 9) Verificació de funcionament general. Anàlisi dhistòriques i tendències de dades. 10) Verificació dhoraris i programes de comandament dequips i sistemes. 11) Comprovació in situ de respostes a senyals d'ordre remota en modes manual i automàtic 12) Realització de backup de fitxers històrics i reinici de seqüències d'emmagatzematge, si escau.</t>
  </si>
  <si>
    <t>CL-PREV-000-A (GLOBAL)</t>
  </si>
  <si>
    <t>Programa de Manteniment Preventiu d'Instal·lacions Tèrmiques (Potència Instal·lació &lt; 70 kW) A</t>
  </si>
  <si>
    <t>E-022</t>
  </si>
  <si>
    <t>Comptador d'aigua de Climatització</t>
  </si>
  <si>
    <t>CL-D-C-001.002</t>
  </si>
  <si>
    <t>CL-D-C-001.002.001</t>
  </si>
  <si>
    <t> Inspeccionar els suports i les fixacions.</t>
  </si>
  <si>
    <t>CL-D-C-001.002.002</t>
  </si>
  <si>
    <t>CL-D-C-001.002.003</t>
  </si>
  <si>
    <t> Verificar l´estat de corrosió.</t>
  </si>
  <si>
    <t>CL-D-GAS-001.005</t>
  </si>
  <si>
    <t>CL-D-GAS-001.005.001</t>
  </si>
  <si>
    <t>CL-D-GAS-001.005.002</t>
  </si>
  <si>
    <t> Realitzar la neteja general de l'estesa de canonades.</t>
  </si>
  <si>
    <t>CL-D-GAS-001.005.003</t>
  </si>
  <si>
    <t>CL-D-GAS-001.005.004</t>
  </si>
  <si>
    <t>Verificar l'estanquitat de les vàlvules de seguretat.</t>
  </si>
  <si>
    <t>CL-D-GAS-001.005.005</t>
  </si>
  <si>
    <t> Verificar els dispositius automàtics de detecció de fuites.</t>
  </si>
  <si>
    <t>CL-D-GAS-001.005.006</t>
  </si>
  <si>
    <t> Contrast i ajustament de manòmetres i termòmetres.</t>
  </si>
  <si>
    <t>CL-D-GAS-001.005.007</t>
  </si>
  <si>
    <t> Comprovació de l'existència de rètols i vigència dels elements contraincendis.</t>
  </si>
  <si>
    <t>E-031</t>
  </si>
  <si>
    <t>Humectador</t>
  </si>
  <si>
    <t>CL-D-H-001.002</t>
  </si>
  <si>
    <t>CL-D-H-001.002.001</t>
  </si>
  <si>
    <t> Revisió anual d'humectadors seguint les recomanacions del fabricant</t>
  </si>
  <si>
    <t>E-038</t>
  </si>
  <si>
    <t>Xarxa de canonades i accessoris de climatització P inst &lt; 70 kW</t>
  </si>
  <si>
    <t>CL-D-RT-001.002</t>
  </si>
  <si>
    <t>CL-D-RT-001.002.001</t>
  </si>
  <si>
    <t>CL-D-RT-001.002.002</t>
  </si>
  <si>
    <t> Revisió dels sistemes de tractament daigua.</t>
  </si>
  <si>
    <t>CL-D-RT-001.002.003</t>
  </si>
  <si>
    <t> Comprovació de nivells daigua en circuits.</t>
  </si>
  <si>
    <t>CL-D-RT-001.002.004</t>
  </si>
  <si>
    <t> Revisió i neteja de filtres daigua.</t>
  </si>
  <si>
    <t>CL-D-RT-001.002.005</t>
  </si>
  <si>
    <t> Comprovació de taratge d'elements de seguretat.</t>
  </si>
  <si>
    <t>CL-D-RT-001.003</t>
  </si>
  <si>
    <t>CL-D-RT-001.003.001</t>
  </si>
  <si>
    <t> Comprovar l'estanquitat de circuits de canonades</t>
  </si>
  <si>
    <t>CL-D-RT-001.003.002</t>
  </si>
  <si>
    <t> Comproveu l'estanquitat de vàlvules d'intercepció.</t>
  </si>
  <si>
    <t>CL-D-RT-001.003.003</t>
  </si>
  <si>
    <t> Revisió i neteja dequips de recuperació de calor.</t>
  </si>
  <si>
    <t>E-139</t>
  </si>
  <si>
    <t>Termo elèctric 24,4 kW &lt; P inst &lt; 70 kW</t>
  </si>
  <si>
    <t>CL-P-TE-002.003</t>
  </si>
  <si>
    <t>CL-P-TE-002.003.001</t>
  </si>
  <si>
    <t> Revisió d'aparells exclusius per a la producció d'ACS amb potència tèrmica nominal &gt; 24,4 kW</t>
  </si>
  <si>
    <t>E-347</t>
  </si>
  <si>
    <t>Reixes, difusors i altres elements</t>
  </si>
  <si>
    <t>VT-E-008.001</t>
  </si>
  <si>
    <t>VT-E-008.001.001</t>
  </si>
  <si>
    <t> Revisió i neteja d'unitats d'impulsió i retorn d'aire segons RITE: Netejar les lamel·les de les reixes, difusors, boques d'extracció, toveres, etc., comprovant-ne la fixació correcta.</t>
  </si>
  <si>
    <t>CL-PREV-000-B1 (GLOBAL)</t>
  </si>
  <si>
    <t>Programa de Manteniment Preventiu d'Instal·lacions Tèrmiques (Potència Instal·lació &gt; 70 kW) M</t>
  </si>
  <si>
    <t>E-024</t>
  </si>
  <si>
    <t>Dipòsit d'expansió P inst &gt; 70 kW</t>
  </si>
  <si>
    <t>CL-D-DE-002.001</t>
  </si>
  <si>
    <t>CL-D-DE-002.001.001</t>
  </si>
  <si>
    <t> Revisió del got dexpansió.</t>
  </si>
  <si>
    <t>E-029</t>
  </si>
  <si>
    <t>Electrobomba climatització  P inst  &gt; 70 kW</t>
  </si>
  <si>
    <t>CL-D-EB-002.002</t>
  </si>
  <si>
    <t>CL-D-EB-002.002.001</t>
  </si>
  <si>
    <t>Revisió de bombes.</t>
  </si>
  <si>
    <t>CL-D-H-001.001</t>
  </si>
  <si>
    <t>CL-D-H-001.001.001</t>
  </si>
  <si>
    <t> Revisió d'aparells d'humectació segons RITE: Verificar el funcionament correcte de l'equip, la inexistència de fuites, neteja de safates, reparació de les llances de vapor si cal, verificar el sistema de retorn de vapor, etc.</t>
  </si>
  <si>
    <t>CL-D-RT-003.002</t>
  </si>
  <si>
    <t>CL-D-RT-003.002.001</t>
  </si>
  <si>
    <t> Revisió de sistemes de tractament daigua.</t>
  </si>
  <si>
    <t>CL-D-RT-003.002.002</t>
  </si>
  <si>
    <t> Comprovar nivells daigua en circuits.</t>
  </si>
  <si>
    <t>CL-D-RT-003.002.003</t>
  </si>
  <si>
    <t> Comproveu el tarat d'elements de seguretat.</t>
  </si>
  <si>
    <t>CL-ET-CA-006.001</t>
  </si>
  <si>
    <t>CL-ET-CA-006.001.001</t>
  </si>
  <si>
    <t> Revisió i neteja de filtres daire.</t>
  </si>
  <si>
    <t>CL-ET-CA-006.001.002</t>
  </si>
  <si>
    <t> Revisió de ventiladors, comprovant que no estan obstaculitzats i giren lliurement</t>
  </si>
  <si>
    <t>CL-ET-CL-002.001</t>
  </si>
  <si>
    <t>CL-ET-CL-002.001.001</t>
  </si>
  <si>
    <t>CL-ET-CL-002.001.002</t>
  </si>
  <si>
    <t> Revisió dequips dhumectació.</t>
  </si>
  <si>
    <t>CL-ET-CL-002.001.003</t>
  </si>
  <si>
    <t> Revisió de ventiladors (fins i tot corretja)</t>
  </si>
  <si>
    <t>CL-ET-FC-003.001</t>
  </si>
  <si>
    <t>CL-ET-FC-003.001.001</t>
  </si>
  <si>
    <t>CL-ET-FC-003.001.002</t>
  </si>
  <si>
    <t> Revisió de ventiladors</t>
  </si>
  <si>
    <t>CL-ET-SR-003.001</t>
  </si>
  <si>
    <t>CL-ET-SR-003.001.001</t>
  </si>
  <si>
    <t>CL-ET-SR-003.001.002</t>
  </si>
  <si>
    <t>CL-P-CA-007.001</t>
  </si>
  <si>
    <t>CL-P-CA-007.001.001</t>
  </si>
  <si>
    <t> Neteja de cremador de la caldera</t>
  </si>
  <si>
    <t>CL-P-CA-007.001.002</t>
  </si>
  <si>
    <t>CL-P-CA-007.001.003</t>
  </si>
  <si>
    <t> Comprovació d'estanquitat de tancament entre cremador i caldera.</t>
  </si>
  <si>
    <t>CL-P-CA-007.001.004</t>
  </si>
  <si>
    <t>CL-P-EA-006.001</t>
  </si>
  <si>
    <t>CL-P-EA-006.001.009</t>
  </si>
  <si>
    <t> Comprovació de l'estanquitat i nivells de refrigerant i oli en equips frigorífics.</t>
  </si>
  <si>
    <t>CL-P-EA-006.001.010</t>
  </si>
  <si>
    <t>CL-P-EA-006.001.011</t>
  </si>
  <si>
    <t>CL-P-EA-006.001.012</t>
  </si>
  <si>
    <t>CL-P-EA-008.001</t>
  </si>
  <si>
    <t>CL-P-EA-008.001.003</t>
  </si>
  <si>
    <t>CL-P-EA-008.001.004</t>
  </si>
  <si>
    <t>CL-P-PE-012.001</t>
  </si>
  <si>
    <t>CL-P-PE-012.001.001</t>
  </si>
  <si>
    <t> Comprovació de l'estanquitat i nivells de refrigerant i oli en equips frigorífics</t>
  </si>
  <si>
    <t>CL-P-PE-012.001.002</t>
  </si>
  <si>
    <t>CL-P-PE-014.001</t>
  </si>
  <si>
    <t>CL-P-PE-014.001.001</t>
  </si>
  <si>
    <t>CL-P-PE-014.001.002</t>
  </si>
  <si>
    <t>CL-P-VRV-006.001</t>
  </si>
  <si>
    <t>CL-P-VRV-006.001.001</t>
  </si>
  <si>
    <t>FT-ACS-002.003</t>
  </si>
  <si>
    <t>FT-ACS-002.003.001</t>
  </si>
  <si>
    <t> Revisió del sistema de preparació d'ACS segons RITE. Verificar el funcionament de la vàlvula de seguretat i verificar el sistema d'ompliment d'aigua del dipòsit.</t>
  </si>
  <si>
    <t>E-397</t>
  </si>
  <si>
    <t>Caixa de ventilació Pinst &gt; 70 kW</t>
  </si>
  <si>
    <t>VT-E-004.001</t>
  </si>
  <si>
    <t>VT-E-004.001.001</t>
  </si>
  <si>
    <t> Revisió de ventiladors segons RITE: Verificar que el ventilador no té elements estranys i que gira lliurement, comprovar l'actuació dels comandaments de control i proteccions, verificar la tensió i l'estat de les corretges, i mesurar la potència absorbida.</t>
  </si>
  <si>
    <t>VT-E-004.002</t>
  </si>
  <si>
    <t>VT-E-004.002.001</t>
  </si>
  <si>
    <t>CL-PREV-000-B2 (GLOBAL)</t>
  </si>
  <si>
    <t>Programa de Manteniment Preventiu d'Instal·lacions Tèrmiques (Potència Instal·lació &gt; 70 kW) 6M</t>
  </si>
  <si>
    <t>CL-D-RT-003.003.002</t>
  </si>
  <si>
    <t>CL-D-RT-003.003.003</t>
  </si>
  <si>
    <t>Revisió d'unitats terminals de distribució d'aire: Netegeu la safata de condensats i les reixetes, verifiqueu l'absència de corrosió, verifiqueu el funcionament del motor: vibracions, acoblament, etc., i comproveu l'estat de les connexions elèctriques.</t>
  </si>
  <si>
    <t> Revisió i neteja daparells de recuperació de calor</t>
  </si>
  <si>
    <t>CL-ET-CL-002.002.002</t>
  </si>
  <si>
    <t> Revisió d'unitats terminals aigua-aire</t>
  </si>
  <si>
    <t> Revisió d'unitats terminals aigua-aire.</t>
  </si>
  <si>
    <t> Comprovació d'estanquitat de vàlvules d'intercepció.</t>
  </si>
  <si>
    <t>CL-ET-SR-003.002.002</t>
  </si>
  <si>
    <t> Comprovació i neteja, si escau, del circuit de fums calderes</t>
  </si>
  <si>
    <t>CL-P-CA-007.002.002</t>
  </si>
  <si>
    <t> Comprovació i neteja, si escau, de conductes de fums i xemeneia</t>
  </si>
  <si>
    <t>CL-P-CA-007.002.003</t>
  </si>
  <si>
    <t> Comprovació del material refractari</t>
  </si>
  <si>
    <t>CL-P-CA-007.002.004</t>
  </si>
  <si>
    <t>Revisió i neteja daparells de recuperació de calor.</t>
  </si>
  <si>
    <t>CL-P-EA-006.002</t>
  </si>
  <si>
    <t>CL-P-EA-006.002.003</t>
  </si>
  <si>
    <t>Neteja d'evaporador</t>
  </si>
  <si>
    <t>CL-P-EA-006.002.005</t>
  </si>
  <si>
    <t> Neteja de condensador</t>
  </si>
  <si>
    <t>CL-P-EA-006.002.015</t>
  </si>
  <si>
    <t> Revisió general dequips autònoms exteriors.</t>
  </si>
  <si>
    <t>CL-P-EA-006.002.016</t>
  </si>
  <si>
    <t>CL-P-EA-006.002.017</t>
  </si>
  <si>
    <t>CL-P-EA-006.002.018</t>
  </si>
  <si>
    <t> Revisió general d'equips autònoms</t>
  </si>
  <si>
    <t>CL-P-EA-008.002</t>
  </si>
  <si>
    <t>CL-P-EA-008.002.003</t>
  </si>
  <si>
    <t>CL-P-EA-008.002.004</t>
  </si>
  <si>
    <t>CL-P-EA-008.002.005</t>
  </si>
  <si>
    <t>CL-P-VRV-006.002.002</t>
  </si>
  <si>
    <t>CL-PREV-000-B3 (GLOBAL)</t>
  </si>
  <si>
    <t>Programa de Manteniment Preventiu d'Instal·lacions Tèrmiques (Potència Instal·lació &gt; 70 kW) A</t>
  </si>
  <si>
    <t>CL-D-RT-003.004</t>
  </si>
  <si>
    <t>CL-D-RT-003.004.001</t>
  </si>
  <si>
    <t> Comproveu l'estanquitat de circuits de canonades.</t>
  </si>
  <si>
    <t>CL-ET-CA-006.003</t>
  </si>
  <si>
    <t>CL-ET-CA-006.003.001</t>
  </si>
  <si>
    <t> Revisió de l´estat de l´aïllament tèrmic.</t>
  </si>
  <si>
    <t> Revisió de bateries dintercanvis tèrmic</t>
  </si>
  <si>
    <t> Revisió i neteja d'unitats d'impulsió i/o retorn d'aire (neteja integral ia fons: exterior de bateries, ventiladors, caixa, etc.)</t>
  </si>
  <si>
    <t>CL-ET-CL-002.003.003</t>
  </si>
  <si>
    <t> Revisió de l'estat de l'aïllament tèrmic</t>
  </si>
  <si>
    <t> Revisió de bateries dintercanvi tèrmic.</t>
  </si>
  <si>
    <t>CL-ET-SR-003.003</t>
  </si>
  <si>
    <t>CL-ET-SR-003.003.001</t>
  </si>
  <si>
    <t> Comprovació d'estanquitat a circuits.</t>
  </si>
  <si>
    <t>CL-ET-SR-003.003.002</t>
  </si>
  <si>
    <t> Reviseu l'estat de l'aïllament tèrmic.</t>
  </si>
  <si>
    <t>CL-P-CA-007.003</t>
  </si>
  <si>
    <t>CL-P-CA-007.003.001</t>
  </si>
  <si>
    <t>Revisió general de la caldera de gas.</t>
  </si>
  <si>
    <t>CL-P-EA-006.003</t>
  </si>
  <si>
    <t>CL-P-EA-006.003.005</t>
  </si>
  <si>
    <t>CL-P-EA-006.003.006</t>
  </si>
  <si>
    <t>CL-P-EA-008.003</t>
  </si>
  <si>
    <t>CL-P-EA-008.003.002</t>
  </si>
  <si>
    <t>CL-P-PE-012.003</t>
  </si>
  <si>
    <t>CL-P-PE-012.003.001</t>
  </si>
  <si>
    <t>CL-P-PE-012.003.002</t>
  </si>
  <si>
    <t> Neteja d'evaporadors</t>
  </si>
  <si>
    <t>CL-P-PE-012.003.003</t>
  </si>
  <si>
    <t> Neteja de condensadors</t>
  </si>
  <si>
    <t>CL-P-PE-014.003</t>
  </si>
  <si>
    <t>CL-P-PE-014.003.001</t>
  </si>
  <si>
    <t>CL-P-PE-014.003.002</t>
  </si>
  <si>
    <t>CL-P-PE-014.003.003</t>
  </si>
  <si>
    <t>CL-P-VRV-006.003</t>
  </si>
  <si>
    <t>CL-P-VRV-006.003.001</t>
  </si>
  <si>
    <t> Neteja de lʻevaporador.</t>
  </si>
  <si>
    <t>CL-P-VRV-006.003.002</t>
  </si>
  <si>
    <t> Neteja del condensador.</t>
  </si>
  <si>
    <t>CL-P-VRV-006.003.003</t>
  </si>
  <si>
    <t>VT-E-004.003</t>
  </si>
  <si>
    <t>VT-E-004.003.001</t>
  </si>
  <si>
    <t> Revisió i neteja d'unitats d'impulsió i retorn d'aire segons RITE: Comprovar el funcionament correcte i netejar l'interior i l'exterior de la caixa de ventilació.</t>
  </si>
  <si>
    <t>EI-PEI-001</t>
  </si>
  <si>
    <t>Portes EI 6M</t>
  </si>
  <si>
    <t>E-167</t>
  </si>
  <si>
    <t>Porta resistent al foc &lt; 500 persones</t>
  </si>
  <si>
    <t>EI-PT-003.001</t>
  </si>
  <si>
    <t>EI-PT-003.001.001</t>
  </si>
  <si>
    <t> Revisar el conjunt del full i el marc, comprovant si tenen danys mecànics, corrosió, guerxes o despenjaments que impedeixin una correcta obertura.</t>
  </si>
  <si>
    <t>EI-PT-003.001.002</t>
  </si>
  <si>
    <t> Revisar la fixació de les frontisses i greixar-ne els eixos.</t>
  </si>
  <si>
    <t>EI-PT-003.001.003</t>
  </si>
  <si>
    <t> Comproveu que la força de desbloqueig del dispositiu dobertura és ladequada.</t>
  </si>
  <si>
    <t>EI-PT-003.001.004</t>
  </si>
  <si>
    <t>Comproveu que la força per al gir de la porta és inferior a 25 N en itineraris accessibles ia 140 N en altres situacions.</t>
  </si>
  <si>
    <t>EI-PT-003.001.005</t>
  </si>
  <si>
    <t> Greixar el dispositiu i, si hi ha un cilindre, comprovar que funciona correctament i no impedeix l'evacuació.</t>
  </si>
  <si>
    <t>EI-PT-003.001.006</t>
  </si>
  <si>
    <t> Revisar les folgures perimetral i central i ajustar-les si cal, dins de les toleràncies.</t>
  </si>
  <si>
    <t>EI-PT-003.001.007</t>
  </si>
  <si>
    <t> Verificar que no hi ha elements que impedeixin el correcte tancament de la porta, com ara falques, obstacles en el recorregut de les fulles, etc.</t>
  </si>
  <si>
    <t>EI-PT-003.001.008</t>
  </si>
  <si>
    <t> Reviseu les juntes intumescents.</t>
  </si>
  <si>
    <t>EI-PT-003.001.009</t>
  </si>
  <si>
    <t> Reviseu si el vidre té trencaments, esquerdes o defectes generals.</t>
  </si>
  <si>
    <t>EI-PT-003.001.010</t>
  </si>
  <si>
    <t> Reviseu la subjecció i la junta del vidre.</t>
  </si>
  <si>
    <t>EI-PT-003.001.011</t>
  </si>
  <si>
    <t> Revisar i regular el dispositiu de tancament controlat (tancaportes)</t>
  </si>
  <si>
    <t>EI-PT-003.001.012</t>
  </si>
  <si>
    <t>En portes de dues fulles, revisar el dispositiu de coordinació del tancament de portes conforme a UNE-EN 1158:2003 i ajustar-lo si cal.</t>
  </si>
  <si>
    <t>EI-PT-003.001.013</t>
  </si>
  <si>
    <t> Quan n'hi hagi, revisar el dispositiu de retenció electromagnètica.</t>
  </si>
  <si>
    <t>SC-MEG-001</t>
  </si>
  <si>
    <t>Megafonia A</t>
  </si>
  <si>
    <t>E-564</t>
  </si>
  <si>
    <t>Megafonia</t>
  </si>
  <si>
    <t>SC-MEG-001.001</t>
  </si>
  <si>
    <t>SC-MEG-001.001.001</t>
  </si>
  <si>
    <t> Acompanyament a lempresa especialista en megafonia.</t>
  </si>
  <si>
    <t xml:space="preserve">Empresa Especialista Megafonia </t>
  </si>
  <si>
    <t>OC-ITE-001</t>
  </si>
  <si>
    <t>Inspecció Tècnica d'Edificios (&gt; 45 anys d'antiguitat) 10A. Barcelona</t>
  </si>
  <si>
    <t>OC-ITE-001.001</t>
  </si>
  <si>
    <t>OC-ITE-001.001.001</t>
  </si>
  <si>
    <t>DECRETO 67/2015</t>
  </si>
  <si>
    <t>Projectista, director/a d'obra o director/a d'execució de l'obra en edificació residencial d'habitatges</t>
  </si>
  <si>
    <t>BT-SAI-001</t>
  </si>
  <si>
    <t>Sistema d'alimentació ininterrompuda (SAI) A</t>
  </si>
  <si>
    <t>E-018</t>
  </si>
  <si>
    <t>Sistema d'Alimentació Ininterrompuda</t>
  </si>
  <si>
    <t>BT-SAI-001.002</t>
  </si>
  <si>
    <t>BT-SAI-001.002.001</t>
  </si>
  <si>
    <t> Control dels elements mecànics dels equips: Inspeccionar els cables dels conductors, els transformadors i les bobines.</t>
  </si>
  <si>
    <t>Empresa Especialista SAI</t>
  </si>
  <si>
    <t>BT-SAI-001.002.002</t>
  </si>
  <si>
    <t> Controlar la temperatura de l'equip i el local.</t>
  </si>
  <si>
    <t>BT-SAI-001.002.003</t>
  </si>
  <si>
    <t> Netejar l'electrònica de potència.</t>
  </si>
  <si>
    <t>BT-SAI-001.002.004</t>
  </si>
  <si>
    <t>Comprovar els elements del rectificador/carregador: Reglatge de la tensió de la bateria, limitació del corrent de la bateria, funcionament correcte dels ventiladors, control dels condensadors de continua.</t>
  </si>
  <si>
    <t>BT-SAI-001.002.005</t>
  </si>
  <si>
    <t> Verificar la desconnexió i la connexió automàtica del rectificador.</t>
  </si>
  <si>
    <t>BT-SAI-001.002.006</t>
  </si>
  <si>
    <t> Revisió general de la bateria: Càrrega i descàrrega, prova dautonomia.</t>
  </si>
  <si>
    <t>BT-SAI-001.002.007</t>
  </si>
  <si>
    <t> Comprovar el correcte estat del convertidor: reglatge de la tensió de sortida, control de freqüència de sortida, control de sincronització de xarxa, control de la intensitat de sortida, funcionament correcte dels ventiladors, control dels condensadors de filtratge de sortida.</t>
  </si>
  <si>
    <t>BT-SAI-001.002.008</t>
  </si>
  <si>
    <t> Revisió general del bypass: Sincronisme, realització de diverses commutacions amb xarxa verificant el perfecte estat, correcte funcionament del By-Pass manual.</t>
  </si>
  <si>
    <t>BT-SAI-001.002.009</t>
  </si>
  <si>
    <t> Control de tots els paràmetres fonamentals del sistema i de les alarmes.</t>
  </si>
  <si>
    <t>BT-SAI-001.002.010</t>
  </si>
  <si>
    <t>Comprovació dels paràmetres següents: tensió d'entrada al SAI, tensió de sortida del rectificador, tensió de sortida del sistema, intensitat de sortida del sistema, assaig del monitor i telemonitor.</t>
  </si>
  <si>
    <t>BT-SAI-002</t>
  </si>
  <si>
    <t>Sistema d'alimentació Ininterrompuda M</t>
  </si>
  <si>
    <t>BT-SAI-001.001</t>
  </si>
  <si>
    <t>BT-SAI-001.001.001</t>
  </si>
  <si>
    <t> Verificar la posició correcta de funcionament i absència de les alarmes.</t>
  </si>
  <si>
    <t>BT-SAI-001.001.002</t>
  </si>
  <si>
    <t> Verificar el correcte estat de càrrega de les bateries a través del display.</t>
  </si>
  <si>
    <t>BT-SAI-001.001.003</t>
  </si>
  <si>
    <t> Realitzar una neteja general.</t>
  </si>
  <si>
    <t>BT-SAI-003</t>
  </si>
  <si>
    <t>Sistema d'alimentació ininterrompuda 15D</t>
  </si>
  <si>
    <t>BT-SAI-001.003</t>
  </si>
  <si>
    <t>BT-SAI-001.003.001</t>
  </si>
  <si>
    <t>Conductiva</t>
  </si>
  <si>
    <t>BT-SAI-001.003.002</t>
  </si>
  <si>
    <t> Desconnectar momentàniament l'alimentació de xarxa i verificar el funcionament correcte de la unitat.</t>
  </si>
  <si>
    <t>BT-SAI-001.003.003</t>
  </si>
  <si>
    <t> Posteriorment verificar la càrrega correcta de l'equip.</t>
  </si>
  <si>
    <t>SC-SCA-001</t>
  </si>
  <si>
    <t>Sistema de Control d'Accessos A</t>
  </si>
  <si>
    <t>Control d'Accessos</t>
  </si>
  <si>
    <t>E-361</t>
  </si>
  <si>
    <t>Electroiman porta</t>
  </si>
  <si>
    <t>SC-003-001</t>
  </si>
  <si>
    <t>SC-003-001.001</t>
  </si>
  <si>
    <t> Inspeccioneu per mostreig l'estat de les connexions dels contactes magnètics.</t>
  </si>
  <si>
    <t>Empresa Especialista Control Accessos</t>
  </si>
  <si>
    <t>E-311</t>
  </si>
  <si>
    <t>Sistema de control d'accessos</t>
  </si>
  <si>
    <t>SC-003-001.002</t>
  </si>
  <si>
    <t>SC-003-001.003</t>
  </si>
  <si>
    <t>Inspeccionar per mostreig l'estat de les fixacions dels contactes magnètics.</t>
  </si>
  <si>
    <t>SC-003-001.004</t>
  </si>
  <si>
    <t> Realitzar prova de falsa alarma.</t>
  </si>
  <si>
    <t>SC-003-001.005</t>
  </si>
  <si>
    <t> Realitzar prova dobertura en els contactes magnètics. Heu de quedar constància del resultat de les verificacions anotant el canvi d'elements defectuosos que s'hagi realitzat.</t>
  </si>
  <si>
    <t>SC-003-001.006</t>
  </si>
  <si>
    <t> Inspeccioneu l'estat de les connexions dels detectors de presència.</t>
  </si>
  <si>
    <t>SC-003-001.007</t>
  </si>
  <si>
    <t> Inspeccioneu l'estat de les fixacions dels detectors de presència.</t>
  </si>
  <si>
    <t>SC-003-001.008</t>
  </si>
  <si>
    <t> Comprovar el funcionament dels detectors de presència. Ha de quedar constància del resultat de les verificacions i anotar el canvi d'elements defectuosos que s'hagin fet.</t>
  </si>
  <si>
    <t>SC-003-001.009</t>
  </si>
  <si>
    <t> Netejar els detectors.</t>
  </si>
  <si>
    <t>SC-003-001.010</t>
  </si>
  <si>
    <t> Verificar l'estat general de l'equip de control d'accés (porta, torniquet, talanquera, etc.).</t>
  </si>
  <si>
    <t>SC-003-001.011</t>
  </si>
  <si>
    <t> Regular tensions i intensitats dels components elèctrics del sistema.</t>
  </si>
  <si>
    <t>SC-003-001.012</t>
  </si>
  <si>
    <t> Verificar bateries, fusibles i material petit.</t>
  </si>
  <si>
    <t>SC-003-001.013</t>
  </si>
  <si>
    <t>Verificar la instal·lació i comprovar el funcionament correcte del sistema d'obertura o bloqueig.</t>
  </si>
  <si>
    <t>SC-003-001.014</t>
  </si>
  <si>
    <t> Inspeccioneu visualment l'estat de conservació de les sirenes.</t>
  </si>
  <si>
    <t>SC-003-001.015</t>
  </si>
  <si>
    <t> Comproveu el funcionament d'una de les sirenes de cada zona.</t>
  </si>
  <si>
    <t>SC-003-001.016</t>
  </si>
  <si>
    <t>SC-003-001.017</t>
  </si>
  <si>
    <t>E-360</t>
  </si>
  <si>
    <t>Detector de presència</t>
  </si>
  <si>
    <t>SC-003-001.018</t>
  </si>
  <si>
    <t>SC-003-001.019</t>
  </si>
  <si>
    <t>SC-003-001.020</t>
  </si>
  <si>
    <t>SC-003-001.021</t>
  </si>
  <si>
    <t>BT-IEX-002</t>
  </si>
  <si>
    <t>Il·luminació exterior A</t>
  </si>
  <si>
    <t>E-566</t>
  </si>
  <si>
    <t>Il·luminació exterior</t>
  </si>
  <si>
    <t>BT-IEX-002.003</t>
  </si>
  <si>
    <t>BT-IEX-002.003.001</t>
  </si>
  <si>
    <t>Equip Intern Electricitat</t>
  </si>
  <si>
    <t>BT-IEX-002.003.002</t>
  </si>
  <si>
    <t>BT-IEX-002.003.003</t>
  </si>
  <si>
    <t>BT-IEX-002.003.004</t>
  </si>
  <si>
    <t>CL-VT-001</t>
  </si>
  <si>
    <t>Equips de ventilació i extracció 3M</t>
  </si>
  <si>
    <t>E-573</t>
  </si>
  <si>
    <t>Sistemes de ventilació i extracció</t>
  </si>
  <si>
    <t>CL-VT-001.001</t>
  </si>
  <si>
    <t>CL-VT-001.001.001</t>
  </si>
  <si>
    <t>Inexistència de sorolls causats per desplaçament de les corretges de transmissió.</t>
  </si>
  <si>
    <t>CL-VT-001.001.002</t>
  </si>
  <si>
    <t>Alineació de transmissions per corretges, politges i ajust, si escau.</t>
  </si>
  <si>
    <t>CL-VT-001.001.003</t>
  </si>
  <si>
    <t>Inspecció de l'estat de les corretges de transmissió. Ajust de tensió o substitució de corretges, segons escaigui.</t>
  </si>
  <si>
    <t>CL-VT-001.001.004</t>
  </si>
  <si>
    <t>Inexistència de sorolls i vibracions anòmales procedents de contactes de contactors, interruptors i relés, de protecció de motors i substitució, si escau.</t>
  </si>
  <si>
    <t>CL-VT-001.001.005</t>
  </si>
  <si>
    <t>Mesura de tensions i intensitats per fase d'alimentació a motors i contrast amb les nominals de placa.</t>
  </si>
  <si>
    <t>CL-VT-001.001.006</t>
  </si>
  <si>
    <t>Comprovació d'ajust de punts de consigna i actuació dels elements elèctrics de seguretat.</t>
  </si>
  <si>
    <t>CL-VT-001.001.007</t>
  </si>
  <si>
    <t>Actuació de les proteccions magnetotèrmiques i diferencials, externes o internes (clixon), de motors i ajustos, si escau.</t>
  </si>
  <si>
    <t>CL-VT-001.001.008</t>
  </si>
  <si>
    <t>Sentit de rotació dels ventiladors.</t>
  </si>
  <si>
    <t>CL-VT-001.001.009</t>
  </si>
  <si>
    <t>nexistència de sorolls i vibracions anòmales durant el funcionament normal.</t>
  </si>
  <si>
    <t>E-487</t>
  </si>
  <si>
    <t>Extractor de lavabos</t>
  </si>
  <si>
    <t>CL-VT-001.002</t>
  </si>
  <si>
    <t>CL-VT-001.002.001</t>
  </si>
  <si>
    <t>CL-VT-001.002.002</t>
  </si>
  <si>
    <t>CL-VT-001.002.003</t>
  </si>
  <si>
    <t>CL-VT-001.002.004</t>
  </si>
  <si>
    <t>CL-VT-001.002.005</t>
  </si>
  <si>
    <t>CL-VT-001.002.006</t>
  </si>
  <si>
    <t>CL-VT-001.002.007</t>
  </si>
  <si>
    <t>CL-VT-001.002.008</t>
  </si>
  <si>
    <t>CL-VT-001.002.009</t>
  </si>
  <si>
    <t>Inexistència de sorolls i vibracions anòmales durant el funcionament normal.</t>
  </si>
  <si>
    <t>CL-IRG-003</t>
  </si>
  <si>
    <t>Certificat d'instal·lació individual de gas (IRG-3) 4A</t>
  </si>
  <si>
    <t>CL-IRG-003.001</t>
  </si>
  <si>
    <t>CL-IRG-003.001.001</t>
  </si>
  <si>
    <t>Rellenar el Certificado instalación individual gas  por la empresa instaladora de gas</t>
  </si>
  <si>
    <t>Empresa homologada en instal·lacions de GLP</t>
  </si>
  <si>
    <t>COMP-BT-001</t>
  </si>
  <si>
    <t>Manteniment Preventiu Complementari Equips de Baixa Tensió M</t>
  </si>
  <si>
    <t>BT-BN-001.001</t>
  </si>
  <si>
    <t>BT-BN-001.001.001</t>
  </si>
  <si>
    <t> Observar sobreescalfaments d'alguns dels elements de la bateria.</t>
  </si>
  <si>
    <t>BT-BN-001.001.002</t>
  </si>
  <si>
    <t> Verificar el bon funcionament de la ventilació forçada (si en disposa).</t>
  </si>
  <si>
    <t>BT-BN-001.001.003</t>
  </si>
  <si>
    <t> Verificar que la temperatura de la sala no supera la indicada pel fabricant.</t>
  </si>
  <si>
    <t>BT-BN-001.001.004</t>
  </si>
  <si>
    <t> Realitzar Termografia del conjunt.</t>
  </si>
  <si>
    <t>BT-BN-001.001.005</t>
  </si>
  <si>
    <t> Anàlisi de punts calents o punts de consum elevat.</t>
  </si>
  <si>
    <t>BT-BN-001.001.006</t>
  </si>
  <si>
    <t> Valors del cosinus de fi.</t>
  </si>
  <si>
    <t>BT-BN-002.001</t>
  </si>
  <si>
    <t>BT-BN-002.001.001</t>
  </si>
  <si>
    <t>BT-BN-002.001.002</t>
  </si>
  <si>
    <t>BT-BN-002.001.003</t>
  </si>
  <si>
    <t>Conclusions d’estat d’equip.</t>
  </si>
  <si>
    <t>BT-BN-002.001.004</t>
  </si>
  <si>
    <t> Verificar el bon funcionament de la ventilació forçada.</t>
  </si>
  <si>
    <t>BT-BN-002.001.005</t>
  </si>
  <si>
    <t> Mesurar el Coseno de fi manualment i comparar-lo amb el display de la bateria.</t>
  </si>
  <si>
    <t>BT-CE-001.001</t>
  </si>
  <si>
    <t>BT-CE-001.001.001</t>
  </si>
  <si>
    <t> Realitzar Termografia de tots els panells.</t>
  </si>
  <si>
    <t>BT-CE-001.001.002</t>
  </si>
  <si>
    <t> Anàlisi punts calents o punts de consum elevat.</t>
  </si>
  <si>
    <t>E-672</t>
  </si>
  <si>
    <t>Comptador elèctric</t>
  </si>
  <si>
    <t>BT-CONT-001.001</t>
  </si>
  <si>
    <t>BT-CONT-001.001.001</t>
  </si>
  <si>
    <t>Lectura contador P1</t>
  </si>
  <si>
    <t>kWh</t>
  </si>
  <si>
    <t>BT-CONT-001.001.002</t>
  </si>
  <si>
    <t>Lectura contador P2</t>
  </si>
  <si>
    <t>BT-CONT-001.001.003</t>
  </si>
  <si>
    <t>Lectura contador P3</t>
  </si>
  <si>
    <t>BT-GP-001.001</t>
  </si>
  <si>
    <t>BT-GP-001.001.001</t>
  </si>
  <si>
    <t> Comprovar visualment la inexistència de fuites entre el cos i la tapa.</t>
  </si>
  <si>
    <t>BT-GP-001.001.002</t>
  </si>
  <si>
    <t> Comprovar visualment la inexistència de fuites entre brides o connexions.</t>
  </si>
  <si>
    <t>BT-GP-001.001.003</t>
  </si>
  <si>
    <t>Canviar les juntes cada cop que es desmuntin.</t>
  </si>
  <si>
    <t>BT-GP-001.001.004</t>
  </si>
  <si>
    <t> Premeu la premsaestopa manualment quan les fuites siguin excessives.</t>
  </si>
  <si>
    <t>BT-GP-001.001.005</t>
  </si>
  <si>
    <t> Comproveu les fuites per tancament mecànic.</t>
  </si>
  <si>
    <t>BT-PY-001.002</t>
  </si>
  <si>
    <t>BT-PY-001.002.001</t>
  </si>
  <si>
    <t> Verificar l'estat de subjecció del suport.</t>
  </si>
  <si>
    <t>BT-PY-001.002.002</t>
  </si>
  <si>
    <t> Comprovar visualment l'estat de conservació del suport davant de la corrosió.</t>
  </si>
  <si>
    <t>BT-PY-001.002.003</t>
  </si>
  <si>
    <t> Verificar l'estat de l'aïllament del suport.</t>
  </si>
  <si>
    <t>BT-PY-001.002.004</t>
  </si>
  <si>
    <t> Inspeccionar les connexions elèctriques del suport.</t>
  </si>
  <si>
    <t>COMP-BT-002</t>
  </si>
  <si>
    <t>Manteniment Preventiu Complementari Equips de Baixa Tensió 3M</t>
  </si>
  <si>
    <t>BT-CE-001.002</t>
  </si>
  <si>
    <t>BT-CE-001.002.001</t>
  </si>
  <si>
    <t> Realitzar lectura de Voltatge de tots els circuits del quadre general i comparar amb els valors de referència.</t>
  </si>
  <si>
    <t>V</t>
  </si>
  <si>
    <t>BT-CE-001.002.002</t>
  </si>
  <si>
    <t> Verificar equilibri de càrregues.</t>
  </si>
  <si>
    <t>BT-CE-001.002.003</t>
  </si>
  <si>
    <t> Ajustar els relés als valors obtinguts.</t>
  </si>
  <si>
    <t>BT-CE-001.002.004</t>
  </si>
  <si>
    <t> Inspeccionar visualment els cables interiors.</t>
  </si>
  <si>
    <t>BT-CE-001.002.005</t>
  </si>
  <si>
    <t>Realitzar lectura d'intensitat de tots els circuits del quadre general i comparar amb els valors de referència.</t>
  </si>
  <si>
    <t>I</t>
  </si>
  <si>
    <t>BT-ILE-001.003</t>
  </si>
  <si>
    <t>BT-ILE-001.003.001</t>
  </si>
  <si>
    <t>Comprovar l'encesa correcta dels autònoms d'emergència, fer un tall de l'energia elèctrica i verificar la no disminució de la intensitat de llum durant 60 minuts.</t>
  </si>
  <si>
    <t>COMP-BT-003</t>
  </si>
  <si>
    <t>Manteniment Preventiu Complementari Equips de Baixa Tensió 6M</t>
  </si>
  <si>
    <t>BT-BN-001.002</t>
  </si>
  <si>
    <t>BT-BN-001.002.001</t>
  </si>
  <si>
    <t> Comprovar el correcte estat de mecanismes i condensadors</t>
  </si>
  <si>
    <t>BT-BN-001.002.002</t>
  </si>
  <si>
    <t> Inspeccionar els cables interiors.</t>
  </si>
  <si>
    <t>BT-BN-002.002</t>
  </si>
  <si>
    <t>BT-BN-002.002.001</t>
  </si>
  <si>
    <t> Comproveu l'accionament mecànic dels contactors.</t>
  </si>
  <si>
    <t>BT-BN-002.002.002</t>
  </si>
  <si>
    <t>BT-CE-001.003</t>
  </si>
  <si>
    <t>BT-CE-001.003.001</t>
  </si>
  <si>
    <t> Mesurar Impedància de bucle a l'interruptor general.</t>
  </si>
  <si>
    <t>BT-CE-001.003.002</t>
  </si>
  <si>
    <t> Comparar amb els valors de referència.</t>
  </si>
  <si>
    <t>BT-CE-001.003.003</t>
  </si>
  <si>
    <t> Verificar la continuïtat de posada a terra a tot el quadre.</t>
  </si>
  <si>
    <t>BT-CE-001.003.004</t>
  </si>
  <si>
    <t>Netegeu l'interior del quadre elèctric amb aire a pressió.</t>
  </si>
  <si>
    <t>BT-CE-001.003.005</t>
  </si>
  <si>
    <t> Verificació de senyalització de cablatge i circuits a l'interior del quadre.</t>
  </si>
  <si>
    <t>BT-CE-001.003.006</t>
  </si>
  <si>
    <t> Neteja exterior del quadre, verificació de senyalitzacions de circuits a l'exterior i comprovació de l'esquema unifilar del quadre.</t>
  </si>
  <si>
    <t>BT-CE-002.001</t>
  </si>
  <si>
    <t>BT-CE-002.001.001</t>
  </si>
  <si>
    <t> Realitzar accionament de tots els contactors des del sistema de gestió i verificació en camp del seu funcionament correcte.</t>
  </si>
  <si>
    <t>BT-CE-002.001.002</t>
  </si>
  <si>
    <t> Engegar tots els elements alimentats des del quadre i realitzar Termografia de tots els panells.</t>
  </si>
  <si>
    <t>BT-CE-002.001.003</t>
  </si>
  <si>
    <t> Analitzar punts calents o de consum elevat.</t>
  </si>
  <si>
    <t>COMP-CL-003</t>
  </si>
  <si>
    <t>Manteniment Preventiu Complementari Equips de Climatització 3M</t>
  </si>
  <si>
    <t>CL-D-DE-002.002</t>
  </si>
  <si>
    <t>CL-D-DE-002.002.001</t>
  </si>
  <si>
    <t> Anoteu la pressió del circuit d'expansió.</t>
  </si>
  <si>
    <t>CL-D-DE-002.002.002</t>
  </si>
  <si>
    <t> Verificar la inexistència de fuites daigua.</t>
  </si>
  <si>
    <t>CL-D-DE-002.002.003</t>
  </si>
  <si>
    <t> Purgar els punts més alts de la instal·lació.</t>
  </si>
  <si>
    <t>CL-D-DE-002.002.004</t>
  </si>
  <si>
    <t> Verificar el funcionament del desguàs de la vàlvula de seguretat.</t>
  </si>
  <si>
    <t>CL-D-DE-002.002.005</t>
  </si>
  <si>
    <t> Comproveu la pressió en fred de la cambra de gas i ompliu si escau.</t>
  </si>
  <si>
    <t>CL-D-DE-002.002.006</t>
  </si>
  <si>
    <t> Controleu la pressió de l'aigua en fred.</t>
  </si>
  <si>
    <t>CL-D-DE-002.002.007</t>
  </si>
  <si>
    <t> Comprovar les pressions a ple rendiment.</t>
  </si>
  <si>
    <t>CL-D-DE-002.002.008</t>
  </si>
  <si>
    <t> Verificar el funcionament dels purgadors automàtics.</t>
  </si>
  <si>
    <t>CL-D-GAS-001.003</t>
  </si>
  <si>
    <t>CL-D-GAS-001.003.001</t>
  </si>
  <si>
    <t> Comproveu la pressió del circuit de subministrament.</t>
  </si>
  <si>
    <t>CL-D-GAS-001.003.002</t>
  </si>
  <si>
    <t> Comproveu la pressió d'utilització.</t>
  </si>
  <si>
    <t>CL-D-GAS-001.003.003</t>
  </si>
  <si>
    <t> Verificar la inexistència de fuites a la xarxa.</t>
  </si>
  <si>
    <t>CL-D-GAS-001.003.004</t>
  </si>
  <si>
    <t> Verificar l'estat de les canalitzacions.</t>
  </si>
  <si>
    <t>CL-P-TE-002.001</t>
  </si>
  <si>
    <t>CL-P-TE-002.001.001</t>
  </si>
  <si>
    <t>Inspeccionar el dipòsit i netejar-ne quan hi hagi sediments o productes de corrosió visibles.</t>
  </si>
  <si>
    <t>CL-P-TE-002.001.002</t>
  </si>
  <si>
    <t> Escalfar l'aigua dels dipòsits que hagin quedat fora de servei un cert temps fins a la temperatura de 70ºC, i mantenir aquesta temperatura durant dues hores com a mínim.</t>
  </si>
  <si>
    <t>COMP-FT-001</t>
  </si>
  <si>
    <t>Manteniment Preventiu Complementari Equips de Lampisteria M</t>
  </si>
  <si>
    <t>FT-ACS-002.002</t>
  </si>
  <si>
    <t>FT-ACS-002.002.001</t>
  </si>
  <si>
    <t> Anotar la pressió del circuit.</t>
  </si>
  <si>
    <t>FT-ACS-002.002.002</t>
  </si>
  <si>
    <t>FT-ACS-002.002.003</t>
  </si>
  <si>
    <t> Purgar els punts alts de la instal·lació.</t>
  </si>
  <si>
    <t>FT-ACS-002.002.004</t>
  </si>
  <si>
    <t>FT-AFS-001.001</t>
  </si>
  <si>
    <t>FT-AFS-001.001.001</t>
  </si>
  <si>
    <t> Verificar l'estat del quadre elèctric comprovant la posició dels selectors i el funcionament dels pilots.</t>
  </si>
  <si>
    <t>FT-AFS-001.001.002</t>
  </si>
  <si>
    <t> Verificar l'estat general del grup comprovant l'absència de fugides.</t>
  </si>
  <si>
    <t>FT-AFS-001.001.003</t>
  </si>
  <si>
    <t> Verificar i controlar la pressió als manòmetres.</t>
  </si>
  <si>
    <t>FT-AFS-001.001.004</t>
  </si>
  <si>
    <t> Mirar el nivell daigua del dipòsit.</t>
  </si>
  <si>
    <t>FT-AFS-001.001.005</t>
  </si>
  <si>
    <t> Verificar la posició i l'actuació de les vàlvules d'ompliment, aspiració i drenatge.</t>
  </si>
  <si>
    <t>FT-AFS-001.001.006</t>
  </si>
  <si>
    <t> Comproveu l'absència de fuites i filtracions.</t>
  </si>
  <si>
    <t>FT-AFS-001.007</t>
  </si>
  <si>
    <t>FT-AFS-001.007.001</t>
  </si>
  <si>
    <t> Verificar el funcionament correcte de tots els elements de tractament d'aigua: funcionament correcte i calibratge.</t>
  </si>
  <si>
    <t>FT-AR-003.001</t>
  </si>
  <si>
    <t>FT-AR-003.001.001</t>
  </si>
  <si>
    <t> Verificar l'estat interior correcte de l'arqueta.</t>
  </si>
  <si>
    <t>FT-AR-003.001.002</t>
  </si>
  <si>
    <t> Neteja de l'arqueta.</t>
  </si>
  <si>
    <t>FT-AR-003.001.003</t>
  </si>
  <si>
    <t> Verificar-ne l'estanquitat.</t>
  </si>
  <si>
    <t>E-181</t>
  </si>
  <si>
    <t>Comptador d'Aigua de  Fontaneria</t>
  </si>
  <si>
    <t>FT-C-001.001</t>
  </si>
  <si>
    <t>FT-C-001.001.001</t>
  </si>
  <si>
    <t> Inspecció visual de l'absència de fuites a premses, ràcords i juntes.</t>
  </si>
  <si>
    <t>E-184</t>
  </si>
  <si>
    <t>Descalcificador d'aigua</t>
  </si>
  <si>
    <t>FT-DC-002.002</t>
  </si>
  <si>
    <t>FT-DC-002.002.001</t>
  </si>
  <si>
    <t> Verificar que la regeneració de sal es produeix de manera automàtica i en el moment previst.</t>
  </si>
  <si>
    <t>FT-DC-002.002.002</t>
  </si>
  <si>
    <t> Comproveu el bon estat de conservació del dipòsit de resina.</t>
  </si>
  <si>
    <t>FT-DC-002.002.003</t>
  </si>
  <si>
    <t>Verificar el bon estat de conservació del dipòsit de salmorra.</t>
  </si>
  <si>
    <t>FT-DC-002.002.004</t>
  </si>
  <si>
    <t> Netejar el desguàs verificant que no està obstruït.</t>
  </si>
  <si>
    <t>FT-DC-002.002.005</t>
  </si>
  <si>
    <t> Procedir a la desinfecció de la resina (aquesta desinfecció no és necessària si les sals contenen ja el nivell de desinfectant necessari per a les resines).</t>
  </si>
  <si>
    <t>FT-DC-002.002.006</t>
  </si>
  <si>
    <t> Comproveu el bon funcionament de la bomba dosificadora de clor i verifiqueu la càrrega de reactiu.</t>
  </si>
  <si>
    <t>FT-DC-002.002.007</t>
  </si>
  <si>
    <t> Verifiqueu l'estanquitat de les juntes d'unió.</t>
  </si>
  <si>
    <t>FT-DC-002.002.008</t>
  </si>
  <si>
    <t> Verificar el funcionament correcte del quadre de comandament i dels senyals d'alarma.</t>
  </si>
  <si>
    <t>FT-DC-002.002.009</t>
  </si>
  <si>
    <t> Comprovar el funcionament de les vàlvules en general.</t>
  </si>
  <si>
    <t>COMP-FT-003</t>
  </si>
  <si>
    <t>Manteniment Preventiu Complementari Equips de Lampisteria 3M</t>
  </si>
  <si>
    <t>E-186</t>
  </si>
  <si>
    <t>Electrobomba submergida</t>
  </si>
  <si>
    <t>FT-EB-001.001</t>
  </si>
  <si>
    <t>FT-EB-001.001.001</t>
  </si>
  <si>
    <t> Anotar la intensitat per fase i comprovar amb la nominal.</t>
  </si>
  <si>
    <t>A</t>
  </si>
  <si>
    <t>FT-EB-001.001.003</t>
  </si>
  <si>
    <t> Inspeccionar les connexions elèctriques, la connexió a terra i l'aïllament del motor (entre fases i entre fase i terra).</t>
  </si>
  <si>
    <t>FT-EB-001.001.004</t>
  </si>
  <si>
    <t> Comprovar i ajustar el relé tèrmic.</t>
  </si>
  <si>
    <t>FT-EB-001.001.005</t>
  </si>
  <si>
    <t> Inspeccioneu l'estat general, netegeu el motor i repinteu en cas necessari.</t>
  </si>
  <si>
    <t>FT-EB-001.001.006</t>
  </si>
  <si>
    <t> Reviseu el tancament i repremeu en cas necessari.</t>
  </si>
  <si>
    <t>FT-EB-001.001.007</t>
  </si>
  <si>
    <t> Verificar que els desguassos de refrigeració i degoteig no estan obstruïts (per a tancaments de premsa estopa).</t>
  </si>
  <si>
    <t>FT-EB-001.001.008</t>
  </si>
  <si>
    <t> Verificar l'estat dels enllaços.</t>
  </si>
  <si>
    <t>FT-EB-001.001.009</t>
  </si>
  <si>
    <t>Comprovar l'absència de fuites a les juntes.</t>
  </si>
  <si>
    <t>FT-EB-001.001.010</t>
  </si>
  <si>
    <t> Netejar els filtres d'aspiració i de renovació si cal.</t>
  </si>
  <si>
    <t>COMP-FT-004</t>
  </si>
  <si>
    <t>Manteniment Preventiu Complementari Equips de Lampisteria 6M</t>
  </si>
  <si>
    <t>FT-SN-001.004</t>
  </si>
  <si>
    <t>FT-SN-001.004.001</t>
  </si>
  <si>
    <t> Neteja de les reixes, embornals i accessoris, examinant-ne tots els elements.</t>
  </si>
  <si>
    <t>FT-SN-001.004.002</t>
  </si>
  <si>
    <t> Efectuar una prova d'evacuació i comprovar la no disminució del cabal.</t>
  </si>
  <si>
    <t>COMP-FT-005</t>
  </si>
  <si>
    <t>Manteniment Preventiu Complementari Equips Lampisteria A</t>
  </si>
  <si>
    <t>FT-ACS-002.006</t>
  </si>
  <si>
    <t>FT-ACS-002.006.001</t>
  </si>
  <si>
    <t> Verificar el funcionament de la vàlvula de seguretat.</t>
  </si>
  <si>
    <t>FT-ACS-002.006.002</t>
  </si>
  <si>
    <t> Comproveu la pressió en fred.</t>
  </si>
  <si>
    <t>FT-ACS-002.006.003</t>
  </si>
  <si>
    <t>Comproveu la pressió de l'aigua al circuit en fred.</t>
  </si>
  <si>
    <t>FT-ACS-002.006.004</t>
  </si>
  <si>
    <t>FT-ACS-002.006.005</t>
  </si>
  <si>
    <t>FT-AFS-001.005</t>
  </si>
  <si>
    <t>FT-AFS-001.005.001</t>
  </si>
  <si>
    <t> Revisar i greixar tots els elements mòbils.</t>
  </si>
  <si>
    <t>FT-AFS-001.005.002</t>
  </si>
  <si>
    <t> Comprovar el tarat dels pressòstats.</t>
  </si>
  <si>
    <t>FT-AFS-001.005.003</t>
  </si>
  <si>
    <t> Repassar els ancoratges i reapretar si fos necessari.</t>
  </si>
  <si>
    <t>FT-AFS-001.005.004</t>
  </si>
  <si>
    <t> Verificar la senyalització i les alarmes del quadre elèctric.</t>
  </si>
  <si>
    <t>FT-AFS-001.005.005</t>
  </si>
  <si>
    <t> Accionar tots els elements de valvuleria.</t>
  </si>
  <si>
    <t>FT-AFS-001.005.006</t>
  </si>
  <si>
    <t> Neteja general del local i dels equips.</t>
  </si>
  <si>
    <t>FT-AFS-001.005.007</t>
  </si>
  <si>
    <t> Verificar el consum denergia.</t>
  </si>
  <si>
    <t>FT-AFS-001.005.008</t>
  </si>
  <si>
    <t> Verificar l'estanquitat de les juntes.</t>
  </si>
  <si>
    <t>FT-AFS-001.005.009</t>
  </si>
  <si>
    <t> Verificar el correcte estat dels coixinets.</t>
  </si>
  <si>
    <t>FT-AFS-001.005.010</t>
  </si>
  <si>
    <t> Comproveu l'estat dels filtres.</t>
  </si>
  <si>
    <t>FT-AFS-001.005.011</t>
  </si>
  <si>
    <t>Comprovar l'estat d'oxidació i aplicar-hi pintura si cal.</t>
  </si>
  <si>
    <t>FT-AFS-001.005.012</t>
  </si>
  <si>
    <t>FT-C-001.002</t>
  </si>
  <si>
    <t>FT-C-001.002.001</t>
  </si>
  <si>
    <t>FT-C-001.002.002</t>
  </si>
  <si>
    <t>FT-C-001.002.003</t>
  </si>
  <si>
    <t>FT-DC-002.003</t>
  </si>
  <si>
    <t>FT-DC-002.003.001</t>
  </si>
  <si>
    <t> Buideu i netegeu l'interior del dipòsit de sal comprovant que l'interior de la cambra es troba en perfecte estat.</t>
  </si>
  <si>
    <t>FT-DC-002.003.002</t>
  </si>
  <si>
    <t> En cas de gran acumulació de brutícia raspallar amb molta cura.</t>
  </si>
  <si>
    <t>FT-DC-002.003.003</t>
  </si>
  <si>
    <t> Reviseu el nivell de desgast de la resina i el grau de brutícia retingut.</t>
  </si>
  <si>
    <t>FT-MO-001.001</t>
  </si>
  <si>
    <t>FT-MO-001.001.001</t>
  </si>
  <si>
    <t> Verificar que el temps de funcionament estigui dins del marge esperat.</t>
  </si>
  <si>
    <t>FT-MO-001.001.002</t>
  </si>
  <si>
    <t> Comprovar que el tancament és total (absència de degoteig).</t>
  </si>
  <si>
    <t>FT-MO-001.001.003</t>
  </si>
  <si>
    <t>Netejar el filtre i verificar que el flux és finament subdividit.</t>
  </si>
  <si>
    <t>COMP-GS-002</t>
  </si>
  <si>
    <t>Manteniment Preventiu Complementari Equips del Sistema de Gestió 6M</t>
  </si>
  <si>
    <t>GS-001.001</t>
  </si>
  <si>
    <t>GS-001.001.001</t>
  </si>
  <si>
    <t> Inspecció de circuits elèctrics dalimentació: fonts de tensió estabilitzada, interruptors, proteccions i senyalització, i connexions.</t>
  </si>
  <si>
    <t>GS-001.001.002</t>
  </si>
  <si>
    <t> Verificació d'estat i actuació de sensors, controls de temperatura i termòstats.</t>
  </si>
  <si>
    <t>GS-001.001.003</t>
  </si>
  <si>
    <t> Verificació d'estat i actuació de controls de pressió, transductors i pressòstats.</t>
  </si>
  <si>
    <t>GS-001.001.004</t>
  </si>
  <si>
    <t>Comprovació d'entrades analògiques i digitals a mòduls i centraletes.</t>
  </si>
  <si>
    <t>GS-001.001.005</t>
  </si>
  <si>
    <t> Comprovació de sortides analògiques i digitals en mòduls i centraletes.</t>
  </si>
  <si>
    <t>GS-001.001.006</t>
  </si>
  <si>
    <t> Comprovació d'entrades de senyals a actuadors, servomotors, vàlvules automàtiques i receptors.</t>
  </si>
  <si>
    <t>GS-001.001.007</t>
  </si>
  <si>
    <t> Verificació de dades i paràmetres de configuració al controlador principal i ajust, si escau.</t>
  </si>
  <si>
    <t>GS-001.001.008</t>
  </si>
  <si>
    <t> Verificació de lògiques de control i comprovació del comportament del sistema en funció de la programació establerta. Modificacions i ajustaments, si escau.</t>
  </si>
  <si>
    <t>GS-001.001.009</t>
  </si>
  <si>
    <t> Verificació d'estat i d'actuació de mòduls i controladors perifèrics.</t>
  </si>
  <si>
    <t>GS-001.001.010</t>
  </si>
  <si>
    <t> Verificació d‟estat i actuació de controladors i interruptors de flux de fluids.</t>
  </si>
  <si>
    <t>GS-001.001.011</t>
  </si>
  <si>
    <t> Verificació d'estat i actuació de sensors i controladors de nivell</t>
  </si>
  <si>
    <t>GS-001.001.012</t>
  </si>
  <si>
    <t> Inspecció de les dades acumulades a la memòria principal: alarmes actives i històric d'incidències.</t>
  </si>
  <si>
    <t>GS-001.001.013</t>
  </si>
  <si>
    <t>Verificar si hi ha nous punts de control a l'edifici que puguin ser integrats al sistema de gestió.</t>
  </si>
  <si>
    <t>GS-001.001.014</t>
  </si>
  <si>
    <t> Comprovació general d'estat i funcionament de pantalles, teclats, impressores i perifèrics.</t>
  </si>
  <si>
    <t>GS-001.001.015</t>
  </si>
  <si>
    <t> Verificació del funcionament de la impressió dinformes, gràfics o tendències.</t>
  </si>
  <si>
    <t>GS-001.001.016</t>
  </si>
  <si>
    <t> Comprovació de l'arrencada del lloc central de gestió després d'una fallida del subministrament de tensió.</t>
  </si>
  <si>
    <t>GS-001.001.017</t>
  </si>
  <si>
    <t> Verificació de funcionament dels sistemes d'alimentació ininterrompuda (SAI).</t>
  </si>
  <si>
    <t>GS-001.001.018</t>
  </si>
  <si>
    <t> Comprovació de l‟estat de cables d‟alimentació elèctrica i connexions.</t>
  </si>
  <si>
    <t>GS-001.001.019</t>
  </si>
  <si>
    <t> Verificació de la data i hora.</t>
  </si>
  <si>
    <t>GS-001.001.020</t>
  </si>
  <si>
    <t> Comprovació de les comunicacions amb els controladors perifèrics.</t>
  </si>
  <si>
    <t>GS-001.001.021</t>
  </si>
  <si>
    <t> Verificació de comunicacions i senyals dels diferents punts de control en correspondència amb els gràfics de la instal·lació i pantalles de text.</t>
  </si>
  <si>
    <t>GS-001.001.022</t>
  </si>
  <si>
    <t> Verificació de funcionament general.</t>
  </si>
  <si>
    <t>GS-001.001.023</t>
  </si>
  <si>
    <t> Anàlisi dhistòrics i tendències.</t>
  </si>
  <si>
    <t>E-199</t>
  </si>
  <si>
    <t>Quadre de Control BMS Climatització</t>
  </si>
  <si>
    <t>GS-002.001</t>
  </si>
  <si>
    <t>GS-002.001.001</t>
  </si>
  <si>
    <t>Verificació de l'estat dels quadres de control.</t>
  </si>
  <si>
    <t>GS-002.001.002</t>
  </si>
  <si>
    <t> Neteja interior, collament de connexions i protecció antihumitat.</t>
  </si>
  <si>
    <t>GS-002.001.003</t>
  </si>
  <si>
    <t> Verificació d'esquemes de connexió de quadres de control i actualització.</t>
  </si>
  <si>
    <t>GS-002.001.004</t>
  </si>
  <si>
    <t> Verificació general d'estat de la instal·lació elèctrica.</t>
  </si>
  <si>
    <t>GS-002.001.005</t>
  </si>
  <si>
    <t> Comprovació d´aïllaments i connexions.</t>
  </si>
  <si>
    <t>GS-002.001.006</t>
  </si>
  <si>
    <t> Inspecció de pantalles i dispositius de visualització i senyalització.</t>
  </si>
  <si>
    <t>GS-002.001.007</t>
  </si>
  <si>
    <t> Inspecció de teclats i botoneres daccionament.</t>
  </si>
  <si>
    <t>GS-002.001.008</t>
  </si>
  <si>
    <t> Comprovació de tensions dalimentació, llaços de regulació i elements actuadors.</t>
  </si>
  <si>
    <t>GS-002.001.009</t>
  </si>
  <si>
    <t> Inspecció de l'estat i connexió dels “busos” de comunicació.</t>
  </si>
  <si>
    <t>GS-002.001.010</t>
  </si>
  <si>
    <t> Verificació d'estat i càrrega de bateries dels controladors.</t>
  </si>
  <si>
    <t>GS-004.002</t>
  </si>
  <si>
    <t>GS-004.002.001</t>
  </si>
  <si>
    <t>Inspecció i estrenyiment de connexions elèctriques</t>
  </si>
  <si>
    <t>GS-004.002.002</t>
  </si>
  <si>
    <t> Verificació d'estat i funcionament de la regulació d'il·luminació. Calibrar si cal.</t>
  </si>
  <si>
    <t>GS-004.002.003</t>
  </si>
  <si>
    <t> Verificació d'estat i funcionament de les lluminàries d'acord amb el senyal de comandament.</t>
  </si>
  <si>
    <t>GS-004.002.004</t>
  </si>
  <si>
    <t> Comprovació de recorreguts i ajustament, si escau.</t>
  </si>
  <si>
    <t>GS-004.002.005</t>
  </si>
  <si>
    <t> Verificació d'estat i funcionament de temporitzadors i programadors.</t>
  </si>
  <si>
    <t>GS-004.002.006</t>
  </si>
  <si>
    <t> Premeu de connexions elèctriques i ajust, si escau.</t>
  </si>
  <si>
    <t>GS-004.002.007</t>
  </si>
  <si>
    <t> Comprovació del funcionament del conjunt del sistema de regulació i control.</t>
  </si>
  <si>
    <t>GS-004.002.008</t>
  </si>
  <si>
    <t> Inspecció de circuits elèctrics dalimentació: interruptors, proteccions i senyalització.</t>
  </si>
  <si>
    <t>GS-004.002.009</t>
  </si>
  <si>
    <t> Verificació d'estat i funcionament de balasts electrònics, i ajustar si cal.</t>
  </si>
  <si>
    <t>GS-004.002.010</t>
  </si>
  <si>
    <t> Verificació d'estat i de funcionament de reguladors i centraletes.</t>
  </si>
  <si>
    <t>COMP-MT-001</t>
  </si>
  <si>
    <t>Manteniment Preventiu Complementari Equips de Mitja Tensió M</t>
  </si>
  <si>
    <t>MT-TR-001.001</t>
  </si>
  <si>
    <t>MT-TR-001.001.001</t>
  </si>
  <si>
    <t> Comproveu visualment l'estat exterior del transformador.</t>
  </si>
  <si>
    <t>MT-TR-001.001.002</t>
  </si>
  <si>
    <t> Verificar la temperatura de la sala en períodes de consum màxim.</t>
  </si>
  <si>
    <t>COMP-MT-002</t>
  </si>
  <si>
    <t>Manteniment Preventiu Complementari Equips de Mitja Tensió A</t>
  </si>
  <si>
    <t>E-204</t>
  </si>
  <si>
    <t>Safates, canalitzacions i mecanismes elèctrics de mitja tensió</t>
  </si>
  <si>
    <t>MT-BC-001.001</t>
  </si>
  <si>
    <t>MT-BC-001.001.001</t>
  </si>
  <si>
    <t> Netejar els interruptors i els endolls.</t>
  </si>
  <si>
    <t>MT-BC-001.001.002</t>
  </si>
  <si>
    <t>MT-BC-001.001.003</t>
  </si>
  <si>
    <t>MT-BC-001.001.004</t>
  </si>
  <si>
    <t>MT-BC-001.001.005</t>
  </si>
  <si>
    <t>MT-CL-001.001</t>
  </si>
  <si>
    <t>MT-CL-001.001.001</t>
  </si>
  <si>
    <t> Verificar la penetració, la pressió i la simultaneïtat de contactes.</t>
  </si>
  <si>
    <t>MT-CL-001.001.002</t>
  </si>
  <si>
    <t> Comprovar els deterioraments i desgasts a les peces de més treball.</t>
  </si>
  <si>
    <t>MT-CL-001.001.003</t>
  </si>
  <si>
    <t> Verificar aïllament als aïlladors. Netejar aïlladors i fulles.</t>
  </si>
  <si>
    <t>MT-CL-001.001.004</t>
  </si>
  <si>
    <t> Verificar les regulacions dels mecanismes i les varetes de transmissió per a la desconnexió i rear-me per actuació de relés directes i fusibles.</t>
  </si>
  <si>
    <t>MT-CL-001.001.005</t>
  </si>
  <si>
    <t> Comprovar el calibratge dels fusibles.</t>
  </si>
  <si>
    <t>MT-CL-001.001.006</t>
  </si>
  <si>
    <t> Executar diverses maniobres de connexió i desconnexió per verificar-ne el funcionament.</t>
  </si>
  <si>
    <t>MT-CL-001.001.007</t>
  </si>
  <si>
    <t> Executar diverses maniobres d'accionament manual per verificar-ne l'actuació correcta.</t>
  </si>
  <si>
    <t>MT-CL-001.001.008</t>
  </si>
  <si>
    <t> Executar diverses maniobres daccionament elèctric a distància per verificar la correcta actuació.</t>
  </si>
  <si>
    <t>MT-CL-001.001.009</t>
  </si>
  <si>
    <t>Lubricar els mecanismes.</t>
  </si>
  <si>
    <t>MT-CL-001.001.010</t>
  </si>
  <si>
    <t> Comprovar els enclavaments.</t>
  </si>
  <si>
    <t>MT-CL-001.001.011</t>
  </si>
  <si>
    <t> Netejar els borns, les càmeres, les articulacions i els mecanismes.</t>
  </si>
  <si>
    <t>MT-CL-001.001.012</t>
  </si>
  <si>
    <t> Mesurar la resistència de contactes en relació amb l'escalfament experimental per efecte Joule.</t>
  </si>
  <si>
    <t>MT-CL-001.001.013</t>
  </si>
  <si>
    <t> Comproveu el sincronisme d'obertura i tancament de contactes.</t>
  </si>
  <si>
    <t>MT-CL-001.001.014</t>
  </si>
  <si>
    <t> Mesurar la resistència d‟aïllaments entre càmeres i contra massa.</t>
  </si>
  <si>
    <t>MT-CL-001.001.015</t>
  </si>
  <si>
    <t> Comprovar les regulacions dels mecanismes dobertura i tancament.</t>
  </si>
  <si>
    <t>MT-CL-001.001.016</t>
  </si>
  <si>
    <t> Comprovar la desconnexió del disjuntor per lactuació dels relés indirectes.</t>
  </si>
  <si>
    <t>MT-CL-001.001.017</t>
  </si>
  <si>
    <t> Realitzar la neteja general de la cabina.</t>
  </si>
  <si>
    <t>MT-CL-001.001.018</t>
  </si>
  <si>
    <t> Comprovar l'estat de corrosió aplicant, si cal, a les zones afectades, pintura del tipus poliuretà catalitzable.</t>
  </si>
  <si>
    <t>COMP-OC-001</t>
  </si>
  <si>
    <t>Manteniment Preventiu Complementari Obra Civil M</t>
  </si>
  <si>
    <t>OC-CU-013.002</t>
  </si>
  <si>
    <t>OC-CU-013.002.001</t>
  </si>
  <si>
    <t> Neteja de fullaraca i similars en general (superfície, aiguafons, canalons perimetrals, embornals, etc.).</t>
  </si>
  <si>
    <t>Paleta</t>
  </si>
  <si>
    <t>COMP-OC-003</t>
  </si>
  <si>
    <t>Manteniment Preventiu Complementari Obra Civil 3M</t>
  </si>
  <si>
    <t>E-235</t>
  </si>
  <si>
    <t>Baranes</t>
  </si>
  <si>
    <t>OC-DF-001.001</t>
  </si>
  <si>
    <t>OC-DF-001.001.001</t>
  </si>
  <si>
    <t> Revisió general de l'estat de conservació dels elements verticals i horitzontals, així com el seu enclavament amb terra i parets.</t>
  </si>
  <si>
    <t>OC-DF-001.001.002</t>
  </si>
  <si>
    <t> Polit dels punts amb òxid.</t>
  </si>
  <si>
    <t>OC-DF-001.001.003</t>
  </si>
  <si>
    <t> Pintat per punts amb pintura antioxidant i remat a la mateixa pintura plasmada en projecte.</t>
  </si>
  <si>
    <t>OC-DF-001.001.004</t>
  </si>
  <si>
    <t> Inspecció de les possibles ratlladures i corrosió als ancoratges.</t>
  </si>
  <si>
    <t>OC-DF-001.001.005</t>
  </si>
  <si>
    <t> Neteja general, evitant àcids, lleixius o productes abrasius.</t>
  </si>
  <si>
    <t>E-257</t>
  </si>
  <si>
    <t>Paviment de fusta</t>
  </si>
  <si>
    <t>OC-PA-008-001</t>
  </si>
  <si>
    <t>OC-PA-008-001.001</t>
  </si>
  <si>
    <t> Neteja segons l'acabat superficial (vernís, ceres, olis).</t>
  </si>
  <si>
    <t>OC-PA-008-001.002</t>
  </si>
  <si>
    <t> Encerat antilliscant i abrillantat (paviment i sòcol).</t>
  </si>
  <si>
    <t>OC-PA-008-002</t>
  </si>
  <si>
    <t>OC-PA-008-002.001</t>
  </si>
  <si>
    <t> Revisió per a la detecció de peces soltes o deteriorades, procedint a la seva reposició si cal.</t>
  </si>
  <si>
    <t>E-271</t>
  </si>
  <si>
    <t>Porta de façana</t>
  </si>
  <si>
    <t>OC-PU-004.001</t>
  </si>
  <si>
    <t>OC-PU-004.001.001</t>
  </si>
  <si>
    <t> Verificar l'absència de cops, deformacions, trencaments o despenjaments que puguin afectar la funció de la porta.</t>
  </si>
  <si>
    <t>OC-PU-004.001.002</t>
  </si>
  <si>
    <t> Revisió dels mecanismes de moviment de la porta. Greixatge si cal i neteja.</t>
  </si>
  <si>
    <t>OC-PU-004.001.003</t>
  </si>
  <si>
    <t> Revisió de la guia de moviment de la porta. Neteja i eliminació d obstacles al moviment.</t>
  </si>
  <si>
    <t>OC-PU-004.001.004</t>
  </si>
  <si>
    <t> Revisió dels elements de tancament</t>
  </si>
  <si>
    <t>OC-PU-004.001.005</t>
  </si>
  <si>
    <t> Comprovació de la velocitat de tancament.</t>
  </si>
  <si>
    <t>OC-PU-004.001.006</t>
  </si>
  <si>
    <t> Comprovació de la configuració entra fulles evitant folgures.</t>
  </si>
  <si>
    <t>OC-PU-004.001.007</t>
  </si>
  <si>
    <t> Reglatge del tancament de la porta si cal.</t>
  </si>
  <si>
    <t>E-278</t>
  </si>
  <si>
    <t>Sòls i escales de fusta</t>
  </si>
  <si>
    <t>OC-RV-007.001</t>
  </si>
  <si>
    <t>OC-RV-007.001.001</t>
  </si>
  <si>
    <t>OC-RV-007.001.002</t>
  </si>
  <si>
    <t>COMP-OC-004</t>
  </si>
  <si>
    <t>Mantenimiento Preventivo Complementario Obra Civil 6M</t>
  </si>
  <si>
    <t>E-215</t>
  </si>
  <si>
    <t>Suports de fusta</t>
  </si>
  <si>
    <t>OC-CE-007.001</t>
  </si>
  <si>
    <t>OC-CE-007.001.001</t>
  </si>
  <si>
    <t> Inspecció de laparició de pandejos o desploms.</t>
  </si>
  <si>
    <t>OC-CE-007.001.002</t>
  </si>
  <si>
    <t> Comprovar que no hi ha situacions persistents d'humitat.</t>
  </si>
  <si>
    <t>OC-CE-007.001.003</t>
  </si>
  <si>
    <t> Verificar la inexistència dinsectes.</t>
  </si>
  <si>
    <t>OC-CE-007.001.004</t>
  </si>
  <si>
    <t> Inspecció de les erosions en suports vists causats per cops.</t>
  </si>
  <si>
    <t>OC-CU-012.002</t>
  </si>
  <si>
    <t>OC-CU-012.002.001</t>
  </si>
  <si>
    <t> Neteja amb aigua i productes tradicionals no abrasius ni alcalins, previ reg amb aigua a pressió per arrencar partícules abrasives dipositades a la superfície.</t>
  </si>
  <si>
    <t>OC-CU-012.002.002</t>
  </si>
  <si>
    <t> Neteja d'elements de desguàs.</t>
  </si>
  <si>
    <t>OC-CU-012.002.003</t>
  </si>
  <si>
    <t>Neteja de qualsevol tipus de vegetació i materials acumulats pel vent.</t>
  </si>
  <si>
    <t>OC-CU-013.003</t>
  </si>
  <si>
    <t>OC-CU-013.003.001</t>
  </si>
  <si>
    <t> Neteja a fons de canalons.</t>
  </si>
  <si>
    <t>OC-CU-013.003.002</t>
  </si>
  <si>
    <t> Neteja a fons de l'interior d'embornals.</t>
  </si>
  <si>
    <t>OC-CU-013.003.003</t>
  </si>
  <si>
    <t> Revisió de l'estat dels ancoratges de seguretat.</t>
  </si>
  <si>
    <t>OC-CU-013.003.004</t>
  </si>
  <si>
    <t> Eliminació de plantes espontànies dels baixants pluvials.</t>
  </si>
  <si>
    <t>E-238</t>
  </si>
  <si>
    <t>Reixes d'acer</t>
  </si>
  <si>
    <t>OC-DF-004.001</t>
  </si>
  <si>
    <t>OC-DF-004.001.001</t>
  </si>
  <si>
    <t> Revisió general de l'estat de conservació dels elements, així com l'enclavament amb terra i parets.</t>
  </si>
  <si>
    <t>OC-DF-004.001.002</t>
  </si>
  <si>
    <t>Pintat per punts amb pintura antioxidant i acabament a la mateixa pintura plasmada en projecte.</t>
  </si>
  <si>
    <t>OC-DF-004.001.003</t>
  </si>
  <si>
    <t> Inspecció de les possibles ratllades i corrosió als ancoratges.</t>
  </si>
  <si>
    <t>OC-DF-004.001.004</t>
  </si>
  <si>
    <t>E-259</t>
  </si>
  <si>
    <t>Paviment exterior de pedra</t>
  </si>
  <si>
    <t>OC-PA-010-001</t>
  </si>
  <si>
    <t>OC-PA-010-001.001</t>
  </si>
  <si>
    <t> Detecció de peces soltes o trencades, procedint a la reparació.</t>
  </si>
  <si>
    <t>OC-PA-010-001.002</t>
  </si>
  <si>
    <t> Neteja amb vapor a pressió i raspallat directe de les juntes.</t>
  </si>
  <si>
    <t>E-260</t>
  </si>
  <si>
    <t>Paviment terratzo</t>
  </si>
  <si>
    <t>OC-PA-011.001</t>
  </si>
  <si>
    <t>OC-PA-011.001.001</t>
  </si>
  <si>
    <t> Neteja amb sabó neutre.</t>
  </si>
  <si>
    <t>OC-PA-011.001.002</t>
  </si>
  <si>
    <t> Inspeccionar si hi ha eflorescències i taques de morter. Si és així, eliminar amb aigua i si cal amb pedra tosca.</t>
  </si>
  <si>
    <t>OC-PA-011.001.003</t>
  </si>
  <si>
    <t> Inspecció del paviment observant si apareixen en algunes zones rajoles trencades, soltes o despreses.</t>
  </si>
  <si>
    <t>OC-PA-011.001.004</t>
  </si>
  <si>
    <t> En esglaons, cal fer una inspecció d'empremtes, envans i mamperlans, si n'hi hagués.</t>
  </si>
  <si>
    <t>OC-PA-011.001.005</t>
  </si>
  <si>
    <t> A juntes de dilatació segellada es comprovarà l'estat de junta i segellat.</t>
  </si>
  <si>
    <t>OC-PA-011.001.006</t>
  </si>
  <si>
    <t> Tancat.</t>
  </si>
  <si>
    <t>OC-PA-011.001.007</t>
  </si>
  <si>
    <t> Revisió de l'ajust i el ressellament de les tapes de les arquetes que hi hagi.</t>
  </si>
  <si>
    <t>OC-PA-011.001.008</t>
  </si>
  <si>
    <t> Revisió de l'estat dels cargols de rebut (en juntes de dilatació).</t>
  </si>
  <si>
    <t>E-265</t>
  </si>
  <si>
    <t>Fusteria d'acer</t>
  </si>
  <si>
    <t>OC-PT-005.001</t>
  </si>
  <si>
    <t>OC-PT-005.001.001</t>
  </si>
  <si>
    <t> En cèrcols, reajustat de les possibles esquerdes als paraments on van rebuts.</t>
  </si>
  <si>
    <t>OC-PT-005.001.002</t>
  </si>
  <si>
    <t>Neteja general de cèrcols i fulles de pas (aigua, sabó neutre i assecat amb drap). Evitar utilitzar abrasius, dissolvents, acetona, alcohol o altres productes susceptibles d'atacar la fusteria.</t>
  </si>
  <si>
    <t>OC-PT-005.001.003</t>
  </si>
  <si>
    <t> Comprovació de l'ajust i el tancament dels fulls de pas.</t>
  </si>
  <si>
    <t>OC-PT-005.001.004</t>
  </si>
  <si>
    <t> Greixatge de perns i panys.</t>
  </si>
  <si>
    <t>OC-PT-005.001.005</t>
  </si>
  <si>
    <t> Neteja periòdica dels rails, en cas de fulles corredisses, comprovant que no hi hagi obstacles per tancar-les.</t>
  </si>
  <si>
    <t>OC-PT-005.001.006</t>
  </si>
  <si>
    <t> Comprovar el funcionament correcte dels mecanismes de comandament sensibles a les manifestacions d'incendis, en cas de tractar-se de comportes tallafocs.</t>
  </si>
  <si>
    <t>E-266</t>
  </si>
  <si>
    <t>Fusteria de materials lleugers</t>
  </si>
  <si>
    <t>OC-PT-006.001</t>
  </si>
  <si>
    <t>OC-PT-006.001.001</t>
  </si>
  <si>
    <t> Neteja amb drap, aigua i sabó neutre no alcalí. Assecat amb drap.</t>
  </si>
  <si>
    <t>OC-PT-006.001.002</t>
  </si>
  <si>
    <t> Evitar lús de productes que puguin deteriorar lestat de la fusteria.</t>
  </si>
  <si>
    <t>E-267</t>
  </si>
  <si>
    <t>Fusteria de fusta</t>
  </si>
  <si>
    <t>OC-PT-007.001</t>
  </si>
  <si>
    <t>OC-PT-007.001.001</t>
  </si>
  <si>
    <t> En precercos i cèrcols, reajustat de les possibles esquerdes als paraments donats on hi ha els rebuts.</t>
  </si>
  <si>
    <t>OC-PT-007.001.002</t>
  </si>
  <si>
    <t>Neteja general de precercos i cercos, de muntants de vidre i de fulles de pas.</t>
  </si>
  <si>
    <t>OC-PT-007.001.003</t>
  </si>
  <si>
    <t> Comprovar l'estat dels muntants cecs, reparant possibles esquerdes, despenjaments, etc.</t>
  </si>
  <si>
    <t>OC-PT-007.001.004</t>
  </si>
  <si>
    <t>OC-PT-007.001.005</t>
  </si>
  <si>
    <t> Greixatge dels perns i panys.</t>
  </si>
  <si>
    <t>OC-PT-007.001.006</t>
  </si>
  <si>
    <t> Revisió de l'estat dels elements de protecció antixoc, si en disposa.</t>
  </si>
  <si>
    <t>E-284</t>
  </si>
  <si>
    <t>Paraments revestits amb peces ceràmiques</t>
  </si>
  <si>
    <t>OC-RV-013.001</t>
  </si>
  <si>
    <t>OC-RV-013.001.001</t>
  </si>
  <si>
    <t> Inspecció per detectar a les peces anomalies o desperfectes com trencaments, pèrdua de plaquetes, taques diverses, etc. En cas de despreniment de peces, es comprovarà l'estat del suport de morter.</t>
  </si>
  <si>
    <t>OC-RV-013.001.002</t>
  </si>
  <si>
    <t> Neteja ordinària, amb aigua sabonosa i detergents no agressius.</t>
  </si>
  <si>
    <t>E-293</t>
  </si>
  <si>
    <t>Paraments revestits amb fusta</t>
  </si>
  <si>
    <t>OC-RV-023.001</t>
  </si>
  <si>
    <t>OC-RV-023.001.001</t>
  </si>
  <si>
    <t> Detectar peces soltes o deteriorades i procedir-ne a la reposició o reparació.</t>
  </si>
  <si>
    <t>OC-RV-023.001.002</t>
  </si>
  <si>
    <t> Comproveu que el revestiment no pateixi deformacions.</t>
  </si>
  <si>
    <t>OC-RV-023.001.003</t>
  </si>
  <si>
    <t> Comproveu el bon estat del tractament superficial o intern contra humitats, i controleu l'aparició d'humitats.</t>
  </si>
  <si>
    <t>E-294</t>
  </si>
  <si>
    <t>Falsos sostres continus</t>
  </si>
  <si>
    <t>OC-RV-024.001</t>
  </si>
  <si>
    <t>OC-RV-024.001.001</t>
  </si>
  <si>
    <t>Inspecció per detectar anomalies o desperfectes, com ara esquerdament, bombament, etc.</t>
  </si>
  <si>
    <t>OC-RV-024.001.002</t>
  </si>
  <si>
    <t> Comprovar l'estat de la pintura, si n'hi hagués.</t>
  </si>
  <si>
    <t>OC-RV-024.001.003</t>
  </si>
  <si>
    <t> Reviseu amb especial atenció les juntes perimetrals o de dilatació.</t>
  </si>
  <si>
    <t>E-295</t>
  </si>
  <si>
    <t>Falsos sostres modulars de fibres</t>
  </si>
  <si>
    <t>OC-RV-025.001</t>
  </si>
  <si>
    <t>OC-RV-025.001.001</t>
  </si>
  <si>
    <t>OC-RV-025.001.002</t>
  </si>
  <si>
    <t>OC-RV-025.001.003</t>
  </si>
  <si>
    <t>COMP-OC-005</t>
  </si>
  <si>
    <t>Manteniment Preventiu Complementari Obra Civil A</t>
  </si>
  <si>
    <t>OC-CE-002.002</t>
  </si>
  <si>
    <t>OC-CE-002.002.001</t>
  </si>
  <si>
    <t> Comprovació de la inexistència daparició dhumitats o fissures. Si es detecten anomalies, s'haurà de procedir a la seva resolució per part de personal qualificat.</t>
  </si>
  <si>
    <t>OC-CE-003.002</t>
  </si>
  <si>
    <t>OC-CE-003.002.001</t>
  </si>
  <si>
    <t> Comprovació de la inexistència d'humitats a la juntes, de despreniments del producte de segellat o d'aparició d'esquerdes al mateix</t>
  </si>
  <si>
    <t>E-214</t>
  </si>
  <si>
    <t>Suports metàl·lics</t>
  </si>
  <si>
    <t>OC-CE-006.001</t>
  </si>
  <si>
    <t>OC-CE-006.001.001</t>
  </si>
  <si>
    <t> Comprovació de l'eficàcia de la protecció ignífuga. Si apareixen pandejos realitzar un estudi tècnic de les causes.</t>
  </si>
  <si>
    <t>OC-CE-006.001.002</t>
  </si>
  <si>
    <t> Detecció de possibles humitats per evitar corrosió.</t>
  </si>
  <si>
    <t>E-217</t>
  </si>
  <si>
    <t>Bigues metàl·liques</t>
  </si>
  <si>
    <t>OC-CE-009.001</t>
  </si>
  <si>
    <t>OC-CE-009.001.001</t>
  </si>
  <si>
    <t> Comprovació de l'eficàcia de la protecció ignífuga.</t>
  </si>
  <si>
    <t>OC-CE-009.001.002</t>
  </si>
  <si>
    <t> Detecció de possibles humitats per evitar la corrosió.</t>
  </si>
  <si>
    <t>OC-CU-012.003</t>
  </si>
  <si>
    <t>OC-CU-012.003.001</t>
  </si>
  <si>
    <t> Inspecció visual de punts singulars: juntes, careners, trobades amb elements verticals, elements de desguàs, etc.</t>
  </si>
  <si>
    <t>OC-CU-012.003.002</t>
  </si>
  <si>
    <t> Revisió i greixatge de les ferramentes de tancament i maniobra.</t>
  </si>
  <si>
    <t>OC-CU-012.003.003</t>
  </si>
  <si>
    <t> Inspecció dels punts d'ancoratge de seguretat, eliminant els punts d'òxid mitjançant poliment i repintat.</t>
  </si>
  <si>
    <t>OC-CU-012.003.004</t>
  </si>
  <si>
    <t> Inspecció de l'estanqueïtat, revisant juntes, materials de segellat, etc.</t>
  </si>
  <si>
    <t>OC-CU-012.003.005</t>
  </si>
  <si>
    <t> Comprovació de la protecció dels perfils de la fusteria i de la deformació dels mateixos.</t>
  </si>
  <si>
    <t>OC-CU-012.003.006</t>
  </si>
  <si>
    <t> Revisió general per a detecció de fissures o esquerdes a la superfície.</t>
  </si>
  <si>
    <t>OC-CU-013.006</t>
  </si>
  <si>
    <t>OC-CU-013.006.001</t>
  </si>
  <si>
    <t> Revisió de l´estat del paviment.</t>
  </si>
  <si>
    <t>OC-CU-013.006.002</t>
  </si>
  <si>
    <t> Revisió dels lliuraments paviment a paraments verticals per a detecció d'esquerdes que puguin ocasionar goteres o humitats.</t>
  </si>
  <si>
    <t>OC-CU-013.006.003</t>
  </si>
  <si>
    <t>Inspecció de l'estat de l'emmassillat i les tapajuntes (si n'hi ha) a les juntes de dilatació.</t>
  </si>
  <si>
    <t>OC-CU-013.006.004</t>
  </si>
  <si>
    <t> Revisió general de l'estat de conservació de les aiguafons, observant la possible aparició de goteres.</t>
  </si>
  <si>
    <t>OC-CU-013.006.005</t>
  </si>
  <si>
    <t>Revisió de la trobada canaló-baixant pluvial i de l'estat dels ancoratges.</t>
  </si>
  <si>
    <t>OC-CU-013.006.006</t>
  </si>
  <si>
    <t> Revisió en profunditat del segellat de la trobada cassoleta amb paraments, per a detecció de possibles goteres i humitats.</t>
  </si>
  <si>
    <t>Mobiliari</t>
  </si>
  <si>
    <t>E-242</t>
  </si>
  <si>
    <t>Paperera metàl·lica de paret</t>
  </si>
  <si>
    <t>OC-ES-003.001</t>
  </si>
  <si>
    <t>OC-ES-003.001.001</t>
  </si>
  <si>
    <t> Repassar les femelles.</t>
  </si>
  <si>
    <t>OC-ES-003.001.002</t>
  </si>
  <si>
    <t> Repassar la corrosió de les parts metàl·liques.</t>
  </si>
  <si>
    <t>OC-ES-003.001.003</t>
  </si>
  <si>
    <t> Reparar o substituir els elements metàl·lics rovellats.</t>
  </si>
  <si>
    <t>OC-ES-003.001.004</t>
  </si>
  <si>
    <t> Inspeccioneu l'estat de les fixacions a les parets.</t>
  </si>
  <si>
    <t>OC-FC-001.001</t>
  </si>
  <si>
    <t>OC-FC-001.001.001</t>
  </si>
  <si>
    <t> Inspecció en cas de variació real de càrregues o forats.</t>
  </si>
  <si>
    <t>OC-FC-001.001.002</t>
  </si>
  <si>
    <t> Inspecció en cas d'intervencions a la fonamentació oa proximitats.</t>
  </si>
  <si>
    <t>OC-FC-001.001.003</t>
  </si>
  <si>
    <t> Reparació i substitució de peces i rejuntat amb morter.</t>
  </si>
  <si>
    <t>OC-FC-002.001</t>
  </si>
  <si>
    <t>OC-FC-002.001.001</t>
  </si>
  <si>
    <t>OC-FC-002.001.002</t>
  </si>
  <si>
    <t>OC-FC-002.001.003</t>
  </si>
  <si>
    <t>E-252</t>
  </si>
  <si>
    <t>Banc</t>
  </si>
  <si>
    <t>OC-MOB-004</t>
  </si>
  <si>
    <t>OC-MOB-004.001</t>
  </si>
  <si>
    <t> Analitzar fissures o esquerdes, detectar-ne l'origen i analitzar-ne l'evolució.</t>
  </si>
  <si>
    <t>OC-MOB-004.002</t>
  </si>
  <si>
    <t> Neteja a fons amb sabó neutre.</t>
  </si>
  <si>
    <t>OC-MOB-004.001.001</t>
  </si>
  <si>
    <t>OC-MOB-004.001.002</t>
  </si>
  <si>
    <t>E-254</t>
  </si>
  <si>
    <t>Paviment Vipreston</t>
  </si>
  <si>
    <t>OC-PA-005-001</t>
  </si>
  <si>
    <t>OC-PA-005-001.001</t>
  </si>
  <si>
    <t> Inspecció d'esquerdes, fissures i trencaments.</t>
  </si>
  <si>
    <t>OC-PA-005-001.002</t>
  </si>
  <si>
    <t> Observar laparició dhumitats capil·lars i accidentals.</t>
  </si>
  <si>
    <t>OC-PA-005-001.003</t>
  </si>
  <si>
    <t> Controlar l'erosió que s'hagi produït tant de mecànica com de química.</t>
  </si>
  <si>
    <t>OC-PA-005-001.004</t>
  </si>
  <si>
    <t> Controlar que no hi hagi despreniments.</t>
  </si>
  <si>
    <t>OC-PA-005-001.005</t>
  </si>
  <si>
    <t> Observar si hi ha realços sobre el nivell del paviment que puguin ocasionar ensopegades.</t>
  </si>
  <si>
    <t>E-263</t>
  </si>
  <si>
    <t>Envans de maó</t>
  </si>
  <si>
    <t>OC-PT-003.001</t>
  </si>
  <si>
    <t>OC-PT-003.001.001</t>
  </si>
  <si>
    <t> Realitzar una revisió dels envans, inspeccionant la possible aparició de fissures, esquerdes, desploms o qualsevol altre tipus de lesió.</t>
  </si>
  <si>
    <t>OC-PT-003.001.002</t>
  </si>
  <si>
    <t> Comprovació de la inexistència dhumitats.</t>
  </si>
  <si>
    <t>OC-PT-003.001.003</t>
  </si>
  <si>
    <t> Inspecció de l'adherència del revestiment al suport.</t>
  </si>
  <si>
    <t>OC-PT-003.001.004</t>
  </si>
  <si>
    <t> Inspecció de la superfície del guix per observar possibles desperfectes.</t>
  </si>
  <si>
    <t>E-264</t>
  </si>
  <si>
    <t>Envans de plaques prefabricades de guix o cartró-guix</t>
  </si>
  <si>
    <t>OC-PT-004.001</t>
  </si>
  <si>
    <t>OC-PT-004.001.001</t>
  </si>
  <si>
    <t>OC-PT-004.001.002</t>
  </si>
  <si>
    <t>OC-PT-004.001.003</t>
  </si>
  <si>
    <t>OC-PT-004.001.004</t>
  </si>
  <si>
    <t>E-269</t>
  </si>
  <si>
    <t>Fusteria tallafocs</t>
  </si>
  <si>
    <t>OC-PT-009.001</t>
  </si>
  <si>
    <t>OC-PT-009.001.001</t>
  </si>
  <si>
    <t> Comprovar la inexistència d'obstacles per tancar la comporta.</t>
  </si>
  <si>
    <t>OC-PT-009.001.002</t>
  </si>
  <si>
    <t> Verificar que sigui correcta la informació escrita sobre les anomalies detectades.</t>
  </si>
  <si>
    <t>OC-PT-009.001.003</t>
  </si>
  <si>
    <t> Neteja i greixatge.</t>
  </si>
  <si>
    <t>OC-PT-009.001.004</t>
  </si>
  <si>
    <t> Assaig dels mecanismes de comandament sensibles a les manifestacions dincendi.</t>
  </si>
  <si>
    <t>OC-PT-009.001.005</t>
  </si>
  <si>
    <t> Reglatge del tancament de la porta.</t>
  </si>
  <si>
    <t>OC-PT-009.001.006</t>
  </si>
  <si>
    <t> Verificar l'estat dels elements constitutius.</t>
  </si>
  <si>
    <t>E-274</t>
  </si>
  <si>
    <t>Sòls i escales de pedra natural</t>
  </si>
  <si>
    <t>OC-RV-003.001</t>
  </si>
  <si>
    <t>OC-RV-003.001.001</t>
  </si>
  <si>
    <t> Neteja general a fons evitant l'ús de sabons, lleixius o amoníac i no s'han de fer servir en cap cas àcids.</t>
  </si>
  <si>
    <t>OC-RV-007.002</t>
  </si>
  <si>
    <t>OC-RV-007.002.001</t>
  </si>
  <si>
    <t>E-280</t>
  </si>
  <si>
    <t>Escales metàl·liques</t>
  </si>
  <si>
    <t>OC-RV-009.001</t>
  </si>
  <si>
    <t>OC-RV-009.001.001</t>
  </si>
  <si>
    <t> Inspeccionar l'estat dels ancoratges i de les fixacions a les parets i al terra.</t>
  </si>
  <si>
    <t>OC-RV-009.001.002</t>
  </si>
  <si>
    <t> Comproveu l'absència de corrosió.</t>
  </si>
  <si>
    <t>OC-RV-009.001.003</t>
  </si>
  <si>
    <t> Repassos de pintura a zones amb desperfectes, ratlladures, etc.</t>
  </si>
  <si>
    <t>E-300</t>
  </si>
  <si>
    <t>Finestres</t>
  </si>
  <si>
    <t>OC-VT-001.001</t>
  </si>
  <si>
    <t>OC-VT-001.001.001</t>
  </si>
  <si>
    <t> Comprovació de juntes d'estanqueïtat.</t>
  </si>
  <si>
    <t>OC-VT-001.001.002</t>
  </si>
  <si>
    <t> Comprovació de la bona resposta dels tancaments i les condemnes.</t>
  </si>
  <si>
    <t>OC-VT-001.001.003</t>
  </si>
  <si>
    <t> Greixatge de tancaments i mecanismes.</t>
  </si>
  <si>
    <t>COMP-OC-006</t>
  </si>
  <si>
    <t>Manteniment Preventiu Complementari Obra Civil 2A</t>
  </si>
  <si>
    <t>OC-CE-007.002</t>
  </si>
  <si>
    <t>OC-CE-007.002.001</t>
  </si>
  <si>
    <t> Revisió dels punts dels suports de fusta amb més possibilitats de presentar humitat.</t>
  </si>
  <si>
    <t>OC-CE-007.002.002</t>
  </si>
  <si>
    <t> Renovació de la protecció (vernissos, pintures) dels suports exteriors.</t>
  </si>
  <si>
    <t>OC-DF-001.002</t>
  </si>
  <si>
    <t>OC-DF-001.002.001</t>
  </si>
  <si>
    <t> Inspecció visual, comprovant-ne la fixació al suport (si l'ancoratge és per soldadura) i la possible aparició de taques d'òxid a la fàbrica procedent dels ancoratges.</t>
  </si>
  <si>
    <t>OC-DF-001.002.002</t>
  </si>
  <si>
    <t>Als ancoratges al parament, rejuntat de les possibles esquerdes del morter de subjecció.</t>
  </si>
  <si>
    <t>OC-DF-001.002.003</t>
  </si>
  <si>
    <t> Conservació mitjançant repintat general.</t>
  </si>
  <si>
    <t>OC-DF-004.002</t>
  </si>
  <si>
    <t>OC-DF-004.002.001</t>
  </si>
  <si>
    <t>OC-DF-004.002.002</t>
  </si>
  <si>
    <t> Als ancoratges al parament, rejuntat de les possibles esquerdes del morter de fixació.</t>
  </si>
  <si>
    <t>OC-PA-010-002</t>
  </si>
  <si>
    <t>OC-PA-010-002.001</t>
  </si>
  <si>
    <t>OC-PA-010-002.002</t>
  </si>
  <si>
    <t>OC-PA-010-002.003</t>
  </si>
  <si>
    <t> Controlar l'erosió que s'hagi produït tant mecànica com química.</t>
  </si>
  <si>
    <t>OC-PA-010-002.004</t>
  </si>
  <si>
    <t>OC-PA-010-002.005</t>
  </si>
  <si>
    <t> Eliminació a vapor de les incrustacions a les juntes.</t>
  </si>
  <si>
    <t>OC-PA-011.002</t>
  </si>
  <si>
    <t>OC-PA-011.002.001</t>
  </si>
  <si>
    <t>OC-PA-011.002.002</t>
  </si>
  <si>
    <t>OC-PA-011.002.003</t>
  </si>
  <si>
    <t>OC-PA-011.002.004</t>
  </si>
  <si>
    <t>OC-PA-011.002.005</t>
  </si>
  <si>
    <t> Abrillantat.</t>
  </si>
  <si>
    <t>OC-PA-011.002.006</t>
  </si>
  <si>
    <t>E-261</t>
  </si>
  <si>
    <t>Mampares d'aliatges lleugers</t>
  </si>
  <si>
    <t>OC-PT-001.001</t>
  </si>
  <si>
    <t>OC-PT-001.001.001</t>
  </si>
  <si>
    <t> Comprovar fixacions i unions dels perfils.</t>
  </si>
  <si>
    <t>OC-PT-001.001.002</t>
  </si>
  <si>
    <t> Revisió de totes les juntes.</t>
  </si>
  <si>
    <t>OC-PT-001.001.003</t>
  </si>
  <si>
    <t> Comprovar la subjecció dels vidres.</t>
  </si>
  <si>
    <t>OC-PT-001.001.004</t>
  </si>
  <si>
    <t> Greixatge i neteja de les ferramentes que portin elements de fregament.</t>
  </si>
  <si>
    <t>OC-PT-001.001.005</t>
  </si>
  <si>
    <t> Neteja a fons dels panells.</t>
  </si>
  <si>
    <t>OC-PT-005.002</t>
  </si>
  <si>
    <t>OC-PT-005.002.001</t>
  </si>
  <si>
    <t> Repàs dels punts despresos de pintura.</t>
  </si>
  <si>
    <t>OC-PT-005.002.002</t>
  </si>
  <si>
    <t> Repintat amb antioxidant.</t>
  </si>
  <si>
    <t>OC-PT-005.002.003</t>
  </si>
  <si>
    <t> Comprovació de toleràncies de punta del full pendent del perni.</t>
  </si>
  <si>
    <t>OC-PT-005.002.004</t>
  </si>
  <si>
    <t> Comprovar el funcionament i l'efectivitat correctes dels mecanismes de tancament i maniobra.</t>
  </si>
  <si>
    <t>OC-PT-005.002.005</t>
  </si>
  <si>
    <t> Inspecció per detectar pèrdua d'estanqueïtat dels perfils.</t>
  </si>
  <si>
    <t>OC-PT-006.002</t>
  </si>
  <si>
    <t>OC-PT-006.002.001</t>
  </si>
  <si>
    <t>OC-PT-006.002.002</t>
  </si>
  <si>
    <t> Neteja del canal i orificis del desguàs, i guies dels cèrcols.</t>
  </si>
  <si>
    <t>OC-PT-006.002.003</t>
  </si>
  <si>
    <t>OC-PT-006.002.004</t>
  </si>
  <si>
    <t>OC-PT-007.002</t>
  </si>
  <si>
    <t>OC-PT-007.002.001</t>
  </si>
  <si>
    <t> Revisió de la subjecció de vidres en muntants de vidre.</t>
  </si>
  <si>
    <t>OC-PT-007.002.002</t>
  </si>
  <si>
    <t> Repàs de pintura a les fulles de pas.</t>
  </si>
  <si>
    <t>OC-PT-007.002.003</t>
  </si>
  <si>
    <t> Comprovació de les toleràncies d'encaix del full pendent del perni i la subjecció per cargols.</t>
  </si>
  <si>
    <t>OC-PT-007.002.004</t>
  </si>
  <si>
    <t> Als panys, comprovació dels cargols i de l'efectivitat del tancament</t>
  </si>
  <si>
    <t>OC-RV-003.002</t>
  </si>
  <si>
    <t>OC-RV-003.002.001</t>
  </si>
  <si>
    <t> Inspecció del paviment observant si apareixen rajoles trencades, esquerdades o despreses, procedint a la seva fixació o substitució si cal.</t>
  </si>
  <si>
    <t>OC-RV-003.002.002</t>
  </si>
  <si>
    <t>OC-RV-003.002.003</t>
  </si>
  <si>
    <t>OC-RV-003.002.004</t>
  </si>
  <si>
    <t>OC-RV-003.002.005</t>
  </si>
  <si>
    <t>E-279</t>
  </si>
  <si>
    <t>Sòls i escales de soleres de formigó</t>
  </si>
  <si>
    <t>OC-RV-008.001</t>
  </si>
  <si>
    <t>OC-RV-008.001.001</t>
  </si>
  <si>
    <t>OC-RV-008.001.002</t>
  </si>
  <si>
    <t>OC-RV-008.001.003</t>
  </si>
  <si>
    <t> Revisió de lʻajust de les tapes dʻarquetes.</t>
  </si>
  <si>
    <t>OC-RV-008.001.004</t>
  </si>
  <si>
    <t>OC-RV-013.002</t>
  </si>
  <si>
    <t>OC-RV-013.002.001</t>
  </si>
  <si>
    <t> Comprovació dels processos següents: erosió mecànica, erosió química, esquerdes i fissures, despreniments, humitats capil·lars i humitats accidentals.</t>
  </si>
  <si>
    <t>OC-RV-013.002.002</t>
  </si>
  <si>
    <t> Inspecció de l'estat de les juntes entre peces i el de les juntes de dilatació, comprovant-ne l'estanquitat a l'aigua, i reposant quan sigui necessari els segellats corresponents.</t>
  </si>
  <si>
    <t>OC-RV-013.002.003</t>
  </si>
  <si>
    <t> Neteja en profunditat amb aigua a pressió que no faci malbé les juntes.</t>
  </si>
  <si>
    <t>OC-RV-013.002.004</t>
  </si>
  <si>
    <t>Reparació o substitució de plaquetes trencades o deteriorades. Les peces despreses es reposaran immediatament.</t>
  </si>
  <si>
    <t>E-291</t>
  </si>
  <si>
    <t>Paraments revestits amb pintures</t>
  </si>
  <si>
    <t>OC-RV-021.001</t>
  </si>
  <si>
    <t>OC-RV-021.001.001</t>
  </si>
  <si>
    <t> Inspecció per detectar desperfectes com escrostonaments, butllofes, esquarterament, eflorescències, etc. Realitzar una neteja en funció del tipus de superfície: - Calç: Neteja de la pols mitjançant draps secs. - Ciment: Neteja passant lleugerament un raspall de niló amb abundant aigua. - Plàstica: Neteja amb esponges o draps humitejats en aigua sabonosa. - Esmalt: Neteja amb esponges o draps humitejats amb aigua sabonosa suaument sense danyar la pintura. - Vernís sobre materials petris: neteja amb esponges o draps humitejats amb aigua sabonosa. - Vernís sobre fusta: neteja amb esponges o draps lleugerament humitejats.</t>
  </si>
  <si>
    <t>OC-RV-023.002</t>
  </si>
  <si>
    <t>OC-RV-023.002.001</t>
  </si>
  <si>
    <t> Reconéixer la superfície i en cas necessari procedir al seu pintat amb els productes adequats per a fusta a la intempèrie.</t>
  </si>
  <si>
    <t>OC-RV-024.002</t>
  </si>
  <si>
    <t>OC-RV-024.002.001</t>
  </si>
  <si>
    <t>OC-RV-024.002.002</t>
  </si>
  <si>
    <t>OC-RV-024.002.003</t>
  </si>
  <si>
    <t>OC-RV-024.002.004</t>
  </si>
  <si>
    <t>OC-RV-025.002</t>
  </si>
  <si>
    <t>OC-RV-025.002.001</t>
  </si>
  <si>
    <t>OC-RV-025.002.002</t>
  </si>
  <si>
    <t>OC-RV-025.002.003</t>
  </si>
  <si>
    <t>OC-RV-025.002.004</t>
  </si>
  <si>
    <t>COMP-OC-007</t>
  </si>
  <si>
    <t>Manteniment Preventiu Complementari Obra Civil 3A</t>
  </si>
  <si>
    <t>E-213</t>
  </si>
  <si>
    <t>Suports de formigó armat</t>
  </si>
  <si>
    <t>OC-CE-005.001</t>
  </si>
  <si>
    <t>OC-CE-005.001.001</t>
  </si>
  <si>
    <t> Inspecció de la possible aparició de fissures o esquerdes.</t>
  </si>
  <si>
    <t>OC-CE-005.001.002</t>
  </si>
  <si>
    <t>Observeu que no apareguin taques d'òxid, indicatiu de la corrosió en armadures.</t>
  </si>
  <si>
    <t>OC-CE-005.001.003</t>
  </si>
  <si>
    <t> En pilars vistos, controlar les erosions produïdes per cops.</t>
  </si>
  <si>
    <t>OC-CE-005.001.004</t>
  </si>
  <si>
    <t> Observar l'estat de protecció contra la corrosió i contra el foc.</t>
  </si>
  <si>
    <t>OC-CE-006.002</t>
  </si>
  <si>
    <t>OC-CE-006.002.001</t>
  </si>
  <si>
    <t> Si apareixen fletxes, cal iniciar un estudi tècnic de les seves causes.</t>
  </si>
  <si>
    <t>OC-CE-006.002.002</t>
  </si>
  <si>
    <t> Comproveu que les fletxes no superen les admissibles.</t>
  </si>
  <si>
    <t>OC-CE-006.002.003</t>
  </si>
  <si>
    <t>Comprovar pandejos i caigudes.</t>
  </si>
  <si>
    <t>E-216</t>
  </si>
  <si>
    <t>Bigues de formigó armat</t>
  </si>
  <si>
    <t>OC-CE-008.001</t>
  </si>
  <si>
    <t>OC-CE-008.001.001</t>
  </si>
  <si>
    <t>OC-CE-008.001.002</t>
  </si>
  <si>
    <t>OC-CE-008.001.003</t>
  </si>
  <si>
    <t>En bigues despenjades, controlar les erosions produïdes per cops.</t>
  </si>
  <si>
    <t>OC-CE-009.002</t>
  </si>
  <si>
    <t>OC-CE-009.002.001</t>
  </si>
  <si>
    <t> Si apareixen fletxes iniciar un estudi tècnic de les causes.</t>
  </si>
  <si>
    <t>OC-CE-009.002.002</t>
  </si>
  <si>
    <t> Comproveu que les fletxes no superin les admissibles.</t>
  </si>
  <si>
    <t>E-220</t>
  </si>
  <si>
    <t>Escales</t>
  </si>
  <si>
    <t>OC-CE-012.001</t>
  </si>
  <si>
    <t>OC-CE-012.001.001</t>
  </si>
  <si>
    <t> Realitzar una inspecció, observant si apareixen en alguna zona fletxes excessives o qualsevol altre tipus de defecte apreciable.</t>
  </si>
  <si>
    <t>OC-CE-012.001.002</t>
  </si>
  <si>
    <t> Repintat de les vistes amb un revestiment contra el foc.</t>
  </si>
  <si>
    <t>OC-VT-001.002</t>
  </si>
  <si>
    <t>OC-VT-001.002.001</t>
  </si>
  <si>
    <t> Canvi de gomes i rivets degradats.</t>
  </si>
  <si>
    <t>OC-VT-001.002.002</t>
  </si>
  <si>
    <t> Comprovació de l'estanquitat del segellat. Realitzar prova d'estanqueïtat.</t>
  </si>
  <si>
    <t>OC-VT-001.002.003</t>
  </si>
  <si>
    <t> Comprovació del correcte estat dels filets de subjecció de vidres.</t>
  </si>
  <si>
    <t>OC-VT-001.002.004</t>
  </si>
  <si>
    <t> Substitució de mecanismes defectuosos.</t>
  </si>
  <si>
    <t>COMP-OC-008</t>
  </si>
  <si>
    <t>Manteniment Preventiu Complementari Obra Civil 4A</t>
  </si>
  <si>
    <t>OC-PT-006.003</t>
  </si>
  <si>
    <t>OC-PT-006.003.001</t>
  </si>
  <si>
    <t>OC-PT-006.003.002</t>
  </si>
  <si>
    <t>OC-PT-006.003.003</t>
  </si>
  <si>
    <t>OC-PT-006.003.004</t>
  </si>
  <si>
    <t>COMP-OC-009</t>
  </si>
  <si>
    <t>Manteniment Preventiu Complementari Obra Civil 5A</t>
  </si>
  <si>
    <t>OC-CE-005.002</t>
  </si>
  <si>
    <t>OC-CE-005.002.001</t>
  </si>
  <si>
    <t> Anàlisi de les fissures o esquerdes, detectant-ne l'origen i analitzant-ne l'evolució. Comprovar que les fletxes no superen les toleràncies admissibles segons els càlculs</t>
  </si>
  <si>
    <t>OC-CE-005.002.002</t>
  </si>
  <si>
    <t> Comprovació de la inexistència de fuites a canonades d'aigua que puguin afectar l'estructura. Si es produïssin haurà de reposar-se totalment o parcialment la canonada.</t>
  </si>
  <si>
    <t>OC-CE-006.003</t>
  </si>
  <si>
    <t>OC-CE-006.003.001</t>
  </si>
  <si>
    <t> Eliminar l'aparició d'òxid a la pintura mitjançant raspallat.</t>
  </si>
  <si>
    <t>OC-CE-006.003.002</t>
  </si>
  <si>
    <t> Realitzar pintat anticorrosió.</t>
  </si>
  <si>
    <t>OC-CE-006.003.003</t>
  </si>
  <si>
    <t> Revisió total de la protecció ignífuga. Si cal, cal fer una nova protecció.</t>
  </si>
  <si>
    <t>OC-CE-006.003.004</t>
  </si>
  <si>
    <t> Inspecció de les unions soldades, roblonades o cargolades.</t>
  </si>
  <si>
    <t>OC-CE-007.003</t>
  </si>
  <si>
    <t>OC-CE-007.003.001</t>
  </si>
  <si>
    <t> Anàlisi de possibles desploms o pandejos, detectant-ne l'origen i analitzant-ne l'evolució.</t>
  </si>
  <si>
    <t>OC-CE-008.002</t>
  </si>
  <si>
    <t>OC-CE-008.002.001</t>
  </si>
  <si>
    <t> Anàlisi de les fissures o esquerdes, detectant-ne l'origen i analitzant-ne l'evolució. Anàlisi de deformacions comprovant que les fletxes no superen les toleràncies admissibles segons els càlculs.</t>
  </si>
  <si>
    <t>OC-CE-008.002.002</t>
  </si>
  <si>
    <t> Comprovació de la inexistència de fuites a canonades d'aigua que puguin afectar l'estructura. Si es produeixen, s'haurà de reposar totalment o parcialment la canonada.</t>
  </si>
  <si>
    <t>OC-CE-009.003</t>
  </si>
  <si>
    <t>OC-CE-009.003.001</t>
  </si>
  <si>
    <t> Detecció de fissures.</t>
  </si>
  <si>
    <t>OC-CE-009.003.002</t>
  </si>
  <si>
    <t> Revisió total a tota l'estructura de la protecció ignífuga. Davant de deteriorament, realitzar una nova protecció.</t>
  </si>
  <si>
    <t>OC-CE-009.003.003</t>
  </si>
  <si>
    <t>OC-CE-009.003.004</t>
  </si>
  <si>
    <t>OC-CE-012.002</t>
  </si>
  <si>
    <t>OC-CE-012.002.001</t>
  </si>
  <si>
    <t> Inspeccionar que no apareguin butllofes, escrostonaments, esquerdament o qualsevol altre tipus d'anomalia.</t>
  </si>
  <si>
    <t>OC-CE-012.002.002</t>
  </si>
  <si>
    <t> A les gambes que quedin vistes es realitzarà un repintat.</t>
  </si>
  <si>
    <t>OC-CU-013.005</t>
  </si>
  <si>
    <t>OC-CU-013.005.001</t>
  </si>
  <si>
    <t> Canvi de l'emmanillat degradat de les juntes de dilatació.</t>
  </si>
  <si>
    <t>OC-CU-013.005.002</t>
  </si>
  <si>
    <t> En aiguafons i canalons, ajustament i rectificació dels revestiments asfàltics o de plom (si n'hi hagués). Canvi del material de revestiment degradat.</t>
  </si>
  <si>
    <t>OC-CU-013.005.003</t>
  </si>
  <si>
    <t> En embornals, substitució dels materials de segellat i remat degradats.</t>
  </si>
  <si>
    <t>OC-CU-013.005.004</t>
  </si>
  <si>
    <t> Realitzar les proves de seguretat, als ancoratges de seguretat, recomanades pel fabricant.</t>
  </si>
  <si>
    <t>OC-CU-013.005.005</t>
  </si>
  <si>
    <t> Canvi dels tubs dels baixants deformats, trencats o degradats.</t>
  </si>
  <si>
    <t>OC-PA-008-003</t>
  </si>
  <si>
    <t>OC-PA-008-003.001</t>
  </si>
  <si>
    <t> Es reconeixerà la superfície, i en cas necessari, es procedirà a la seva acoltellada, escatat i envernissat.</t>
  </si>
  <si>
    <t>OC-PA-011.003</t>
  </si>
  <si>
    <t>OC-PA-011.003.001</t>
  </si>
  <si>
    <t>Inspecció fixant o substituint les peces deteriorades.</t>
  </si>
  <si>
    <t>OC-PA-011.003.002</t>
  </si>
  <si>
    <t> Inspecció dels separadors o juntes de dilatació amb cobreixjuntes que presentin mal estat o s'observin deformacions o realços sobre el nivell del paviment que puguin ocasionar ensopegades.</t>
  </si>
  <si>
    <t>OC-PA-011.003.003</t>
  </si>
  <si>
    <t> Inspecció de les juntes de dilatació segellades reparant els desperfectes que s'observin i substituint el segellant quan estigui en mal estat.</t>
  </si>
  <si>
    <t>OC-PA-011.003.004</t>
  </si>
  <si>
    <t> Polimentació.</t>
  </si>
  <si>
    <t>OC-PT-001.002</t>
  </si>
  <si>
    <t>OC-PT-001.002.001</t>
  </si>
  <si>
    <t> Comprovar i ajustar la pressió dels tensors. En cas de pèrdua de pressió o deteriorament del perfil continu, se substituirà aquest.</t>
  </si>
  <si>
    <t>OC-PT-005.003</t>
  </si>
  <si>
    <t>OC-PT-005.003.001</t>
  </si>
  <si>
    <t> Polit de tots els punts rovellats per cop o despreniment de pintura.</t>
  </si>
  <si>
    <t>OC-PT-005.003.002</t>
  </si>
  <si>
    <t>Neteja de pintura vella amb bufador o amb decapant.</t>
  </si>
  <si>
    <t>OC-PT-005.003.003</t>
  </si>
  <si>
    <t> Reparació o substitució de perns defectuosos o desgastats.</t>
  </si>
  <si>
    <t>OC-PT-005.003.004</t>
  </si>
  <si>
    <t> Substitució dels panys avariats o defectuosos.</t>
  </si>
  <si>
    <t>OC-PT-005.003.005</t>
  </si>
  <si>
    <t>OC-PT-007.003</t>
  </si>
  <si>
    <t>OC-PT-007.003.001</t>
  </si>
  <si>
    <t> Pintat o envernissat en fulles de pas, muntants cecs i cèrcols.</t>
  </si>
  <si>
    <t>OC-PT-007.003.002</t>
  </si>
  <si>
    <t> Revisió de l'emmassillat en muntants de vidre i repàs de filets.</t>
  </si>
  <si>
    <t>OC-PT-007.003.003</t>
  </si>
  <si>
    <t> Reposició dels perns fatigats i panys avariats.</t>
  </si>
  <si>
    <t>OC-PT-007.003.004</t>
  </si>
  <si>
    <t>OC-RV-003.003</t>
  </si>
  <si>
    <t>OC-RV-003.003.001</t>
  </si>
  <si>
    <t>OC-RV-007.003</t>
  </si>
  <si>
    <t>OC-RV-007.003.001</t>
  </si>
  <si>
    <t>E-281</t>
  </si>
  <si>
    <t>Paviment de llambordes</t>
  </si>
  <si>
    <t>OC-RV-010.001</t>
  </si>
  <si>
    <t>OC-RV-010.001.001</t>
  </si>
  <si>
    <t> Inspecció visual de l estat del paviment.</t>
  </si>
  <si>
    <t>OC-RV-010.001.002</t>
  </si>
  <si>
    <t>Inspecció de les zones on puguin aparèixer enfonsaments, bufades, fissures o qualsevol altre tipus de lesió.</t>
  </si>
  <si>
    <t>OC-RV-010.001.003</t>
  </si>
  <si>
    <t> Inspeccionar fixant o substituint les peces deteriorades.</t>
  </si>
  <si>
    <t>OC-RV-021.002</t>
  </si>
  <si>
    <t>OC-RV-021.002.001</t>
  </si>
  <si>
    <t> Reposició de la pintura.</t>
  </si>
  <si>
    <t>E-296</t>
  </si>
  <si>
    <t>Revestiment de vidre</t>
  </si>
  <si>
    <t>OC-RV-026.001</t>
  </si>
  <si>
    <t>OC-RV-026.001.001</t>
  </si>
  <si>
    <t> Comprovació de l'estat general dels filets i del segellat.</t>
  </si>
  <si>
    <t>OC-RV-026.001.002</t>
  </si>
  <si>
    <t> Inspecció de l'anivellament de les peces.</t>
  </si>
  <si>
    <t>OC-RV-026.001.003</t>
  </si>
  <si>
    <t> Inspecció del sistema de fixació.</t>
  </si>
  <si>
    <t>OC-RV-026.001.004</t>
  </si>
  <si>
    <t> Comproveu l'estanquitat entre peces i segellat.</t>
  </si>
  <si>
    <t>OC-RV-026.001.005</t>
  </si>
  <si>
    <t> Comprovació general de l'estat de les grapes d'ancoratge, els rigiditzadors, els elements de gir i els tiradors.</t>
  </si>
  <si>
    <t>COMP-OC-010</t>
  </si>
  <si>
    <t>Manteniment Preventiu Complementari Obra Civil 10A</t>
  </si>
  <si>
    <t>OC-CE-005.003</t>
  </si>
  <si>
    <t>OC-CE-005.003.001</t>
  </si>
  <si>
    <t> Anàlisi de la resistència de lestructura a través escleròmetre.</t>
  </si>
  <si>
    <t>OC-CE-007.004</t>
  </si>
  <si>
    <t>OC-CE-007.004.001</t>
  </si>
  <si>
    <t> Anàlisi de la resistència.</t>
  </si>
  <si>
    <t>OC-CE-007.004.002</t>
  </si>
  <si>
    <t> Renovació del tractament dels suports contra insectes i fongs.</t>
  </si>
  <si>
    <t>OC-CE-008.003</t>
  </si>
  <si>
    <t>OC-CE-008.003.001</t>
  </si>
  <si>
    <t> Es realitzaran les proves adequades de la resistència dels materials per observar-ne l'evolució, per part d'un tècnic competent.</t>
  </si>
  <si>
    <t>OC-CU-012.004</t>
  </si>
  <si>
    <t>OC-CU-012.004.001</t>
  </si>
  <si>
    <t> Comprovació de l'estat dels elements de segellat i juntes, substituint-los en cas de pèrdua d'estanqueïtat.</t>
  </si>
  <si>
    <t>OC-CU-012.004.002</t>
  </si>
  <si>
    <t> Realitzar els assaigs recomanats pel fabricant als ancoratges de seguretat.</t>
  </si>
  <si>
    <t>OC-CU-012.004.003</t>
  </si>
  <si>
    <t> Ajust i rectificació dels revestiments asfàltics (si n'hi hagués).</t>
  </si>
  <si>
    <t>OC-CU-012.004.004</t>
  </si>
  <si>
    <t> Canvi de tubs deformats, trencats o degradats dels baixants pluvials.</t>
  </si>
  <si>
    <t>OC-CU-012.004.005</t>
  </si>
  <si>
    <t> Substitució de plaques de vidre trencades o escrostonades.</t>
  </si>
  <si>
    <t>OC-PT-003.002</t>
  </si>
  <si>
    <t>OC-PT-003.002.001</t>
  </si>
  <si>
    <t> Revisió general de l'estat dels envans que ha de realitzar un tècnic competent.</t>
  </si>
  <si>
    <t>OC-PT-004.002</t>
  </si>
  <si>
    <t>OC-PT-004.002.001</t>
  </si>
  <si>
    <t>OC-RV-008.003</t>
  </si>
  <si>
    <t>OC-RV-008.003.001</t>
  </si>
  <si>
    <t> Polir la superfície.</t>
  </si>
  <si>
    <t>OC-RV-026.002</t>
  </si>
  <si>
    <t>OC-RV-026.002.001</t>
  </si>
  <si>
    <t> Comprovació de l'estat general del segellat i la substitució general per degradació del material.</t>
  </si>
  <si>
    <t>COMP-SC-001</t>
  </si>
  <si>
    <t>Manteniment Preventiu Complementari Equips de Seguretat i Comunicacions 6M</t>
  </si>
  <si>
    <t>SC-001.001</t>
  </si>
  <si>
    <t>SC-001.001.001</t>
  </si>
  <si>
    <t> Inspeccioneu visualment l'estat dels monitors.</t>
  </si>
  <si>
    <t>SC-001.001.002</t>
  </si>
  <si>
    <t> Netejar els equips que formen part del sistema.</t>
  </si>
  <si>
    <t>SC-001.001.003</t>
  </si>
  <si>
    <t> Verificar contrast, brillantor, sincronismes, connectors i resistència de càrrega.</t>
  </si>
  <si>
    <t>SC-001.001.004</t>
  </si>
  <si>
    <t> Inspeccioneu l'estat de les connexions.</t>
  </si>
  <si>
    <t>SC-001.001.005</t>
  </si>
  <si>
    <t> Verificar l'estat de les fixacions.</t>
  </si>
  <si>
    <t>SC-001.003</t>
  </si>
  <si>
    <t>SC-001.003.001</t>
  </si>
  <si>
    <t>Inspeccioneu visualment l'estat de la unitat de control de càmeres</t>
  </si>
  <si>
    <t>SC-001.003.002</t>
  </si>
  <si>
    <t> Inspeccioneu l'estat de les connexions de la unitat de control de càmeres.</t>
  </si>
  <si>
    <t>SC-001.003.003</t>
  </si>
  <si>
    <t> Realitzar una neteja general de la unitat de control de càmeres</t>
  </si>
  <si>
    <t>SC-001.003.004</t>
  </si>
  <si>
    <t> Comprovar el funcionament correcte de la unitat de control de càmeres.</t>
  </si>
  <si>
    <t>E-358</t>
  </si>
  <si>
    <t>Càmera de seguretat</t>
  </si>
  <si>
    <t>SC-001.003.005</t>
  </si>
  <si>
    <t>SC-001.003.006</t>
  </si>
  <si>
    <t>SC-001.003.007</t>
  </si>
  <si>
    <t>SC-001.003.008</t>
  </si>
  <si>
    <t>SC-001.004</t>
  </si>
  <si>
    <t>SC-001.004.001</t>
  </si>
  <si>
    <t> Inspeccioneu l'estat de les connexions de les càmeres del circuit.</t>
  </si>
  <si>
    <t>SC-001.004.002</t>
  </si>
  <si>
    <t> Inspeccionar l'estat de les fixacions del suport i la càmera.</t>
  </si>
  <si>
    <t>SC-001.004.003</t>
  </si>
  <si>
    <t> Comprovar el senyal de vídeo.</t>
  </si>
  <si>
    <t>SC-001.004.004</t>
  </si>
  <si>
    <t> Comproveu que la data de registre és la real.</t>
  </si>
  <si>
    <t>SC-001.004.005</t>
  </si>
  <si>
    <t> Comprovar el funcionament correcte del sistema de rebobinatge de cintes.</t>
  </si>
  <si>
    <t>SC-001.004.006</t>
  </si>
  <si>
    <t> Verificar el correcte estat del calefactor que evita que s'enteli el vidre.</t>
  </si>
  <si>
    <t>SC-001.004.007</t>
  </si>
  <si>
    <t> Netegeu l'òptica de cada càmera amb un dissolvent adequat.</t>
  </si>
  <si>
    <t>SC-001.004.008</t>
  </si>
  <si>
    <t>Realitzar la prova d'ajust de l'iris. En cas que aquest sigui automàtic tancar totalment el pas de llum a l'òptica (tapar l'objectiu amb un element pla i opac) durant uns 10 segons, i verificar que en retirar l'objecte esmentat a la cambra es produeix una saturació momentània de llum agafant lluminositat després d'uns segons.</t>
  </si>
  <si>
    <t>SC-001.004.009</t>
  </si>
  <si>
    <t> Verificar la imatge obtinguda al monitor ajustant els controls si cal.</t>
  </si>
  <si>
    <t>SC-001.004.010</t>
  </si>
  <si>
    <t> Comproveu l'orientació correcta de les càmeres.</t>
  </si>
  <si>
    <t>SC-001.004.011</t>
  </si>
  <si>
    <t> Verifiqueu que la càmera no estigui obstaculitzada per cap objecte que limiti o redueixi la vostra àrea de visió.</t>
  </si>
  <si>
    <t>SC-001.004.012</t>
  </si>
  <si>
    <t>SC-001.004.013</t>
  </si>
  <si>
    <t>SC-001.004.014</t>
  </si>
  <si>
    <t>SC-001.004.015</t>
  </si>
  <si>
    <t>SC-001.004.016</t>
  </si>
  <si>
    <t>SC-001.004.017</t>
  </si>
  <si>
    <t>E-312</t>
  </si>
  <si>
    <t>Sistema de comunicacions: altaveus, micròfons i racks</t>
  </si>
  <si>
    <t>SC-COM-001.001</t>
  </si>
  <si>
    <t>SC-COM-001.001.001</t>
  </si>
  <si>
    <t> Inspeccioneu visualment l'estat de cada equip.</t>
  </si>
  <si>
    <t>SC-COM-001.001.002</t>
  </si>
  <si>
    <t> Comprovar el funcionament de cada micròfon.</t>
  </si>
  <si>
    <t>SC-COM-001.001.003</t>
  </si>
  <si>
    <t> Netejar els micròfons.</t>
  </si>
  <si>
    <t>SC-COM-001.001.004</t>
  </si>
  <si>
    <t>SC-COM-001.002</t>
  </si>
  <si>
    <t>SC-COM-001.002.001</t>
  </si>
  <si>
    <t> Comprovar el funcionament dels altaveus.</t>
  </si>
  <si>
    <t>SC-COM-001.002.002</t>
  </si>
  <si>
    <t> Netejar els altaveus.</t>
  </si>
  <si>
    <t>SC-COM-001.002.003</t>
  </si>
  <si>
    <t> Inspeccionar per mostreig l'estat de les connexions dels altaveus.</t>
  </si>
  <si>
    <t>SC-COM-001.002.004</t>
  </si>
  <si>
    <t> Verificar l'estat de les fixacions dels altaveus.</t>
  </si>
  <si>
    <t>COMP-SC-002</t>
  </si>
  <si>
    <t>Manteniment Preventiu Complementari Equips de Seguretat i Comunicacions A</t>
  </si>
  <si>
    <t>SC-001.002</t>
  </si>
  <si>
    <t>SC-001.002.001</t>
  </si>
  <si>
    <t> Inspeccioneu l'estat de conservació dels armaris Rack, així com les connexions.</t>
  </si>
  <si>
    <t>SC-001.002.002</t>
  </si>
  <si>
    <t> Verificar l'ordenació i l'etiquetatge dels elements d'interconnexió dels panells.</t>
  </si>
  <si>
    <t>SC-001.002.003</t>
  </si>
  <si>
    <t> Netejar els equips del Rack.</t>
  </si>
  <si>
    <t>SC-001.002.004</t>
  </si>
  <si>
    <t> Verificar el funcionament dels equips del Rack.</t>
  </si>
  <si>
    <t>E-367</t>
  </si>
  <si>
    <t>Racks</t>
  </si>
  <si>
    <t>SC-001.002.005</t>
  </si>
  <si>
    <t>SC-001.002.006</t>
  </si>
  <si>
    <t>SC-001.002.007</t>
  </si>
  <si>
    <t>SC-001.005</t>
  </si>
  <si>
    <t>SC-001.005.001</t>
  </si>
  <si>
    <t> Verificar el bon estat i funcionament de detectors de presència, contactes magnètics i interfonia.</t>
  </si>
  <si>
    <t>SC-001.005.002</t>
  </si>
  <si>
    <t> Comprovar per mostreig les connexions elèctriques dels elements del sistema (detectors de presència i contactes magnètics).</t>
  </si>
  <si>
    <t>SC-001.005.003</t>
  </si>
  <si>
    <t>E-362</t>
  </si>
  <si>
    <t>Intèrfon</t>
  </si>
  <si>
    <t>SC-001.005.004</t>
  </si>
  <si>
    <t>SC-COM-001.003</t>
  </si>
  <si>
    <t>SC-COM-001.003.001</t>
  </si>
  <si>
    <t>SC-COM-001.003.002</t>
  </si>
  <si>
    <t> Verificar l'ordenació i l'etiquetatge dels elements d'interconnexió dels panells del Rack.</t>
  </si>
  <si>
    <t>SC-COM-001.003.003</t>
  </si>
  <si>
    <t> Verificar el funcionament i fer una neteja general del Rack.</t>
  </si>
  <si>
    <t>E-316</t>
  </si>
  <si>
    <t>Sistema de Veu i Dades: preses i racks</t>
  </si>
  <si>
    <t>SC-VD-001.001</t>
  </si>
  <si>
    <t>SC-VD-001.001.001</t>
  </si>
  <si>
    <t> Inspeccioneu l'estat de conservació dels armaris, els panells d'entrada de veu i entrada de dades, i els panells de lloc de treball.</t>
  </si>
  <si>
    <t>SC-VD-001.001.002</t>
  </si>
  <si>
    <t> Ordenació i etiquetatge dels elements dinterconnexió dels panells. Si aquests es troben etiquetats, cal comprovar-ne la veracitat</t>
  </si>
  <si>
    <t>SC-VD-001.002</t>
  </si>
  <si>
    <t>SC-VD-001.002.001</t>
  </si>
  <si>
    <t> Verificar el correcte estat de les preses de senyal de veu i dades</t>
  </si>
  <si>
    <t>SC-VD-001.002.002</t>
  </si>
  <si>
    <t> Comprovar per mostreig el funcionament de les preses de senyal de veu i dades.</t>
  </si>
  <si>
    <t>COMP-VT-003</t>
  </si>
  <si>
    <t>Manteniment Preventiu Complementari Equips de Ventilació 6M</t>
  </si>
  <si>
    <t>VT-E-008.002</t>
  </si>
  <si>
    <t>VT-E-008.002.001</t>
  </si>
  <si>
    <t>Comprovar per mostreig el cabal d'aire i distribució en alguns elements i ajustar novament els elements (clapetes, llepis, etc.) si cal.</t>
  </si>
  <si>
    <t>COMP-VT-004</t>
  </si>
  <si>
    <t>Manteniment Preventiu Complementari Equips de Ventilació A</t>
  </si>
  <si>
    <t>COMP-VT-004.001</t>
  </si>
  <si>
    <t>COMP-VT-004.001.001</t>
  </si>
  <si>
    <t>Revisar l'acabat superficial.</t>
  </si>
  <si>
    <t>COMP-VT-004.001.002</t>
  </si>
  <si>
    <t>Verificar la correcta subjecció a la paret.</t>
  </si>
  <si>
    <t>COMP-VT-004.001.003</t>
  </si>
  <si>
    <t>Comprovar el bon funcionament dels mecanismes que incorpori l'element.</t>
  </si>
  <si>
    <t>COMP-VT-004.001.004</t>
  </si>
  <si>
    <t>Verificar el correcte ajust del conducte o flexible a la boca d'extracció.</t>
  </si>
  <si>
    <t>COMP-VT-004.001.005</t>
  </si>
  <si>
    <t>Comprovar que el cabal és correcte.</t>
  </si>
  <si>
    <t>COMP-VT-004.001.006</t>
  </si>
  <si>
    <t>Neteja a fons de la unitat.</t>
  </si>
  <si>
    <t>VT-E-002.003</t>
  </si>
  <si>
    <t>VT-E-002.003.001</t>
  </si>
  <si>
    <t> Revisar la subjecció correcta, bon estat de les aletes i comprovar l'absència de sorolls estranys en el seu funcionament.</t>
  </si>
  <si>
    <t>VT-E-002.003.002</t>
  </si>
  <si>
    <t> Comprovar consums i la regulació del tèrmic.</t>
  </si>
  <si>
    <t>VT-E-002.003.003</t>
  </si>
  <si>
    <t> Verificar l´estat de corrosió general.</t>
  </si>
  <si>
    <t>VT-E-002.003.004</t>
  </si>
  <si>
    <t> Verificar connexions elèctriques.</t>
  </si>
  <si>
    <t>VT-E-007.001</t>
  </si>
  <si>
    <t>VT-E-007.001.002</t>
  </si>
  <si>
    <t> Reviseu l'acabat superficial.</t>
  </si>
  <si>
    <t>VT-E-007.001.004</t>
  </si>
  <si>
    <t> Verificar la subjecció correcta a la paret.</t>
  </si>
  <si>
    <t>VT-E-007.001.005</t>
  </si>
  <si>
    <t> Comproveu el bon funcionament dels mecanismes que incorpori l'element.</t>
  </si>
  <si>
    <t>VT-E-007.001.007</t>
  </si>
  <si>
    <t> Verificar l'ajustament correcte del conducte o flexible a la boca d'extracció.</t>
  </si>
  <si>
    <t>VT-E-007.001.010</t>
  </si>
  <si>
    <t> Comproveu que el cabal és correcte.</t>
  </si>
  <si>
    <t>VT-E-007.001.011</t>
  </si>
  <si>
    <t> Neteja a fons de la unitat.</t>
  </si>
  <si>
    <t>E-346</t>
  </si>
  <si>
    <t>Boca d'extracció en lavabos</t>
  </si>
  <si>
    <t>VT-E-007.001.013</t>
  </si>
  <si>
    <t>VT-E-007.001.014</t>
  </si>
  <si>
    <t>VT-E-007.001.015</t>
  </si>
  <si>
    <t>VT-E-007.001.016</t>
  </si>
  <si>
    <t>VT-E-007.001.017</t>
  </si>
  <si>
    <t>VT-E-007.001.018</t>
  </si>
  <si>
    <t>EI-SAA-004</t>
  </si>
  <si>
    <t>Sistema de Proveïment d'Aigua Contra Incendis 5A</t>
  </si>
  <si>
    <t>EI-GP-001.010</t>
  </si>
  <si>
    <t>EI-GP-001.010.001</t>
  </si>
  <si>
    <t> Buidar, netejar, desinfectar i comprovar l‟estat de l‟interior del dipòsit. La neteja ha de coincidir amb les proves hidràuliques per prevenir l'aparició de legionel·la.</t>
  </si>
  <si>
    <t>PRL-EPI-LV-002</t>
  </si>
  <si>
    <t>Línies de Vida i Punts d'Ancoratge 6M</t>
  </si>
  <si>
    <t>PRL-EPI-LV-002.001</t>
  </si>
  <si>
    <t>PRL-EPI-LV-002.001.001</t>
  </si>
  <si>
    <t>BT-ILE-003</t>
  </si>
  <si>
    <t>Il·luminació d'emergència i senyalització 3M</t>
  </si>
  <si>
    <t> Comprovació del correcte estat dels panells informatius i de la seva il·luminació si escau.</t>
  </si>
  <si>
    <t>Comprovació del funcionament correcte del pilot de senyalització.</t>
  </si>
  <si>
    <t>CL-IPE-074</t>
  </si>
  <si>
    <t>IPE Fred 4A. Catalunya</t>
  </si>
  <si>
    <t>CL-P-PE-012.006</t>
  </si>
  <si>
    <t>CL-P-PE-012.006.001</t>
  </si>
  <si>
    <t>IPE: Inspección periódica de eficiencia energética de los sistemas de aire acondicionado</t>
  </si>
  <si>
    <t>RD 178/2021</t>
  </si>
  <si>
    <t>CL-P-PE-014.006</t>
  </si>
  <si>
    <t>CL-P-PE-014.006.001</t>
  </si>
  <si>
    <t>CL-P-VRV-006.006</t>
  </si>
  <si>
    <t>CL-P-VRV-006.006.001</t>
  </si>
  <si>
    <t>IPE: Inspección periódica de eficiencia energética de los sistemas de aire acondicionado.</t>
  </si>
  <si>
    <t>CL-IPE-073</t>
  </si>
  <si>
    <t>IPE Calor 4A. Catalunya</t>
  </si>
  <si>
    <t>CL-P-CA-007.005</t>
  </si>
  <si>
    <t>CL-P-CA-007.005.001</t>
  </si>
  <si>
    <t>IPE: Inspección periódica de eficiencia energética de los sistemas de calefacción y agua caliente sanitaria.</t>
  </si>
  <si>
    <t>LG-AFS-102</t>
  </si>
  <si>
    <t>Legionel·la- Operacions setmanals normatives AFS 7D</t>
  </si>
  <si>
    <t>FT-AFS-001.003</t>
  </si>
  <si>
    <t>FT-AFS-001.003.001</t>
  </si>
  <si>
    <t>La temperatura del agua se comprobará semanalmente en el depósito, de forma que se mantenga lo más baja posible, procurando, donde las condiciones climatológicas lo permitan, una temperatura inferior a 20 ºC. Si como resultado de esta medición se comprueban valores superiores a 25 ºC, se realizará la evaluación del riesgo y, en su caso, se tomarán las medidas oportunas, teniendo en cuenta las condiciones climatológicas. Cuando, por las condiciones climatológicas se prevean incrementos de la temperatura ambiente tales que puedan dar lugar a un aumento de la temperatura del agua por encima de 20 ºC, se medirá y registrará ésta en el punto de la instalación más desfavorable midiendo la temperatura en puntos terminales transcurridos 2 minutos de dichos aumentos</t>
  </si>
  <si>
    <t>1S (Semanal)</t>
  </si>
  <si>
    <t>RD 487/2022</t>
  </si>
  <si>
    <t>FT-DA-002.002</t>
  </si>
  <si>
    <t>FT-DA-002.002.001</t>
  </si>
  <si>
    <t>LG-ACS/AFS-003</t>
  </si>
  <si>
    <t>Determinació Legionel·la, Aerobis i Ferro Sistemes d'Aigua Sanitària 3M</t>
  </si>
  <si>
    <t>LG-ACS/AFS-003.001</t>
  </si>
  <si>
    <t>LG-ACS/AFS-003.001.001</t>
  </si>
  <si>
    <t>Se realizará una determinación de Legionella spp. En muestras de puntos representativos de la instalación como mínimo 15-30 días después de la realización del tratamiento de limpieza y desinfección.
Muestra Aerobios y Hierro Sistemas de Agua Sanitaria:  El muestreo debe ser representativo en función del objetivo concreto del muestreo y comprender las diferentes partes de la instalación revisando los puntos de control identificados y definiendo el número de puntos a muestrear acorde con las determinaciones analíticas a realizar</t>
  </si>
  <si>
    <t>LG-ACS/AFS-003.001.002</t>
  </si>
  <si>
    <t>LG-ACS-101</t>
  </si>
  <si>
    <t>Legionel·la- Operacions diàries normatives ACS D</t>
  </si>
  <si>
    <t>LG-ACS-101.001</t>
  </si>
  <si>
    <t>LG-ACS-101.001.001</t>
  </si>
  <si>
    <t> El control de la temperatura de l'aigua es realitzarà als dipòsits finals d'acumulació, on la temperatura no serà inferior a 60 ºC</t>
  </si>
  <si>
    <t>1D (Diaria)</t>
  </si>
  <si>
    <t>LG-ACS-101.001.002</t>
  </si>
  <si>
    <t> El control de la temperatura de l'aigua es realitzarà al circuit de tornada, en què no serà inferior a 50 ºC</t>
  </si>
  <si>
    <t>LG-ACS-101.002</t>
  </si>
  <si>
    <t>LG-ACS-101.002.001</t>
  </si>
  <si>
    <t>El control de la temperatura de l'aigua es realitzarà als dipòsits finals d'acumulació, on la temperatura no serà inferior a 60 ºC</t>
  </si>
  <si>
    <t>LG-ACS-101.002.002</t>
  </si>
  <si>
    <t>LG-ACS-102</t>
  </si>
  <si>
    <t>Legionel·la- Operacions setmanals normatives ACS 7D</t>
  </si>
  <si>
    <t>LG-ACS-102.001</t>
  </si>
  <si>
    <t>LG-ACS-102.001.001</t>
  </si>
  <si>
    <t> Realitzar la purga del fons dels acumuladors.</t>
  </si>
  <si>
    <t>LG-ACS-102.001.002</t>
  </si>
  <si>
    <t> S'obriran les aixetes i les dutxes d'habitacions o instal·lacions amb poc ús o no utilitzades, deixant córrer l'aigua uns minuts. Al final de l'any s'hauran comprovat tots els punts finals de la instal·lació</t>
  </si>
  <si>
    <t>LG-ACS-102.002</t>
  </si>
  <si>
    <t>LG-ACS-102.002.001</t>
  </si>
  <si>
    <t>Realitzar la purga del fons del dipòsit acumulador</t>
  </si>
  <si>
    <t>LG-ACS-102.003</t>
  </si>
  <si>
    <t>LG-ACS-102.003.001</t>
  </si>
  <si>
    <t>LG-ACS/AFS-101</t>
  </si>
  <si>
    <t>Mostreig Temperatura, pH i Biocida Sistemes d'Aigua Sanitària D</t>
  </si>
  <si>
    <t>LG-ACS/AFS-101.001</t>
  </si>
  <si>
    <t>LG-ACS/AFS-101.001.001</t>
  </si>
  <si>
    <t>Medir la temperatura.</t>
  </si>
  <si>
    <t>LG-ACS/AFS-101.001.002</t>
  </si>
  <si>
    <t>Medir el pH.</t>
  </si>
  <si>
    <t>LG-ACS/AFS-101.001.003</t>
  </si>
  <si>
    <t>Lectura del biocida.</t>
  </si>
  <si>
    <t>LG-ACS/AFS-101.002</t>
  </si>
  <si>
    <t>LG-ACS/AFS-101.002.001</t>
  </si>
  <si>
    <t>LG-ACS/AFS-101.002.002</t>
  </si>
  <si>
    <t>LG-ACS/AFS-101.002.003</t>
  </si>
  <si>
    <t>LG-ACS/AFS-101.003</t>
  </si>
  <si>
    <t>LG-ACS/AFS-101.003.001</t>
  </si>
  <si>
    <t>LG-ACS/AFS-101.003.002</t>
  </si>
  <si>
    <t>LG-ACS/AFS-101.003.003</t>
  </si>
  <si>
    <t>LG-ACS/AFS-101.003.004</t>
  </si>
  <si>
    <t>LG-ACS/AFS-101.004</t>
  </si>
  <si>
    <t>LG-ACS/AFS-101.004.001</t>
  </si>
  <si>
    <t>LG-ACS/AFS-101.004.002</t>
  </si>
  <si>
    <t>LG-ACS/AFS-102</t>
  </si>
  <si>
    <t>Mostreig Terbolesa Sistemes d'Aigua Sanitària 7D</t>
  </si>
  <si>
    <t>LG-ACS/AFS-102.001</t>
  </si>
  <si>
    <t>LG-ACS/AFS-102.001.001</t>
  </si>
  <si>
    <t>Lectura de la turbidez</t>
  </si>
  <si>
    <t>UNF</t>
  </si>
  <si>
    <t>LG-ACS/AFS-102.002</t>
  </si>
  <si>
    <t>LG-ACS/AFS-102.002.001</t>
  </si>
  <si>
    <t>LG-ACS/AFS-102.003</t>
  </si>
  <si>
    <t>LG-ACS/AFS-102.003.001</t>
  </si>
  <si>
    <t>LG-ACS/AFS-102.004</t>
  </si>
  <si>
    <t>LG-ACS/AFS-102.004.001</t>
  </si>
  <si>
    <t>LG-AFS-101</t>
  </si>
  <si>
    <t>Legionel·la- Operacions diàries normatives AFS D</t>
  </si>
  <si>
    <t>LG-AFS-101.001</t>
  </si>
  <si>
    <t>LG-AFS-101.001.001</t>
  </si>
  <si>
    <t>En el agua fría, se comprobarán los niveles de desinfectante diariamente, en un número representativo de los puntos terminales, con medición y regulación de pH (si la efectividad del biocida depende del pH). Se dosificará el desinfectante sobre una recirculación del mismo, con un caudal que asegure una adecuada homogeneización en el depósito de al menos el 20 % del volumen del agua acumulada y se tomarán las medidas que garanticen la eficacia del tratamiento. Al final del año se habrán comprobado todos los puntos finales de la instalación.</t>
  </si>
  <si>
    <t>LG-AFS-101.002</t>
  </si>
  <si>
    <t>LG-AFS-101.002.001</t>
  </si>
  <si>
    <t>LG-ACST-002</t>
  </si>
  <si>
    <t>Seguretat en sistema ACS centralitzat amb dipòsit i P. &gt; 70kW 4A</t>
  </si>
  <si>
    <t>LG-ACST-002.001</t>
  </si>
  <si>
    <t>LG-ACST-002.001.001</t>
  </si>
  <si>
    <t>Acompanyament a Organisme de Control Autoritzat.</t>
  </si>
  <si>
    <t>D 192/2023</t>
  </si>
  <si>
    <t>PRL-RAD-007</t>
  </si>
  <si>
    <t>Estimació nivells de Radó a Catalunya A</t>
  </si>
  <si>
    <t>PRL-RAD-007.001</t>
  </si>
  <si>
    <t>PRL-RAD-007.001.001</t>
  </si>
  <si>
    <t>La mitjana anual de la concentració de radó en aire s'estimarà, a partir de mesures de llarga durada, seguint les Guies i Instruccions emeses pel Consell de Seguretat Nuclear. El laboratori que realitzi la mesura haurà d'estar acreditat d'acord amb la Norma UNE-EN ISO/IEC 17025:2017, Requisits generals per a la competència dels laboratoris d'assaig i calibratge, o revisió posterior, per l'Entitat Nacional d'Acreditació (ENAC), o bé per un altre organisme nacional d'acreditació designat d'acord amb la normativa europea. El titular de l'activitat laboral assumirà la responsabilitat de verificar que el laboratori de mesura compti amb una acreditació en vigor.</t>
  </si>
  <si>
    <t>RD 1029/2022</t>
  </si>
  <si>
    <t>Tècnic Facultatiu competent o Entitat d'Inspecció Tècnica Homologada</t>
  </si>
  <si>
    <t>Gammes</t>
  </si>
  <si>
    <t>Codi Tasca</t>
  </si>
  <si>
    <t>Unitats</t>
  </si>
  <si>
    <t>Nom</t>
  </si>
  <si>
    <t>(ICUB) Institut de Cultura de Barcelona</t>
  </si>
  <si>
    <t>Seleccioni l'Actiu a Consultar:</t>
  </si>
  <si>
    <t>Referència Càlcul Columna Y</t>
  </si>
  <si>
    <t>Nom Línia</t>
  </si>
  <si>
    <t>Codi Estàndard</t>
  </si>
  <si>
    <t>Nom estàndard / Tipologia de zona</t>
  </si>
  <si>
    <t>Descripció tasca</t>
  </si>
  <si>
    <t>Unitat de mesura</t>
  </si>
  <si>
    <t>Temps per unitat i tasca (segons)</t>
  </si>
  <si>
    <t>Inventari - Unitats</t>
  </si>
  <si>
    <t>Inventari - m2</t>
  </si>
  <si>
    <t>Temps Total per a totes les unitats i per tasca (segons)</t>
  </si>
  <si>
    <t>Nombre de vegades a l'any que es fa la tasca - (Si la periodicitat és superior a Anual, es realitza el càlcul com si hagués de ser realitzada aquest mateix any)</t>
  </si>
  <si>
    <t>Temps Total Anual (segons)</t>
  </si>
  <si>
    <t>Cost / Hora (Euros)</t>
  </si>
  <si>
    <t>Cost Total Anual (Euros)</t>
  </si>
  <si>
    <t>Subtotal per Estàndard / Tipologia (Euros)</t>
  </si>
  <si>
    <t>Total per Línia (Euros)</t>
  </si>
  <si>
    <t>CCM BORN</t>
  </si>
  <si>
    <t>Codi</t>
  </si>
  <si>
    <t>Marca</t>
  </si>
  <si>
    <t>Model</t>
  </si>
  <si>
    <t>Descripció</t>
  </si>
  <si>
    <t>Data d'alta</t>
  </si>
  <si>
    <t>AIXETA CAMBRA NETEJA</t>
  </si>
  <si>
    <t>FT</t>
  </si>
  <si>
    <t>CCMBRN</t>
  </si>
  <si>
    <t>EQUIPS AUDIVISUALS ZONA 1</t>
  </si>
  <si>
    <t>E-609</t>
  </si>
  <si>
    <t>AUD</t>
  </si>
  <si>
    <t>CANONADES AIGUA CALENTA MERCAT BORN ZONA 1</t>
  </si>
  <si>
    <t>CANONADES AIGUA FREDA MERCAT BORN ZONA 1</t>
  </si>
  <si>
    <t>CANONADES SANEJAMENT MERCAT BORN ZONA 1</t>
  </si>
  <si>
    <t>CENTRAL DE DETECCIÓ INCENDIS</t>
  </si>
  <si>
    <t>DI</t>
  </si>
  <si>
    <t>Camara DOMO. [M][Z1.1] Rack de gravadors Entrada</t>
  </si>
  <si>
    <t>SC</t>
  </si>
  <si>
    <t>Gravador de Video SAMSUNG. [M][Z1.1] Rack de gravadors</t>
  </si>
  <si>
    <t>E-687</t>
  </si>
  <si>
    <t>IL LUMINACIÓ INTERIOR - LLUMENERA EN SUSPENSIO 2.01.01.05.IL-1X100</t>
  </si>
  <si>
    <t>BT</t>
  </si>
  <si>
    <t>IL LUMINACIÓ INTERIOR - DOWNLIGHTS</t>
  </si>
  <si>
    <t>LLUERNARI DE VIDRE [M][Z1]</t>
  </si>
  <si>
    <t>OC</t>
  </si>
  <si>
    <t>PUNTS DE NETEJA [M][Z1]</t>
  </si>
  <si>
    <t>PERICONS INTERIORS [M][Z1]</t>
  </si>
  <si>
    <t>PERICONS EXTERIORS [M][Z1]</t>
  </si>
  <si>
    <t>XARXA ANTI-COLOMS DE POLIETILÈ [M][Z1]</t>
  </si>
  <si>
    <t>XARXA DE FILS DE NILÓ ANTI-COLOMS [M][Z1]</t>
  </si>
  <si>
    <t>BANDA DE POLICARBONAT AM PUAS PER CONTROL ANTI-AUS [M][Z1]</t>
  </si>
  <si>
    <t>SISTEMA ELECTROREPULSIÓ DE PISTA PER AUS [M][Z1]</t>
  </si>
  <si>
    <t>MALLA D'ACER GALVANITZAT ANTICOLOMS DE 25X25 MM [M][Z1]</t>
  </si>
  <si>
    <t>SENYERA [M][Z1]</t>
  </si>
  <si>
    <t>E-659</t>
  </si>
  <si>
    <t>BARANA D'ACER INOXIDABLE [M][Z1]</t>
  </si>
  <si>
    <t>BARANA DE FUSTA [M][Z1]</t>
  </si>
  <si>
    <t>BARANA D'ACER I VIDRE DE SEGURETAT 8+8 [M][Z1]</t>
  </si>
  <si>
    <t>BARANA D'ACER I XAPES D'ACER [M][Z1]</t>
  </si>
  <si>
    <t>BARANA D'ACER I PASSAMAÀ METÀL·LIC DE 15 CM DE DIÀ [M][Z1]</t>
  </si>
  <si>
    <t>BALCÓ INTERIOR O EXTERIOR DE FOSA [M][Z1]</t>
  </si>
  <si>
    <t>BARANA DE FOSA [M][Z1]</t>
  </si>
  <si>
    <t>BIGA DE FORMIGÓ ARMAT [M][Z1]</t>
  </si>
  <si>
    <t>CANAL DE FOSA [M][Z1]</t>
  </si>
  <si>
    <t>COBERTA AMB PANELL SANDWICH (DECK) [M][Z1]</t>
  </si>
  <si>
    <t>E-495</t>
  </si>
  <si>
    <t>COBERTA INVERTIDA TRANSITABLE, ACABAT DE FORMIGÓ [M][Z1]</t>
  </si>
  <si>
    <t>COBERTA INVERTIDA TRANSITABLE, ACABAT DE RAJOLA [M][Z1]</t>
  </si>
  <si>
    <t>COBERTA PANELL SANDWITCH DE TAULER OSB IGNÍFUG [M][Z1]</t>
  </si>
  <si>
    <t>COBERTA DE TEULA PLANA [M][Z1]</t>
  </si>
  <si>
    <t>COBERTA DE LLOSETA CERÀMICA [M][Z1]</t>
  </si>
  <si>
    <t>COBERTA AMB ESTRUCTURA DE FUSTA I TAULERS DE FUSTA [M][Z1]</t>
  </si>
  <si>
    <t>PILAR ESTRUCTURAL DE FOSA [M][Z1]</t>
  </si>
  <si>
    <t>PILARET DE FOSA DE LLUERNARI [M][Z1]</t>
  </si>
  <si>
    <t>ORNAMENT DE FOSA INTERIOR O EXTERIOR [M][Z1]</t>
  </si>
  <si>
    <t>SOSTRE DE RELIGA METÀL·LICA AMB TRAMA 20X20 MM [M][Z1]</t>
  </si>
  <si>
    <t>PAVIMENT AMB ENGRAELLAT ELECTROSOLDAT DE 50X50 MM [M][Z1]</t>
  </si>
  <si>
    <t>PAVIMENT ENGRAELLAT METÀL·LIC RECOBERT DE XAPA [M][Z1]</t>
  </si>
  <si>
    <t>REIXA CORREDISSA AMB ENGRAELLAT METÀL·LIC [M][Z1]</t>
  </si>
  <si>
    <t>ENTRAMAT D'ACER GALVANITZAT, 30X30 MM DE PAS [M][Z1]</t>
  </si>
  <si>
    <t>ESCALA DE FORMIGÓ [M][Z1]</t>
  </si>
  <si>
    <t>ESCALA METÀL·LICA DE GAT [M][Z1]</t>
  </si>
  <si>
    <t>ESCALA METÀL·LICA DE GRAONS [M][Z1]</t>
  </si>
  <si>
    <t>ESCALA METÀL·LICA DE CARGOL [M][Z1]</t>
  </si>
  <si>
    <t>ESCALA DE FOSA DE CARGOL [M][Z1]</t>
  </si>
  <si>
    <t>ESCALA METÀL·LICA DE COBERTA AMB GRAONS [M][Z1]</t>
  </si>
  <si>
    <t>FAÇANA [M][Z1]</t>
  </si>
  <si>
    <t>E-496</t>
  </si>
  <si>
    <t>FAÇANA D'OBRA AMB PARET DE MAÓ CALAT [M][Z1]</t>
  </si>
  <si>
    <t>FALS SOSTRE DE PLAQUES DE GUIX [M][Z1]</t>
  </si>
  <si>
    <t>FALS SOSTRE DE GELOSIA RETICULAR D'ALUMINI [M][Z1]</t>
  </si>
  <si>
    <t>FALS SOSTRE CONTINU DE SILICAT CALCI [M][Z1]</t>
  </si>
  <si>
    <t>FALS SOSTRE CONTINU, PLAQUES DE GUIX LAMINAT HIDRÒ [M][Z1]</t>
  </si>
  <si>
    <t>FAÇANA DE PLAQUES AMB PANELLS SANDWICH [M][Z1]</t>
  </si>
  <si>
    <t>FUSTERIA  DE FOSA [M][Z1]</t>
  </si>
  <si>
    <t>LÍNIES DE VIDA [M][Z1]</t>
  </si>
  <si>
    <t>LLUERNARI DE VIDRE AÏLLANT  I VIDRE DE SEGURETAT [M][Z1]</t>
  </si>
  <si>
    <t>BANCS [M][Z1]</t>
  </si>
  <si>
    <t>PAPERERES [M][Z1]</t>
  </si>
  <si>
    <t>MOBILIARI INFORMATIU [M][Z1]</t>
  </si>
  <si>
    <t>EXUTORIS [M][Z1]</t>
  </si>
  <si>
    <t>CATIFES [M][Z1]</t>
  </si>
  <si>
    <t>CORTINES [M][Z1]</t>
  </si>
  <si>
    <t>E-657</t>
  </si>
  <si>
    <t>MOTOR CORTINES [M][Z1]</t>
  </si>
  <si>
    <t>E-628</t>
  </si>
  <si>
    <t>TAQUILLES [M][Z1]</t>
  </si>
  <si>
    <t>MOSTRADORS [M][Z1]</t>
  </si>
  <si>
    <t>APARADORS  [M][Z1]</t>
  </si>
  <si>
    <t>MOBLE DE BUTAQUES [M][Z1]</t>
  </si>
  <si>
    <t>MUR PANTALLA [M][Z1]</t>
  </si>
  <si>
    <t>PARET BLOC DE FORMIGÓ REVESTIDA DE GUIX O MORTER [M][Z1]</t>
  </si>
  <si>
    <t>PARET MAÓ MASSÍS O CALAT VIST O REVESTIT [M][Z1]</t>
  </si>
  <si>
    <t>MAMPARA DE REÏNES TERMO ENDURIDES [M][Z1]</t>
  </si>
  <si>
    <t>PARET DE PLAQUES DE GUIX HIDRÒFUGA DE 156 MM [M][Z1]</t>
  </si>
  <si>
    <t>TRASDOSSAT DE PLAQUES DE GUIX LAMINAT DE 78 MM [M][Z1]</t>
  </si>
  <si>
    <t>PARET DE PLAQUES DE GUIX DE 120 MM, RESIS. AL FOC [M][Z1]</t>
  </si>
  <si>
    <t>PARET DE PLAQUES DE GUIX DE 66 MM, 1 PLACA HIDRÒFU [M][Z1]</t>
  </si>
  <si>
    <t>PARET DE PLAQUES DE GUIX DE 100 MM, 1 PLACA HIDRÒF [M][Z1]</t>
  </si>
  <si>
    <t>PARET DE PLAQUES DE GUIX DE 120 M, 1 PLACA HIDRÒF [M][Z1]</t>
  </si>
  <si>
    <t>PARET DE PLAQUES DE GUIX DE 156MM, 2 PLAQUES RF [M][Z1]</t>
  </si>
  <si>
    <t>PARET DE PLAQUES DE GUIX AMB ARMADURA DE FIBRA [M][Z1]</t>
  </si>
  <si>
    <t>PARET DE PLAQUES DE POWERPANEL H2O DE 15 CM [M][Z1]</t>
  </si>
  <si>
    <t>TANCAMENT  DE PLANXA D'ACER INOXIDABLE [M][Z1]</t>
  </si>
  <si>
    <t>DIVISORIA AMB PLACA DE RESINES DE 13 MM [M][Z1]</t>
  </si>
  <si>
    <t>EMPOSTISSAT DE FUSTA AMB P. SANDWICH [M][Z1]</t>
  </si>
  <si>
    <t>TANCA DE PROTECCIÓ DE 3 M D'ALTURA [M][Z1]</t>
  </si>
  <si>
    <t>REIXA METÀL·LICA  DE 50 MM DE PAS [M][Z1]</t>
  </si>
  <si>
    <t>PORTA DE MALLA AMB TELA METÀL·LICA DE 50 MM DE PAS [M][Z1]</t>
  </si>
  <si>
    <t>ARMARI D'INCENDIS, BIE, PULSADOR, EXTINTORS [M][Z1]</t>
  </si>
  <si>
    <t>EI</t>
  </si>
  <si>
    <t>PILAR DE FORMIGÓ ARMAT [M][Z1]</t>
  </si>
  <si>
    <t>BASE DE FOPRMIGÓ PER A PILAR DE FOSA [M][Z1]</t>
  </si>
  <si>
    <t>PINTURA EN PARAMENT VERTICAL/HORITZONTAL INTERIOR [M][Z1]</t>
  </si>
  <si>
    <t>PINTURA EN PARAMENT EXTERIOR DE SILICATS [M][Z1]</t>
  </si>
  <si>
    <t>PINTURA D'ELEMENTS DE FOSA I ELEMENTS METÀL·LICS [M][Z1]</t>
  </si>
  <si>
    <t>SUPORTS I PERFILERIA METÀL·LICA PER D'QUIPS [M][Z1]</t>
  </si>
  <si>
    <t>CARRIL DE SUSPENSIÓ I FIXACIÓ D'EQUIPS [M][Z1]</t>
  </si>
  <si>
    <t>ESTRUCTURA METÀL·LICA [M][Z1]</t>
  </si>
  <si>
    <t>CARRIL DE SUSPENSIÓ I FIXACIÓ DE LLUMINÀRIES [M][Z1]</t>
  </si>
  <si>
    <t>PORTA PER INSONORITZAR AMB PANELL ACÚSTIC [M][Z1]</t>
  </si>
  <si>
    <t>ARMARI INTERIOR DE FUSTA DE DOS FULLES BATENTS [M][Z1]</t>
  </si>
  <si>
    <t>MOB</t>
  </si>
  <si>
    <t>ARMARI INTERIOR DE FUSTA DE TRES FULLES BATENTS [M][Z1]</t>
  </si>
  <si>
    <t>ARMARI INTERIOR DE FUSTA DE PORTES CORREDISSES [M][Z1]</t>
  </si>
  <si>
    <t>ARMARI DE FUSTA DE PORTES CORREDERES DE 500X255 CM [M][Z1]</t>
  </si>
  <si>
    <t>CONJUNT D'RMARIS DE CLIMATITZACIÓ DE 7 PORTES [M][Z1]</t>
  </si>
  <si>
    <t>E-440</t>
  </si>
  <si>
    <t>CL</t>
  </si>
  <si>
    <t>ARMARI DE PORTES PRACTICABLES DE 19 MM DE GRUIX [M][Z1]</t>
  </si>
  <si>
    <t>PORTA PER ARMARI DE 80X220 CM O 70X220 CM [M][Z1]</t>
  </si>
  <si>
    <t>TANCAMENT EXTERIOR PRACTICABLE AMB BALCONERA [M][Z1]</t>
  </si>
  <si>
    <t>TANCAMENT EXTERIOR PRACTICABLE AMB FINESTRA [M][Z1]</t>
  </si>
  <si>
    <t>PORTA EXTERIOR METÀL·LICA DE DOS FULLES BATENTS [M][Z1]</t>
  </si>
  <si>
    <t>PORTA EXTERIOR METÀL·LICA D'UNA FULLA BATENT [M][Z1]</t>
  </si>
  <si>
    <t>PROTECCIÓ SOLAR DE VIDRE DE SEGURETAT [M][Z1]</t>
  </si>
  <si>
    <t>PORTA INTERIOR DE FUSTA [M][Z1]</t>
  </si>
  <si>
    <t>PORTA EXTERIOR METÀL·LICA DE 4 FULLES DE 7,8 M [M][Z1]</t>
  </si>
  <si>
    <t>PORTA EXTERIOR METÀL·LICA DE 2 FULLES DE 4,8 M [M][Z1]</t>
  </si>
  <si>
    <t>PORTA CORREDERA DE TRES FULLES DE 1500X250 CM [M][Z1]</t>
  </si>
  <si>
    <t>FINESTRA PRACTICABLE DE DOS FULLES BATENTS [M][Z1]</t>
  </si>
  <si>
    <t>FINESTRA DE VIDRE AILLANT DE LLUNES INCOLORES 5+5 [M][Z1]</t>
  </si>
  <si>
    <t>FINESTRA DE VIDRE AILLANT DE LLUNES INCOLORES 4+4 [M][Z1]</t>
  </si>
  <si>
    <t>FINESTRA DE VIDRE AILLANT LLUNES INCOLORES 15+15 [M][Z1]</t>
  </si>
  <si>
    <t>PORTA D'ACER  D'UNA FULLA DE 80X215 CM [M][Z1]</t>
  </si>
  <si>
    <t>PORTA EXTERIOR METÀL·LICA D'ELEMENTS DE FOSA [M][Z1]</t>
  </si>
  <si>
    <t>LAMES DE VIDRE DE 12 CM PER FINESTRALLS [M][Z1]</t>
  </si>
  <si>
    <t>FINNESTRA DE VIDRE LAMINAR DE SEGURETAT 5+5 [M][Z1]</t>
  </si>
  <si>
    <t>PORTA TALLAFOCS SECTORITZACIÓ [M][Z1]</t>
  </si>
  <si>
    <t>PINTURA INTUMESCENT [M][Z1]</t>
  </si>
  <si>
    <t>PAVIMENT DE FORMIGÓ DE 10 CM [M][Z1]</t>
  </si>
  <si>
    <t>PAVIMENT DE FORMIGÓ DE 15 CM [M][Z1]</t>
  </si>
  <si>
    <t>PAVIMENT DE PECES DE FOSA PER ESCALA [M][Z1]</t>
  </si>
  <si>
    <t>E-497</t>
  </si>
  <si>
    <t>PAVIMENT TECNIC [M][Z1]</t>
  </si>
  <si>
    <t>PAVIMENT DE PEDRA NATURAL GRANÍTICA [M][Z1]</t>
  </si>
  <si>
    <t>PAVIMENT DE PLAQUES DE FUSTA DE 22 MM [M][Z1]</t>
  </si>
  <si>
    <t>PARQUET DE POSTS ENCADELLATS DE FUSTA [M][Z1]</t>
  </si>
  <si>
    <t>PAVIMENT DE TARIMA DE FUSTA [M][Z1]</t>
  </si>
  <si>
    <t>PAVIMENT TÈCNIC LLOSETES DE GUIX ARMADES AMB FIBRA [M][Z1]</t>
  </si>
  <si>
    <t>PAVIMENT DE TERRATZO [M][Z1]</t>
  </si>
  <si>
    <t>PAVIMENT DE GRES PORCELÀNIC 3+3 I MALLA DE FIBRA [M][Z1]</t>
  </si>
  <si>
    <t>PAVIMENT DE LLOSETES DE GUIX ARMADES AMB FIBRA [M][Z1]</t>
  </si>
  <si>
    <t>PAVIMENT ANTILLISCANT DE RAJOLA DE GRES EXTRUIT [M][Z1]</t>
  </si>
  <si>
    <t>SÒCOL DE RAJOLA DE GRES PORCELLÀNIC PREMSAT POLIT [M][Z1]</t>
  </si>
  <si>
    <t>REVESTIMENT ACÚSTIC [M][Z1]</t>
  </si>
  <si>
    <t>AÏLLAMENT  AMB PLACA RÍGIDA DE LLANA DE ROCA [M][Z1]</t>
  </si>
  <si>
    <t>PANELL ACÚSTIC FONOABSORVENT DE 80 MM [M][Z1]</t>
  </si>
  <si>
    <t>PANELL ACÚSTIC FONOABSORVENT DE 30 MM [M][Z1]</t>
  </si>
  <si>
    <t>PANELL RÍGID DE FIBRA DE VIDRE DE 50 MM [M][Z1]</t>
  </si>
  <si>
    <t>BAFLE FONOABSORVENT DE 75 O 200 MM [M][Z1]</t>
  </si>
  <si>
    <t>BAFLE FONOABSORVENT AUTOPORTANT DE 90X90X8 CM [M][Z1]</t>
  </si>
  <si>
    <t>REVESTIMENT AMB PANELL IGNÍFUG DE 8 MM [M][Z1]</t>
  </si>
  <si>
    <t>REVESTIMENT AMB PANELL IGNÍFUG DE 13 MM [M][Z1]</t>
  </si>
  <si>
    <t>REVESTIMENT AMB PLAQUES DE FUSTA AGLOMERADES 19 MM [M][Z1]</t>
  </si>
  <si>
    <t>REVESTIMENT AMB PANELL IGNÍFUG DE 10 MM [M][Z1]</t>
  </si>
  <si>
    <t>REVESTIMENT AMB TAULER DE FUSTA AGLOMERADA 8 MM [M][Z1]</t>
  </si>
  <si>
    <t>REVESTIMENT DE PARAMENT VERTICAL AMB PLANXA CORTEN [M][Z1]</t>
  </si>
  <si>
    <t>VORA LLIURE DE PLANXA DE ZENC 30 CM I 60 CM [M][Z1]</t>
  </si>
  <si>
    <t>REVESTIMENT DE PARAMENT AMB PLANXA DE ZENC 40 CM [M][Z1]</t>
  </si>
  <si>
    <t>SOLERA DE FORMIGÓ [M][Z1]</t>
  </si>
  <si>
    <t>SÒCOL DE PEDRA NATURAL [M][Z1]</t>
  </si>
  <si>
    <t>SOSTRE CONTINU DE REVOLTÓ DE MORTER DE CIMENT [M][Z1]</t>
  </si>
  <si>
    <t>SOSTRE CONTINU DE SUPERMAÓ [M][Z1]</t>
  </si>
  <si>
    <t>SOSTRE CONTINU HÍBRID METÀL·LIC/FORMIGÓ [M][Z1]</t>
  </si>
  <si>
    <t>TAULELL DE PEDRA NATURAL GRANÍTICA NACIONAL [M][Z1]</t>
  </si>
  <si>
    <t>CAMERES MINIDOMO [M][Z1]</t>
  </si>
  <si>
    <t>Tela de retroprojecció marca SPACE mod.: pantalla 667x268 pel "Mòdul gran espai retroprojecció"</t>
  </si>
  <si>
    <t>Vinil de retroprojecció Marca:TECCO Mod.:TDGSK 10x1,22m  pel cub "Módul projecció generacions"</t>
  </si>
  <si>
    <t>Vinil de retroprojecció Marca:TECCO Mod.:TDGSK 10x1,22m  pel cub "Retroprojecció soldats"</t>
  </si>
  <si>
    <t>Antena per punt d'acces D-LINK Mod.:ANT-14</t>
  </si>
  <si>
    <t>E-505</t>
  </si>
  <si>
    <t>Ampliació de llicencies pel gestor D-LINK Mod.:DWS-316024TCAP12-LIC</t>
  </si>
  <si>
    <t>Antena de radiofrequencia CRESTON mod.:CENI-HPRFGW KIT</t>
  </si>
  <si>
    <t>Antena per punt d'acces D-LINK Mod.:ANT-18</t>
  </si>
  <si>
    <t>Font d'alimentació 50W de CRESTON mod.:DIN-PW550</t>
  </si>
  <si>
    <t>E-494</t>
  </si>
  <si>
    <t>Font d'alimentació multiple EXTRON mod.:PS124</t>
  </si>
  <si>
    <t>Gestor de punt d'acces D-LINK Mod.:DWS-3160-24tc</t>
  </si>
  <si>
    <t>Mòdul esclau CRESTON Mod.:DIN-8SW8-I</t>
  </si>
  <si>
    <t>Punt d'access para wirelless D-LINK Mod.:DWL6600AP</t>
  </si>
  <si>
    <t>Punt d'access para wirelless D-LINK Mod.:DWL8600AP</t>
  </si>
  <si>
    <t>Router gestor VPN Marca:D-LINK Mod.:DSR-500N</t>
  </si>
  <si>
    <t>Switch 10/100 DLINK mod.:DGS-1210-16</t>
  </si>
  <si>
    <t>Switch 10/100 DLINK mod.:DGS-1210-28P</t>
  </si>
  <si>
    <t>Módul esclau de control CRESTON mod.:DIN-8SW8-I</t>
  </si>
  <si>
    <t>Pc profesional amb pantalla,teclat i ratolí</t>
  </si>
  <si>
    <t>E-365</t>
  </si>
  <si>
    <t>sistema de control CRESTON mod.:TPSI-AV2PAK-6X.</t>
  </si>
  <si>
    <t>Monitor SAMSUNG Mod.: 400MX-3 pels totems entrada 1.6. [M] zona 1.6</t>
  </si>
  <si>
    <t>E-368</t>
  </si>
  <si>
    <t>Monitors 40" LCD Marca:SAMSUNG Mod.:400-MX-4 Taquilles</t>
  </si>
  <si>
    <t>Monitors LCD 42" Marca:SAMSUNG Mod.:460MX-3.  [M] Zona 1.1.</t>
  </si>
  <si>
    <t>Monitors Plasma 40" Marca:SAMSUNG Mod.:400MX-3 pel videowall.  [M] Zona 1.1</t>
  </si>
  <si>
    <t>AIXETA MANTENIMENT</t>
  </si>
  <si>
    <t xml:space="preserve">ALTAVEUS </t>
  </si>
  <si>
    <t>EQUIPS AUDIVISUALS ZONA 2 CASANOVA</t>
  </si>
  <si>
    <t>BOMBA SANEJAMENT ZONA MANTENIMENT</t>
  </si>
  <si>
    <t xml:space="preserve">BOCA EXTRACCIO DE BANYS </t>
  </si>
  <si>
    <t>VT</t>
  </si>
  <si>
    <t>CANONADES CLIMATITZACIO P&lt;70KW MERCAT BORN ZONA 2</t>
  </si>
  <si>
    <t>CANONADES CLIMATITZACIO P&gt;70KW MERCAT BORN ZONA 2</t>
  </si>
  <si>
    <t>CANONADES AIGUA CALENTA MERCAT BORN ZONA 2</t>
  </si>
  <si>
    <t>CANONADES AIGUA FREDA MERCAT BORN ZONA 2</t>
  </si>
  <si>
    <t>CANONADES INCENDIS MERCAT BORN ZONA 2</t>
  </si>
  <si>
    <t>PCI</t>
  </si>
  <si>
    <t>CANONADES SANEJAMENT MERCAT BORN ZONA 2</t>
  </si>
  <si>
    <t>CAMERES MINIDOMO</t>
  </si>
  <si>
    <t xml:space="preserve">DETECTOR DE FUMS. </t>
  </si>
  <si>
    <t>DETECTORS CONTACTES MAGNETICS</t>
  </si>
  <si>
    <t>CA</t>
  </si>
  <si>
    <t>PULSADOR ALARMA OBERTURA PORTES</t>
  </si>
  <si>
    <t>PRL</t>
  </si>
  <si>
    <t xml:space="preserve">COMPORTES REGULACIO </t>
  </si>
  <si>
    <t>E-702</t>
  </si>
  <si>
    <t>IL LUMINACIÓ INTERIOR - LLUMENERA EN SUSPENSIO</t>
  </si>
  <si>
    <t xml:space="preserve">IL LUMINACIÓ INTERIOR - DOWNLIGHTS </t>
  </si>
  <si>
    <t>IL LUMINACIÓ INTERIOR - PANTALLES FLUORESCENTS</t>
  </si>
  <si>
    <t>IL LUMINACIÓ INTERIOR - VOLUMETRIC</t>
  </si>
  <si>
    <t>IL LUMINACIÓ INTERIOR - DIRECCIONAL PARET</t>
  </si>
  <si>
    <t>Enllumenat emergència LED 2h autónoma  [M][Zonas 2 y 1.6][PB][Jaciment]</t>
  </si>
  <si>
    <t>IL LUMINACIÓ EXTERIOR</t>
  </si>
  <si>
    <t xml:space="preserve">IL LUMINACIÓ INTERIOR - PROJECTORS </t>
  </si>
  <si>
    <t>Señalizaciò luminosa sortides  [M][Zonas 2 y 1.6][PB][Jaciment]</t>
  </si>
  <si>
    <t xml:space="preserve">IL LUMINACIÓ INTERIOR - TRIPODES </t>
  </si>
  <si>
    <t>LLUERNARI DE VIDRE [M][Z2]</t>
  </si>
  <si>
    <t>PUNTS DE NETEJA [M][Z2]</t>
  </si>
  <si>
    <t>PERICONS INTERIORS [M][Z2]</t>
  </si>
  <si>
    <t>PERICONS EXTERIORS [M][Z2]</t>
  </si>
  <si>
    <t>XARXA ANTI-COLOMS DE POLIETILÈ [M][Z2]</t>
  </si>
  <si>
    <t>XARXA DE FILS DE NILÓ ANTI-COLOMS [M][Z2]</t>
  </si>
  <si>
    <t>BANDA DE POLICARBONAT AM PUAS PER CONTROL ANTI-AUS [M][Z2]</t>
  </si>
  <si>
    <t>SISTEMA ELECTROREPULSIÓ DE PISTA PER AUS [M][Z2]</t>
  </si>
  <si>
    <t>MALLA D'ACER GALVANITZAT ANTICOLOMS DE 25X25 MM [M][Z2]</t>
  </si>
  <si>
    <t>ARQUETES i CANALS [M][Z2]</t>
  </si>
  <si>
    <t>BARANA D'ACER INOXIDABLE [M][Z2]</t>
  </si>
  <si>
    <t>BARANA DE FUSTA [M][Z2]</t>
  </si>
  <si>
    <t>BARANA D'ACER I VIDRE DE SEGURETAT 8+8 [M][Z2]</t>
  </si>
  <si>
    <t>BARANA D'ACER I XAPES D'ACER [M][Z2]</t>
  </si>
  <si>
    <t>BARANA D'ACER I PASSAMAÀ METÀL·LIC DE 15 CM DE DIÀ [M][Z2]</t>
  </si>
  <si>
    <t>BALCÓ INTERIOR O EXTERIOR DE FOSA [M][Z2]</t>
  </si>
  <si>
    <t>BARANA DE FOSA [M][Z2]</t>
  </si>
  <si>
    <t>BIGA DE FORMIGÓ ARMAT [M][Z2]</t>
  </si>
  <si>
    <t>CANAL DE FOSA [M][Z2]</t>
  </si>
  <si>
    <t>COBERTA AMB PANELL SANDWICH (DECK) [M][Z2]</t>
  </si>
  <si>
    <t>COBERTA INVERTIDA TRANSITABLE, ACABAT DE FORMIGÓ [M][Z2]</t>
  </si>
  <si>
    <t>COBERTA INVERTIDA TRANSITABLE, ACABAT DE RAJOLA [M][Z2]</t>
  </si>
  <si>
    <t>COBERTA PANELL SANDWITCH DE TAULER OSB IGNÍFUG [M][Z2]</t>
  </si>
  <si>
    <t>COBERTA DE TEULA PLANA [M][Z2]</t>
  </si>
  <si>
    <t>COBERTA DE LLOSETA CERÀMICA [M][Z2]</t>
  </si>
  <si>
    <t>COBERTA AMB ESTRUCTURA DE FUSTA I TAULERS DE FUSTA [M][Z2]</t>
  </si>
  <si>
    <t>PILAR ESTRUCTURAL DE FOSA [M][Z2]</t>
  </si>
  <si>
    <t>PILARET DE FOSA DE LLUERNARI [M][Z2]</t>
  </si>
  <si>
    <t>ORNAMENT DE FOSA INTERIOR O EXTERIOR [M][Z2]</t>
  </si>
  <si>
    <t>SOSTRE DE RELIGA METÀL·LICA AMB TRAMA 20X20 MM [M][Z2]</t>
  </si>
  <si>
    <t>PAVIMENT AMB ENGRAELLAT ELECTROSOLDAT DE 50X50 MM [M][Z2]</t>
  </si>
  <si>
    <t>PAVIMENT ENGRAELLAT METÀL·LIC RECOBERT DE XAPA [M][Z2]</t>
  </si>
  <si>
    <t>REIXA CORREDISSA AMB ENGRAELLAT METÀL·LIC [M][Z2]</t>
  </si>
  <si>
    <t>ENTRAMAT D'ACER GALVANITZAT, 30X30 MM DE PAS [M][Z2]</t>
  </si>
  <si>
    <t>ESCALA DE FORMIGÓ [M][Z2]</t>
  </si>
  <si>
    <t>ESCALA METÀL·LICA DE GAT [M][Z2]</t>
  </si>
  <si>
    <t>ESCALA METÀL·LICA DE GRAONS [M][Z2]</t>
  </si>
  <si>
    <t>ESCALA METÀL·LICA DE CARGOL [M][Z2]</t>
  </si>
  <si>
    <t>ESCALA DE FOSA DE CARGOL [M][Z2]</t>
  </si>
  <si>
    <t>ESCALA METÀL·LICA DE COBERTA AMB GRAONS [M][Z2]</t>
  </si>
  <si>
    <t>FAÇANA [M][Z2]</t>
  </si>
  <si>
    <t>FAÇANA D'OBRA AMB PARET DE MAÓ CALAT [M][Z2]</t>
  </si>
  <si>
    <t>FALS SOSTRE DE PLAQUES DE GUIX [M][Z2]</t>
  </si>
  <si>
    <t>FALS SOSTRE DE GELOSIA RETICULAR D'ALUMINI [M][Z2]</t>
  </si>
  <si>
    <t>FALS SOSTRE CONTINU DE SILICAT CALCI [M][Z2]</t>
  </si>
  <si>
    <t>FALS SOSTRE CONTINU, PLAQUES DE GUIX LAMINAT HIDRÒ [M][Z2]</t>
  </si>
  <si>
    <t>FAÇANA DE PLAQUES AMB PANELLS SANDWICH [M][Z2]</t>
  </si>
  <si>
    <t>FUSTERIA  DE FOSA [M][Z2]</t>
  </si>
  <si>
    <t>LÍNIES DE VIDA [M][Z2]</t>
  </si>
  <si>
    <t>LLUERNARI DE VIDRE AÏLLANT  I VIDRE DE SEGURETAT [M][Z2]</t>
  </si>
  <si>
    <t>BANCS [M][Z2]</t>
  </si>
  <si>
    <t>PAPERERES [M][Z2]</t>
  </si>
  <si>
    <t>MOBILIARI INFORMATIU [M][Z2]</t>
  </si>
  <si>
    <t>EXUTORIS [M][Z2]</t>
  </si>
  <si>
    <t>CATIFES [M][Z2]</t>
  </si>
  <si>
    <t>CORTINES [M][Z2]</t>
  </si>
  <si>
    <t>MOTOR CORTINES [M][Z2]</t>
  </si>
  <si>
    <t>TAQUILLES [M][Z2]</t>
  </si>
  <si>
    <t>MOSTRADORS [M][Z2]</t>
  </si>
  <si>
    <t>APARADORS  [M][Z2]</t>
  </si>
  <si>
    <t>MOBLE DE BUTAQUES [M][Z2]</t>
  </si>
  <si>
    <t>MUR PANTALLA [M][Z2]</t>
  </si>
  <si>
    <t>PARET BLOC DE FORMIGÓ REVESTIDA DE GUIX O MORTER [M][Z2]</t>
  </si>
  <si>
    <t>PARET MAÓ MASSÍS O CALAT VIST O REVESTIT [M][Z2]</t>
  </si>
  <si>
    <t>MAMPARA DE REÏNES TERMO ENDURIDES [M][Z2]</t>
  </si>
  <si>
    <t>PARET DE PLAQUES DE GUIX HIDRÒFUGA DE 156 MM [M][Z2]</t>
  </si>
  <si>
    <t>TRASDOSSAT DE PLAQUES DE GUIX LAMINAT DE 78 MM [M][Z2]</t>
  </si>
  <si>
    <t>PARET DE PLAQUES DE GUIX DE 120 MM, RESIS. AL FOC [M][Z2]</t>
  </si>
  <si>
    <t>PARET DE PLAQUES DE GUIX DE 66 MM, 1 PLACA HIDRÒFU [M][Z2]</t>
  </si>
  <si>
    <t>PARET DE PLAQUES DE GUIX DE 100 MM, 1 PLACA HIDRÒF [M][Z2]</t>
  </si>
  <si>
    <t>PARET DE PLAQUES DE GUIX DE 120 M, 1 PLACA HIDRÒF [M][Z2]</t>
  </si>
  <si>
    <t>PARET DE PLAQUES DE GUIX DE 156MM, 2 PLAQUES RF [M][Z2]</t>
  </si>
  <si>
    <t>PARET DE PLAQUES DE GUIX AMB ARMADURA DE FIBRA [M][Z2]</t>
  </si>
  <si>
    <t>PARET DE PLAQUES DE POWERPANEL H2O DE 15 CM [M][Z2]</t>
  </si>
  <si>
    <t>TANCAMENT  DE PLANXA D'ACER INOXIDABLE [M][Z2]</t>
  </si>
  <si>
    <t>DIVISORIA AMB PLACA DE RESINES DE 13 MM [M][Z2]</t>
  </si>
  <si>
    <t>EMPOSTISSAT DE FUSTA AMB P. SANDWICH [M][Z2]</t>
  </si>
  <si>
    <t>TANCA DE PROTECCIÓ DE 3 M D'ALTURA [M][Z2]</t>
  </si>
  <si>
    <t>REIXA METÀL·LICA  DE 50 MM DE PAS [M][Z2]</t>
  </si>
  <si>
    <t>PORTA DE MALLA AMB TELA METÀL·LICA DE 50 MM DE PAS [M][Z2]</t>
  </si>
  <si>
    <t>ARMARI D'INCENDIS, BIE, PULSADOR, EXTINTORS [M][Z2]</t>
  </si>
  <si>
    <t>PILAR DE FORMIGÓ ARMAT [M][Z2]</t>
  </si>
  <si>
    <t>BASE DE FOPRMIGÓ PER A PILAR DE FOSA [M][Z2]</t>
  </si>
  <si>
    <t>PINTURA EN PARAMENT VERTICAL/HORITZONTAL INTERIOR [M][Z2]</t>
  </si>
  <si>
    <t>PINTURA EN PARAMENT EXTERIOR DE SILICATS [M][Z2]</t>
  </si>
  <si>
    <t>PINTURA D'ELEMENTS DE FOSA I ELEMENTS METÀL·LICS [M][Z2]</t>
  </si>
  <si>
    <t>SUPORTS I PERFILERIA METÀL·LICA PER D'QUIPS [M][Z2]</t>
  </si>
  <si>
    <t>CARRIL DE SUSPENSIÓ I FIXACIÓ D'EQUIPS [M][Z2]</t>
  </si>
  <si>
    <t>ESTRUCTURA METÀL·LICA [M][Z2]</t>
  </si>
  <si>
    <t>CARRIL DE SUSPENSIÓ I FIXACIÓ DE LLUMINÀRIES [M][Z2]</t>
  </si>
  <si>
    <t>PORTA PER INSONORITZAR AMB PANELL ACÚSTIC [M][Z2]</t>
  </si>
  <si>
    <t>ARMARI INTERIOR DE FUSTA DE DOS FULLES BATENTS [M][Z2]</t>
  </si>
  <si>
    <t>ARMARI INTERIOR DE FUSTA DE TRES FULLES BATENTS [M][Z2]</t>
  </si>
  <si>
    <t>ARMARI INTERIOR DE FUSTA DE PORTES CORREDISSES [M][Z2]</t>
  </si>
  <si>
    <t>ARMARI DE FUSTA DE PORTES CORREDERES DE 500X255 CM [M][Z2]</t>
  </si>
  <si>
    <t>CONJUNT D'RMARIS DE CLIMATITZACIÓ DE 7 PORTES [M][Z2]</t>
  </si>
  <si>
    <t>ARMARI DE PORTES PRACTICABLES DE 19 MM DE GRUIX [M][Z2]</t>
  </si>
  <si>
    <t>PORTA PER ARMARI DE 80X220 CM O 70X220 CM [M][Z2]</t>
  </si>
  <si>
    <t>TANCAMENT EXTERIOR PRACTICABLE AMB BALCONERA [M][Z2]</t>
  </si>
  <si>
    <t>TANCAMENT EXTERIOR PRACTICABLE AMB FINESTRA [M][Z2]</t>
  </si>
  <si>
    <t>PORTA EXTERIOR METÀL·LICA DE DOS FULLES BATENTS [M][Z2]</t>
  </si>
  <si>
    <t>PORTA EXTERIOR METÀL·LICA D'UNA FULLA BATENT [M][Z2]</t>
  </si>
  <si>
    <t>PROTECCIÓ SOLAR DE VIDRE DE SEGURETAT [M][Z2]</t>
  </si>
  <si>
    <t>PORTA INTERIOR DE FUSTA [M][Z2]</t>
  </si>
  <si>
    <t>PORTA EXTERIOR METÀL·LICA DE 4 FULLES DE 7,8 M [M][Z2]</t>
  </si>
  <si>
    <t>PORTA EXTERIOR METÀL·LICA DE 2 FULLES DE 4,8 M [M][Z2]</t>
  </si>
  <si>
    <t>PORTA CORREDERA DE TRES FULLES DE 1500X250 CM [M][Z2]</t>
  </si>
  <si>
    <t>FINESTRA PRACTICABLE DE DOS FULLES BATENTS [M][Z2]</t>
  </si>
  <si>
    <t>FINESTRA DE VIDRE AILLANT DE LLUNES INCOLORES 5+5 [M][Z2]</t>
  </si>
  <si>
    <t>FINESTRA DE VIDRE AILLANT DE LLUNES INCOLORES 4+4 [M][Z2]</t>
  </si>
  <si>
    <t>FINESTRA DE VIDRE AILLANT LLUNES INCOLORES 15+15 [M][Z2]</t>
  </si>
  <si>
    <t>PORTA D'ACER  D'UNA FULLA DE 80X215 CM [M][Z2]</t>
  </si>
  <si>
    <t>PORTA EXTERIOR METÀL·LICA D'ELEMENTS DE FOSA [M][Z2]</t>
  </si>
  <si>
    <t>LAMES DE VIDRE DE 12 CM PER FINESTRALLS [M][Z2]</t>
  </si>
  <si>
    <t>FINNESTRA DE VIDRE LAMINAR DE SEGURETAT 5+5 [M][Z2]</t>
  </si>
  <si>
    <t>PORTA TALLAFOCS SECTORITZACIÓ [M][Z2]</t>
  </si>
  <si>
    <t>PINTURA INTUMESCENT [M][Z2]</t>
  </si>
  <si>
    <t>PAVIMENT DE FORMIGÓ DE 10 CM [M][Z2]</t>
  </si>
  <si>
    <t>PAVIMENT DE FORMIGÓ DE 15 CM [M][Z2]</t>
  </si>
  <si>
    <t>PAVIMENT DE PECES DE FOSA PER ESCALA [M][Z2]</t>
  </si>
  <si>
    <t>PAVIMENT TECNIC [M][Z2]</t>
  </si>
  <si>
    <t>PAVIMENT DE PEDRA NATURAL GRANÍTICA [M][Z2]</t>
  </si>
  <si>
    <t>PAVIMENT DE PLAQUES DE FUSTA DE 22 MM [M][Z2]</t>
  </si>
  <si>
    <t>PARQUET DE POSTS ENCADELLATS DE FUSTA [M][Z2]</t>
  </si>
  <si>
    <t>PAVIMENT DE TARIMA DE FUSTA [M][Z2]</t>
  </si>
  <si>
    <t>PAVIMENT TÈCNIC LLOSETES DE GUIX ARMADES AMB FIBRA [M][Z2]</t>
  </si>
  <si>
    <t>PAVIMENT DE TERRATZO [M][Z2]</t>
  </si>
  <si>
    <t>PAVIMENT DE GRES PORCELÀNIC 3+3 I MALLA DE FIBRA [M][Z2]</t>
  </si>
  <si>
    <t>PAVIMENT DE LLOSETES DE GUIX ARMADES AMB FIBRA [M][Z2]</t>
  </si>
  <si>
    <t>PAVIMENT ANTILLISCANT DE RAJOLA DE GRES EXTRUIT [M][Z2]</t>
  </si>
  <si>
    <t>SÒCOL DE RAJOLA DE GRES PORCELLÀNIC PREMSAT POLIT [M][Z2]</t>
  </si>
  <si>
    <t>REVESTIMENT ACÚSTIC [M][Z2]</t>
  </si>
  <si>
    <t>AÏLLAMENT  AMB PLACA RÍGIDA DE LLANA DE ROCA [M][Z2]</t>
  </si>
  <si>
    <t>PANELL ACÚSTIC FONOABSORVENT DE 80 MM [M][Z2]</t>
  </si>
  <si>
    <t>PANELL ACÚSTIC FONOABSORVENT DE 30 MM [M][Z2]</t>
  </si>
  <si>
    <t>PANELL RÍGID DE FIBRA DE VIDRE DE 50 MM [M][Z2]</t>
  </si>
  <si>
    <t>BAFLE FONOABSORVENT DE 75 O 200 MM [M][Z2]</t>
  </si>
  <si>
    <t>BAFLE FONOABSORVENT AUTOPORTANT DE 90X90X8 CM [M][Z2]</t>
  </si>
  <si>
    <t>REVESTIMENT AMB PANELL IGNÍFUG DE 8 MM [M][Z2]</t>
  </si>
  <si>
    <t>REVESTIMENT AMB PANELL IGNÍFUG DE 13 MM [M][Z2]</t>
  </si>
  <si>
    <t>REVESTIMENT AMB PLAQUES DE FUSTA AGLOMERADES 19 MM [M][Z2]</t>
  </si>
  <si>
    <t>REVESTIMENT AMB PANELL IGNÍFUG DE 10 MM [M][Z2]</t>
  </si>
  <si>
    <t>REVESTIMENT AMB TAULER DE FUSTA AGLOMERADA 8 MM [M][Z2]</t>
  </si>
  <si>
    <t>REVESTIMENT DE PARAMENT VERTICAL AMB PLANXA CORTEN [M][Z2]</t>
  </si>
  <si>
    <t>VORA LLIURE DE PLANXA DE ZENC 30 CM I 60 CM [M][Z2]</t>
  </si>
  <si>
    <t>REVESTIMENT DE PARAMENT AMB PLANXA DE ZENC 40 CM [M][Z2]</t>
  </si>
  <si>
    <t>SOLERA DE FORMIGÓ [M][Z2]</t>
  </si>
  <si>
    <t>SÒCOL DE PEDRA NATURAL [M][Z2]</t>
  </si>
  <si>
    <t>SOSTRE CONTINU DE REVOLTÓ DE MORTER DE CIMENT [M][Z2]</t>
  </si>
  <si>
    <t>SOSTRE CONTINU DE SUPERMAÓ [M][Z2]</t>
  </si>
  <si>
    <t>SOSTRE CONTINU HÍBRID METÀL·LIC/FORMIGÓ [M][Z2]</t>
  </si>
  <si>
    <t>TAULELL DE PEDRA NATURAL GRANÍTICA NACIONAL [M][Z2]</t>
  </si>
  <si>
    <t>PULSADOR ALARMA</t>
  </si>
  <si>
    <t xml:space="preserve">PORTER I AVISOS </t>
  </si>
  <si>
    <t>SIRENA ALARMA</t>
  </si>
  <si>
    <t>TERRA RADIANT</t>
  </si>
  <si>
    <t>Caixa Subgreu blindada de 2 woofers de greus JBL CONTROL SB10 pel "mòdul gran espai retroprojecció"</t>
  </si>
  <si>
    <t>Caixa tot-rang  blindada magneticament de 2 vies compacte. Marca:JBL Mod.:CONTROL 25AV</t>
  </si>
  <si>
    <t>Caixa tot-rang  blindada 2 vies compacte. JBL CONTROL 25AV  pel cub "Retroprojecció soldats"</t>
  </si>
  <si>
    <t>Caixa tot-rang  blindada 2 vies compacte. JBL CONTROL 28AV  pel "mòdul gran espai retroprojecció"</t>
  </si>
  <si>
    <t>Etapa de potencía amb DSP. Marca:CROWN Mod.:XTI1002  pel "Mòdul gran espai retroprojecció"</t>
  </si>
  <si>
    <t>Etapa de potencía amb DSP. Marca:CROWN Mod.:XTI1002  pel cub "Retroprojecció soldats"</t>
  </si>
  <si>
    <t>Etapa de potencía amb DSP. Marca:CROWN Mod.:XTI1002 Gran Paret Entrada</t>
  </si>
  <si>
    <t>Sistema de recintes autoampl. de 2 vies APART SDQ-5P pel "Escena dels desastres de la guerra 2"</t>
  </si>
  <si>
    <t>Sistema de recintes autoampl. de 2 vies APART SDQ-5P pel "Fons escenografia Villaroel i Casanova"</t>
  </si>
  <si>
    <t>Sistema de recintes autoamplificats de 2 vies APART SDQ-5P pel "Módul escenografia Santa Eulalia"</t>
  </si>
  <si>
    <t>Sistema de recintes autoamplificats de 2 vies APART SDQ-5P pel "Mòdul gran espai retroprojecció"</t>
  </si>
  <si>
    <t>Sistema de recintes autoamplificats de 2 vies APART SDQ-5P pel "Módul projecció generacions"</t>
  </si>
  <si>
    <t>Sistema de recintes autoamplificats de 2 vies APART SDQ-5P pel cub "Discurrs Ferrer i Sirges"</t>
  </si>
  <si>
    <t>Ordinadors PC per a reproducció aplicatiu Flash pel "Marcs Dibuixos"</t>
  </si>
  <si>
    <t>Ordinadors PC per a reproducció aplicatiu Flash pel "Móduls faristols"</t>
  </si>
  <si>
    <t>Projector Mitsubishi Mod.:XD8550U. Gran Paret Entrada.</t>
  </si>
  <si>
    <t>E-613</t>
  </si>
  <si>
    <t>Videoprojector MITSUBISHI Mod.:EX321U-ST pel "Mòdul gran espai de retroprojecció"</t>
  </si>
  <si>
    <t>Videoprojector Marca:MITSUBISHI Mod.:EX321U-ST pel "Fons escenografia Villaroel i Casanova"</t>
  </si>
  <si>
    <t>Videoprojector Marca:MITSUBISHI Mod.:EX321U-ST pel "módul projecciós generacions"</t>
  </si>
  <si>
    <t>Videoprojector Marca:Mitsubishi Mod.:EX3321U-ST pel cub "Les muralles de Llevant"</t>
  </si>
  <si>
    <t>Videoprojector Marca:Mitsubishi Mod.:EX3321U-ST pel cub "Retroprojecció soldats"</t>
  </si>
  <si>
    <t>Videoprojector MITSUBISHI Mod.:EX321U-ST yaciment.  [M] Zona 2 [PS]</t>
  </si>
  <si>
    <t>Mòduls esclau CRESTON Mod.:DIN-85W8-I</t>
  </si>
  <si>
    <t>Targeta d'expansió  per un port midi pel control CRESTON Mod.:CNXMIDI</t>
  </si>
  <si>
    <t>Teclat de control CRESTON Mod.:C2NI-CB</t>
  </si>
  <si>
    <t>Reproductor de video bassat en PC professional WACHT OUT pel "mòdul gran espai retroprojecció"</t>
  </si>
  <si>
    <t>Reproductor de video i audio BRIGHTSIGN Mod.:HD220  pel cub "Discurrs Ferrer i Sirges"</t>
  </si>
  <si>
    <t>Reproductor de video i audio BRIGHTSIGN Mod.:HD220  pel cub "módul projecció generacions"</t>
  </si>
  <si>
    <t>Reproductor de video i audio BRIGHTSIGN Mod.:HD220 Gran Paret entrada</t>
  </si>
  <si>
    <t>Reproductor de video i audio BRIGHTSIGN Mod.:HD220 pel "Escena dels desastres de la guerra 2"</t>
  </si>
  <si>
    <t>Reproductor de video i audio BRIGHTSIGN Mod.:HD220 pel "Fons escenografia Villaroel i Casanova"</t>
  </si>
  <si>
    <t>Reproductor de video i audio BRIGHTSIGN Mod.:HD220 pel "módul escenografia Santa Eulalia"</t>
  </si>
  <si>
    <t>Transmissor  de video per RGBHV. Marca:EXTRON Mod.:MTP T 15HD A Gran Paret Entrada</t>
  </si>
  <si>
    <t>Monitor de 42" tft de LG Mod.:M4210LC-BA pel  "Marcs Dibuixos"</t>
  </si>
  <si>
    <t>Monitor de 42" tft de SAMSUNG Mod.:400MX3 pel cub "Discurrs Ferrer i Sirges"</t>
  </si>
  <si>
    <t>Monitors de 19" Marca:AOK pel "Escena dels desastres de la guerra 2"</t>
  </si>
  <si>
    <t>Monitors de 19" Marca:AOK pel "módul escenografia Santa Eulalia"</t>
  </si>
  <si>
    <t>Monitors de 23" Marca:AOK pel "Escena dels desastres de la guerra 2"</t>
  </si>
  <si>
    <t>Monitors de 23" Marca:AOK pel "módul escenografia Santa Eulalia"</t>
  </si>
  <si>
    <t>Monitors de 32" Marca:AOK pel "Escena dels desastres de la guerra 2"</t>
  </si>
  <si>
    <t>Monitors de 32" Marca:AOK pel "módul escenografia Santa Eulalia"</t>
  </si>
  <si>
    <t>Monitor SAMSUNG Mod.: 400MX-3 Baranes.  [M] Zona 2</t>
  </si>
  <si>
    <t>Monitor SAMSUNG Mod.: 400MX-3 yaciment.  [M] Zona 2 [PS]</t>
  </si>
  <si>
    <t>Monitor TV 48" Samsung Sala Manuel Desvalls [M][Z2]</t>
  </si>
  <si>
    <t>Amplificador de distribucció VGA-QXGA marca:EXTRON Mod.:P/2 DA4x1</t>
  </si>
  <si>
    <t>Amplificador de distribucció VGA-QXGA EXTRON P/2 DA4x1 pel "Escena dels desastres de la guerra 2"</t>
  </si>
  <si>
    <t>Cable extensor HDMI  marca EXTRON Mod.:DTP HDMI 330TX/RX Gran Paret Entrada</t>
  </si>
  <si>
    <t>Ecualizador gràfic digital ALESIS Mod.:DEQ830 pel "Mòdul gran espai retroprojecció"</t>
  </si>
  <si>
    <t>Foil Tactil pen enganxar derrera de vidre Marca:TECCO Mod.:FOILTACTIL 42" pel "Marcs Dibuixos"</t>
  </si>
  <si>
    <t>FoIl Tactil pen enganxar derrera de vidre Marca:TECCO Mod.:FOILTACTIL 42" pel "Móduls faristols"</t>
  </si>
  <si>
    <t>Optica angular 1.3-1.9:1 Marca:MITSUBISHI Mod.:OL-XD2000SZ Gran paret Entrada</t>
  </si>
  <si>
    <t>Receptor de video d'ordinador d'alta definició. Marca:EXTRON Mod.:MTP RL 15HD A Gran Paret Entrada</t>
  </si>
  <si>
    <t xml:space="preserve">EQUIPS VEU I DADES </t>
  </si>
  <si>
    <t>XARXA DE DISTRIBUCIÓ ELÈCTRICA BT</t>
  </si>
  <si>
    <t>XARXA A TERRA DE BAIXA TENSIÓ</t>
  </si>
  <si>
    <t xml:space="preserve">XARXA DE COMUNICACIONS </t>
  </si>
  <si>
    <t>AIXETA 1 LAVABO HOMES</t>
  </si>
  <si>
    <t>AIXETA 1 LAVABO DONES</t>
  </si>
  <si>
    <t>AIXETA 2 LAVABO HOMES</t>
  </si>
  <si>
    <t>AIXETA 2 LAVABO DONES</t>
  </si>
  <si>
    <t>AIXETA LAVABO MINUSVALIDS</t>
  </si>
  <si>
    <t>EQUIPS AUDIVISUALS ZONA 3 VILLARROEL</t>
  </si>
  <si>
    <t>Auriculars higienics FLEXIGUIA Mod.:FREESOUND</t>
  </si>
  <si>
    <t>Base Carrega per a 96 guies Marca:IDAP mod.:</t>
  </si>
  <si>
    <t>Guia Multimedia SAMSUNG Mod.:GALAXY WIFI3,6"</t>
  </si>
  <si>
    <t>CANONADES CLIMATITZACIO P&lt;70KW MERCAT BORN ZONA 3</t>
  </si>
  <si>
    <t>CANONADES CLIMATITZACIO P&gt;70KW MERCAT BORN ZONA 3</t>
  </si>
  <si>
    <t>CANONADES AIGUA CALENTA MERCAT BORN ZONA 3</t>
  </si>
  <si>
    <t>CANONADES AIGUA FREDA MERCAT BORN ZONA 3</t>
  </si>
  <si>
    <t>CANONADES INCENDIS MERCAT BORN ZONA 3</t>
  </si>
  <si>
    <t>CANONADES SANEJAMENT MERCAT BORN ZONA 3</t>
  </si>
  <si>
    <t>Sistemes de Bloqueig Portes acces.  [M][PB][Z3]</t>
  </si>
  <si>
    <t>SUBCUADRE ELECTRIC ESTÀNDARD [M][Z3]</t>
  </si>
  <si>
    <t>BOMBA SANEJAMENT ZONA ARQUEOLOGIA</t>
  </si>
  <si>
    <t>Enllumenat emergència LED 2h autónoma  [M][Zona 3][PB][Jaciment]</t>
  </si>
  <si>
    <t>Señalizaciò luminosa sortides   [M][Zona 3][PB][Jaciment]</t>
  </si>
  <si>
    <t>LLUERNARI DE VIDRE [M][Z3]</t>
  </si>
  <si>
    <t>PUNTS DE NETEJA [M][Z3]</t>
  </si>
  <si>
    <t>PERICONS INTERIORS [M][Z3]</t>
  </si>
  <si>
    <t>PERICONS EXTERIORS [M][Z3]</t>
  </si>
  <si>
    <t>XARXA ANTI-COLOMS DE POLIETILÈ [M][Z3]</t>
  </si>
  <si>
    <t>XARXA DE FILS DE NILÓ ANTI-COLOMS [M][Z3]</t>
  </si>
  <si>
    <t>BANDA DE POLICARBONAT AM PUAS PER CONTROL ANTI-AUS [M][Z3]</t>
  </si>
  <si>
    <t>SISTEMA ELECTROREPULSIÓ DE PISTA PER AUS [M][Z3]</t>
  </si>
  <si>
    <t>MALLA D'ACER GALVANITZAT ANTICOLOMS DE 25X25 MM [M][Z3]</t>
  </si>
  <si>
    <t>ARQUETES I CANALS [M][Z3]</t>
  </si>
  <si>
    <t>BARANA D'ACER INOXIDABLE [M][Z3]</t>
  </si>
  <si>
    <t>BARANA DE FUSTA [M][Z3]</t>
  </si>
  <si>
    <t>BARANA D'ACER I VIDRE DE SEGURETAT 8+8 [M][Z3]</t>
  </si>
  <si>
    <t>BARANA D'ACER I XAPES D'ACER [M][Z3]</t>
  </si>
  <si>
    <t>BARANA D'ACER I PASSAMAÀ METÀL·LIC DE 15 CM DE DIÀ [M][Z3]</t>
  </si>
  <si>
    <t>BALCÓ INTERIOR O EXTERIOR DE FOSA [M][Z3]</t>
  </si>
  <si>
    <t>BARANA DE FOSA [M][Z3]</t>
  </si>
  <si>
    <t>BIGA DE FORMIGÓ ARMAT [M][Z3]</t>
  </si>
  <si>
    <t>CANAL DE FOSA [M][Z3]</t>
  </si>
  <si>
    <t>COBERTA AMB PANELL SANDWICH (DECK) [M][Z3]</t>
  </si>
  <si>
    <t>COBERTA INVERTIDA TRANSITABLE, ACABAT DE FORMIGÓ [M][Z3]</t>
  </si>
  <si>
    <t>COBERTA INVERTIDA TRANSITABLE, ACABAT DE RAJOLA [M][Z3]</t>
  </si>
  <si>
    <t>COBERTA PANELL SANDWITCH DE TAULER OSB IGNÍFUG [M][Z3]</t>
  </si>
  <si>
    <t>COBERTA DE TEULA PLANA [M][Z3]</t>
  </si>
  <si>
    <t>COBERTA DE LLOSETA CERÀMICA [M][Z3]</t>
  </si>
  <si>
    <t>COBERTA AMB ESTRUCTURA DE FUSTA I TAULERS DE FUSTA [M][Z3]</t>
  </si>
  <si>
    <t>PILAR ESTRUCTURAL DE FOSA [M][Z3]</t>
  </si>
  <si>
    <t>PILARET DE FOSA DE LLUERNARI [M][Z3]</t>
  </si>
  <si>
    <t>ORNAMENT DE FOSA INTERIOR O EXTERIOR [M][Z3]</t>
  </si>
  <si>
    <t>SOSTRE DE RELIGA METÀL·LICA AMB TRAMA 20X20 MM [M][Z3]</t>
  </si>
  <si>
    <t>PAVIMENT AMB ENGRAELLAT ELECTROSOLDAT DE 50X50 MM [M][Z3]</t>
  </si>
  <si>
    <t>PAVIMENT ENGRAELLAT METÀL·LIC RECOBERT DE XAPA [M][Z3]</t>
  </si>
  <si>
    <t>REIXA CORREDISSA AMB ENGRAELLAT METÀL·LIC [M][Z3]</t>
  </si>
  <si>
    <t>ENTRAMAT D'ACER GALVANITZAT, 30X30 MM DE PAS [M][Z3]</t>
  </si>
  <si>
    <t>ESCALA DE FORMIGÓ [M][Z3]</t>
  </si>
  <si>
    <t>ESCALA METÀL·LICA DE GAT [M][Z3]</t>
  </si>
  <si>
    <t>ESCALA METÀL·LICA DE GRAONS [M][Z3]</t>
  </si>
  <si>
    <t>ESCALA METÀL·LICA DE CARGOL [M][Z3]</t>
  </si>
  <si>
    <t>ESCALA DE FOSA DE CARGOL [M][Z3]</t>
  </si>
  <si>
    <t>ESCALA METÀL·LICA DE COBERTA AMB GRAONS [M][Z3]</t>
  </si>
  <si>
    <t>FAÇANA [M][Z3]</t>
  </si>
  <si>
    <t>FAÇANA D'OBRA AMB PARET DE MAÓ CALAT [M][Z3]</t>
  </si>
  <si>
    <t>FALS SOSTRE DE PLAQUES DE GUIX [M][Z3]</t>
  </si>
  <si>
    <t>FALS SOSTRE DE GELOSIA RETICULAR D'ALUMINI [M][Z3]</t>
  </si>
  <si>
    <t>FALS SOSTRE CONTINU DE SILICAT CALCI [M][Z3]</t>
  </si>
  <si>
    <t>FALS SOSTRE CONTINU, PLAQUES DE GUIX LAMINAT HIDRÒ [M][Z3]</t>
  </si>
  <si>
    <t>FAÇANA DE PLAQUES AMB PANELLS SANDWICH [M][Z3]</t>
  </si>
  <si>
    <t>FUSTERIA  DE FOSA [M][Z3]</t>
  </si>
  <si>
    <t>LÍNIES DE VIDA [M][Z3]</t>
  </si>
  <si>
    <t>LLUERNARI DE VIDRE AÏLLANT  I VIDRE DE SEGURETAT [M][Z3]</t>
  </si>
  <si>
    <t>BANCS [M][Z3]</t>
  </si>
  <si>
    <t>PAPERERES [M][Z3]</t>
  </si>
  <si>
    <t>MOBILIARI INFORMATIU [M][Z3]</t>
  </si>
  <si>
    <t>EXUTORIS [M][Z3]</t>
  </si>
  <si>
    <t>CATIFES [M][Z3]</t>
  </si>
  <si>
    <t>CORTINES [M][Z3]</t>
  </si>
  <si>
    <t>MOTOR CORTINES [M][Z3]</t>
  </si>
  <si>
    <t>TAQUILLES [M][Z3]</t>
  </si>
  <si>
    <t>MOSTRADORS [M][Z3]</t>
  </si>
  <si>
    <t>APARADORS  [M][Z3]</t>
  </si>
  <si>
    <t>MOBLE DE BUTAQUES [M][Z3]</t>
  </si>
  <si>
    <t>MUR PANTALLA [M][Z3]</t>
  </si>
  <si>
    <t>PARET BLOC DE FORMIGÓ REVESTIDA DE GUIX O MORTER [M][Z3]</t>
  </si>
  <si>
    <t>PARET MAÓ MASSÍS O CALAT VIST O REVESTIT [M][Z3]</t>
  </si>
  <si>
    <t>MAMPARA DE REÏNES TERMO ENDURIDES [M][Z3]</t>
  </si>
  <si>
    <t>PARET DE PLAQUES DE GUIX HIDRÒFUGA DE 156 MM [M][Z3]</t>
  </si>
  <si>
    <t>TRASDOSSAT DE PLAQUES DE GUIX LAMINAT DE 78 MM [M][Z3]</t>
  </si>
  <si>
    <t>PARET DE PLAQUES DE GUIX DE 120 MM, RESIS. AL FOC [M][Z3]</t>
  </si>
  <si>
    <t>PARET DE PLAQUES DE GUIX DE 66 MM, 1 PLACA HIDRÒFU [M][Z3]</t>
  </si>
  <si>
    <t>PARET DE PLAQUES DE GUIX DE 100 MM, 1 PLACA HIDRÒF [M][Z3]</t>
  </si>
  <si>
    <t>PARET DE PLAQUES DE GUIX DE 120 M, 1 PLACA HIDRÒF [M][Z3]</t>
  </si>
  <si>
    <t>PARET DE PLAQUES DE GUIX DE 156MM, 2 PLAQUES RF [M][Z3]</t>
  </si>
  <si>
    <t>PARET DE PLAQUES DE GUIX AMB ARMADURA DE FIBRA [M][Z3]</t>
  </si>
  <si>
    <t>PARET DE PLAQUES DE POWERPANEL H2O DE 15 CM [M][Z3]</t>
  </si>
  <si>
    <t>TANCAMENT  DE PLANXA D'ACER INOXIDABLE [M][Z3]</t>
  </si>
  <si>
    <t>DIVISORIA AMB PLACA DE RESINES DE 13 MM [M][Z3]</t>
  </si>
  <si>
    <t>EMPOSTISSAT DE FUSTA AMB P. SANDWICH [M][Z3]</t>
  </si>
  <si>
    <t>TANCA DE PROTECCIÓ DE 3 M D'ALTURA [M][Z3]</t>
  </si>
  <si>
    <t>REIXA METÀL·LICA  DE 50 MM DE PAS [M][Z3]</t>
  </si>
  <si>
    <t>PORTA DE MALLA AMB TELA METÀL·LICA DE 50 MM DE PAS [M][Z3]</t>
  </si>
  <si>
    <t>ARMARI D'INCENDIS, BIE, PULSADOR, EXTINTORS [M][Z3]</t>
  </si>
  <si>
    <t>PILAR DE FORMIGÓ ARMAT [M][Z3]</t>
  </si>
  <si>
    <t>BASE DE FOPRMIGÓ PER A PILAR DE FOSA [M][Z3]</t>
  </si>
  <si>
    <t>PINTURA EN PARAMENT VERTICAL/HORITZONTAL INTERIOR [M][Z3]</t>
  </si>
  <si>
    <t>PINTURA EN PARAMENT EXTERIOR DE SILICATS [M][Z3]</t>
  </si>
  <si>
    <t>PINTURA D'ELEMENTS DE FOSA I ELEMENTS METÀL·LICS [M][Z3]</t>
  </si>
  <si>
    <t>SUPORTS I PERFILERIA METÀL·LICA PER D'QUIPS [M][Z3]</t>
  </si>
  <si>
    <t>CARRIL DE SUSPENSIÓ I FIXACIÓ D'EQUIPS [M][Z3]</t>
  </si>
  <si>
    <t>ESTRUCTURA METÀL·LICA [M][Z3]</t>
  </si>
  <si>
    <t>CARRIL DE SUSPENSIÓ I FIXACIÓ DE LLUMINÀRIES [M][Z3]</t>
  </si>
  <si>
    <t>PORTA PER INSONORITZAR AMB PANELL ACÚSTIC [M][Z3]</t>
  </si>
  <si>
    <t>ARMARI INTERIOR DE FUSTA DE DOS FULLES BATENTS [M][Z3]</t>
  </si>
  <si>
    <t>ARMARI INTERIOR DE FUSTA DE TRES FULLES BATENTS [M][Z3]</t>
  </si>
  <si>
    <t>ARMARI INTERIOR DE FUSTA DE PORTES CORREDISSES [M][Z3]</t>
  </si>
  <si>
    <t>ARMARI DE FUSTA DE PORTES CORREDERES DE 500X255 CM [M][Z3]</t>
  </si>
  <si>
    <t>CONJUNT D'RMARIS DE CLIMATITZACIÓ DE 7 PORTES [M][Z3]</t>
  </si>
  <si>
    <t>ARMARI DE PORTES PRACTICABLES DE 19 MM DE GRUIX [M][Z3]</t>
  </si>
  <si>
    <t>PORTA PER ARMARI DE 80X220 CM O 70X220 CM [M][Z3]</t>
  </si>
  <si>
    <t>TANCAMENT EXTERIOR PRACTICABLE AMB BALCONERA [M][Z3]</t>
  </si>
  <si>
    <t>TANCAMENT EXTERIOR PRACTICABLE AMB FINESTRA [M][Z3]</t>
  </si>
  <si>
    <t>PORTA EXTERIOR METÀL·LICA DE DOS FULLES BATENTS [M][Z3]</t>
  </si>
  <si>
    <t>PORTA EXTERIOR METÀL·LICA D'UNA FULLA BATENT [M][Z3]</t>
  </si>
  <si>
    <t>PROTECCIÓ SOLAR DE VIDRE DE SEGURETAT [M][Z3]</t>
  </si>
  <si>
    <t>PORTA INTERIOR DE FUSTA [M][Z3]</t>
  </si>
  <si>
    <t>PORTA EXTERIOR METÀL·LICA DE 4 FULLES DE 7,8 M [M][Z3]</t>
  </si>
  <si>
    <t>PORTA EXTERIOR METÀL·LICA DE 2 FULLES DE 4,8 M [M][Z3]</t>
  </si>
  <si>
    <t>PORTA CORREDERA DE TRES FULLES DE 1500X250 CM [M][Z3]</t>
  </si>
  <si>
    <t>FINESTRA PRACTICABLE DE DOS FULLES BATENTS [M][Z3]</t>
  </si>
  <si>
    <t>FINESTRA DE VIDRE AILLANT DE LLUNES INCOLORES 5+5 [M][Z3]</t>
  </si>
  <si>
    <t>FINESTRA DE VIDRE AILLANT DE LLUNES INCOLORES 4+4 [M][Z3]</t>
  </si>
  <si>
    <t>FINESTRA DE VIDRE AILLANT LLUNES INCOLORES 15+15 [M][Z3]</t>
  </si>
  <si>
    <t>PORTA D'ACER  D'UNA FULLA DE 80X215 CM [M][Z3]</t>
  </si>
  <si>
    <t>PORTA EXTERIOR METÀL·LICA D'ELEMENTS DE FOSA [M][Z3]</t>
  </si>
  <si>
    <t>LAMES DE VIDRE DE 12 CM PER FINESTRALLS [M][Z3]</t>
  </si>
  <si>
    <t>FINNESTRA DE VIDRE LAMINAR DE SEGURETAT 5+5 [M][Z3]</t>
  </si>
  <si>
    <t>PORTA TALLAFOCS SECTORITZACIÓ [M][Z3]</t>
  </si>
  <si>
    <t>PINTURA INTUMESCENT [M][Z3]</t>
  </si>
  <si>
    <t>PAVIMENT DE FORMIGÓ DE 10 CM [M][Z3]</t>
  </si>
  <si>
    <t>PAVIMENT DE FORMIGÓ DE 15 CM [M][Z3]</t>
  </si>
  <si>
    <t>PAVIMENT DE PECES DE FOSA PER ESCALA [M][Z3]</t>
  </si>
  <si>
    <t>PAVIMENT TECNIC [M][Z3]</t>
  </si>
  <si>
    <t>PAVIMENT DE PEDRA NATURAL GRANÍTICA [M][Z3]</t>
  </si>
  <si>
    <t>PAVIMENT DE PLAQUES DE FUSTA DE 22 MM [M][Z3]</t>
  </si>
  <si>
    <t>PARQUET DE POSTS ENCADELLATS DE FUSTA [M][Z3]</t>
  </si>
  <si>
    <t>PAVIMENT DE TARIMA DE FUSTA [M][Z3]</t>
  </si>
  <si>
    <t>PAVIMENT TÈCNIC LLOSETES DE GUIX ARMADES AMB FIBRA [M][Z3]</t>
  </si>
  <si>
    <t>PAVIMENT DE TERRATZO [M][Z3]</t>
  </si>
  <si>
    <t>PAVIMENT DE GRES PORCELÀNIC 3+3 I MALLA DE FIBRA [M][Z3]</t>
  </si>
  <si>
    <t>PAVIMENT DE LLOSETES DE GUIX ARMADES AMB FIBRA [M][Z3]</t>
  </si>
  <si>
    <t>PAVIMENT ANTILLISCANT DE RAJOLA DE GRES EXTRUIT [M][Z3]</t>
  </si>
  <si>
    <t>SÒCOL DE RAJOLA DE GRES PORCELLÀNIC PREMSAT POLIT [M][Z3]</t>
  </si>
  <si>
    <t>REVESTIMENT ACÚSTIC [M][Z3]</t>
  </si>
  <si>
    <t>AÏLLAMENT  AMB PLACA RÍGIDA DE LLANA DE ROCA [M][Z3]</t>
  </si>
  <si>
    <t>PANELL ACÚSTIC FONOABSORVENT DE 80 MM [M][Z3]</t>
  </si>
  <si>
    <t>PANELL ACÚSTIC FONOABSORVENT DE 30 MM [M][Z3]</t>
  </si>
  <si>
    <t>PANELL RÍGID DE FIBRA DE VIDRE DE 50 MM [M][Z3]</t>
  </si>
  <si>
    <t>BAFLE FONOABSORVENT DE 75 O 200 MM [M][Z3]</t>
  </si>
  <si>
    <t>BAFLE FONOABSORVENT AUTOPORTANT DE 90X90X8 CM [M][Z3]</t>
  </si>
  <si>
    <t>REVESTIMENT AMB PANELL IGNÍFUG DE 8 MM [M][Z3]</t>
  </si>
  <si>
    <t>REVESTIMENT AMB PANELL IGNÍFUG DE 13 MM [M][Z3]</t>
  </si>
  <si>
    <t>REVESTIMENT AMB PLAQUES DE FUSTA AGLOMERADES 19 MM [M][Z3]</t>
  </si>
  <si>
    <t>REVESTIMENT AMB PANELL IGNÍFUG DE 10 MM [M][Z3]</t>
  </si>
  <si>
    <t>REVESTIMENT AMB TAULER DE FUSTA AGLOMERADA 8 MM [M][Z3]</t>
  </si>
  <si>
    <t>REVESTIMENT DE PARAMENT VERTICAL AMB PLANXA CORTEN [M][Z3]</t>
  </si>
  <si>
    <t>VORA LLIURE DE PLANXA DE ZENC 30 CM I 60 CM [M][Z3]</t>
  </si>
  <si>
    <t>REVESTIMENT DE PARAMENT AMB PLANXA DE ZENC 40 CM [M][Z3]</t>
  </si>
  <si>
    <t>SOLERA DE FORMIGÓ [M][Z3]</t>
  </si>
  <si>
    <t>SÒCOL DE PEDRA NATURAL [M][Z3]</t>
  </si>
  <si>
    <t>SOSTRE CONTINU DE REVOLTÓ DE MORTER DE CIMENT [M][Z3]</t>
  </si>
  <si>
    <t>SOSTRE CONTINU DE SUPERMAÓ [M][Z3]</t>
  </si>
  <si>
    <t>SOSTRE CONTINU HÍBRID METÀL·LIC/FORMIGÓ [M][Z3]</t>
  </si>
  <si>
    <t>TAULELL DE PEDRA NATURAL GRANÍTICA NACIONAL [M][Z3]</t>
  </si>
  <si>
    <t>TERRA RADINAT</t>
  </si>
  <si>
    <t>Caixa Subgreu blindada de 2 woofers de greus Marca:JBL Mod.:AC18-95</t>
  </si>
  <si>
    <t>Caixa Subgreu blindada de 2 woofers de greus Marca:JBL Mod.:AC28-95</t>
  </si>
  <si>
    <t>Caixa Subgreu blindada de 2 woofers de greus Marca:JBL Mod.:ACB6112</t>
  </si>
  <si>
    <t>Caixa Subgreu blindada de 2 woofers de greus Marca:JBL Mod.:CONTROL 25AV</t>
  </si>
  <si>
    <t xml:space="preserve">Etapa de potencía amb DSP. Marca:CROWN Mod.:XTI1000 </t>
  </si>
  <si>
    <t>Etapa de potencía amb DSP. Marca:CROWN Mod.:XTI2000</t>
  </si>
  <si>
    <t>Etapa de potencía amb DSP. Marca:CROWN Mod.:XTI4000</t>
  </si>
  <si>
    <t xml:space="preserve">Videoprojector MITSUBISHI Mod.:EX321U-ST pel " </t>
  </si>
  <si>
    <t>Videoprojector MITSUBISHI Mod.:UD8400U pel "Paraules perdudes"</t>
  </si>
  <si>
    <t>Videoprojector MITSUBISHI Mod.:EX321U-ST Jaciment</t>
  </si>
  <si>
    <t>Receptor de video d'ordinador d'alta definició. Marca:EXTRON Mod.:MTP RL 15HD A</t>
  </si>
  <si>
    <t xml:space="preserve">Transmissor  de video per RGBHV. Marca:EXTRON Mod.:MTP T 15HD </t>
  </si>
  <si>
    <t xml:space="preserve">Reproductor de video i audio BRIGHTSIGN Mod.:HD220 </t>
  </si>
  <si>
    <t>Monitor de 40" SAMSUNG Mod.:400MX-3   Baranes</t>
  </si>
  <si>
    <t>Monitor SAMSUNG Mod.: 400MX-3 Pel  "Cub"</t>
  </si>
  <si>
    <t>Monitor SAMSUNG Mod.: 400MX-3 pel "totem ciutat prospera"</t>
  </si>
  <si>
    <t>Monitor SAMSUNG Mod.: 400MX-3 pel "Totem Paret"</t>
  </si>
  <si>
    <t>Monitor SAMSUNG Mod.: 460UT-B Per Audioguies</t>
  </si>
  <si>
    <t>Monitor SAMSUNG Mod.:400MX-3  Pel "Cub"</t>
  </si>
  <si>
    <t>Monitor SAMSUNG Mod.:400MX-3 Pel "Cub"</t>
  </si>
  <si>
    <t xml:space="preserve">Monitors 43" LCD marca SAMSUNG Mod.:400X3 </t>
  </si>
  <si>
    <t>Monitor de 40" SAMSUNG Mod.:400MX-3   Jaciment</t>
  </si>
  <si>
    <t>Monitor de 46" SAMSUNG Mod.:400MX-3  Exposició Dalmau</t>
  </si>
  <si>
    <t>Dipenssador d'olors temporitzats Marca:DIV Mod.:NEBULSTREAMER</t>
  </si>
  <si>
    <t>Procesador Matriu Soundweb London Marca:BSS Mod.:BLU100-12x8</t>
  </si>
  <si>
    <t>EQUIPS AUDIVISUALS ZONA 4 MORAGUES</t>
  </si>
  <si>
    <t>Auricular per interpret Marca:DIS Mod.:DH6021H3</t>
  </si>
  <si>
    <t>Auricular professional estereo Marca:SHURE Mod.:SRH440</t>
  </si>
  <si>
    <t>CANONADES CLIMATITZACIO P&lt;70KW MERCAT BORN ZONA 4</t>
  </si>
  <si>
    <t>CANONADES CLIMATITZACIO P&gt;70KW MERCAT BORN ZONA 4</t>
  </si>
  <si>
    <t>CANONADES AIGUA CALENTA MERCAT BORN ZONA 4</t>
  </si>
  <si>
    <t>CANONADES AIGUA FREDA MERCAT BORN ZONA 4</t>
  </si>
  <si>
    <t>CANONADES INCENDIS MERCAT BORN ZONA 4</t>
  </si>
  <si>
    <t>CANONADES SANEJAMENT MERCAT BORN ZONA 4</t>
  </si>
  <si>
    <t>Sistemes de Bloqueig Portes acces.  [M][PB][Z4]</t>
  </si>
  <si>
    <t>Enllumenat emergència LED 2h autónoma  [M][Zonas 4 y 1.1][PB][Jaciment]</t>
  </si>
  <si>
    <t>Señalizaciò luminosa sortides  [M][Zonas 4 y 1.1][PB][Jaciment]</t>
  </si>
  <si>
    <t>LLUERNARI DE  VIDRE [M][Z4]</t>
  </si>
  <si>
    <t>PUNTS DE NETEJA [M][Z4]</t>
  </si>
  <si>
    <t>PERICONS INTERIORS [M][Z4]</t>
  </si>
  <si>
    <t>PERICONS EXTERIORS [M][Z4]</t>
  </si>
  <si>
    <t>XARXA ANTI-COLOMS DE POLIETILÈ [M][Z4]</t>
  </si>
  <si>
    <t>XARXA DE FILS DE NILÓ ANTI-COLOMS [M][Z4]</t>
  </si>
  <si>
    <t>BANDA DE POLICARBONAT AM PUAS PER CONTROL ANTI-AUS [M][Z4]</t>
  </si>
  <si>
    <t>SISTEMA ELECTROREPULSIÓ DE PISTA PER AUS [M][Z4]</t>
  </si>
  <si>
    <t>MALLA D'ACER GALVANITZAT ANTICOLOMS DE 25X25 MM [M][Z4]</t>
  </si>
  <si>
    <t>ARQUETES I CANALS [M][Z4]</t>
  </si>
  <si>
    <t>BARANA D'ACER INOXIDABLE [M][Z4]</t>
  </si>
  <si>
    <t>BARANA DE FUSTA [M][Z4]</t>
  </si>
  <si>
    <t>BARANA D'ACER I VIDRE DE SEGURETAT 8+8 [M][Z4]</t>
  </si>
  <si>
    <t>BARANA D'ACER I XAPES D'ACER [M][Z4]</t>
  </si>
  <si>
    <t>BARANA D'ACER I PASSAMAÀ METÀL·LIC DE 15 CM DE DIÀ [M][Z4]</t>
  </si>
  <si>
    <t>BALCÓ INTERIOR O EXTERIOR DE FOSA [M][Z4]</t>
  </si>
  <si>
    <t>BARANA DE FOSA [M][Z4]</t>
  </si>
  <si>
    <t>BIGA DE FORMIGÓ ARMAT [M][Z4]</t>
  </si>
  <si>
    <t>CANAL DE FOSA [M][Z4]</t>
  </si>
  <si>
    <t>COBERTA AMB PANELL SANDWICH (DECK) [M][Z4]</t>
  </si>
  <si>
    <t>COBERTA INVERTIDA TRANSITABLE, ACABAT DE FORMIGÓ [M][Z4]</t>
  </si>
  <si>
    <t>COBERTA INVERTIDA TRANSITABLE, ACABAT DE RAJOLA [M][Z4]</t>
  </si>
  <si>
    <t>COBERTA PANELL SANDWITCH DE TAULER OSB IGNÍFUG [M][Z4]</t>
  </si>
  <si>
    <t>COBERTA DE TEULA PLANA [M][Z4]</t>
  </si>
  <si>
    <t>COBERTA DE LLOSETA CERÀMICA [M][Z4]</t>
  </si>
  <si>
    <t>COBERTA AMB ESTRUCTURA DE FUSTA I TAULERS DE FUSTA [M][Z4]</t>
  </si>
  <si>
    <t>PILAR ESTRUCTURAL DE FOSA [M][Z4]</t>
  </si>
  <si>
    <t>PILARET DE FOSA DE LLUERNARI [M][Z4]</t>
  </si>
  <si>
    <t>ORNAMENT DE FOSA INTERIOR O EXTERIOR [M][Z4]</t>
  </si>
  <si>
    <t>SOSTRE DE RELIGA METÀL·LICA AMB TRAMA 20X20 MM [M][Z4]</t>
  </si>
  <si>
    <t>PAVIMENT AMB ENGRAELLAT ELECTROSOLDAT DE 50X50 MM [M][Z4]</t>
  </si>
  <si>
    <t>PAVIMENT ENGRAELLAT METÀL·LIC RECOBERT DE XAPA [M][Z4]</t>
  </si>
  <si>
    <t>REIXA CORREDISSA AMB ENGRAELLAT METÀL·LIC [M][Z4]</t>
  </si>
  <si>
    <t>ENTRAMAT D'ACER GALVANITZAT, 30X30 MM DE PAS [M][Z4]</t>
  </si>
  <si>
    <t>ESCALA DE FORMIGÓ [M][Z4]</t>
  </si>
  <si>
    <t>ESCALA METÀL·LICA DE GAT [M][Z4]</t>
  </si>
  <si>
    <t>ESCALA METÀL·LICA DE GRAONS [M][Z4]</t>
  </si>
  <si>
    <t>ESCALA METÀL·LICA DE CARGOL [M][Z4]</t>
  </si>
  <si>
    <t>ESCALA DE FOSA DE CARGOL [M][Z4]</t>
  </si>
  <si>
    <t>ESCALA METÀL·LICA DE COBERTA AMB GRAONS [M][Z4]</t>
  </si>
  <si>
    <t>FAÇANA [M][Z4]</t>
  </si>
  <si>
    <t>FAÇANA D'OBRA AMB PARET DE MAÓ CALAT [M][Z4]</t>
  </si>
  <si>
    <t>FALS SOSTRE DE PLAQUES DE GUIX [M][Z4]</t>
  </si>
  <si>
    <t>FALS SOSTRE DE GELOSIA RETICULAR D'ALUMINI [M][Z4]</t>
  </si>
  <si>
    <t>FALS SOSTRE CONTINU DE SILICAT CALCI [M][Z4]</t>
  </si>
  <si>
    <t>FALS SOSTRE CONTINU, PLAQUES DE GUIX LAMINAT HIDRÒ [M][Z4]</t>
  </si>
  <si>
    <t>FAÇANA DE PLAQUES AMB PANELLS SANDWICH [M][Z4]</t>
  </si>
  <si>
    <t>FUSTERIA  DE FOSA [M][Z4]</t>
  </si>
  <si>
    <t>LÍNIES DE VIDA [M][Z4]</t>
  </si>
  <si>
    <t>LLUERNARI DE VIDRE AÏLLANT  I VIDRE DE SEGURETAT [M][Z4]</t>
  </si>
  <si>
    <t>BANCS [M][Z4]</t>
  </si>
  <si>
    <t>PAPERERES [M][Z4]</t>
  </si>
  <si>
    <t>MOBILIARI INFORMATIU [M][Z4]</t>
  </si>
  <si>
    <t>EXUTORIS [M][Z4]</t>
  </si>
  <si>
    <t>CATIFES [M][Z4]</t>
  </si>
  <si>
    <t>CORTINES [M][Z4]</t>
  </si>
  <si>
    <t>MOTOR CORTINES [M][Z4]</t>
  </si>
  <si>
    <t>TAQUILLES [M][Z4]</t>
  </si>
  <si>
    <t>MOSTRADORS [M][Z4]</t>
  </si>
  <si>
    <t>APARADORS  [M][Z4]</t>
  </si>
  <si>
    <t>MOBLE DE BUTAQUES [M][Z4]</t>
  </si>
  <si>
    <t>MUR PANTALLA [M][Z4]</t>
  </si>
  <si>
    <t>PARET BLOC DE FORMIGÓ REVESTIDA DE GUIX O MORTER [M][Z4]</t>
  </si>
  <si>
    <t>PARET MAÓ MASSÍS O CALAT VIST O REVESTIT [M][Z4]</t>
  </si>
  <si>
    <t>MAMPARA DE REÏNES TERMO ENDURIDES [M][Z4]</t>
  </si>
  <si>
    <t>PARET DE PLAQUES DE GUIX HIDRÒFUGA DE 156 MM [M][Z4]</t>
  </si>
  <si>
    <t>TRASDOSSAT DE PLAQUES DE GUIX LAMINAT DE 78 MM [M][Z4]</t>
  </si>
  <si>
    <t>PARET DE PLAQUES DE GUIX DE 120 MM, RESIS. AL FOC [M][Z4]</t>
  </si>
  <si>
    <t>PARET DE PLAQUES DE GUIX DE 66 MM, 1 PLACA HIDRÒFU [M][Z4]</t>
  </si>
  <si>
    <t>PARET DE PLAQUES DE GUIX DE 100 MM, 1 PLACA HIDRÒF [M][Z4]</t>
  </si>
  <si>
    <t>PARET DE PLAQUES DE GUIX DE 120 M, 1 PLACA HIDRÒF [M][Z4]</t>
  </si>
  <si>
    <t>PARET DE PLAQUES DE GUIX DE 156MM, 2 PLAQUES RF [M][Z4]</t>
  </si>
  <si>
    <t>PARET DE PLAQUES DE GUIX AMB ARMADURA DE FIBRA [M][Z4]</t>
  </si>
  <si>
    <t>PARET DE PLAQUES DE POWERPANEL H2O DE 15 CM [M][Z4]</t>
  </si>
  <si>
    <t>TANCAMENT  DE PLANXA D'ACER INOXIDABLE [M][Z4]</t>
  </si>
  <si>
    <t>DIVISORIA AMB PLACA DE RESINES DE 13 MM [M][Z4]</t>
  </si>
  <si>
    <t>EMPOSTISSAT DE FUSTA AMB P. SANDWICH [M][Z4]</t>
  </si>
  <si>
    <t>TANCA DE PROTECCIÓ DE 3 M D'ALTURA [M][Z4]</t>
  </si>
  <si>
    <t>REIXA METÀL·LICA  DE 50 MM DE PAS [M][Z4]</t>
  </si>
  <si>
    <t>PORTA DE MALLA AMB TELA METÀL·LICA DE 50 MM DE PAS [M][Z4]</t>
  </si>
  <si>
    <t>ARMARI D'INCENDIS, BIE, PULSADOR, EXTINTORS [M][Z4]</t>
  </si>
  <si>
    <t>PILAR DE FORMIGÓ ARMAT [M][Z4]</t>
  </si>
  <si>
    <t>BASE DE FOPRMIGÓ PER A PILAR DE FOSA [M][Z4]</t>
  </si>
  <si>
    <t>PINTURA EN PARAMENT VERTICAL/HORITZONTAL INTERIOR [M][Z4]</t>
  </si>
  <si>
    <t>PINTURA EN PARAMENT EXTERIOR DE SILICATS [M][Z4]</t>
  </si>
  <si>
    <t>PINTURA D'ELEMENTS DE FOSA I ELEMENTS METÀL·LICS [M][Z4]</t>
  </si>
  <si>
    <t>SUPORTS I PERFILERIA METÀL·LICA PER D'QUIPS [M][Z4]</t>
  </si>
  <si>
    <t>CARRIL DE SUSPENSIÓ I FIXACIÓ D'EQUIPS [M][Z4]</t>
  </si>
  <si>
    <t>ESTRUCTURA METÀL·LICA [M][Z4]</t>
  </si>
  <si>
    <t>CARRIL DE SUSPENSIÓ I FIXACIÓ DE LLUMINÀRIES [M][Z4]</t>
  </si>
  <si>
    <t>PORTA PER INSONORITZAR AMB PANELL ACÚSTIC [M][Z4]</t>
  </si>
  <si>
    <t>ARMARI INTERIOR DE FUSTA DE DOS FULLES BATENTS [M][Z4]</t>
  </si>
  <si>
    <t>ARMARI INTERIOR DE FUSTA DE TRES FULLES BATENTS [M][Z4]</t>
  </si>
  <si>
    <t>ARMARI INTERIOR DE FUSTA DE PORTES CORREDISSES [M][Z4]</t>
  </si>
  <si>
    <t>ARMARI DE FUSTA DE PORTES CORREDERES DE 500X255 CM [M][Z4]</t>
  </si>
  <si>
    <t>CONJUNT D'RMARIS DE CLIMATITZACIÓ DE 7 PORTES [M][Z4]</t>
  </si>
  <si>
    <t>ARMARI DE PORTES PRACTICABLES DE 19 MM DE GRUIX [M][Z4]</t>
  </si>
  <si>
    <t>PORTA PER ARMARI DE 80X220 CM O 70X220 CM [M][Z4]</t>
  </si>
  <si>
    <t>TANCAMENT EXTERIOR PRACTICABLE AMB BALCONERA [M][Z4]</t>
  </si>
  <si>
    <t>TANCAMENT EXTERIOR PRACTICABLE AMB FINESTRA [M][Z4]</t>
  </si>
  <si>
    <t>PORTA EXTERIOR METÀL·LICA DE DOS FULLES BATENTS [M][Z4]</t>
  </si>
  <si>
    <t>PORTA EXTERIOR METÀL·LICA D'UNA FULLA BATENT [M][Z4]</t>
  </si>
  <si>
    <t>PROTECCIÓ SOLAR DE VIDRE DE SEGURETAT [M][Z4]</t>
  </si>
  <si>
    <t>PORTA INTERIOR DE FUSTA [M][Z4]</t>
  </si>
  <si>
    <t>PORTA EXTERIOR METÀL·LICA DE 4 FULLES DE 7,8 M [M][Z4]</t>
  </si>
  <si>
    <t>PORTA EXTERIOR METÀL·LICA DE 2 FULLES DE 4,8 M [M][Z4]</t>
  </si>
  <si>
    <t>PORTA CORREDERA DE TRES FULLES DE 1500X250 CM [M][Z4]</t>
  </si>
  <si>
    <t>FINESTRA PRACTICABLE DE DOS FULLES BATENTS [M][Z4]</t>
  </si>
  <si>
    <t>FINESTRA DE VIDRE AILLANT DE LLUNES INCOLORES 5+5 [M][Z4]</t>
  </si>
  <si>
    <t>FINESTRA DE VIDRE AILLANT DE LLUNES INCOLORES 4+4 [M][Z4]</t>
  </si>
  <si>
    <t>FINESTRA DE VIDRE AILLANT LLUNES INCOLORES 15+15 [M][Z4]</t>
  </si>
  <si>
    <t>PORTA D'ACER  D'UNA FULLA DE 80X215 CM [M][Z4]</t>
  </si>
  <si>
    <t>PORTA EXTERIOR METÀL·LICA D'ELEMENTS DE FOSA [M][Z4]</t>
  </si>
  <si>
    <t>LAMES DE VIDRE DE 12 CM PER FINESTRALLS [M][Z4]</t>
  </si>
  <si>
    <t>FINNESTRA DE VIDRE LAMINAR DE SEGURETAT 5+5 [M][Z4]</t>
  </si>
  <si>
    <t>PORTA TALLAFOCS SECTORITZACIÓ [M][Z4]</t>
  </si>
  <si>
    <t>PINTURA INTUMESCENT [M][Z4]</t>
  </si>
  <si>
    <t>PAVIMENT DE FORMIGÓ DE 10 CM [M][Z4]</t>
  </si>
  <si>
    <t>PAVIMENT DE FORMIGÓ DE 15 CM [M][Z4]</t>
  </si>
  <si>
    <t>PAVIMENT DE PECES DE FOSA PER ESCALA [M][Z4]</t>
  </si>
  <si>
    <t>PAVIMENT TECNIC [M][Z4]</t>
  </si>
  <si>
    <t>PAVIMENT DE PEDRA NATURAL GRANÍTICA [M][Z4]</t>
  </si>
  <si>
    <t>PAVIMENT DE PLAQUES DE FUSTA DE 22 MM [M][Z4]</t>
  </si>
  <si>
    <t>PARQUET DE POSTS ENCADELLATS DE FUSTA [M][Z4]</t>
  </si>
  <si>
    <t>PAVIMENT DE TARIMA DE FUSTA [M][Z4]</t>
  </si>
  <si>
    <t>PAVIMENT TÈCNIC LLOSETES DE GUIX ARMADES AMB FIBRA [M][Z4]</t>
  </si>
  <si>
    <t>PAVIMENT DE TERRATZO [M][Z4]</t>
  </si>
  <si>
    <t>PAVIMENT DE GRES PORCELÀNIC 3+3 I MALLA DE FIBRA [M][Z4]</t>
  </si>
  <si>
    <t>PAVIMENT DE LLOSETES DE GUIX ARMADES AMB FIBRA [M][Z4]</t>
  </si>
  <si>
    <t>PAVIMENT ANTILLISCANT DE RAJOLA DE GRES EXTRUIT [M][Z4]</t>
  </si>
  <si>
    <t>SÒCOL DE RAJOLA DE GRES PORCELLÀNIC PREMSAT POLIT [M][Z4]</t>
  </si>
  <si>
    <t>REVESTIMENT ACÚSTIC [M][Z4]</t>
  </si>
  <si>
    <t>AÏLLAMENT  AMB PLACA RÍGIDA DE LLANA DE ROCA [M][Z4]</t>
  </si>
  <si>
    <t>PANELL ACÚSTIC FONOABSORVENT DE 80 MM [M][Z4]</t>
  </si>
  <si>
    <t>PANELL ACÚSTIC FONOABSORVENT DE 30 MM [M][Z4]</t>
  </si>
  <si>
    <t>PANELL RÍGID DE FIBRA DE VIDRE DE 50 MM [M][Z4]</t>
  </si>
  <si>
    <t>BAFLE FONOABSORVENT DE 75 O 200 MM [M][Z4]</t>
  </si>
  <si>
    <t>BAFLE FONOABSORVENT AUTOPORTANT DE 90X90X8 CM [M][Z4]</t>
  </si>
  <si>
    <t>REVESTIMENT AMB PANELL IGNÍFUG DE 8 MM [M][Z4]</t>
  </si>
  <si>
    <t>REVESTIMENT AMB PANELL IGNÍFUG DE 13 MM [M][Z4]</t>
  </si>
  <si>
    <t>REVESTIMENT AMB PLAQUES DE FUSTA AGLOMERADES 19 MM [M][Z4]</t>
  </si>
  <si>
    <t>REVESTIMENT AMB PANELL IGNÍFUG DE 10 MM [M][Z4]</t>
  </si>
  <si>
    <t>REVESTIMENT AMB TAULER DE FUSTA AGLOMERADA 8 MM [M][Z4]</t>
  </si>
  <si>
    <t>REVESTIMENT DE PARAMENT VERTICAL AMB PLANXA CORTEN [M][Z4]</t>
  </si>
  <si>
    <t>VORA LLIURE DE PLANXA DE ZENC 30 CM I 60 CM [M][Z4]</t>
  </si>
  <si>
    <t>REVESTIMENT DE PARAMENT AMB PLANXA DE ZENC 40 CM [M][Z4]</t>
  </si>
  <si>
    <t>SOLERA DE FORMIGÓ [M][Z4]</t>
  </si>
  <si>
    <t>SÒCOL DE PEDRA NATURAL [M][Z4]</t>
  </si>
  <si>
    <t>SOSTRE CONTINU DE REVOLTÓ DE MORTER DE CIMENT [M][Z4]</t>
  </si>
  <si>
    <t>SOSTRE CONTINU DE SUPERMAÓ [M][Z4]</t>
  </si>
  <si>
    <t>SOSTRE CONTINU HÍBRID METÀL·LIC/FORMIGÓ [M][Z4]</t>
  </si>
  <si>
    <t>TAULELL DE PEDRA NATURAL GRANÍTICA NACIONAL [M][Z4]</t>
  </si>
  <si>
    <t xml:space="preserve">TERRA RADIANT </t>
  </si>
  <si>
    <t>Columna de 70 cm de 4 altaveus Marca:JBL Mod.:CBT70J</t>
  </si>
  <si>
    <t>Columna de 70 cm de 4 altaveus Marca:JBL Mod.:CBT70OJE</t>
  </si>
  <si>
    <t>Camara HD Multiproposit Marca:SONY Mod.:EVI-D100P</t>
  </si>
  <si>
    <t>Camara HD Multiproposit Marca:SONY Mod.:EVI-H1005</t>
  </si>
  <si>
    <t>Microfom miniatura Marca:SHURE Mod.:BETA98H-C</t>
  </si>
  <si>
    <t>Microfon dinamic per bombo Marca:SHURE Mod.:BETA52</t>
  </si>
  <si>
    <t>Microfon dinamic vocal Marca:SHURE Mod.:BETA87C</t>
  </si>
  <si>
    <t>Microfons &lt;lavalier Marca:SHURE Mod.:WL18S</t>
  </si>
  <si>
    <t>Microfons de flexo de 30cm. Marca:SHURE Mod.:MX412D-N</t>
  </si>
  <si>
    <t>Microfons per instruments dinamic Marca:SHURE Mod.:SM57</t>
  </si>
  <si>
    <t>Microfons vocal dinamic Marca:SHURE Mod.:SM58</t>
  </si>
  <si>
    <t>Microfons XLR de coll Marca:DIS Mod.:GM6523</t>
  </si>
  <si>
    <t>Pantalla Motoritzada pel projector Marca:SPACE Mod.:6,00X400M</t>
  </si>
  <si>
    <t>Projector Marca:BARCO Mod.:DX-W14. [M] Zona 4</t>
  </si>
  <si>
    <t>Pantalla Led lineal Marca:Rotulos Electrónicos Mod.:Lineal 7M</t>
  </si>
  <si>
    <t>Amplificador-distribuidor de senyal Marca:EXTRON Mod.:DA6ADEQ</t>
  </si>
  <si>
    <t xml:space="preserve">Amplificador-distribuidor de senyal pel videowall Marca:EXTRON Mod.:DVIDA8Plus </t>
  </si>
  <si>
    <t>Matriu de commutació 8x8 de VGA i audio Marca:EXTRON Mod.:MVX88VGAA</t>
  </si>
  <si>
    <t>Matriu de commutació de 4x4 VGA i audio Marca:EXTRON Mod.:MVX44VGAA</t>
  </si>
  <si>
    <t>Matriu oer 4x4 de video compost i audio Marca:EXTRON Mod.:MAV44AV</t>
  </si>
  <si>
    <t>Minitransmisor de parell trenat per RGBHV i audio Marca:EXTRON Mod.:MTPT15HDA</t>
  </si>
  <si>
    <t>Mòdul DXP 88 D'EXTRON Mod.:DXP88HDMI</t>
  </si>
  <si>
    <t>Procesador de senyal universal Marca:EXTRON Mod.:USP507DI/3GSDI</t>
  </si>
  <si>
    <t>Receptor de parelltrenall per VGA i Asudio Marca:EXTRON Mod.:MTPRL15HDA</t>
  </si>
  <si>
    <t>Receptor de senyal universal de video compost Marca:EXTRON Mod.:MPT-RAV</t>
  </si>
  <si>
    <t>Selector de 4 entrades de HDMI Marca:EXTRON Mod.:SW4HDMI</t>
  </si>
  <si>
    <t>Tarja de Video Marca:BARCO Mod.:5CBLHDX</t>
  </si>
  <si>
    <t>Transmissor de fibra optica Marca:EXTRON Mod.:FOXBOX Tx/Rx HDMI MM</t>
  </si>
  <si>
    <t>Transmissor de senayl de video compost Marca:EXTRON Mod.:MTP-T-AV</t>
  </si>
  <si>
    <t>Amplificador-distribuidor de senayal Marca:EXTRON Mod.:DVIDA8Plus</t>
  </si>
  <si>
    <t>Escalador RGB Marca Extron Mod.:RGB-HDMI300A</t>
  </si>
  <si>
    <t>RACK DE COMUNICACIONS 1 SALA MORAGUES [M][Z4]</t>
  </si>
  <si>
    <t>RACK DE COMUNICACIONS 2 SALA MORAGUES [M][Z4]</t>
  </si>
  <si>
    <t>Equip reproductor Marca:EMTEC Mod.:V800H</t>
  </si>
  <si>
    <t>Gravador de video HD Marca:DATAVIDEO Mod.:HDR55+HDD</t>
  </si>
  <si>
    <t>Reproductor Bluray Marca:SAMSUNG Mod.:BD-D5100/2F</t>
  </si>
  <si>
    <t>Reproductors de video Marca:SPINETIX Mod.:HMP200</t>
  </si>
  <si>
    <t>Monitors 40" LCD Marca:SAMSUNG Mod.:400-MX-3</t>
  </si>
  <si>
    <t>Monitors escenari/caixa Marca:JBL Mod.:PRX612M</t>
  </si>
  <si>
    <t>Monitors s'estudi Marca:JBL Mod.:LSR2325P</t>
  </si>
  <si>
    <t>Monitors 40" LCD Marca:SAMSUNG Mod.:400-MX-3 Yaciment</t>
  </si>
  <si>
    <t>Monitor TV 48" Samsung Sala Antoni Desvalls [M][Z4]</t>
  </si>
  <si>
    <t>Amplificadors remots d'antena Marca:SHURE Mod.:UAB830</t>
  </si>
  <si>
    <t>Antena de 1/2 ona Marca:SHURE Mod.:UAM820</t>
  </si>
  <si>
    <t>Cables de micro de 10 metres Marca:WORK Mod.:K39</t>
  </si>
  <si>
    <t>Caixa amb dos sortides Marca:DIS Mod.:DCS-LAN MOD JB6002</t>
  </si>
  <si>
    <t>Caixa d'injecció directa passiva Marca:DBX Mod.:DB10</t>
  </si>
  <si>
    <t>Capsules de condesaro cardiode Marca:SHURE Mod.:R185B</t>
  </si>
  <si>
    <t>Central sistema de traducció Marca:DIS Mod.:CU6105</t>
  </si>
  <si>
    <t>Commutador SDI multitasa Marca:EXTRON Mod.:SW43GHD-SDI</t>
  </si>
  <si>
    <t>Consola digital de 16 canals Marca:YAMAHA Mod.:LS9-16</t>
  </si>
  <si>
    <t>Control Remot Marca:SONY Mod.:RM-BR300</t>
  </si>
  <si>
    <t>Distribuidor d'antenes actiu  Marca:SHURE Mod.:UA844SWB-E</t>
  </si>
  <si>
    <t>Emissors de ma UHF amb capsula Marca:SHURE Mod.:SLX4</t>
  </si>
  <si>
    <t>Emissors de ma UHF Marca:SHURE Mod.:SLX2-SM58</t>
  </si>
  <si>
    <t>Expansor de 8 sortides Marca:BSS Mod.:BLU-BOB2</t>
  </si>
  <si>
    <t>Maletin Splitter Marca:PINANSON Mod.:PT1814</t>
  </si>
  <si>
    <t>Procesador soundweb london Marca:BSS Mod.:BLU100-12x8</t>
  </si>
  <si>
    <t>Rack de transport de 25 microfons Marca:WORK Mod.:MICRO25CASE</t>
  </si>
  <si>
    <t>Rack transport de fins a 12 tripodes Marca:WORK Mod.:MC550</t>
  </si>
  <si>
    <t>Radiador digital infrarojos Marca:DIS Mod.:RA6013</t>
  </si>
  <si>
    <t>Separador d'audio HDMI Marca:EXTRON Mod.:HAE100</t>
  </si>
  <si>
    <t>Set d'interpret digital Marca:DIS Mod.:IS6132</t>
  </si>
  <si>
    <t>Sistema UHF compost Marca:SHURE Mod.:SLX14X</t>
  </si>
  <si>
    <t>Suport de paret per a radiadors Marca:DIS Mod.:WB6000</t>
  </si>
  <si>
    <t>Suports Plegables am girafa Marca:WORK Mod.:SH2660</t>
  </si>
  <si>
    <t>Taula de mescles de 10 entrades Marca:YAMAHA Mod.:IMX644</t>
  </si>
  <si>
    <t>Transmissor digital d'infrarojos Marca:DIS Mod.:DT6008</t>
  </si>
  <si>
    <t>PUPITRE MICROFONIC</t>
  </si>
  <si>
    <t>CANONADES CLIMATITZACIO P&lt;70KW MERCAT BORN ZONA 5</t>
  </si>
  <si>
    <t>CANONADES CLIMATITZACIO P&gt;70KW MERCAT BORN ZONA 5</t>
  </si>
  <si>
    <t>CANONADES AIGUA CALENTA MERCAT BORN ZONA 5</t>
  </si>
  <si>
    <t>CANONADES AIGUA FREDA MERCAT BORN ZONA 5</t>
  </si>
  <si>
    <t>CANONADES INCENDIS MERCAT BORN ZONA 5</t>
  </si>
  <si>
    <t>CANONADES SANEJAMENT MERCAT BORN ZONA 5</t>
  </si>
  <si>
    <t>CENTRAL CONTRA INTRUSIO</t>
  </si>
  <si>
    <t>E-550</t>
  </si>
  <si>
    <t>Barres anti-Furts de la Llibreria.  [M][PB][Z5]</t>
  </si>
  <si>
    <t>Sistemes de Bloqueig Portes acces.  [M][PB][Z5]</t>
  </si>
  <si>
    <t>Monitor+Joystick. [M][Z5] Cecor</t>
  </si>
  <si>
    <t>Enllumenat emergència LED 2h autónoma [M][Zona 5][PB][Jaciment]</t>
  </si>
  <si>
    <t>Señalizaciò luminosa sortides  [M][Zona 5][PB][Jaciment]</t>
  </si>
  <si>
    <t>LLUERNARI DE VIDRE [M][Z5]</t>
  </si>
  <si>
    <t>PUNTS DE NETEJA [M][Z5]</t>
  </si>
  <si>
    <t>PERICONS INTERIORS [M][Z5]</t>
  </si>
  <si>
    <t>PERICONS EXTERIORS [M][Z5]</t>
  </si>
  <si>
    <t>XARXA ANTI-COLOMS DE POLIETILÈ [M][Z5]</t>
  </si>
  <si>
    <t>XARXA DE FILS DE NILÓ ANTI-COLOMS [M][Z5]</t>
  </si>
  <si>
    <t>BANDA DE POLICARBONAT AM PUAS PER CONTROL ANTI-AUS [M][Z5]</t>
  </si>
  <si>
    <t>SISTEMA ELECTROREPULSIÓ DE PISTA PER AUS [M][Z5]</t>
  </si>
  <si>
    <t>MALLA D'ACER GALVANITZAT ANTICOLOMS DE 25X25 MM [M][Z5]</t>
  </si>
  <si>
    <t>ARQUETES I CANALS [M][Z5]</t>
  </si>
  <si>
    <t>BARANA D'ACER INOXIDABLE [M][Z5]</t>
  </si>
  <si>
    <t>BARANA DE FUSTA [M][Z5]</t>
  </si>
  <si>
    <t>BARANA D'ACER I VIDRE DE SEGURETAT 8+8 [M][Z5]</t>
  </si>
  <si>
    <t>BARANA D'ACER I XAPES D'ACER [M][Z5]</t>
  </si>
  <si>
    <t>BARANA D'ACER I PASSAMAÀ METÀL·LIC DE 15 CM DE DIÀ [M][Z5]</t>
  </si>
  <si>
    <t>BALCÓ INTERIOR O EXTERIOR DE FOSA [M][Z5]</t>
  </si>
  <si>
    <t>BARANA DE FOSA [M][Z5]</t>
  </si>
  <si>
    <t>BIGA DE FORMIGÓ ARMAT [M][Z5]</t>
  </si>
  <si>
    <t>CANAL DE FOSA [M][Z5]</t>
  </si>
  <si>
    <t>COBERTA AMB PANELL SANDWICH (DECK) [M][Z5]</t>
  </si>
  <si>
    <t>COBERTA INVERTIDA TRANSITABLE, ACABAT DE FORMIGÓ [M][Z5]</t>
  </si>
  <si>
    <t>COBERTA INVERTIDA TRANSITABLE, ACABAT DE RAJOLA [M][Z5]</t>
  </si>
  <si>
    <t>COBERTA PANELL SANDWITCH DE TAULER OSB IGNÍFUG [M][Z5]</t>
  </si>
  <si>
    <t>COBERTA DE TEULA PLANA [M][Z5]</t>
  </si>
  <si>
    <t>COBERTA DE LLOSETA CERÀMICA [M][Z5]</t>
  </si>
  <si>
    <t>COBERTA AMB ESTRUCTURA DE FUSTA I TAULERS DE FUSTA [M][Z5]</t>
  </si>
  <si>
    <t>PILAR ESTRUCTURAL DE FOSA [M][Z5]</t>
  </si>
  <si>
    <t>PILARET DE FOSA DE LLUERNARI [M][Z5]</t>
  </si>
  <si>
    <t>ORNAMENT DE FOSA INTERIOR O EXTERIOR [M][Z5]</t>
  </si>
  <si>
    <t>SOSTRE DE RELIGA METÀL·LICA AMB TRAMA 20X20 MM [M][Z5]</t>
  </si>
  <si>
    <t>PAVIMENT AMB ENGRAELLAT ELECTROSOLDAT DE 50X50 MM [M][Z5]</t>
  </si>
  <si>
    <t>PAVIMENT ENGRAELLAT METÀL·LIC RECOBERT DE XAPA [M][Z5]</t>
  </si>
  <si>
    <t>REIXA CORREDISSA AMB ENGRAELLAT METÀL·LIC [M][Z5]</t>
  </si>
  <si>
    <t>ENTRAMAT D'ACER GALVANITZAT, 30X30 MM DE PAS [M][Z5]</t>
  </si>
  <si>
    <t>ESCALA DE FORMIGÓ [M][Z5]</t>
  </si>
  <si>
    <t>ESCALA METÀL·LICA DE GAT [M][Z5]</t>
  </si>
  <si>
    <t>ESCALA METÀL·LICA DE GRAONS [M][Z5]</t>
  </si>
  <si>
    <t>ESCALA METÀL·LICA DE CARGOL [M][Z5]</t>
  </si>
  <si>
    <t>ESCALA DE FOSA DE CARGOL [M][Z5]</t>
  </si>
  <si>
    <t>ESCALA METÀL·LICA DE COBERTA AMB GRAONS [M][Z5]</t>
  </si>
  <si>
    <t>FAÇANA [M][Z5]</t>
  </si>
  <si>
    <t>FAÇANA D'OBRA AMB PARET DE MAÓ CALAT [M][Z5]</t>
  </si>
  <si>
    <t>FALS SOSTRE DE PLAQUES DE GUIX [M][Z5]</t>
  </si>
  <si>
    <t>FALS SOSTRE DE GELOSIA RETICULAR D'ALUMINI [M][Z5]</t>
  </si>
  <si>
    <t>FALS SOSTRE CONTINU DE SILICAT CALCI [M][Z5]</t>
  </si>
  <si>
    <t>FALS SOSTRE CONTINU, PLAQUES DE GUIX LAMINAT HIDRÒ [M][Z5]</t>
  </si>
  <si>
    <t>FAÇANA DE PLAQUES AMB PANELLS SANDWICH [M][Z5]</t>
  </si>
  <si>
    <t>FUSTERIA  DE FOSA [M][Z5]</t>
  </si>
  <si>
    <t>LÍNIES DE VIDA [M][Z5]</t>
  </si>
  <si>
    <t>LLUERNARI DE VIDRE AÏLLANT  I VIDRE DE SEGURETAT [M][Z5]</t>
  </si>
  <si>
    <t>BANCS [M][Z5]</t>
  </si>
  <si>
    <t>PAPERERES [M][Z5]</t>
  </si>
  <si>
    <t>MOBILIARI INFORMATIU [M][Z5]</t>
  </si>
  <si>
    <t>EXUTORIS [M][Z5]</t>
  </si>
  <si>
    <t>CATIFES [M][Z5]</t>
  </si>
  <si>
    <t>CORTINES [M][Z5]</t>
  </si>
  <si>
    <t>MOTOR CORTINES [M][Z5]</t>
  </si>
  <si>
    <t>TAQUILLES [M][Z5]</t>
  </si>
  <si>
    <t>MOSTRADORS [M][Z5]</t>
  </si>
  <si>
    <t>APARADORS  [M][Z5]</t>
  </si>
  <si>
    <t>MOBLE DE BUTAQUES [M][Z5]</t>
  </si>
  <si>
    <t>MUR PANTALLA [M][Z5]</t>
  </si>
  <si>
    <t>PARET BLOC DE FORMIGÓ REVESTIDA DE GUIX O MORTER [M][Z5]</t>
  </si>
  <si>
    <t>PARET MAÓ MASSÍS O CALAT VIST O REVESTIT [M][Z5]</t>
  </si>
  <si>
    <t>MAMPARA DE REÏNES TERMO ENDURIDES [M][Z5]</t>
  </si>
  <si>
    <t>PARET DE PLAQUES DE GUIX HIDRÒFUGA DE 156 MM [M][Z5]</t>
  </si>
  <si>
    <t>TRASDOSSAT DE PLAQUES DE GUIX LAMINAT DE 78 MM [M][Z5]</t>
  </si>
  <si>
    <t>PARET DE PLAQUES DE GUIX DE 120 MM, RESIS. AL FOC [M][Z5]</t>
  </si>
  <si>
    <t>PARET DE PLAQUES DE GUIX DE 66 MM, 1 PLACA HIDRÒFU [M][Z5]</t>
  </si>
  <si>
    <t>PARET DE PLAQUES DE GUIX DE 100 MM, 1 PLACA HIDRÒF [M][Z5]</t>
  </si>
  <si>
    <t>PARET DE PLAQUES DE GUIX DE 120 M, 1 PLACA HIDRÒF [M][Z5]</t>
  </si>
  <si>
    <t>PARET DE PLAQUES DE GUIX DE 156MM, 2 PLAQUES RF [M][Z5]</t>
  </si>
  <si>
    <t>PARET DE PLAQUES DE GUIX AMB ARMADURA DE FIBRA [M][Z5]</t>
  </si>
  <si>
    <t>PARET DE PLAQUES DE POWERPANEL H2O DE 15 CM [M][Z5]</t>
  </si>
  <si>
    <t>TANCAMENT  DE PLANXA D'ACER INOXIDABLE [M][Z5]</t>
  </si>
  <si>
    <t>DIVISORIA AMB PLACA DE RESINES DE 13 MM [M][Z5]</t>
  </si>
  <si>
    <t>EMPOSTISSAT DE FUSTA AMB P. SANDWICH [M][Z5]</t>
  </si>
  <si>
    <t>TANCA DE PROTECCIÓ DE 3 M D'ALTURA [M][Z5]</t>
  </si>
  <si>
    <t>REIXA METÀL·LICA  DE 50 MM DE PAS [M][Z5]</t>
  </si>
  <si>
    <t>PORTA DE MALLA AMB TELA METÀL·LICA DE 50 MM DE PAS [M][Z5]</t>
  </si>
  <si>
    <t>ARMARI D'INCENDIS, BIE, PULSADOR, EXTINTORS [M][Z5]</t>
  </si>
  <si>
    <t>PILAR DE FORMIGÓ ARMAT [M][Z5]</t>
  </si>
  <si>
    <t>BASE DE FOPRMIGÓ PER A PILAR DE FOSA [M][Z5]</t>
  </si>
  <si>
    <t>PINTURA EN PARAMENT VERTICAL/HORITZONTAL INTERIOR [M][Z5]</t>
  </si>
  <si>
    <t>PINTURA EN PARAMENT EXTERIOR DE SILICATS [M][Z5]</t>
  </si>
  <si>
    <t>PINTURA D'ELEMENTS DE FOSA I ELEMENTS METÀL·LICS [M][Z5]</t>
  </si>
  <si>
    <t>SUPORTS I PERFILERIA METÀL·LICA PER D'QUIPS [M][Z5]</t>
  </si>
  <si>
    <t>CARRIL DE SUSPENSIÓ I FIXACIÓ D'EQUIPS [M][Z5]</t>
  </si>
  <si>
    <t>ESTRUCTURA METÀL·LICA [M][Z5]</t>
  </si>
  <si>
    <t>CARRIL DE SUSPENSIÓ I FIXACIÓ DE LLUMINÀRIES [M][Z5]</t>
  </si>
  <si>
    <t>PORTA PER INSONORITZAR AMB PANELL ACÚSTIC [M][Z5]</t>
  </si>
  <si>
    <t>ARMARI INTERIOR DE FUSTA DE DOS FULLES BATENTS [M][Z5]</t>
  </si>
  <si>
    <t>ARMARI INTERIOR DE FUSTA DE TRES FULLES BATENTS [M][Z5]</t>
  </si>
  <si>
    <t>ARMARI INTERIOR DE FUSTA DE PORTES CORREDISSES [M][Z5]</t>
  </si>
  <si>
    <t>ARMARI DE FUSTA DE PORTES CORREDERES DE 500X255 CM [M][Z5]</t>
  </si>
  <si>
    <t>CONJUNT D'RMARIS DE CLIMATITZACIÓ DE 7 PORTES [M][Z5]</t>
  </si>
  <si>
    <t>ARMARI DE PORTES PRACTICABLES DE 19 MM DE GRUIX [M][Z5]</t>
  </si>
  <si>
    <t>PORTA PER ARMARI DE 80X220 CM O 70X220 CM [M][Z5]</t>
  </si>
  <si>
    <t>TANCAMENT EXTERIOR PRACTICABLE AMB BALCONERA [M][Z5]</t>
  </si>
  <si>
    <t>TANCAMENT EXTERIOR PRACTICABLE AMB FINESTRA [M][Z5]</t>
  </si>
  <si>
    <t>PORTA EXTERIOR METÀL·LICA DE DOS FULLES BATENTS [M][Z5]</t>
  </si>
  <si>
    <t>PORTA EXTERIOR METÀL·LICA D'UNA FULLA BATENT [M][Z5]</t>
  </si>
  <si>
    <t>PROTECCIÓ SOLAR DE VIDRE DE SEGURETAT [M][Z5]</t>
  </si>
  <si>
    <t>PORTA INTERIOR DE FUSTA [M][Z5]</t>
  </si>
  <si>
    <t>PORTA EXTERIOR METÀL·LICA DE 4 FULLES DE 7,8 M [M][Z5]</t>
  </si>
  <si>
    <t>PORTA EXTERIOR METÀL·LICA DE 2 FULLES DE 4,8 M [M][Z5]</t>
  </si>
  <si>
    <t>FINESTRA PRACTICABLE DE DOS FULLES BATENTS [M][Z5]</t>
  </si>
  <si>
    <t>FINESTRA DE VIDRE AILLANT DE LLUNES INCOLORES 5+5 [M][Z5]</t>
  </si>
  <si>
    <t>FINESTRA DE VIDRE AILLANT DE LLUNES INCOLORES 4+4 [M][Z5]</t>
  </si>
  <si>
    <t>FINESTRA DE VIDRE AILLANT LLUNES INCOLORES 15+15 [M][Z5]</t>
  </si>
  <si>
    <t>PORTA D'ACER  D'UNA FULLA DE 80X215 CM [M][Z5]</t>
  </si>
  <si>
    <t>PORTA EXTERIOR METÀL·LICA D'ELEMENTS DE FOSA [M][Z5]</t>
  </si>
  <si>
    <t>LAMES DE VIDRE DE 12 CM PER FINESTRALLS [M][Z5]</t>
  </si>
  <si>
    <t>FINNESTRA DE VIDRE LAMINAR DE SEGURETAT 5+5 [M][Z5]</t>
  </si>
  <si>
    <t>PORTA TALLAFOCS SECTORITZACIÓ [M][Z5]</t>
  </si>
  <si>
    <t>PINTURA INTUMESCENT [M][Z5]</t>
  </si>
  <si>
    <t>PAVIMENT DE FORMIGÓ DE 10 CM [M][Z5]</t>
  </si>
  <si>
    <t>PAVIMENT DE FORMIGÓ DE 15 CM [M][Z5]</t>
  </si>
  <si>
    <t>PAVIMENT DE PECES DE FOSA PER ESCALA [M][Z5]</t>
  </si>
  <si>
    <t>PAVIMENT TECNIC [M][Z5]</t>
  </si>
  <si>
    <t>PAVIMENT DE PEDRA NATURAL GRANÍTICA [M][Z5]</t>
  </si>
  <si>
    <t>PAVIMENT DE PLAQUES DE FUSTA DE 22 MM [M][Z5]</t>
  </si>
  <si>
    <t>PARQUET DE POSTS ENCADELLATS DE FUSTA [M][Z5]</t>
  </si>
  <si>
    <t>PAVIMENT DE TARIMA DE FUSTA [M][Z5]</t>
  </si>
  <si>
    <t>PAVIMENT TÈCNIC LLOSETES DE GUIX ARMADES AMB FIBRA [M][Z5]</t>
  </si>
  <si>
    <t>PAVIMENT DE TERRATZO [M][Z5]</t>
  </si>
  <si>
    <t>PAVIMENT DE GRES PORCELÀNIC 3+3 I MALLA DE FIBRA [M][Z5]</t>
  </si>
  <si>
    <t>PAVIMENT DE LLOSETES DE GUIX ARMADES AMB FIBRA [M][Z5]</t>
  </si>
  <si>
    <t>PAVIMENT ANTILLISCANT DE RAJOLA DE GRES EXTRUIT [M][Z5]</t>
  </si>
  <si>
    <t>SÒCOL DE RAJOLA DE GRES PORCELLÀNIC PREMSAT POLIT [M][Z5]</t>
  </si>
  <si>
    <t>REVESTIMENT ACÚSTIC [M][Z5]</t>
  </si>
  <si>
    <t>AÏLLAMENT  AMB PLACA RÍGIDA DE LLANA DE ROCA [M][Z5]</t>
  </si>
  <si>
    <t>PANELL ACÚSTIC FONOABSORVENT DE 80 MM [M][Z5]</t>
  </si>
  <si>
    <t>PANELL ACÚSTIC FONOABSORVENT DE 30 MM [M][Z5]</t>
  </si>
  <si>
    <t>PANELL RÍGID DE FIBRA DE VIDRE DE 50 MM [M][Z5]</t>
  </si>
  <si>
    <t>BAFLE FONOABSORVENT DE 75 O 200 MM [M][Z5]</t>
  </si>
  <si>
    <t>BAFLE FONOABSORVENT AUTOPORTANT DE 90X90X8 CM [M][Z5]</t>
  </si>
  <si>
    <t>REVESTIMENT AMB PANELL IGNÍFUG DE 8 MM [M][Z5]</t>
  </si>
  <si>
    <t>REVESTIMENT AMB PANELL IGNÍFUG DE 13 MM [M][Z5]</t>
  </si>
  <si>
    <t>REVESTIMENT AMB PLAQUES DE FUSTA AGLOMERADES 19 MM [M][Z5]</t>
  </si>
  <si>
    <t>REVESTIMENT AMB PANELL IGNÍFUG DE 10 MM [M][Z5]</t>
  </si>
  <si>
    <t>REVESTIMENT AMB TAULER DE FUSTA AGLOMERADA 8 MM [M][Z5]</t>
  </si>
  <si>
    <t>REVESTIMENT DE PARAMENT VERTICAL AMB PLANXA CORTEN [M][Z5]</t>
  </si>
  <si>
    <t>VORA LLIURE DE PLANXA DE ZENC 30 CM I 60 CM [M][Z5]</t>
  </si>
  <si>
    <t>REVESTIMENT DE PARAMENT AMB PLANXA DE ZENC 40 CM [M][Z5]</t>
  </si>
  <si>
    <t>SOLERA DE FORMIGÓ [M][Z5]</t>
  </si>
  <si>
    <t>SÒCOL DE PEDRA NATURAL [M][Z5]</t>
  </si>
  <si>
    <t>SOSTRE CONTINU DE REVOLTÓ DE MORTER DE CIMENT [M][Z5]</t>
  </si>
  <si>
    <t>SOSTRE CONTINU DE SUPERMAÓ [M][Z5]</t>
  </si>
  <si>
    <t>SOSTRE CONTINU HÍBRID METÀL·LIC/FORMIGÓ [M][Z5]</t>
  </si>
  <si>
    <t>TAULELL DE PEDRA NATURAL GRANÍTICA NACIONAL [M][Z5]</t>
  </si>
  <si>
    <t>Camara HD Marca:Sony Mod.:EVI-H100S</t>
  </si>
  <si>
    <t>Videoprojector MITSUBISHI Mod.:EX321U-ST pel  Yaciment</t>
  </si>
  <si>
    <t>Monitors 40" LCD Marca:SAMSUNG Mod.:400-MX-3 videoWall</t>
  </si>
  <si>
    <t>Monitors 40" LCD Marca:SAMSUNG Mod.:400-MX-4 Baranes</t>
  </si>
  <si>
    <t>Monitor de 48" Marca SAMSUNG Mod.:. Exposició Dalmau</t>
  </si>
  <si>
    <t>Monitors 32" Marca:SAMSUNG Mod.: Exposició Dalmau</t>
  </si>
  <si>
    <t>Monitors 40" LCD Marca:SAMSUNG Mod.:400-MX-4 Yaciment</t>
  </si>
  <si>
    <t>Monitors 46" LCD Marca:SAMSUNG Mod.:460-MX-4 Exposició Dalmau</t>
  </si>
  <si>
    <t>Conmutador SDI Multimedia Marca:EXTORN Mod.:SW43GHD-SDI</t>
  </si>
  <si>
    <t>VIDEO DIGITAL GRAVADOR PER A IP DE 48 CANALS</t>
  </si>
  <si>
    <t xml:space="preserve">AIXETA </t>
  </si>
  <si>
    <t>CANONADES AIGUA CALENTA MERCAT BORN ZONA 6</t>
  </si>
  <si>
    <t>CANONADES AIGUA FREDA MERCAT BORN ZONA 6</t>
  </si>
  <si>
    <t>CANONADES SANEJAMENT MERCAT BORN ZONA 6</t>
  </si>
  <si>
    <t>LLUERNARI DE VIDRE [M][Z6]</t>
  </si>
  <si>
    <t>PUNTS DE NETEJA [M][Z6]</t>
  </si>
  <si>
    <t>PERICONS INTERIORS [M][Z6]</t>
  </si>
  <si>
    <t>PERICONS EXTERIORS [M][Z6]</t>
  </si>
  <si>
    <t>XARXA ANTI-COLOMS DE POLIETILÈ [M][Z6]</t>
  </si>
  <si>
    <t>XARXA DE FILS DE NILÓ ANTI-COLOMS [M][Z6]</t>
  </si>
  <si>
    <t>BANDA DE POLICARBONAT AM PUAS PER CONTROL ANTI-AUS [M][Z6]</t>
  </si>
  <si>
    <t>SISTEMA ELECTROREPULSIÓ DE PISTA PER AUS [M][Z6]</t>
  </si>
  <si>
    <t>MALLA D'ACER GALVANITZAT ANTICOLOMS DE 25X25 MM [M][Z6]</t>
  </si>
  <si>
    <t>BARANA D'ACER INOXIDABLE [M][Z6]</t>
  </si>
  <si>
    <t>BARANA DE FUSTA [M][Z6]</t>
  </si>
  <si>
    <t>BARANA D'ACER I VIDRE DE SEGURETAT 8+8 [M][Z6]</t>
  </si>
  <si>
    <t>BARANA D'ACER I XAPES D'ACER [M][Z6]</t>
  </si>
  <si>
    <t>BARANA D'ACER I PASSAMAÀ METÀL·LIC DE 15 CM DE DIÀ [M][Z6]</t>
  </si>
  <si>
    <t>BALCÓ INTERIOR O EXTERIOR DE FOSA [M][Z6]</t>
  </si>
  <si>
    <t>BARANA DE FOSA [M][Z6]</t>
  </si>
  <si>
    <t>BIGA DE FORMIGÓ ARMAT [M][Z6]</t>
  </si>
  <si>
    <t>CANAL DE FOSA [M][Z6]</t>
  </si>
  <si>
    <t>COBERTA AMB PANELL SANDWICH (DECK) [M][Z6]</t>
  </si>
  <si>
    <t>COBERTA INVERTIDA TRANSITABLE, ACABAT DE FORMIGÓ [M][Z6]</t>
  </si>
  <si>
    <t>COBERTA INVERTIDA TRANSITABLE, ACABAT DE RAJOLA [M][Z6]</t>
  </si>
  <si>
    <t>COBERTA PANELL SANDWITCH DE TAULER OSB IGNÍFUG [M][Z6]</t>
  </si>
  <si>
    <t>COBERTA DE TEULA PLANA [M][Z6]</t>
  </si>
  <si>
    <t>COBERTA DE LLOSETA CERÀMICA [M][Z6]</t>
  </si>
  <si>
    <t>COBERTA AMB ESTRUCTURA DE FUSTA I TAULERS DE FUSTA [M][Z6]</t>
  </si>
  <si>
    <t>PILAR ESTRUCTURAL DE FOSA [M][Z6]</t>
  </si>
  <si>
    <t>PILARET DE FOSA DE LLUERNARI [M][Z6]</t>
  </si>
  <si>
    <t>ORNAMENT DE FOSA INTERIOR O EXTERIOR [M][Z6]</t>
  </si>
  <si>
    <t>SOSTRE DE RELIGA METÀL·LICA AMB TRAMA 20X20 MM [M][Z6]</t>
  </si>
  <si>
    <t>PAVIMENT AMB ENGRAELLAT ELECTROSOLDAT DE 50X50 MM [M][Z6]</t>
  </si>
  <si>
    <t>PAVIMENT ENGRAELLAT METÀL·LIC RECOBERT DE XAPA [M][Z6]</t>
  </si>
  <si>
    <t>REIXA CORREDISSA AMB ENGRAELLAT METÀL·LIC [M][Z6]</t>
  </si>
  <si>
    <t>ENTRAMAT D'ACER GALVANITZAT, 30X30 MM DE PAS [M][Z6]</t>
  </si>
  <si>
    <t>ESCALA DE FORMIGÓ [M][Z6]</t>
  </si>
  <si>
    <t>ESCALA METÀL·LICA DE GAT [M][Z6]</t>
  </si>
  <si>
    <t>ESCALA METÀL·LICA DE GRAONS [M][Z6]</t>
  </si>
  <si>
    <t>ESCALA METÀL·LICA DE CARGOL [M][Z6]</t>
  </si>
  <si>
    <t>ESCALA DE FOSA DE CARGOL [M][Z6]</t>
  </si>
  <si>
    <t>ESCALA METÀL·LICA DE COBERTA AMB GRAONS [M][Z6]</t>
  </si>
  <si>
    <t>FAÇANA [M][Z6]</t>
  </si>
  <si>
    <t>FAÇANA D'OBRA AMB PARET DE MAÓ CALAT [M][Z6]</t>
  </si>
  <si>
    <t>FALS SOSTRE DE PLAQUES DE GUIX [M][Z6]</t>
  </si>
  <si>
    <t>FALS SOSTRE DE GELOSIA RETICULAR D'ALUMINI [M][Z6]</t>
  </si>
  <si>
    <t>FALS SOSTRE CONTINU DE SILICAT CALCI [M][Z6]</t>
  </si>
  <si>
    <t>FALS SOSTRE CONTINU, PLAQUES DE GUIX LAMINAT HIDRÒ [M][Z6]</t>
  </si>
  <si>
    <t>FAÇANA DE PLAQUES AMB PANELLS SANDWICH [M][Z6]</t>
  </si>
  <si>
    <t>FUSTERIA  DE FOSA [M][Z6]</t>
  </si>
  <si>
    <t>LÍNIES DE VIDA [M][Z6]</t>
  </si>
  <si>
    <t>LLUERNARI DE VIDRE AÏLLANT  I VIDRE DE SEGURETAT [M][Z6]</t>
  </si>
  <si>
    <t>BANCS [M][Z6]</t>
  </si>
  <si>
    <t>PAPERERES [M][Z6]</t>
  </si>
  <si>
    <t>MOBILIARI INFORMATIU [M][Z6]</t>
  </si>
  <si>
    <t>EXUTORIS [M][Z6]</t>
  </si>
  <si>
    <t>CATIFES [M][Z6]</t>
  </si>
  <si>
    <t>CORTINES [M][Z6]</t>
  </si>
  <si>
    <t>MOTOR CORTINES [M][Z6]</t>
  </si>
  <si>
    <t>TAQUILLES [M][Z6]</t>
  </si>
  <si>
    <t>MOSTRADORS [M][Z6]</t>
  </si>
  <si>
    <t>APARADORS  [M][Z6]</t>
  </si>
  <si>
    <t>MOBLE DE BUTAQUES [M][Z6]</t>
  </si>
  <si>
    <t>MUR PANTALLA [M][Z6]</t>
  </si>
  <si>
    <t>PARET BLOC DE FORMIGÓ REVESTIDA DE GUIX O MORTER [M][Z6]</t>
  </si>
  <si>
    <t>PARET MAÓ MASSÍS O CALAT VIST O REVESTIT [M][Z6]</t>
  </si>
  <si>
    <t>MAMPARA DE REÏNES TERMO ENDURIDES [M][Z6]</t>
  </si>
  <si>
    <t>PARET DE PLAQUES DE GUIX HIDRÒFUGA DE 156 MM [M][Z6]</t>
  </si>
  <si>
    <t>TRASDOSSAT DE PLAQUES DE GUIX LAMINAT DE 78 MM [M][Z6]</t>
  </si>
  <si>
    <t>PARET DE PLAQUES DE GUIX DE 120 MM, RESIS. AL FOC [M][Z6]</t>
  </si>
  <si>
    <t>PARET DE PLAQUES DE GUIX DE 66 MM, 1 PLACA HIDRÒFU [M][Z6]</t>
  </si>
  <si>
    <t>PARET DE PLAQUES DE GUIX DE 100 MM, 1 PLACA HIDRÒF [M][Z6]</t>
  </si>
  <si>
    <t>PARET DE PLAQUES DE GUIX DE 120 M, 1 PLACA HIDRÒF [M][Z6]</t>
  </si>
  <si>
    <t>PARET DE PLAQUES DE GUIX DE 156MM, 2 PLAQUES RF [M][Z6]</t>
  </si>
  <si>
    <t>PARET DE PLAQUES DE GUIX AMB ARMADURA DE FIBRA [M][Z6]</t>
  </si>
  <si>
    <t>PARET DE PLAQUES DE POWERPANEL H2O DE 15 CM [M][Z6]</t>
  </si>
  <si>
    <t>TANCAMENT  DE PLANXA D'ACER INOXIDABLE [M][Z6]</t>
  </si>
  <si>
    <t>DIVISORIA AMB PLACA DE RESINES DE 13 MM [M][Z6]</t>
  </si>
  <si>
    <t>EMPOSTISSAT DE FUSTA AMB P. SANDWICH [M][Z6]</t>
  </si>
  <si>
    <t>TANCA DE PROTECCIÓ DE 3 M D'ALTURA [M][Z6]</t>
  </si>
  <si>
    <t>REIXA METÀL·LICA  DE 50 MM DE PAS [M][Z6]</t>
  </si>
  <si>
    <t>PORTA DE MALLA AMB TELA METÀL·LICA DE 50 MM DE PAS [M][Z6]</t>
  </si>
  <si>
    <t>ARMARI D'INCENDIS, BIE, PULSADOR, EXTINTORS [M][Z6]</t>
  </si>
  <si>
    <t>PILAR DE FORMIGÓ ARMAT [M][Z6]</t>
  </si>
  <si>
    <t>BASE DE FOPRMIGÓ PER A PILAR DE FOSA [M][Z6]</t>
  </si>
  <si>
    <t>PINTURA EN PARAMENT VERTICAL/HORITZONTAL INTERIOR [M][Z6]</t>
  </si>
  <si>
    <t>PINTURA EN PARAMENT EXTERIOR DE SILICATS [M][Z6]</t>
  </si>
  <si>
    <t>PINTURA D'ELEMENTS DE FOSA I ELEMENTS METÀL·LICS [M][Z6]</t>
  </si>
  <si>
    <t>SUPORTS I PERFILERIA METÀL·LICA PER D'QUIPS [M][Z6]</t>
  </si>
  <si>
    <t>CARRIL DE SUSPENSIÓ I FIXACIÓ D'EQUIPS [M][Z6]</t>
  </si>
  <si>
    <t>ESTRUCTURA METÀL·LICA [M][Z6]</t>
  </si>
  <si>
    <t>CARRIL DE SUSPENSIÓ I FIXACIÓ DE LLUMINÀRIES [M][Z6]</t>
  </si>
  <si>
    <t>PORTA PER INSONORITZAR AMB PANELL ACÚSTIC [M][Z6]</t>
  </si>
  <si>
    <t>ARMARI INTERIOR DE FUSTA DE DOS FULLES BATENTS [M][Z6]</t>
  </si>
  <si>
    <t>ARMARI INTERIOR DE FUSTA DE TRES FULLES BATENTS [M][Z6]</t>
  </si>
  <si>
    <t>ARMARI INTERIOR DE FUSTA DE PORTES CORREDISSES [M][Z6]</t>
  </si>
  <si>
    <t>ARMARI DE FUSTA DE PORTES CORREDERES DE 500X255 CM [M][Z6]</t>
  </si>
  <si>
    <t>CONJUNT D'RMARIS DE CLIMATITZACIÓ DE 7 PORTES [M][Z6]</t>
  </si>
  <si>
    <t>ARMARI DE PORTES PRACTICABLES DE 19 MM DE GRUIX [M][Z6]</t>
  </si>
  <si>
    <t>PORTA PER ARMARI DE 80X220 CM O 70X220 CM [M][Z6]</t>
  </si>
  <si>
    <t>TANCAMENT EXTERIOR PRACTICABLE AMB BALCONERA [M][Z6]</t>
  </si>
  <si>
    <t>TANCAMENT EXTERIOR PRACTICABLE AMB FINESTRA [M][Z6]</t>
  </si>
  <si>
    <t>PORTA EXTERIOR METÀL·LICA DE DOS FULLES BATENTS [M][Z6]</t>
  </si>
  <si>
    <t>PORTA EXTERIOR METÀL·LICA D'UNA FULLA BATENT [M][Z6]</t>
  </si>
  <si>
    <t>PROTECCIÓ SOLAR DE VIDRE DE SEGURETAT [M][Z6]</t>
  </si>
  <si>
    <t>PORTA INTERIOR DE FUSTA [M][Z6]</t>
  </si>
  <si>
    <t>PORTA EXTERIOR METÀL·LICA DE 4 FULLES DE 7,8 M [M][Z6]</t>
  </si>
  <si>
    <t>PORTA EXTERIOR METÀL·LICA DE 2 FULLES DE 4,8 M [M][Z6]</t>
  </si>
  <si>
    <t>FINESTRA PRACTICABLE DE DOS FULLES BATENTS [M][Z6]</t>
  </si>
  <si>
    <t>FINESTRA DE VIDRE AILLANT DE LLUNES INCOLORES 5+5 [M][Z6]</t>
  </si>
  <si>
    <t>FINESTRA DE VIDRE AILLANT DE LLUNES INCOLORES 4+4 [M][Z6]</t>
  </si>
  <si>
    <t>FINESTRA DE VIDRE AILLANT LLUNES INCOLORES 15+15 [M][Z6]</t>
  </si>
  <si>
    <t>PORTA D'ACER  D'UNA FULLA DE 80X215 CM [M][Z6]</t>
  </si>
  <si>
    <t>PORTA EXTERIOR METÀL·LICA D'ELEMENTS DE FOSA [M][Z6]</t>
  </si>
  <si>
    <t>LAMES DE VIDRE DE 12 CM PER FINESTRALLS [M][Z6]</t>
  </si>
  <si>
    <t>FINNESTRA DE VIDRE LAMINAR DE SEGURETAT 5+5 [M][Z6]</t>
  </si>
  <si>
    <t>PORTA TALLAFOCS SECTORITZACIÓ [M][Z6]</t>
  </si>
  <si>
    <t>PINTURA INTUMESCENT [M][Z6]</t>
  </si>
  <si>
    <t>PAVIMENT DE FORMIGÓ DE 10 CM [M][Z6]</t>
  </si>
  <si>
    <t>PAVIMENT DE FORMIGÓ DE 15 CM [M][Z6]</t>
  </si>
  <si>
    <t>PAVIMENT DE PECES DE FOSA PER ESCALA [M][Z6]</t>
  </si>
  <si>
    <t>PAVIMENT TECNIC [M][Z6]</t>
  </si>
  <si>
    <t>PAVIMENT DE PEDRA NATURAL GRANÍTICA [M][Z6]</t>
  </si>
  <si>
    <t>PAVIMENT DE PLAQUES DE FUSTA DE 22 MM [M][Z6]</t>
  </si>
  <si>
    <t>PARQUET DE POSTS ENCADELLATS DE FUSTA [M][Z6]</t>
  </si>
  <si>
    <t>PAVIMENT DE TARIMA DE FUSTA [M][Z6]</t>
  </si>
  <si>
    <t>PAVIMENT TÈCNIC LLOSETES DE GUIX ARMADES AMB FIBRA [M][Z6]</t>
  </si>
  <si>
    <t>PAVIMENT DE TERRATZO [M][Z6]</t>
  </si>
  <si>
    <t>PAVIMENT DE GRES PORCELÀNIC 3+3 I MALLA DE FIBRA [M][Z6]</t>
  </si>
  <si>
    <t>PAVIMENT DE LLOSETES DE GUIX ARMADES AMB FIBRA [M][Z6]</t>
  </si>
  <si>
    <t>PAVIMENT ANTILLISCANT DE RAJOLA DE GRES EXTRUIT [M][Z6]</t>
  </si>
  <si>
    <t>SÒCOL DE RAJOLA DE GRES PORCELLÀNIC PREMSAT POLIT [M][Z6]</t>
  </si>
  <si>
    <t>REVESTIMENT ACÚSTIC [M][Z6]</t>
  </si>
  <si>
    <t>AÏLLAMENT  AMB PLACA RÍGIDA DE LLANA DE ROCA [M][Z6]</t>
  </si>
  <si>
    <t>PANELL ACÚSTIC FONOABSORVENT DE 80 MM [M][Z6]</t>
  </si>
  <si>
    <t>PANELL ACÚSTIC FONOABSORVENT DE 30 MM [M][Z6]</t>
  </si>
  <si>
    <t>PANELL RÍGID DE FIBRA DE VIDRE DE 50 MM [M][Z6]</t>
  </si>
  <si>
    <t>BAFLE FONOABSORVENT DE 75 O 200 MM [M][Z6]</t>
  </si>
  <si>
    <t>BAFLE FONOABSORVENT AUTOPORTANT DE 90X90X8 CM [M][Z6]</t>
  </si>
  <si>
    <t>REVESTIMENT AMB PANELL IGNÍFUG DE 8 MM [M][Z6]</t>
  </si>
  <si>
    <t>REVESTIMENT AMB PANELL IGNÍFUG DE 13 MM [M][Z6]</t>
  </si>
  <si>
    <t>REVESTIMENT AMB PLAQUES DE FUSTA AGLOMERADES 19 MM [M][Z6]</t>
  </si>
  <si>
    <t>REVESTIMENT AMB PANELL IGNÍFUG DE 10 MM [M][Z6]</t>
  </si>
  <si>
    <t>REVESTIMENT AMB TAULER DE FUSTA AGLOMERADA 8 MM [M][Z6]</t>
  </si>
  <si>
    <t>REVESTIMENT DE PARAMENT VERTICAL AMB PLANXA CORTEN [M][Z6]</t>
  </si>
  <si>
    <t>VORA LLIURE DE PLANXA DE ZENC 30 CM I 60 CM [M][Z6]</t>
  </si>
  <si>
    <t>REVESTIMENT DE PARAMENT AMB PLANXA DE ZENC 40 CM [M][Z6]</t>
  </si>
  <si>
    <t>SOLERA DE FORMIGÓ [M][Z6]</t>
  </si>
  <si>
    <t>SÒCOL DE PEDRA NATURAL [M][Z6]</t>
  </si>
  <si>
    <t>SOSTRE CONTINU DE REVOLTÓ DE MORTER DE CIMENT [M][Z6]</t>
  </si>
  <si>
    <t>SOSTRE CONTINU DE SUPERMAÓ [M][Z6]</t>
  </si>
  <si>
    <t>SOSTRE CONTINU HÍBRID METÀL·LIC/FORMIGÓ [M][Z6]</t>
  </si>
  <si>
    <t>TAULELL DE PEDRA NATURAL GRANÍTICA NACIONAL [M][Z6]</t>
  </si>
  <si>
    <t>Unitat autònoma d'expansió directa. Cuadro 1.1 LG Unit int.: CS24AQ / Unit. Ext.: S24AQ. Pot.(F/C)</t>
  </si>
  <si>
    <t>FILTRE BOMBA DE CALOR P&lt;70 KW</t>
  </si>
  <si>
    <t>Unitat autònoma d'expansió directa. Cuadro 1.6 LG Unit int.: CS24AQ / Unit. Ext.: S24AQ [M][Z6]</t>
  </si>
  <si>
    <t>Unitat autònoma d'expansió directa. Cuadro 1.2 LG Unit int.: CS24AQ / Unit. Ext.: S24AQ [M][Z2]</t>
  </si>
  <si>
    <t>Unitat autònoma d'expansió directa. Cuadro 1.3 LG Unit int.: CS24AQ / Unit. Ext.: S24AQ. Pot.(F/C):</t>
  </si>
  <si>
    <t>Unitat autònoma d'expansió directa. Cuadro 1.4 LG Unit int.: CS24AQ / Unit. Ext.: S24AQ. Pot.(F/C)</t>
  </si>
  <si>
    <t>Unitat autònoma d'expansió directa. Cuadro 1.5 LG Unit int.: CS24AQ / Unit. Ext.: S24AQ. Pot.(F/C)</t>
  </si>
  <si>
    <t>Quadre integració Ilumanació armarios zona 1.1 [M][Zona 1.1][PB]</t>
  </si>
  <si>
    <t>Quadre integració Ilumanació armarios zona 1.6 [M][Zona 1.6][PB]</t>
  </si>
  <si>
    <t>Quadre integració Ilumanació armarios zona 2 [M][Zona 2][PB]</t>
  </si>
  <si>
    <t>Quadre integració Ilumanació armarios zona 3 [M][Zona 3][PB]</t>
  </si>
  <si>
    <t>Quadre integració Ilumanació armarios zona 4 [M][Zona 4][PB]</t>
  </si>
  <si>
    <t>Quadre integració Ilumanació armarios zona 5 [M][Zona 5][PB]</t>
  </si>
  <si>
    <t>Climatitzador CL1-T1; Marca: SYSTEMAIR. Mod.: NB-2/S. Q= 1.748 m3/h. [M][PB][Sala 2 Casanova]</t>
  </si>
  <si>
    <t>FILTRE CLIMATITZADOR &lt; 70 KW</t>
  </si>
  <si>
    <t>Climatitzador CL1-T1; Marca: SYSTEMAIR. Mod.: NB-2/S. Q= 1.748 m3/h. [M][PB][Sala 3 Villarroel]</t>
  </si>
  <si>
    <t>Climatitzador CL1-T1; Marca: SYSTEMAIR. Mod.: NB-2/S. Q= 1.748 m3/h. [M][PB][Sala 4 Moragues]</t>
  </si>
  <si>
    <t>Climatitzador CL1-T1; Marca: SYSTEMAIR. Mod.: NB-2/S. Q= 1.752 m3/h. [M][PB][Sala 4 Moragues]</t>
  </si>
  <si>
    <t>Climatitzador CL3-T3; Marca: SYSTEMAIR. Mod.: NB-2/S. Q= 1.156 m3/h. [M][PB][Sala 4 Moragues]</t>
  </si>
  <si>
    <t>Climatitzador CL2-T4; Marca: SYSTEMAIR. Mod.: NB-2/S. Q= 1.507 m3/h. [M][PB][Sala 5 Moritz]</t>
  </si>
  <si>
    <t>Climatitzador CL3-T3; Marca: SYSTEMAIR. Mod.: NB-2/S. Q= 1.156 m3/h. [M][PB][Sala 5 Moritz]</t>
  </si>
  <si>
    <t>Cortina de Aire Eléctrica S&amp;P COR-18-2000N [M][Z5]</t>
  </si>
  <si>
    <t>Unitat autònoma d'expansio directa MITSUBISHI MUZ-FE35VE Pot(F/C):3500/4000W [M][Z1.1] Taquilles</t>
  </si>
  <si>
    <t>Unitat autònoma d'expansio directa.MITSUBISHI MUZ-FE35VE [M][Zona 1.6][PB] Audioguiès.</t>
  </si>
  <si>
    <t>Unitat autónoma d'expansió directa. Marca PANASONIC Model: CU-E12QKE. Pot(F/C):3,5/4,0kW [M][Z2]</t>
  </si>
  <si>
    <t>Unitat autònoma d'expansió directa. Sala Manuel Desvalls MITSUBISHI PEAD-RP50. [M][Z2]</t>
  </si>
  <si>
    <t>Unitat autónoma d'expansió directa. Edicle Casanova DAIKIN FTXG50LV1BW [M][Z2]</t>
  </si>
  <si>
    <t>Unitat autónoma d'expansió directa. Marca PANASONIC Model: CU-E12QKE. Pot(F/C):3500W/4000W</t>
  </si>
  <si>
    <t>Cámara Residuos. Marca: Merctus. Model:V6-2. Pot.frio:600W. [M][Z3][PB][Espai Dalmau]</t>
  </si>
  <si>
    <t>E-424</t>
  </si>
  <si>
    <t>Unitat autonoma d'expansió directa Daikin 4x1 [M][Z4][Sala control, sala interprets i almacen]</t>
  </si>
  <si>
    <t>Unitat autònoma d'expansió directa. Sala Antoni Desvalls MITSUBISHI PEAD-RP50 [M][Z4]</t>
  </si>
  <si>
    <t>Unitat autonomo d'expansió directa. PANASONIC Kit-E9-PB4EA. Pot(F/C):3000W/3200W [M][Z4][Sala Piano]</t>
  </si>
  <si>
    <t>Unitat autonomo d'expansió directa PANASONIC Pot(F/C):3000/3200W [M][Z4][Sala Backstage]</t>
  </si>
  <si>
    <t>Unidad interior Sala Técnica Dreta DAIKIN CTXS15K</t>
  </si>
  <si>
    <t>E-600</t>
  </si>
  <si>
    <t>Unidad interior Sala Técnica Esquerra DAIKIN CTXS15K</t>
  </si>
  <si>
    <t>Unidad interior Sala de Traducció 1 DAIKIN FTXS20K</t>
  </si>
  <si>
    <t>Unidad interior Sala de Traducció 2 DAIKIN FTXS20K</t>
  </si>
  <si>
    <t>Unidad exterior DAIKIN 4MXS68F21B</t>
  </si>
  <si>
    <t>Unitat autònoma d'expansió directa Cortina d'aire Aitecnics [M][Z5][Llibrería]</t>
  </si>
  <si>
    <t>Unitat autonoma d'expansió directa Daikin 4x1 [M][Z5][Sala cecor, s.educatius i Atenció public]</t>
  </si>
  <si>
    <t>Unitat autònoma d'expansió directa Cortina d'aire 1 Aitecnics [M][Z5][Sala Moritz]</t>
  </si>
  <si>
    <t>Unitat autònoma d'expansió directa Cortina d'aire 2 Aitecnics [M][Z5][Sala Moritz]</t>
  </si>
  <si>
    <t>Unidad interior Cecor DAIKIN CTXS15K</t>
  </si>
  <si>
    <t>Unidad interior Atenció al Public DAIKIN CTXS15K</t>
  </si>
  <si>
    <t>Unidad interior Rack Central Audivisuals DAIKIN FTXS20K</t>
  </si>
  <si>
    <t>Unidad exterior DAIKIN 4MXS68F2V1B</t>
  </si>
  <si>
    <t>Foco Led de neteja zona 1.1. [M][Z1]</t>
  </si>
  <si>
    <t>Foco Led de neteja Exterior Sala Z1.2  [M][Z2]</t>
  </si>
  <si>
    <t>Foco Led de neteja Interior Sala Casanova  [M][Z2]</t>
  </si>
  <si>
    <t>Llum Led en Office Personal.  [M][Z2]</t>
  </si>
  <si>
    <t xml:space="preserve">Quadre Eléctric  zona 2 </t>
  </si>
  <si>
    <t>Foco Led de neteja Exterior 1.3 [M][Z3]</t>
  </si>
  <si>
    <t>Foco Led de neteja Interior Sala Villarroel  [M][Z3]</t>
  </si>
  <si>
    <t>Controladora 24 canales WORK STAGE 2412 DMX Sala Moragues</t>
  </si>
  <si>
    <t>Focus Leds. Circuit Llum Ambient Interior Sala Moragues</t>
  </si>
  <si>
    <t>Focus Leds. Circuit Neteja Interior Sala Moragues</t>
  </si>
  <si>
    <t>Foco Led. Circuit Neteja Exterior 1.4 [M][Z4]</t>
  </si>
  <si>
    <t>Foco Led de neteja Exterior 1.5 [M][Z5]</t>
  </si>
  <si>
    <t>Foco Led de neteja zona 1.6. [M][Z2]</t>
  </si>
  <si>
    <t>Fan Coil de Terra. Marca: SISTEMAIR. Mod.: FC-12.  Quart Manteniment [M][Zona 2][Planta Jaciment]</t>
  </si>
  <si>
    <t>FILTRE UNITAT FAN COIL</t>
  </si>
  <si>
    <t>Fan Coil de Terra. Marca: SISTEMAIR. Mod.: FC-12.  Quart Arqueología [M][Zona 3][Planta Jaciment]</t>
  </si>
  <si>
    <t>Llumenera en suspensiò BEGA 6004 1 HIT-CE de 100W  [M][Zonas 2 y 1.6][PB]</t>
  </si>
  <si>
    <t>Enllumenat downlight LED 3x1W  [M][Zonas 2 y 1.6][PB]</t>
  </si>
  <si>
    <t>Llumenera estanca de superficie a paret 1x58W  [M][Zona 2][PB]</t>
  </si>
  <si>
    <t>Llumenera estanca de superficie a sostre 1x58W  [M][Zonas 2 y 1.6][PB][Jaciment]</t>
  </si>
  <si>
    <t>Detector de presencia a sostre 360º  [M][Zonas 2 y 1.6][PB][Jaciment]</t>
  </si>
  <si>
    <t>Llumenera paret direccional  [M][Zonas 2 y 1.6][PB]</t>
  </si>
  <si>
    <t>Quart Arqueología [M][Zona 3][Jaciment]</t>
  </si>
  <si>
    <t>Quadre de CRESTRON para iluminación zona 1.1 [M][Zona 1.1][PB]</t>
  </si>
  <si>
    <t>Quadre de CRESTRON para iluminación zona 1.6 [M][Zona 1.6][PB]</t>
  </si>
  <si>
    <t>Quadre de CRESTRON para iluminación zona 2 [M][Zona 1][PB]</t>
  </si>
  <si>
    <t>Quadre de CRESTRON para iluminación zona 2 [M][Zona 2][PB]</t>
  </si>
  <si>
    <t>Quadre de CRESTRON para iluminación zona 3 [M][Zona 3][PB]</t>
  </si>
  <si>
    <t>Quadre de CRESTRON para iluminación zona 4 [M][Zona 4][PB]</t>
  </si>
  <si>
    <t>Quadre de CRESTRON para iluminación zona 5 [M][Zona 5][PB]</t>
  </si>
  <si>
    <t>Quadre exutoris zona 1.1 [M][Zona 1.1][PB]</t>
  </si>
  <si>
    <t>Quadre exutoris zona 1.6 [M][Zona 1.6][PB]</t>
  </si>
  <si>
    <t>Quadre exutoris zona 2 [M][Zona 2][PB]</t>
  </si>
  <si>
    <t>Quadre exutoris zona 3 [M][Zona 3][PB]</t>
  </si>
  <si>
    <t>Quadre exutoris zona 4 [M][Zona 4][PB]</t>
  </si>
  <si>
    <t>Quadre exutoris zona 5 [M][Zona 5][PB]</t>
  </si>
  <si>
    <t>Quart Manteniment [M][Zona 2] P Jaciment</t>
  </si>
  <si>
    <t>Quadre d' ascensor Born zona 2 [M][Zona 2]</t>
  </si>
  <si>
    <t>AE</t>
  </si>
  <si>
    <t>Quadre d' ascensor Born zona 3 [M][Zona 3][PB]</t>
  </si>
  <si>
    <t>Quadre d' ascensor Born zona 1.6 [M][Zona 1.6]</t>
  </si>
  <si>
    <t>Quadre d`servei zona 1.1 Alimentaciò xarxa normal [M][Zona 1.1][PB]</t>
  </si>
  <si>
    <t>Quadre d`servei zona 1.1 Alimentaciò xarxa socors [M][Zona 1.1][PB]</t>
  </si>
  <si>
    <t>Quadre d`servei SAI zona 1.1 Alimentaciò xarxa normal [M][Zona 1.1][PB]</t>
  </si>
  <si>
    <t>Quadre d`servei SAI zona 1.1 Alimentaciò xarxa socors [M][Zona 1.1][PB]</t>
  </si>
  <si>
    <t>Quadre d`servei zona 1.6 Alimentaciò xarxa normal [M][Zona 1.6][PB]</t>
  </si>
  <si>
    <t>Quadre d`servei zona 1.6 Alimentaciò xarxa socors [M][Zona 1.6][PB]</t>
  </si>
  <si>
    <t>Quadre d`servei SAI zona 1.6 Alimentaciò xarxa normal [M][Zona 1.6][PB]</t>
  </si>
  <si>
    <t>Quadre d`servei SAI zona 1.6 Alimentaciò xarxa socors [M][Zona 1.6][PB]</t>
  </si>
  <si>
    <t>Quadre d`servei zona 2 Alimentaciò xarxa normal [M][Zona 2][PB]</t>
  </si>
  <si>
    <t>Quadre d`servei zona 2 Alimentaciò xarxa socors [M][Zona 2][PB]</t>
  </si>
  <si>
    <t>Quadre d`servei SAI zona 2 Alimentaciò xarxa normal [M][Zona 2][PB]</t>
  </si>
  <si>
    <t>Quadre d`servei SAI zona 2 Alimentaciò xarxa socors [M][Zona 2][PB]</t>
  </si>
  <si>
    <t>Quadre d`servei zona 3 Alimentaciò xarxa normal [M][Zona 3][PB]</t>
  </si>
  <si>
    <t>Quadre d`servei zona 3 Alimentaciò xarxa socors [M][Zona 3][PB]</t>
  </si>
  <si>
    <t>Quadre d`servei SAI zona 3 Alimentaciò xarxa normal [M][Zona 3][PB]</t>
  </si>
  <si>
    <t>Quadre d`servei SAI zona 3 Alimentaciò xarxa socors [M][Zona 3][PB]</t>
  </si>
  <si>
    <t>Quadre d`servei zona 4 Alimentaciò xarxa normal [M][Zona 4][PB]</t>
  </si>
  <si>
    <t>Quadre d`servei zona 4 Alimentaciò xarxa socors [M][Zona 4][PB]</t>
  </si>
  <si>
    <t>Quadre d`servei SAI zona 4 Alimentaciò xarxa normal [M][Zona 4][PB]</t>
  </si>
  <si>
    <t>Quadre d`servei SAI zona 4 Alimentaciò xarxa socors [M][Zona 4][PB]</t>
  </si>
  <si>
    <t>Quadre d`servei zona 5 Alimentaciò xarxa normal [M][Zona 5][PB]</t>
  </si>
  <si>
    <t>Quadre d`servei zona 5 Alimentaciò xarxa socors [M][Zona 5][PB]</t>
  </si>
  <si>
    <t>Quadre d`servei SAI zona 5 Alimentaciò xarxa normal [M][Zona 5][PB]</t>
  </si>
  <si>
    <t>Quadre d`servei SAI zona 5 Alimentaciò xarxa socors [M][Zona 5][PB]</t>
  </si>
  <si>
    <t>Subquadre climatitzador CL-2.01 [M][PB][Sala 2 Casanova]</t>
  </si>
  <si>
    <t>E-021</t>
  </si>
  <si>
    <t>Subquadre climatitzador CL-2.02 [M][PB][Sala 2 Casanova]</t>
  </si>
  <si>
    <t>Subquadre climatitzador CL-2.03 [M][PB][Sala 2 Casanova]</t>
  </si>
  <si>
    <t>Subquadre climatitzador CL-2.04 [M][PB][Sala 2 Casanova]</t>
  </si>
  <si>
    <t>Subquadre climatitzador CL-2.05 [M][PB][Sala 2 Casanova]</t>
  </si>
  <si>
    <t>Subquadre climatitzador CL-2.06 [M][PB][Sala 2 Casanova]</t>
  </si>
  <si>
    <t>Subquadre climatitzador CL-2.07 [M][PB][Sala 2 Casanova]</t>
  </si>
  <si>
    <t>Subquadre climatitzador CL-2.08 [M][PB][Sala 2 Casanova]</t>
  </si>
  <si>
    <t>Subquadre climatitzador CL-2.09 [M][PB][Sala 2 Casanova]</t>
  </si>
  <si>
    <t>Subquadre climatitzador CL-3.01 [M][PB][Sala 3 Villarroel]</t>
  </si>
  <si>
    <t>Subquadre climatitzador CL-3.02 [M][PB][Sala 3 Villarroel]</t>
  </si>
  <si>
    <t>Subquadre climatitzador CL-3.03 [M][PB][Sala 3 Villarroel]</t>
  </si>
  <si>
    <t>Subquadre climatitzador CL-3.04 [M][PB][Sala 3 Villarroel]</t>
  </si>
  <si>
    <t>Subquadre climatitzador CL-3.05 [M][PB][Sala 3 Villarroel]</t>
  </si>
  <si>
    <t>Subquadre climatitzador CL-3.06 [M][PB][Sala 3 Villarroel]</t>
  </si>
  <si>
    <t>Subquadre climatitzador CL-3.07 [M][PB][Sala 3 Villarroel]</t>
  </si>
  <si>
    <t>Subquadre climatitzador CL-3.08 [M][PB][Sala 3 Villarroel]</t>
  </si>
  <si>
    <t>Subquadre climatitzador CL-3.09 [M][PB][Sala 3 Villarroel]</t>
  </si>
  <si>
    <t>Subquadre climatitzador CL-4.01 [M][PB][Sala 4 Moragues]</t>
  </si>
  <si>
    <t>Subquadre climatitzador CL-4.02 [M][PB][Sala 4 Moragues]</t>
  </si>
  <si>
    <t>Subquadre climatitzador CL-4.03 [M][PB][Sala 4 Moragues]</t>
  </si>
  <si>
    <t>Subquadre climatitzador CL-4.04 [M][PB][Sala 4 Moragues]</t>
  </si>
  <si>
    <t>Subquadre climatitzador CL-4.05 [M][PB][Sala 4 Moragues]</t>
  </si>
  <si>
    <t>Subquadre climatitzador CL-4.06 [M][PB][Sala 4 Moragues]</t>
  </si>
  <si>
    <t>Subquadre climatitzador CL-4.07 [M][PB][Sala 4 Moragues]</t>
  </si>
  <si>
    <t>Subquadre climatitzador CL-4.08 [M][PB][Sala 4 Moragues]</t>
  </si>
  <si>
    <t>Subquadre climatitzador CL-4.09 [M][PB][Sala 4 Moragues]</t>
  </si>
  <si>
    <t>Subquadre climatitzador CL-4.10 [M][PB][Sala 4 Moragues]</t>
  </si>
  <si>
    <t>Subquadre climatitzador CL-5.01 [M][PB][Sala 5 Moritz]</t>
  </si>
  <si>
    <t>Subquadre climatitzador CL-5.02 [M][PB][Sala 5 Moritz]</t>
  </si>
  <si>
    <t>Subquadre climatitzador CL-5.03 [M][PB][Sala 5 Moritz]</t>
  </si>
  <si>
    <t>Subquadre climatitzador CL-5.04 [M][PB][Sala 5 Moritz]</t>
  </si>
  <si>
    <t>Subquadre climatitzador CL-5.05 [M][PB][Sala 5 Moritz]</t>
  </si>
  <si>
    <t>Subquadre climatitzador CL-5.06 [M][PB][Sala 5 Moritz]</t>
  </si>
  <si>
    <t>Subquadre climatitzador CL-5.07 [M][PB][Sala 5 Moritz]</t>
  </si>
  <si>
    <t>Subquadre climatitzador CL-5.08 [M][PB][Sala 5 Moritz]</t>
  </si>
  <si>
    <t>Subquadre climatitzador CL-5.09 [M][PB][Sala 5 Moritz]</t>
  </si>
  <si>
    <t xml:space="preserve">Rack Ppal CCTV  [M] zona 1.6  </t>
  </si>
  <si>
    <t>Rack Ppal megafonía zona 1.1  [M] zona 1.1</t>
  </si>
  <si>
    <t>Rack Ppal CCTV zona 2  [M] zona 2</t>
  </si>
  <si>
    <t>Rack Ppal megafonía zona 2  [M][Zona 2]</t>
  </si>
  <si>
    <t>Rack Ppal CCTV zona 3  [M] zona 3</t>
  </si>
  <si>
    <t>Rack Ppal megafonía zona 3  [M]  zona 3</t>
  </si>
  <si>
    <t xml:space="preserve">Rack Ppal CCTV [M] zona 2  </t>
  </si>
  <si>
    <t>Rack Ppal megafonía zona 4  [M] zona 4</t>
  </si>
  <si>
    <t xml:space="preserve">Rack Ppal CCTV [M] zona 5  </t>
  </si>
  <si>
    <t xml:space="preserve">Rack Ppal megafonía  [M] zona 5  </t>
  </si>
  <si>
    <t>Rack Ppal CCTV zona 1.6  [M] zona 1.6</t>
  </si>
  <si>
    <t>Rack Ppal megafonía zona 1.6  [M][Zona 1.6]</t>
  </si>
  <si>
    <t>SAI. Equip d'alimentació ininterrumpuda 12 kVA SOCOMEC MAS2BC312S+B1-P [M][Zona 4 central 1.1][PB]</t>
  </si>
  <si>
    <t>SAI. Equip d'alimentació ininterrumpuda 12 kVA SOCOMEC MAS2BC312S+B1-P [M][Zona 2 central 1.6][PB]</t>
  </si>
  <si>
    <t>SAI. Marca: SOCOMEC. Mod: MASTERYS BC 30 kVA [M] Zona 2 central 1.6. [PB]</t>
  </si>
  <si>
    <t>SAI. Marca: SOCOMEC. Mod: MASTERYS BC 30 kVA [M][Zona 2][PB]</t>
  </si>
  <si>
    <t>SAI. Equip d'alimentació ininterrumpuda 3 kVA. Marca: SOCOMEC. Mod: NETYS RT - U3000 [M][Zona 2][PB]</t>
  </si>
  <si>
    <t>SAI. Marca: SOCOMEC. Mod: MASTERYS BC 30 kVA [M][Zona 3][PB]</t>
  </si>
  <si>
    <t>SAI. Equip d'alimentació ininterrumpuda 3 kVA. Marca: SOCOMEC. Mod: NETYS RT - U3000 [M][Zona 3][PB]</t>
  </si>
  <si>
    <t>SAI. Marca: SOCOMEC. Mod: MASTERYS BC 30 kVA [M][Zona 4][PB]</t>
  </si>
  <si>
    <t>SAI. Equip d'alimentació ininterrumpuda 3 kVA. Marca: SOCOMEC. Mod: NETYS RT-U3000 [M][Zona 4][PB]</t>
  </si>
  <si>
    <t>SAI. Marca: SOCOMEC. Mod: MASTERYS BC 30 kVA [M][Zona 5][PB]</t>
  </si>
  <si>
    <t>SAI. Equip d'alimentació ininterrumpuda 3 kVA. Marca: SOCOMEC. Mod: NETYS RT-U3000 [M][Zona 5][PB]</t>
  </si>
  <si>
    <t>SAI. 6 kVA SOCOMEC ITY-TW060B [M][Zona 5] Moragues. Control escenari</t>
  </si>
  <si>
    <t>SAI. 6 kVA SOCOMEC ITY-TW060B [M][Zona 5] Moritz. Control segure</t>
  </si>
  <si>
    <t>Sistemes de control centralitzat climatització. BMS Mercat = SEDICAL / BMS Annexe = CONTROLLI [M][Zo</t>
  </si>
  <si>
    <t>Rack sala CASANOVA</t>
  </si>
  <si>
    <t>Rack sala VILLARROEL</t>
  </si>
  <si>
    <t>Rack sala MORAGUES</t>
  </si>
  <si>
    <t>Rack sala MORITZ</t>
  </si>
  <si>
    <t>Extractor d´aire. Q=324m3/h. Marca: S&amp;P. Mod.: TD500/160 SILENT. Pot.=90W. Extracció d'aseo jaciment</t>
  </si>
  <si>
    <t>Extractor d´aire. Q=600m3/h. Marca: S&amp;P. Mod.: TD800/200 SILENT. Pot.=150W. Extracció d'planta jacim</t>
  </si>
  <si>
    <t>Extractor d´aire. Q=540m3/h. Marca: S&amp;P. Mod.: TD800/200 SILENT. Pot.=150W. Extracció d'aseos Homes.</t>
  </si>
  <si>
    <t>Extractor d'aire. Q=450m3/h. Marca: S&amp;P. Mod.: TD800/200 SILENT. Pot.=150W.  Extracció d'aseos. [PB]</t>
  </si>
  <si>
    <t>Extractor d´aire. Q=450m3/h. Marca: S&amp;P. Mod.: TD800/200 SILENT. Pot.=150W.  Extracció d'aseos. [PB]</t>
  </si>
  <si>
    <t>Extractor d'aire. Q=450m3/h. Marca: S&amp;P. Mod.: TD800/200 SILENT. Pot.=150W.  Extracció d'aseos Plant</t>
  </si>
  <si>
    <t>Extractor d'aire. Q=95m3/h.Marca: S&amp;P Mod:SILENT-100.Pot=8W Quadre Electric. Zona 1.1. [M][PB][Z1]</t>
  </si>
  <si>
    <t>Extractor d'aire. Q=95m3/h. S&amp;P SILENT-100.Pot.=8W. Magatzem Neteja Zona 1.1 . [M][Z1][PB]</t>
  </si>
  <si>
    <t>Extractor d'aire. Q=95m3/h. S&amp;P SILENT-100.Pot.=8W.Quadre Electric Pecera Zona 2 [M][PB][Z2]</t>
  </si>
  <si>
    <t>Extractor d'aire. Q=324m3/h. S&amp;P TD500/160 Silent. Pot.=90W. Aportació d'aire SAI Zona2 [M][PB][Z2]</t>
  </si>
  <si>
    <t>Extractor d'aire. Q=180m3/h.Marca:S&amp;P Mod.:Silent-200. Pot.=16w. Almacen Pecera.  [M][PB][Z2]</t>
  </si>
  <si>
    <t>Extractor d'aire. Q=95m3/h.Marca: S&amp;P Mod:SILENT-100.Pot=8W.Quadre Electric Zona 1.6. [M][PB][Z2]</t>
  </si>
  <si>
    <t>Extractor d'aire. Q=95m3/h.Marca: S&amp;P. Mod.:SILENT-100.Pot.=8W.Neteja Zona 1.6. [M][PB][Z2]</t>
  </si>
  <si>
    <t>Extractor d'aire. Q=95m3/h. S&amp;P SILENT-100.Pot.=8W.Quadre Electric Pecera. Zona 1.3. [M][PB][Z3]</t>
  </si>
  <si>
    <t>Extractor d'aire. Q=324m3/h. S&amp;P TD500/160 Silent. Pot=90W Aportació d'aire SAI Zona 1.3 [M][PB][Z3]</t>
  </si>
  <si>
    <t>Extractor d'aire. Q=95m3/h.Marca: S&amp;P. Mod.:SILENT-100.Pot.=8W. Residuos zona 1.3 . [M][PB][Z3]</t>
  </si>
  <si>
    <t>Extractor d'aire. Q=95m3/h. S&amp;P SILENT-100.Pot.=8W.Quadre Electric Pecera. Zona 1.4. [M][Z4][PB]</t>
  </si>
  <si>
    <t>Extractor d'aire. Q=324m3/h. S&amp;P TD500/160 Silent. Pot=90W Aportació d'aire SAI Zona 1.4 [M][Z4][PB]</t>
  </si>
  <si>
    <t>Extractor d'aire. Q=95m3/h.Marca: S&amp;P. Mod.:SILENT-100.Pot.=8W. Bany Pecera 1.4 . [M][Z4][PB]</t>
  </si>
  <si>
    <t>Extractor d'aire. Q=180m3/h.Marca:S&amp;P Mod:SILENT-200. Pot=16W Magatzem Area Técnica  [M][Z4][PB]</t>
  </si>
  <si>
    <t>Extractor d'aire. Q=280m3/h.Marca:S&amp;P Mod.:SILENT-300. Pot.=29W Sala Control.  [M][P1][Z4]</t>
  </si>
  <si>
    <t>Extractor d'aire. Q=95m3/h.Marca: S&amp;P. Mod.:SILENT-100.Pot.=8W. Traductors . [M][PB][Z4]</t>
  </si>
  <si>
    <t>Extractor d'aire. Q=95m3/h.Marca: S&amp;P. Mod.:SILENT-100.Pot.=8W. Magatzem cadires . [M][PB][Z4]</t>
  </si>
  <si>
    <t>Extractor d'aire. Q=95m3/h.Marca: S&amp;P Mod:SILENT-100.Pot=8W Quadre Electric. Zona 1.5 [M][PB][Z5]</t>
  </si>
  <si>
    <t>Extractor d'aire. Q=95m3/h.Marca: S&amp;P. Mod:SILENT-100.Pot=8W Magatzem Neteja Zona 1.5 [M][PB][Z5]</t>
  </si>
  <si>
    <t>Extractor d'aire. Q=324m3/h. S&amp;P TD500/160 Silent. Pot.=90W. Extracción Fragments .  [M][P1][Z5]</t>
  </si>
  <si>
    <t>Extractor d'aire. Q=95m3/h.Marca: S&amp;P. Mod:SILENT-100.Pot 8W Magatzem Atenció Publica [M][P1][Z5]</t>
  </si>
  <si>
    <t>Extractor d'aire. Q=95m3/h.Marca: S&amp;P. Mod.:SILENT-100.Pot.=8W. Sala Control CECOR . [M][P1][Z5]</t>
  </si>
  <si>
    <t>Extractor d'aire. Q=180m3/h.Marca:S&amp;P Mod.:SILENT-200. Pot.=16w. Magatzem Libreria.  [M][P1][Z5]</t>
  </si>
  <si>
    <t>CUBIERTA</t>
  </si>
  <si>
    <t>CANALES Y BAJANTES DE PLUVIALES</t>
  </si>
  <si>
    <t>LINEAS DE VIDA Y SISTEMAS ANTICAIDAS</t>
  </si>
  <si>
    <t>PAVIMENTOS Y SOLERAS</t>
  </si>
  <si>
    <t>TECHOS INTERIORES</t>
  </si>
  <si>
    <t>CERRAMIENTOS INTERIORES</t>
  </si>
  <si>
    <t>PINTURA</t>
  </si>
  <si>
    <t>A/A P&gt;70kW UDS. INTERIORES: SPLIT, CASSETTE, CONDUCTOS</t>
  </si>
  <si>
    <t>A/A P&gt;70kW UDS. EXTERIORES: VRV 70&lt; P&lt;1000kW</t>
  </si>
  <si>
    <t>A/A P&gt;70kW UDS. INTERIORES: FANCOIL, INDUCTOR</t>
  </si>
  <si>
    <t>Enfriadora - YORK - YCIV600SE-A - 546 KW</t>
  </si>
  <si>
    <t>Enfriadora - YORK - YLAA0240 - 218 KW</t>
  </si>
  <si>
    <t>A/A P&gt;70kW UDS. EXTERIORES: UTA</t>
  </si>
  <si>
    <t>A/A P&gt;70kW EQUIPO DE HUMECTACION</t>
  </si>
  <si>
    <t>A/A P&gt;70kW BOMBA DE CIRCULACION</t>
  </si>
  <si>
    <t>A/A P&gt;70kW VENTILADOR</t>
  </si>
  <si>
    <t>CONDUCTOS PARA AIRE</t>
  </si>
  <si>
    <t>REDES HIDRAULICAS</t>
  </si>
  <si>
    <t>EXTRACCION DE AIRE</t>
  </si>
  <si>
    <t>DETECCION DE CO</t>
  </si>
  <si>
    <t>Caldera YGNIS - VARLOK 100/200C - 200 KW [Módulo 1]</t>
  </si>
  <si>
    <t>Caldera YGNIS - LR - NT26 - 895 KW</t>
  </si>
  <si>
    <t>VASO DE EXPANSION  P INST.&gt;70KW</t>
  </si>
  <si>
    <t>BOMBAS DE CIRCULACION</t>
  </si>
  <si>
    <t xml:space="preserve">SUELO RADIANTE </t>
  </si>
  <si>
    <t>CUADRO DE MANDO Y DISTRIBUCION (CGBT)</t>
  </si>
  <si>
    <t>CUADRO DE FUERZA Y ALUMBRADO</t>
  </si>
  <si>
    <t>CUADRO ELECTRICO DE SERVICIOS</t>
  </si>
  <si>
    <t>ILUMINACION INTERIOR</t>
  </si>
  <si>
    <t>ILUMINACION EXTERIOR</t>
  </si>
  <si>
    <t>ILUMINACION DE EMERGENCIA</t>
  </si>
  <si>
    <t>SISTEMA DE CONTROL DE ILUMINACION</t>
  </si>
  <si>
    <t>RED DE FUERZA</t>
  </si>
  <si>
    <t>RED DE TIERRAS</t>
  </si>
  <si>
    <t>SISTEMA DE ALIMENTACION ININTERRUMPIDA (SAIS)</t>
  </si>
  <si>
    <t>SISTEMA DE CONMUTACION</t>
  </si>
  <si>
    <t>BATERIA DE CONDENSADORES</t>
  </si>
  <si>
    <t>SISTEMA DE MONITORIZACION ENERGETICA</t>
  </si>
  <si>
    <t>CONTADORES Y CAMARAS DE CONTADORES</t>
  </si>
  <si>
    <t>RED TUBERIAS DE AGUAS: DE AGUA CALIENTE Y AGUA FRIA</t>
  </si>
  <si>
    <t>UNIDADES DE CONTADORES DE AGUA</t>
  </si>
  <si>
    <t>VALVULAS DE CORTE</t>
  </si>
  <si>
    <t>E-526</t>
  </si>
  <si>
    <t>UNIDADES PRODUCTORAS DE A.C.S. CON ELECTRICIDAD</t>
  </si>
  <si>
    <t>UNIDADES DE TRATAMIENTO DE AGUA: FILTROS, DOSIF CLORO, DESCALFICADORES</t>
  </si>
  <si>
    <t>SUMIDEROS</t>
  </si>
  <si>
    <t>E-375</t>
  </si>
  <si>
    <t>ARQUETAS DE PIE DE BAJANTE, DE PASO Y SIFONICAS</t>
  </si>
  <si>
    <t>POZOS SEPTICOS</t>
  </si>
  <si>
    <t>E-689</t>
  </si>
  <si>
    <t>RED DE DISTRIBUCION</t>
  </si>
  <si>
    <t>VALVULAS DE CORTE Y REGULADORES</t>
  </si>
  <si>
    <t>CONTADORES</t>
  </si>
  <si>
    <t>DISPOSITIVOS DE SEGURIDAD</t>
  </si>
  <si>
    <t>SISTEMA AUTOMATICO DE DETECCION: CENTRALITAS, DETECTORES, SIRENAS</t>
  </si>
  <si>
    <t>CENTRAL DETECTORA DE ALARMAS</t>
  </si>
  <si>
    <t>DETECTORES DE INCENDIOS</t>
  </si>
  <si>
    <t>PULSADORES DE ALARMA</t>
  </si>
  <si>
    <t>SIRENAS</t>
  </si>
  <si>
    <t>BOCAS DE INCENDIO EQUIPADAS Y EQUIPOS DE MANGUERA</t>
  </si>
  <si>
    <t>Extintor ABC 6kg MACOIN [N/S: 24297] [Z1 (comunes)]</t>
  </si>
  <si>
    <t>Extintor ABC 6kg MACOIN [N/S: 24292] [Z1 (comunes)]</t>
  </si>
  <si>
    <t>ELEMENTOS DE SECTORIZACION: PUERTAS Y COMPUERTAS CORTAFUEGOS</t>
  </si>
  <si>
    <t>DISPOSITIVO DE EVACUACION DE HUMOS: EXUTORIO</t>
  </si>
  <si>
    <t>Exutorios Sala Casanova</t>
  </si>
  <si>
    <t>Exutorios Sala Villarroel</t>
  </si>
  <si>
    <t>Exutorios Sala Castelvi</t>
  </si>
  <si>
    <t>LEGIONELA: INSTALACION ACS</t>
  </si>
  <si>
    <t>VIDEOPORTERO ELECTRONICO</t>
  </si>
  <si>
    <t>VOZ Y DATOS</t>
  </si>
  <si>
    <t>SISTEMA DE MEGAFONIA</t>
  </si>
  <si>
    <t>RACK DE MEGAFONIA</t>
  </si>
  <si>
    <t>MICROFONO</t>
  </si>
  <si>
    <t>ALTAVOZ</t>
  </si>
  <si>
    <t>TV</t>
  </si>
  <si>
    <t>PUERTAS ACCESO PERSONAS</t>
  </si>
  <si>
    <t>CENTRAL DE ALARMAS</t>
  </si>
  <si>
    <t>DETECTORES DE PRESENCIA</t>
  </si>
  <si>
    <t>CCTV</t>
  </si>
  <si>
    <t>CAMARAS DE VIDEOVIGILANCIA</t>
  </si>
  <si>
    <t>SISTEMA INFORMATICO DE CONTROL</t>
  </si>
  <si>
    <t>REDES, PLC</t>
  </si>
  <si>
    <t>CONTROLADORES, DISPOSITIVOS DE CAMPO</t>
  </si>
  <si>
    <t>CENTROS DE SECCIONAMIENTO Y TRANSFORMACION</t>
  </si>
  <si>
    <t>MT</t>
  </si>
  <si>
    <t>CELDAS DE MEDIA TENSION</t>
  </si>
  <si>
    <t>RELES DE PROTECCION</t>
  </si>
  <si>
    <t>TRANSFORMADORES DE TENSIÓN</t>
  </si>
  <si>
    <t>TRANSFORMADORES SECOS</t>
  </si>
  <si>
    <t>PARARRAYOS</t>
  </si>
  <si>
    <t>O.C.A. INSTALACION MEDIA TENSION</t>
  </si>
  <si>
    <t>Bomba de circulació SEDICAL SIM 65/190,1 - 0,37/K. Circuit retorn de calefacció [A][PC][Sala Refrada</t>
  </si>
  <si>
    <t>CCMANX</t>
  </si>
  <si>
    <t>Bomba de circulació SEDICAL SIM 65/190,1 - 0.55 K. Circuit impulsió de calefacció zona 2 Born [A][PS</t>
  </si>
  <si>
    <t>Bomba de circulació SEDICAL SAP 30/145 - 1.1 K. Circuit impulsió de calefacció zona 3 Born [A][PS][S</t>
  </si>
  <si>
    <t>Bomba de circulació SEDICAL SIP 40/145,1 - 1.1 K. Circuit impulsió de calefacció zona 4 Born [A][PS]</t>
  </si>
  <si>
    <t>Bomba de circulació SEDICAL SIP 40/145,1 - 1.1 K.Circuit impulsió de calefacció zona 5 Born [A][PS][</t>
  </si>
  <si>
    <t>Bomba de circulació SEDICAL SIP 40/145,1 - 1.1 K. Circuit impulsió de calefacció zona 5 Born [A][PS]</t>
  </si>
  <si>
    <t>Bomba de circulació SEDICAL SIP 32/105.1/K. Circuit de calefacció [A][PC][Sala Refradadores]</t>
  </si>
  <si>
    <t>Bomba de circulació SEDICAL SIP 32/105.1-0.25. Circuit de calefacció [A][PC][Sala Refradadores]</t>
  </si>
  <si>
    <t>Bomba de circulació SEDICAL SDP 32/105.1-0.65/K. Circuit de calefacció [A][PC][Sala Refradadores]</t>
  </si>
  <si>
    <t>Bomba de circulació SEDICAL SDM 80/270.1-3.0. Circuit de calefacció [A][PC][Sala Refradadores]</t>
  </si>
  <si>
    <t>Bomba de circulació SEDICAL SIM 100/190 - 2,2/K. Circuit retorn de refrigeració refradadora 02 [A][P</t>
  </si>
  <si>
    <t>Bomba de circulació SEDICAL SIM 50/265,1 - 1.1/K. Circuit impulsió de refrigeració zona 2 Born [A][P</t>
  </si>
  <si>
    <t>Bomba de circulació SEDICAL SIP 32/105,1 - 0.65/K. Circuit impulsió de refrigeració zona 3 Born [A][</t>
  </si>
  <si>
    <t>Bomba de circulació SEDICAL SIP 40/145,1 - 1.1/K. Circuit impulsió de refrigeració zona 4 Born [A][P</t>
  </si>
  <si>
    <t>Bomba de circulació SEDICAL SIP 40/145,1 - 1.1/K.  Circuit impulsió de refrigeració zona 5 Born [A][</t>
  </si>
  <si>
    <t>Bomba de circulació SEDICAL SIP 40/145,1 - 1.1/K. Circuit impulsió de refrigeració zona 5 Born [A][P</t>
  </si>
  <si>
    <t>Bomba de circulació SEDICAL SIP 50/120.2 - 1.1kW. Circuit de refrigeració [A][PC][Sala Refradadores]</t>
  </si>
  <si>
    <t>Bomba de circulació SEDICAL SDP 65/185.2 - 3kW. Circuit de refrigeració [A][PC][Sala Refradadores]</t>
  </si>
  <si>
    <t>Bomba de circulació GRUNDFOS IE2-IE3 MG132MB4-38FF265-H3. P = 7,5 kW. Circuit de refrigeració. Retor</t>
  </si>
  <si>
    <t>Bateria de Condensadors 525 kVA ALPTEC7 [A][PS]</t>
  </si>
  <si>
    <t xml:space="preserve">Caldera Gas Natural. Potència = 895 kW. Marca YGNIS. Mod.: PYRONOX LR-NT26. Cremador BLU GN 1400 TC </t>
  </si>
  <si>
    <t>Caldera Gas Natural. Potència = 200 kW. Marca YGNIS. Mod.: VARBLOK CONDENSACIÓN. 2 MODULOS [A][PC]</t>
  </si>
  <si>
    <t>Unitat autónoma d'expansio directa. Suelo Office MITSUBISHI MUZ-FE35VE. Pot.(F/C):3,5/4,3kW [A][P1]</t>
  </si>
  <si>
    <t>Unitat autónoma d'expansió directa. Despatx Director PANASONIC CU-E9PB4E [A][P3]</t>
  </si>
  <si>
    <t>Unitat autónoma d'expansió directa. Despatx Gerent PANASONIC  CU-E9PB4EA. Pot(F/C):2,5/3,2kW [A][P3]</t>
  </si>
  <si>
    <t>Dipòsit d'expansió 600 CMF. Volum = 600 litres. Circuit de calefacció [A][PC]</t>
  </si>
  <si>
    <t>Dipòsit d'expansió 400 CMF. Volum = 400 litres. Circuit de refrigeració [A][PC]</t>
  </si>
  <si>
    <t>Dipósit d'expansió 400 CMF. Volum = 400 litres. Caldera 01 [A][PC]</t>
  </si>
  <si>
    <t>Dipósit d'expansió SEDICAL REFLEX N. Volum = 300 litres. Circuit retorn de calefacció [A][PS][Sala T</t>
  </si>
  <si>
    <t>Dipòsit d'expansió SEDICAL REFLEX NG. Volum = 80 litres. Circuit impulsió de refrigeració [A][PS][Sa</t>
  </si>
  <si>
    <t>Dipòsit d'expansió. Marca CIMM. Mod.: AFC/CAR CE. Volum = 8 litres. Circuit de refrigeració de refra</t>
  </si>
  <si>
    <t>Dipósit d'expansió SEDICAL REFLEX N. Volum = 12 litres. Circuit de calefacció. Caldera 02[A][PC][Sal</t>
  </si>
  <si>
    <t xml:space="preserve">Armari interior de fusta de cuatre fulles batents </t>
  </si>
  <si>
    <t>Extintor Polvo ABC Pta 1ª, BIE Nº serie: 98711</t>
  </si>
  <si>
    <t>Extintor CO2 Pta 1ª Nº serie: 36979</t>
  </si>
  <si>
    <t>Extintor Polvo ABC Pta 1ª Nº serie: 268213</t>
  </si>
  <si>
    <t>Extintor Polvo ABC Pta 1ª Nº serie: 98929</t>
  </si>
  <si>
    <t>Extintor Polvo ABC Pta 1ª, Comedor Nº serie: 1086</t>
  </si>
  <si>
    <t>Extintor Polvo ABC Pta 2ª, BIE Nº serie: 98729</t>
  </si>
  <si>
    <t>Extintor CO2 Pta 2ª Nº serie: 92625</t>
  </si>
  <si>
    <t>Extintor Polvo ABC Pta 2ª Nº serie: 98834</t>
  </si>
  <si>
    <t>Extintor Polvo ABC Pta 2ª Nº serie: 98884</t>
  </si>
  <si>
    <t>Extintor Polvo ABC Pta 3ª, BIE Nº serie: 98879</t>
  </si>
  <si>
    <t>Extintor CO2 Pta 3ª Nº serie: 92808</t>
  </si>
  <si>
    <t>Extintor Polvo ABC Pta 3ª Nº serie: 98810</t>
  </si>
  <si>
    <t>Extintor Polvo ABC Pta 3ª Nº serie: 98893</t>
  </si>
  <si>
    <t>Extintor Polvo ABC Pta Baja, BIE Nº serie: 98842</t>
  </si>
  <si>
    <t>Extintor CO2 Pta Baja Nº serie: 93028</t>
  </si>
  <si>
    <t>Extintor CO2 Azotea Nº serie: 1892</t>
  </si>
  <si>
    <t>Extintor Polvo ABC Azotea Nº serie: 98785</t>
  </si>
  <si>
    <t>Extintor CO2 Azotea Nº serie: 92857</t>
  </si>
  <si>
    <t>Extintor Polvo ABC Azotea Nº serie: 101106</t>
  </si>
  <si>
    <t>Extintor Polvo ABC Sotano -1 Nº serie: 2308756</t>
  </si>
  <si>
    <t>Extintor CO2 Sotano -1 Nº serie: 92994</t>
  </si>
  <si>
    <t>Extintor Polvo ABC Sotano -1, BIE Nº serie: 101127</t>
  </si>
  <si>
    <t>Extintor Polvo ABC Sotano -1 Nº serie: 1337</t>
  </si>
  <si>
    <t>Extintor CO2 Sotano -1 Nº serie: 1192812</t>
  </si>
  <si>
    <t>Fan-Coil Cassette. Marca: YORK. Mod.: YHKY 50-4 [A][P3]</t>
  </si>
  <si>
    <t>Fan-Coil Cassette. Marca: YORK. Mod.: YHKY 20-4[A][PB]</t>
  </si>
  <si>
    <t>Fan-Coil Cassette. Marca: YORK. Mod.: YHKY 20-4 [A][PC]</t>
  </si>
  <si>
    <t>IL.LUMINACIO EMERGENCIA</t>
  </si>
  <si>
    <t>Conjunt de cel les de MT [A][PS]</t>
  </si>
  <si>
    <t>XARXA DE MT</t>
  </si>
  <si>
    <t>Tranformador encapçulat sec 1250 kVA [A][PS]</t>
  </si>
  <si>
    <t>AIXETA OFFICE</t>
  </si>
  <si>
    <t>AIXETA LAVABO</t>
  </si>
  <si>
    <t>BOCA EXTRACCIO DE BANYS</t>
  </si>
  <si>
    <t>CANONADES CLIMATITZACIO P&lt;70KW EDIFICI ANNEXE PLANTA PRIMERA</t>
  </si>
  <si>
    <t>CANONADES CLIMATITZACIO P&gt;70KW EDIFICI ANNEXE PLANTA PRIMERA</t>
  </si>
  <si>
    <t>CANONADES AIGUA CALENTA EDIFICI ANNEXE PLANTA PRIMERA</t>
  </si>
  <si>
    <t>CANONADES AIGUA FREDA EDIFICI ANNEXE PLANTA PRIMERA</t>
  </si>
  <si>
    <t>CANONADES INCENDIS EDIFICI ANNEXE PLANTA PRIMERA</t>
  </si>
  <si>
    <t>CANONADES SANEJAMENT EDIFICI ANNEXE PLANTA PRIMERA</t>
  </si>
  <si>
    <t>DIFUSORS ROTACIONALS  VDW-600</t>
  </si>
  <si>
    <t>DETECTOR DE FUMS</t>
  </si>
  <si>
    <t>SUBCUADRE ELECTRIC ESTÀNDARD [A][P1]</t>
  </si>
  <si>
    <t>Bloc autónom Emergencia [A][P1]</t>
  </si>
  <si>
    <t>Pantalle Fluorescent - Fluorescent lineal continu amb reflector simètric 1x36W [A][P1]</t>
  </si>
  <si>
    <t>Pantalle Fluorescent - Fluorescent lineal continu amb reflector simètric 1x58W [A][P1]</t>
  </si>
  <si>
    <t>INDICADOR ACCIO</t>
  </si>
  <si>
    <t xml:space="preserve">COMPORTES TALLAFOC </t>
  </si>
  <si>
    <t xml:space="preserve">COMPORTES SOBREPRESIO </t>
  </si>
  <si>
    <t>CANONADES CLIMATITZACIO P&lt;70KW EDIFICI ANNEXE PLANTA SEGONA</t>
  </si>
  <si>
    <t>CANONADES CLIMATITZACIO P&gt;70KW EDIFICI ANNEXE PLANTA SEGONA</t>
  </si>
  <si>
    <t>CANONADES AIGUA CALENTA EDIFICI ANNEXE PLANTA SEGONA</t>
  </si>
  <si>
    <t>CANONADES AIGUA FREDA EDIFICI ANNEXE PLANTA SEGONA</t>
  </si>
  <si>
    <t>CANONADES INCENDIS EDIFICI ANNEXE PLANTA SEGONA</t>
  </si>
  <si>
    <t>CANONADES SANEJAMENT EDIFICI ANNEXE PLANTA SEGONA</t>
  </si>
  <si>
    <t>SUBCUADRE ELECTRIC ESTÀNDARD [A][P2]</t>
  </si>
  <si>
    <t>Pantalle Fluorescent - Fluorescent lineal continu amb reflector simètric 1x36W [A][P2]</t>
  </si>
  <si>
    <t>Pantalle Fluorescent - Fluorescent lineal continu amb reflector simètric 1x58W [A][P2]</t>
  </si>
  <si>
    <t>CANONADES CLIMATITZACIO P&lt;70KW EDIFICI ANNEXE PLANTA TERCERA</t>
  </si>
  <si>
    <t>CANONADES CLIMATITZACIO P&gt;70KW EDIFICI ANNEXE PLANTA TERCERA</t>
  </si>
  <si>
    <t>CANONADES AIGUA CALENTA EDIFICI ANNEXE PLANTA TERCERA</t>
  </si>
  <si>
    <t>CANONADES AIGUA FREDA EDIFICI ANNEXE PLANTA TERCERA</t>
  </si>
  <si>
    <t>CANONADES INCENDIS EDIFICI ANNEXE PLANTA TERCERA</t>
  </si>
  <si>
    <t>CANONADES SANEJAMENT EDIFICI ANNEXE PLANTA TERCERA</t>
  </si>
  <si>
    <t>SUBCUADRE ELECTRIC ESTÀNDARD [A][P3]</t>
  </si>
  <si>
    <t>Bloc autónom Emergencia [A][P3]</t>
  </si>
  <si>
    <t>Pantalle Fluorescent - Fluorescent lineal continu amb reflector simètric 1x18W [A][P3]</t>
  </si>
  <si>
    <t>Pantalle Fluorescent - Fluorescent lineal continu amb reflector simètric 1x36W [A][P3]</t>
  </si>
  <si>
    <t>Pantalle Fluorescent - Fluorescent lineal continu amb reflector simètric 1x58W [A][P3]</t>
  </si>
  <si>
    <t>Parallamps INGESCO PDC 6.3 RD 100 m [A][PC]</t>
  </si>
  <si>
    <t>AIXETA LAVABO ENTRADA</t>
  </si>
  <si>
    <t>AIXETA VESTUARI VIGILANCIA</t>
  </si>
  <si>
    <t>AIXETA VESTUARI NETEJA</t>
  </si>
  <si>
    <t>E-412</t>
  </si>
  <si>
    <t>CANONADES CLIMATITZACIO P&lt;70KW MERCAT BORN ZONA 6</t>
  </si>
  <si>
    <t>CANONADES CLIMATITZACIO P&gt;70KW MERCAT BORN ZONA 6</t>
  </si>
  <si>
    <t>CANONADES AIGUA CALENTA EDIFICI ANNEXE PLANTA BAIXA</t>
  </si>
  <si>
    <t>CANONADES AIGUA FREDA EDIFICI ANNEXE PLANTA BAIXA</t>
  </si>
  <si>
    <t>CANONADES GAS EDIFICI ANNEXE PLANTA BAIXA</t>
  </si>
  <si>
    <t>GN</t>
  </si>
  <si>
    <t>CANONADES INCENDIS EDIFICI ANNEXE PLANTA BAIXA</t>
  </si>
  <si>
    <t>CANONADES SANEJAMENT EDIFICI ANNEXE PLANTA BAIXA</t>
  </si>
  <si>
    <t>DIFUSORS ROTACIONALS  VDW-300</t>
  </si>
  <si>
    <t>DETECTORS PRESENCIA</t>
  </si>
  <si>
    <t>IL LUMINACIÓ D'EMERGÈNCIA [A][PB]</t>
  </si>
  <si>
    <t>IL LUMINACIÓ INTERIOR - PANTALLES FLUORESCENTS [A][PB]</t>
  </si>
  <si>
    <t>SUBCUADRE ELECTRIC ESTÀNDARD [A][PB]</t>
  </si>
  <si>
    <t>Pantalle Fluorescent - Fluorescent lineal estanc m/superficial 1 x 36W [A][PB]</t>
  </si>
  <si>
    <t>Pantalle Fluorescent - Fluorescent lineal estanc m/superficial 1 x 58W [A][PB]</t>
  </si>
  <si>
    <t>Bloc autónom Emergencia [A][PB]</t>
  </si>
  <si>
    <t>Pantalle Fluorescent - Fluorescent lineal continu amb reflector simètric 1x36W [A][PB]</t>
  </si>
  <si>
    <t>Pantalle Fluorescent - Fluorescent lineal continu amb reflector simètric 1x58W [A][PB]</t>
  </si>
  <si>
    <t>Pantalle Fluorescent - Fluorescent lineal continu amb reflector simètric 2x58W [A][PB]</t>
  </si>
  <si>
    <t>SISTEMA DE CONTROL I GESTIÓN DE CCTV</t>
  </si>
  <si>
    <t>SERVIDOR DE VIDEO MONOCANAL</t>
  </si>
  <si>
    <t>VIDEO DIGITAL GRAVADOR PER IP DE 16 CANALS</t>
  </si>
  <si>
    <t>Boca d'incendis equipada 25 mm [A][PC]</t>
  </si>
  <si>
    <t>CANONADES CLIMATITZACIO P&lt;70KW EDIFICI ANNEXE PLANTA BAIXA</t>
  </si>
  <si>
    <t>CANONADES CLIMATITZACIO P&gt;70KW EDIFICI ANNEXE PLANTA BAIXA</t>
  </si>
  <si>
    <t>CANONADES AIGUA CALENTA EDIFICI ANNEXE PLANTA COBERTA</t>
  </si>
  <si>
    <t>CANONADES AIGUA FREDA EDIFICI ANNEXE PLANTA COBERTA</t>
  </si>
  <si>
    <t>CANONADES INCENDIS EDIFICI ANNEXE PLANTA COBERTA</t>
  </si>
  <si>
    <t>CANONADES SANEJAMENT EDIFICI ANNEXE PLANTA COBERTA</t>
  </si>
  <si>
    <t>COMPTADOR GAS</t>
  </si>
  <si>
    <t>Descalcificador. Marca: ERIE.Model :MAXIMA [A][PC]</t>
  </si>
  <si>
    <t>SUBCUADRE ELECTRIC ESTÀNDARD [A][PC]</t>
  </si>
  <si>
    <t>Extintor CO2. Eficacia 21B. 3,5 kg [A][PC]</t>
  </si>
  <si>
    <t>Extintor Pols Polivalent. Eficacia 21A-113B. 6 kg [A][PC]</t>
  </si>
  <si>
    <t>DESCALCIFICADOR [A][PC]</t>
  </si>
  <si>
    <t>HUMIDIFICADOR RESITENCIES &gt;70KW</t>
  </si>
  <si>
    <t>Pantalle Fluorescent - Fluorescent lineal estanc m/superficial 1 x 36W [A][PC]</t>
  </si>
  <si>
    <t>Pantalle Fluorescent - Fluorescent lineal estanc m/superficial 1 x 58W [A][PC]</t>
  </si>
  <si>
    <t>Pantalle Fluorescent - Fluorescent lineal estanc m/superficial 2 x 58W [A][PS]</t>
  </si>
  <si>
    <t>Bloc autónom Emergencia [A][PC]</t>
  </si>
  <si>
    <t>Deposit de liquid anti-oxidant amb dosificador Marca:CULLIGAN. [A][PS]</t>
  </si>
  <si>
    <t>CANONADES CLIMATITZACIO P&lt;70KW EDIFICI ANNEXE PLANTA SOTERRANI</t>
  </si>
  <si>
    <t>CANONADES CLIMATITZACIO P&gt;70KW EDIFICI ANNEXE PLANTA SOTERRANI</t>
  </si>
  <si>
    <t>CANONADES AIGUA CALENTA EDIFICI ANNEXE PLANTA SOTERRANI</t>
  </si>
  <si>
    <t>CANONADES AIGUA FREDA EDIFICI ANNEXE PLANTA SOTERRANI</t>
  </si>
  <si>
    <t>CANONADES GAS EDIFICI ANNEXE PLANTA SOTERRANI</t>
  </si>
  <si>
    <t>CANONADES INCENDIS EDIFICI ANNEXE PLANTA SOTERRANI</t>
  </si>
  <si>
    <t>CANONADES SANEJAMENT EDIFICI ANNEXE PLANTA SOTERRANI</t>
  </si>
  <si>
    <t>COMPTADOR AIGUA</t>
  </si>
  <si>
    <t>COMPTADOR ELECTRIC</t>
  </si>
  <si>
    <t xml:space="preserve">Descalcificador  marca:CULLIGAN  amb deposit de Sal. [A][PS] </t>
  </si>
  <si>
    <t>BATERIA DE CONDENSADORS [A][PS]</t>
  </si>
  <si>
    <t>IL LUMINACIÓ D'EMERGÈNCIA [A][PS]</t>
  </si>
  <si>
    <t>QUADRE ELECTRIC GENERAL BAIXA TENSIÓ [A][PS]</t>
  </si>
  <si>
    <t xml:space="preserve">SAI. Equip d'alimentació ininterrumpuda de 60kVA Marca SOCOMEC, mod.MAS4B360GT-00. [A][PS] </t>
  </si>
  <si>
    <t>Bateria per SAI 60kVA  de 40Ah . Marca SOCOMEC model IMBF44-D40HYF [A][PS]</t>
  </si>
  <si>
    <t>SAI EQUIP D'ALIMENTACIO ININTERRUMPUDA [A][PS]</t>
  </si>
  <si>
    <t>SUBCUADRE ELECTRIC ESTÀNDARD [A][PS]</t>
  </si>
  <si>
    <t>Pantalle Fluorescent - Fluorescent lineal estanc m/superficial 1 x 36W [A][PS]</t>
  </si>
  <si>
    <t>Pantalle Fluorescent - Fluorescent lineal estanc m/superficial 1 x 58W [A][PS]</t>
  </si>
  <si>
    <t>Bloc autónom Emergencia[A][PS]</t>
  </si>
  <si>
    <t>CONJUNT DE CEL LES DE MT [A][PS]</t>
  </si>
  <si>
    <t>TRANSFORMADOR ENCAPÇULAT SEC [A][PS]</t>
  </si>
  <si>
    <t>Quadre elèctric General de Baixa Tensió [A][PS]</t>
  </si>
  <si>
    <t>Quadre elèctric General Climatizaciò [A][PS]</t>
  </si>
  <si>
    <t>Quadre de serveis crítics [A][PS]</t>
  </si>
  <si>
    <t>Quadre de serveis comuns [A][PS]</t>
  </si>
  <si>
    <t>Quadre remote de climatizaciò [A][PS][Sala Tecnica]</t>
  </si>
  <si>
    <t>Quadre de Planta Baixa [A][PB]</t>
  </si>
  <si>
    <t>Quadre de Planta Primera [A][P1]</t>
  </si>
  <si>
    <t>Quadre de Planta Segona [A][P2]</t>
  </si>
  <si>
    <t>Quadre de Planta Tercera [A][P3]</t>
  </si>
  <si>
    <t>Quadre elèctric General de protecciò i mesura (Acometida Baja Tensiò) [A][PS]</t>
  </si>
  <si>
    <t>Quadre d' ascensor Edifici Annexe [A][P3]</t>
  </si>
  <si>
    <t>Quadre de Planta Coberta [A][PC]</t>
  </si>
  <si>
    <t>Quadre principal per autòmata de regulació SEDICAL [A][PS][Sala Tecnica]</t>
  </si>
  <si>
    <t>Quadre de sala tècnica del soterrani [A][PS][Sala Tecnica]</t>
  </si>
  <si>
    <t>Rack Principal. Mercat del Born y Edifici Annexe [A][PS]</t>
  </si>
  <si>
    <t>Refradadora aire/aigua de 582 kW. Marca YORK. Mod.: YCI0600SA [A][PC]</t>
  </si>
  <si>
    <t>Refradadora aire/aigua de 214 kW. Marca YORK. Mod.: YLAA024SE [A][PC]</t>
  </si>
  <si>
    <t>Rack Audivisual  [A][P1]</t>
  </si>
  <si>
    <t>Proyectors Marca Hitachi.  [A][P1]</t>
  </si>
  <si>
    <t>Pantalles de Proyectors motoritzats [A][P1]</t>
  </si>
  <si>
    <t>E-364</t>
  </si>
  <si>
    <t>AUDIOVISUALS [A][P1]</t>
  </si>
  <si>
    <t>Termo d'aigua calenta de 50 litres. Marca:GREENHEISS model:TC/M/SE 50L Potencia 1500W [A][PB]</t>
  </si>
  <si>
    <t>Unitat terminal de tractament d'aire SERVOCLIMA UTL-15 SD/E Q=1.500 m3/h Pot(F/C):12,9/5,02 kW [A][P</t>
  </si>
  <si>
    <t>FILTRE UNITAT TERMINAL DE TRACTAMENT D'AIRE</t>
  </si>
  <si>
    <t>Unitat terminal de tractament d'aire SERVOCLIMA UTL-20 SD/E Q=2.000 m3/h Pot(F/C):17,16/6,7 kW [A][P</t>
  </si>
  <si>
    <t>Unitat terminal de tractament d'aire SERVOCLIMA UTL-15 SD/E Q=1.500 m3/h. Pot(F/C):12,9/5,02 kW [A][</t>
  </si>
  <si>
    <t>Resistencia Eléctrica per calefacció per conductes del vestuaris PB. Potencia:1500W [A][PB]Vestuaris</t>
  </si>
  <si>
    <t>Unitat Fan Coil. Marca: LIEBERT Mod.: HIROSS HPM (Emerson Network Power). Batería Fred[A][PS]</t>
  </si>
  <si>
    <t>Climatitzador. Marca: SERVOCLIMA. Mod.: CTA-6 ES. Q=5.500 m3/h. Pot(F/C):81 kW/44,2 kW [A][PC]</t>
  </si>
  <si>
    <t>Caixa de Ventilació. Marca SODECA. Mod.: HCH-35-2T [A][PB]</t>
  </si>
  <si>
    <t>Caixa de Ventilació de Q = 10.000 m3/h. Marca: SODECA Mod.: CJHCH-71-4T-3[A][PS]</t>
  </si>
  <si>
    <t>Caixa de Ventilació de Q = 4.000 m3/h. Marca: SODECA Mod.: CJBX-10/10-0,5[A][PS]</t>
  </si>
  <si>
    <t>Extractor d´aire. Q=600m3/h. Marca: S&amp;P TD800/200 SILENT. Pot.=150W. Extracció d'sala tècnic [A][PS]</t>
  </si>
  <si>
    <t>Variador de freqüència bomba de circulació Bomba BC-02.1 Circuit Secundari Calor[A][PS][Sala Tecnica</t>
  </si>
  <si>
    <t>Variador de freqüència bomba de circulació Bomba BF-02.1 Circuit Secundari Fred[A][PS][Sala Tecnica]</t>
  </si>
  <si>
    <t>Variador de freqüència bomba de circulació Bomba BF-02.2 Circuit Secundari Fred[A][PS][Sala Tecnica]</t>
  </si>
  <si>
    <t>Variador de freqüència bomba de circulació Bomba BF-03.1 Circuit Secundari Fred[A][PS][Sala Tecnica]</t>
  </si>
  <si>
    <t>Variador de freqüència bomba de circulació Bomba BF-03.2 Circuit Secundari Fred[A][PS][Sala Tecnica]</t>
  </si>
  <si>
    <t>Variador de freqüència bomba de circulació Bomba BF-04.1 Circuit Secundari Fred[A][PS][Sala Tecnica]</t>
  </si>
  <si>
    <t>Variador de freqüència bomba de circulació Bomba BF-04.2 Circuit Secundari Fred[A][PS][Sala Tecnica]</t>
  </si>
  <si>
    <t>Variador de freqüència bomba de circulació Bomba BF-05.1 Circuit Secundari Fred[A][PS][Sala Tecnica]</t>
  </si>
  <si>
    <t>Variador de freqüència bomba de circulació Bomba BF-05.2 Circuit Secundari Fred[A][PS][Sala Tecnica]</t>
  </si>
  <si>
    <t>ICUB</t>
  </si>
  <si>
    <t>Inventari · Elements CCM BORN</t>
  </si>
  <si>
    <t>CCMBRN-ET-001</t>
  </si>
  <si>
    <t>CCMBRN-ELEC-001</t>
  </si>
  <si>
    <t>CCMBRN-ACS-001</t>
  </si>
  <si>
    <t>CCMBRN-AFS-001</t>
  </si>
  <si>
    <t>CCMBRN-SN-001</t>
  </si>
  <si>
    <t>CCMBRN-CEN-001</t>
  </si>
  <si>
    <t>CCMBRN-CAM-001</t>
  </si>
  <si>
    <t>CCMBRN-GS-001</t>
  </si>
  <si>
    <t>CCMBRN-IL-001</t>
  </si>
  <si>
    <t>CCMBRN-IL-002</t>
  </si>
  <si>
    <t>CCMBRN-LUC-001</t>
  </si>
  <si>
    <t>CCMBRN-ET-002</t>
  </si>
  <si>
    <t>CCMBRN-NA-001</t>
  </si>
  <si>
    <t>CCMBRN-NA-002</t>
  </si>
  <si>
    <t>CCMBRN-NA-003</t>
  </si>
  <si>
    <t>CCMBRN-NA-004</t>
  </si>
  <si>
    <t>CCMBRN-CARP-001</t>
  </si>
  <si>
    <t>CCMBRN-NA-005</t>
  </si>
  <si>
    <t>CCMBRN-CARP-002</t>
  </si>
  <si>
    <t>CCMBRN-MOB-001</t>
  </si>
  <si>
    <t>CCMBRN-BAR-001</t>
  </si>
  <si>
    <t>CCMBRN-BAR-002</t>
  </si>
  <si>
    <t>CCMBRN-BAR-003</t>
  </si>
  <si>
    <t>CCMBRN-BAR-004</t>
  </si>
  <si>
    <t>CCMBRN-BAR-005</t>
  </si>
  <si>
    <t>CCMBRN-NA-006</t>
  </si>
  <si>
    <t>CCMBRN-BAR-006</t>
  </si>
  <si>
    <t>CCMBRN-VIG-001</t>
  </si>
  <si>
    <t>CCMBRN-NA-007</t>
  </si>
  <si>
    <t>CCMBRN-CUB-001</t>
  </si>
  <si>
    <t>CCMBRN-CUB-002</t>
  </si>
  <si>
    <t>CCMBRN-CUB-003</t>
  </si>
  <si>
    <t>CCMBRN-CUB-004</t>
  </si>
  <si>
    <t>CCMBRN-CUB-005</t>
  </si>
  <si>
    <t>CCMBRN-CUB-006</t>
  </si>
  <si>
    <t>CCMBRN-SOP-001</t>
  </si>
  <si>
    <t>CCMBRN-SOP-002</t>
  </si>
  <si>
    <t>CCMBRN-NA-008</t>
  </si>
  <si>
    <t>CCMBRN-NA-009</t>
  </si>
  <si>
    <t>CCMBRN-VIG-002</t>
  </si>
  <si>
    <t>CCMBRN-PAV-001</t>
  </si>
  <si>
    <t>CCMBRN-PAV-002</t>
  </si>
  <si>
    <t>CCMBRN-REJ-001</t>
  </si>
  <si>
    <t>CCMBRN-CARP-003</t>
  </si>
  <si>
    <t>CCMBRN-SUE-001</t>
  </si>
  <si>
    <t>CCMBRN-ESC-001</t>
  </si>
  <si>
    <t>CCMBRN-ESC-002</t>
  </si>
  <si>
    <t>CCMBRN-ESC-003</t>
  </si>
  <si>
    <t>CCMBRN-ESC-004</t>
  </si>
  <si>
    <t>CCMBRN-ESC-005</t>
  </si>
  <si>
    <t>CCMBRN-FAC-001</t>
  </si>
  <si>
    <t>CCMBRN-FAC-002</t>
  </si>
  <si>
    <t>CCMBRN-FT-001</t>
  </si>
  <si>
    <t>CCMBRN-FT-002</t>
  </si>
  <si>
    <t>CCMBRN-FT-003</t>
  </si>
  <si>
    <t>CCMBRN-FT-004</t>
  </si>
  <si>
    <t>CCMBRN-FAC-003</t>
  </si>
  <si>
    <t>CCMBRN-CARP-004</t>
  </si>
  <si>
    <t>CCMBRN-LV-001</t>
  </si>
  <si>
    <t>CCMBRN-LUC-002</t>
  </si>
  <si>
    <t>CCMBRN-BAN-001</t>
  </si>
  <si>
    <t>CCMBRN-PAP-001</t>
  </si>
  <si>
    <t>CCMBRN-MOB-002</t>
  </si>
  <si>
    <t>CCMBRN-EXU-001</t>
  </si>
  <si>
    <t>CCMBRN-MOB-003</t>
  </si>
  <si>
    <t>CCMBRN-COR-001</t>
  </si>
  <si>
    <t>CCMBRN-MOT-001</t>
  </si>
  <si>
    <t>CCMBRN-MOB-004</t>
  </si>
  <si>
    <t>CCMBRN-MOB-005</t>
  </si>
  <si>
    <t>CCMBRN-MOB-006</t>
  </si>
  <si>
    <t>CCMBRN-MOB-007</t>
  </si>
  <si>
    <t>CCMBRN-CIM-001</t>
  </si>
  <si>
    <t>CCMBRN-TAB-001</t>
  </si>
  <si>
    <t>CCMBRN-TAB-002</t>
  </si>
  <si>
    <t>CCMBRN-MAM-001</t>
  </si>
  <si>
    <t>CCMBRN-TAB-003</t>
  </si>
  <si>
    <t>CCMBRN-PAR-001</t>
  </si>
  <si>
    <t>CCMBRN-TAB-004</t>
  </si>
  <si>
    <t>CCMBRN-TAB-005</t>
  </si>
  <si>
    <t>CCMBRN-TAB-006</t>
  </si>
  <si>
    <t>CCMBRN-TAB-007</t>
  </si>
  <si>
    <t>CCMBRN-TAB-008</t>
  </si>
  <si>
    <t>CCMBRN-TAB-009</t>
  </si>
  <si>
    <t>CCMBRN-MUR-001</t>
  </si>
  <si>
    <t>CCMBRN-CARP-005</t>
  </si>
  <si>
    <t>CCMBRN-CARP-006</t>
  </si>
  <si>
    <t>CCMBRN-PAV-003</t>
  </si>
  <si>
    <t>CCMBRN-CARP-007</t>
  </si>
  <si>
    <t>CCMBRN-REJ-002</t>
  </si>
  <si>
    <t>CCMBRN-CARP-008</t>
  </si>
  <si>
    <t>CCMBRN-PUL-001</t>
  </si>
  <si>
    <t>CCMBRN-BIE-001</t>
  </si>
  <si>
    <t>CCMBRN-EXT-001</t>
  </si>
  <si>
    <t>CCMBRN-EXT-002</t>
  </si>
  <si>
    <t>CCMBRN-SOP-003</t>
  </si>
  <si>
    <t>CCMBRN-SOP-004</t>
  </si>
  <si>
    <t>CCMBRN-PAR-002</t>
  </si>
  <si>
    <t>CCMBRN-PAR-003</t>
  </si>
  <si>
    <t>CCMBRN-PAR-004</t>
  </si>
  <si>
    <t>CCMBRN-SOP-005</t>
  </si>
  <si>
    <t>CCMBRN-CARP-009</t>
  </si>
  <si>
    <t>CCMBRN-VIG-003</t>
  </si>
  <si>
    <t>CCMBRN-CARP-010</t>
  </si>
  <si>
    <t>CCMBRN-CARP-011</t>
  </si>
  <si>
    <t>CCMBRN-MOB-008</t>
  </si>
  <si>
    <t>CCMBRN-MOB-009</t>
  </si>
  <si>
    <t>CCMBRN-MOB-010</t>
  </si>
  <si>
    <t>CCMBRN-MOB-011</t>
  </si>
  <si>
    <t>CCMBRN-AC-001</t>
  </si>
  <si>
    <t>CCMBRN-MOB-012</t>
  </si>
  <si>
    <t>CCMBRN-MOB-013</t>
  </si>
  <si>
    <t>CCMBRN-VEN-001</t>
  </si>
  <si>
    <t>CCMBRN-VEN-002</t>
  </si>
  <si>
    <t>CCMBRN-CARP-012</t>
  </si>
  <si>
    <t>CCMBRN-CARP-013</t>
  </si>
  <si>
    <t>CCMBRN-RV-001</t>
  </si>
  <si>
    <t>CCMBRN-CARP-014</t>
  </si>
  <si>
    <t>CCMBRN-CARP-015</t>
  </si>
  <si>
    <t>CCMBRN-CARP-016</t>
  </si>
  <si>
    <t>CCMBRN-CARP-017</t>
  </si>
  <si>
    <t>CCMBRN-VEN-003</t>
  </si>
  <si>
    <t>CCMBRN-VEN-004</t>
  </si>
  <si>
    <t>CCMBRN-VEN-005</t>
  </si>
  <si>
    <t>CCMBRN-VEN-006</t>
  </si>
  <si>
    <t>CCMBRN-CARP-018</t>
  </si>
  <si>
    <t>CCMBRN-CARP-019</t>
  </si>
  <si>
    <t>CCMBRN-RV-002</t>
  </si>
  <si>
    <t>CCMBRN-VEN-007</t>
  </si>
  <si>
    <t>CCMBRN-PT-001</t>
  </si>
  <si>
    <t>CCMBRN-PAR-005</t>
  </si>
  <si>
    <t>CCMBRN-PAV-004</t>
  </si>
  <si>
    <t>CCMBRN-PAV-005</t>
  </si>
  <si>
    <t>CCMBRN-PAV-006</t>
  </si>
  <si>
    <t>CCMBRN-PAV-007</t>
  </si>
  <si>
    <t>CCMBRN-PAV-008</t>
  </si>
  <si>
    <t>CCMBRN-PAV-009</t>
  </si>
  <si>
    <t>CCMBRN-SUE-002</t>
  </si>
  <si>
    <t>CCMBRN-PAV-010</t>
  </si>
  <si>
    <t>CCMBRN-PAV-011</t>
  </si>
  <si>
    <t>CCMBRN-PAV-012</t>
  </si>
  <si>
    <t>CCMBRN-PAV-013</t>
  </si>
  <si>
    <t>CCMBRN-PAV-014</t>
  </si>
  <si>
    <t>CCMBRN-PAV-015</t>
  </si>
  <si>
    <t>CCMBRN-CIM-002</t>
  </si>
  <si>
    <t>CCMBRN-NA-010</t>
  </si>
  <si>
    <t>CCMBRN-NA-011</t>
  </si>
  <si>
    <t>CCMBRN-NA-012</t>
  </si>
  <si>
    <t>CCMBRN-NA-013</t>
  </si>
  <si>
    <t>CCMBRN-RV-003</t>
  </si>
  <si>
    <t>CCMBRN-NA-014</t>
  </si>
  <si>
    <t>CCMBRN-NA-015</t>
  </si>
  <si>
    <t>CCMBRN-CARP-020</t>
  </si>
  <si>
    <t>CCMBRN-CARP-021</t>
  </si>
  <si>
    <t>CCMBRN-PAR-006</t>
  </si>
  <si>
    <t>CCMBRN-CARP-022</t>
  </si>
  <si>
    <t>CCMBRN-PAR-007</t>
  </si>
  <si>
    <t>CCMBRN-CARP-023</t>
  </si>
  <si>
    <t>CCMBRN-CARP-024</t>
  </si>
  <si>
    <t>CCMBRN-CARP-025</t>
  </si>
  <si>
    <t>CCMBRN-CIM-003</t>
  </si>
  <si>
    <t>CCMBRN-SUE-003</t>
  </si>
  <si>
    <t>CCMBRN-VIG-004</t>
  </si>
  <si>
    <t>CCMBRN-TAB-010</t>
  </si>
  <si>
    <t>CCMBRN-VIG-005</t>
  </si>
  <si>
    <t>CCMBRN-SUE-004</t>
  </si>
  <si>
    <t>CCMBRN-CAM-002</t>
  </si>
  <si>
    <t>CCMBRN-ELEC-002</t>
  </si>
  <si>
    <t>CCMBRN-ELEC-003</t>
  </si>
  <si>
    <t>CCMBRN-ELEC-004</t>
  </si>
  <si>
    <t>CCMBRN-ANT-001</t>
  </si>
  <si>
    <t>CCMBRN-ELEC-005</t>
  </si>
  <si>
    <t>CCMBRN-ANT-002</t>
  </si>
  <si>
    <t>CCMBRN-ANT-003</t>
  </si>
  <si>
    <t>CCMBRN-FA-001</t>
  </si>
  <si>
    <t>CCMBRN-FA-002</t>
  </si>
  <si>
    <t>CCMBRN-NA-016</t>
  </si>
  <si>
    <t>CCMBRN-NA-017</t>
  </si>
  <si>
    <t>CCMBRN-NA-018</t>
  </si>
  <si>
    <t>CCMBRN-NA-019</t>
  </si>
  <si>
    <t>CCMBRN-NA-020</t>
  </si>
  <si>
    <t>CCMBRN-ELEC-006</t>
  </si>
  <si>
    <t>CCMBRN-ELEC-007</t>
  </si>
  <si>
    <t>CCMBRN-ELEC-008</t>
  </si>
  <si>
    <t>CCMBRN-ANT-004</t>
  </si>
  <si>
    <t>CCMBRN-FA-003</t>
  </si>
  <si>
    <t>CCMBRN-FA-004</t>
  </si>
  <si>
    <t>CCMBRN-NA-021</t>
  </si>
  <si>
    <t>CCMBRN-PC-001</t>
  </si>
  <si>
    <t>CCMBRN-NA-022</t>
  </si>
  <si>
    <t>CCMBRN-ELEC-009</t>
  </si>
  <si>
    <t>CCMBRN-TV-001</t>
  </si>
  <si>
    <t>CCMBRN-TV-002</t>
  </si>
  <si>
    <t>CCMBRN-TV-003</t>
  </si>
  <si>
    <t>CCMBRN-TV-004</t>
  </si>
  <si>
    <t>CCMBRN-ET-003</t>
  </si>
  <si>
    <t>CCMBRN-ELEC-010</t>
  </si>
  <si>
    <t>CCMBRN-ELEC-011</t>
  </si>
  <si>
    <t>CCMBRN-EB-001</t>
  </si>
  <si>
    <t>CCMBRN-BEX-001</t>
  </si>
  <si>
    <t>CCMBRN-RTC-001</t>
  </si>
  <si>
    <t>CCMBRN-RTC-002</t>
  </si>
  <si>
    <t>CCMBRN-ACS-002</t>
  </si>
  <si>
    <t>CCMBRN-AFS-002</t>
  </si>
  <si>
    <t>CCMBRN-RTAI-001</t>
  </si>
  <si>
    <t>CCMBRN-SN-002</t>
  </si>
  <si>
    <t>CCMBRN-CAM-003</t>
  </si>
  <si>
    <t>CCMBRN-DET-001</t>
  </si>
  <si>
    <t>CCMBRN-EIP-001</t>
  </si>
  <si>
    <t>CCMBRN-NA-023</t>
  </si>
  <si>
    <t>CCMBRN-CMRE-001</t>
  </si>
  <si>
    <t>CCMBRN-IL-003</t>
  </si>
  <si>
    <t>CCMBRN-IL-004</t>
  </si>
  <si>
    <t>CCMBRN-IL-005</t>
  </si>
  <si>
    <t>CCMBRN-IL-006</t>
  </si>
  <si>
    <t>CCMBRN-IL-007</t>
  </si>
  <si>
    <t>CCMBRN-IL-008</t>
  </si>
  <si>
    <t>CCMBRN-ILE-001</t>
  </si>
  <si>
    <t>CCMBRN-IEX-001</t>
  </si>
  <si>
    <t>CCMBRN-IL-009</t>
  </si>
  <si>
    <t>CCMBRN-SSL-001</t>
  </si>
  <si>
    <t>CCMBRN-IL-010</t>
  </si>
  <si>
    <t>CCMBRN-LUC-003</t>
  </si>
  <si>
    <t>CCMBRN-ET-004</t>
  </si>
  <si>
    <t>CCMBRN-NA-024</t>
  </si>
  <si>
    <t>CCMBRN-NA-025</t>
  </si>
  <si>
    <t>CCMBRN-NA-026</t>
  </si>
  <si>
    <t>CCMBRN-NA-027</t>
  </si>
  <si>
    <t>CCMBRN-CARP-026</t>
  </si>
  <si>
    <t>CCMBRN-NA-028</t>
  </si>
  <si>
    <t>CCMBRN-CARP-027</t>
  </si>
  <si>
    <t>CCMBRN-AR-001</t>
  </si>
  <si>
    <t>CCMBRN-BAR-007</t>
  </si>
  <si>
    <t>CCMBRN-BAR-008</t>
  </si>
  <si>
    <t>CCMBRN-BAR-009</t>
  </si>
  <si>
    <t>CCMBRN-BAR-010</t>
  </si>
  <si>
    <t>CCMBRN-BAR-011</t>
  </si>
  <si>
    <t>CCMBRN-NA-029</t>
  </si>
  <si>
    <t>CCMBRN-BAR-012</t>
  </si>
  <si>
    <t>CCMBRN-VIG-006</t>
  </si>
  <si>
    <t>CCMBRN-NA-030</t>
  </si>
  <si>
    <t>CCMBRN-CUB-007</t>
  </si>
  <si>
    <t>CCMBRN-CUB-008</t>
  </si>
  <si>
    <t>CCMBRN-CUB-009</t>
  </si>
  <si>
    <t>CCMBRN-CUB-010</t>
  </si>
  <si>
    <t>CCMBRN-CUB-011</t>
  </si>
  <si>
    <t>CCMBRN-CUB-012</t>
  </si>
  <si>
    <t>CCMBRN-SOP-006</t>
  </si>
  <si>
    <t>CCMBRN-SOP-007</t>
  </si>
  <si>
    <t>CCMBRN-NA-031</t>
  </si>
  <si>
    <t>CCMBRN-NA-032</t>
  </si>
  <si>
    <t>CCMBRN-VIG-007</t>
  </si>
  <si>
    <t>CCMBRN-PAV-016</t>
  </si>
  <si>
    <t>CCMBRN-PAV-017</t>
  </si>
  <si>
    <t>CCMBRN-REJ-003</t>
  </si>
  <si>
    <t>CCMBRN-CARP-028</t>
  </si>
  <si>
    <t>CCMBRN-SUE-005</t>
  </si>
  <si>
    <t>CCMBRN-ESC-006</t>
  </si>
  <si>
    <t>CCMBRN-ESC-007</t>
  </si>
  <si>
    <t>CCMBRN-ESC-008</t>
  </si>
  <si>
    <t>CCMBRN-ESC-009</t>
  </si>
  <si>
    <t>CCMBRN-ESC-010</t>
  </si>
  <si>
    <t>CCMBRN-FAC-004</t>
  </si>
  <si>
    <t>CCMBRN-FAC-005</t>
  </si>
  <si>
    <t>CCMBRN-FT-005</t>
  </si>
  <si>
    <t>CCMBRN-FT-006</t>
  </si>
  <si>
    <t>CCMBRN-FT-007</t>
  </si>
  <si>
    <t>CCMBRN-FT-008</t>
  </si>
  <si>
    <t>CCMBRN-FAC-006</t>
  </si>
  <si>
    <t>CCMBRN-CARP-029</t>
  </si>
  <si>
    <t>CCMBRN-LV-002</t>
  </si>
  <si>
    <t>CCMBRN-LUC-004</t>
  </si>
  <si>
    <t>CCMBRN-BAN-002</t>
  </si>
  <si>
    <t>CCMBRN-PAP-002</t>
  </si>
  <si>
    <t>CCMBRN-MOB-014</t>
  </si>
  <si>
    <t>CCMBRN-EXU-002</t>
  </si>
  <si>
    <t>CCMBRN-MOB-015</t>
  </si>
  <si>
    <t>CCMBRN-COR-002</t>
  </si>
  <si>
    <t>CCMBRN-MOT-002</t>
  </si>
  <si>
    <t>CCMBRN-MOB-016</t>
  </si>
  <si>
    <t>CCMBRN-MOB-017</t>
  </si>
  <si>
    <t>CCMBRN-MOB-018</t>
  </si>
  <si>
    <t>CCMBRN-MOB-019</t>
  </si>
  <si>
    <t>CCMBRN-CIM-004</t>
  </si>
  <si>
    <t>CCMBRN-FAC-007</t>
  </si>
  <si>
    <t>CCMBRN-TAB-011</t>
  </si>
  <si>
    <t>CCMBRN-MAM-002</t>
  </si>
  <si>
    <t>CCMBRN-TAB-012</t>
  </si>
  <si>
    <t>CCMBRN-PAR-008</t>
  </si>
  <si>
    <t>CCMBRN-TAB-013</t>
  </si>
  <si>
    <t>CCMBRN-TAB-014</t>
  </si>
  <si>
    <t>CCMBRN-TAB-015</t>
  </si>
  <si>
    <t>CCMBRN-TAB-016</t>
  </si>
  <si>
    <t>CCMBRN-TAB-017</t>
  </si>
  <si>
    <t>CCMBRN-TAB-018</t>
  </si>
  <si>
    <t>CCMBRN-MUR-002</t>
  </si>
  <si>
    <t>CCMBRN-CARP-030</t>
  </si>
  <si>
    <t>CCMBRN-CARP-031</t>
  </si>
  <si>
    <t>CCMBRN-PAV-018</t>
  </si>
  <si>
    <t>CCMBRN-CARP-032</t>
  </si>
  <si>
    <t>CCMBRN-REJ-004</t>
  </si>
  <si>
    <t>CCMBRN-CARP-033</t>
  </si>
  <si>
    <t>CCMBRN-PUL-002</t>
  </si>
  <si>
    <t>CCMBRN-BIE-002</t>
  </si>
  <si>
    <t>CCMBRN-EXT-003</t>
  </si>
  <si>
    <t>CCMBRN-EXT-004</t>
  </si>
  <si>
    <t>CCMBRN-SOP-008</t>
  </si>
  <si>
    <t>CCMBRN-SOP-009</t>
  </si>
  <si>
    <t>CCMBRN-PAR-009</t>
  </si>
  <si>
    <t>CCMBRN-PAR-010</t>
  </si>
  <si>
    <t>CCMBRN-PAR-011</t>
  </si>
  <si>
    <t>CCMBRN-SOP-010</t>
  </si>
  <si>
    <t>CCMBRN-CARP-034</t>
  </si>
  <si>
    <t>CCMBRN-VIG-008</t>
  </si>
  <si>
    <t>CCMBRN-CARP-035</t>
  </si>
  <si>
    <t>CCMBRN-CARP-036</t>
  </si>
  <si>
    <t>CCMBRN-MOB-020</t>
  </si>
  <si>
    <t>CCMBRN-MOB-021</t>
  </si>
  <si>
    <t>CCMBRN-MOB-022</t>
  </si>
  <si>
    <t>CCMBRN-MOB-023</t>
  </si>
  <si>
    <t>CCMBRN-AC-002</t>
  </si>
  <si>
    <t>CCMBRN-MOB-024</t>
  </si>
  <si>
    <t>CCMBRN-MOB-025</t>
  </si>
  <si>
    <t>CCMBRN-VEN-008</t>
  </si>
  <si>
    <t>CCMBRN-VEN-009</t>
  </si>
  <si>
    <t>CCMBRN-CARP-037</t>
  </si>
  <si>
    <t>CCMBRN-CARP-038</t>
  </si>
  <si>
    <t>CCMBRN-RV-004</t>
  </si>
  <si>
    <t>CCMBRN-CARP-039</t>
  </si>
  <si>
    <t>CCMBRN-CARP-040</t>
  </si>
  <si>
    <t>CCMBRN-CARP-041</t>
  </si>
  <si>
    <t>CCMBRN-CARP-042</t>
  </si>
  <si>
    <t>CCMBRN-VEN-010</t>
  </si>
  <si>
    <t>CCMBRN-VEN-011</t>
  </si>
  <si>
    <t>CCMBRN-VEN-012</t>
  </si>
  <si>
    <t>CCMBRN-VEN-013</t>
  </si>
  <si>
    <t>CCMBRN-CARP-043</t>
  </si>
  <si>
    <t>CCMBRN-CARP-044</t>
  </si>
  <si>
    <t>CCMBRN-RV-005</t>
  </si>
  <si>
    <t>CCMBRN-VEN-014</t>
  </si>
  <si>
    <t>CCMBRN-PT-002</t>
  </si>
  <si>
    <t>CCMBRN-PAR-012</t>
  </si>
  <si>
    <t>CCMBRN-PAV-019</t>
  </si>
  <si>
    <t>CCMBRN-PAV-020</t>
  </si>
  <si>
    <t>CCMBRN-PAV-021</t>
  </si>
  <si>
    <t>CCMBRN-PAV-022</t>
  </si>
  <si>
    <t>CCMBRN-PAV-023</t>
  </si>
  <si>
    <t>CCMBRN-PAV-024</t>
  </si>
  <si>
    <t>CCMBRN-SUE-006</t>
  </si>
  <si>
    <t>CCMBRN-PAV-025</t>
  </si>
  <si>
    <t>CCMBRN-PAV-026</t>
  </si>
  <si>
    <t>CCMBRN-PAV-027</t>
  </si>
  <si>
    <t>CCMBRN-PAV-028</t>
  </si>
  <si>
    <t>CCMBRN-PAV-029</t>
  </si>
  <si>
    <t>CCMBRN-PAV-030</t>
  </si>
  <si>
    <t>CCMBRN-CIM-005</t>
  </si>
  <si>
    <t>CCMBRN-NA-033</t>
  </si>
  <si>
    <t>CCMBRN-NA-034</t>
  </si>
  <si>
    <t>CCMBRN-NA-035</t>
  </si>
  <si>
    <t>CCMBRN-NA-036</t>
  </si>
  <si>
    <t>CCMBRN-RV-006</t>
  </si>
  <si>
    <t>CCMBRN-NA-037</t>
  </si>
  <si>
    <t>CCMBRN-NA-038</t>
  </si>
  <si>
    <t>CCMBRN-CARP-045</t>
  </si>
  <si>
    <t>CCMBRN-CARP-046</t>
  </si>
  <si>
    <t>CCMBRN-PAR-013</t>
  </si>
  <si>
    <t>CCMBRN-CARP-047</t>
  </si>
  <si>
    <t>CCMBRN-PAR-014</t>
  </si>
  <si>
    <t>CCMBRN-CARP-048</t>
  </si>
  <si>
    <t>CCMBRN-CARP-049</t>
  </si>
  <si>
    <t>CCMBRN-CARP-050</t>
  </si>
  <si>
    <t>CCMBRN-CIM-006</t>
  </si>
  <si>
    <t>CCMBRN-SUE-007</t>
  </si>
  <si>
    <t>CCMBRN-VIG-009</t>
  </si>
  <si>
    <t>CCMBRN-TAB-019</t>
  </si>
  <si>
    <t>CCMBRN-VIG-010</t>
  </si>
  <si>
    <t>CCMBRN-SUE-008</t>
  </si>
  <si>
    <t>CCMBRN-PUL-003</t>
  </si>
  <si>
    <t>CCMBRN-NA-039</t>
  </si>
  <si>
    <t>CCMBRN-SIR-001</t>
  </si>
  <si>
    <t>CCMBRN-SR-001</t>
  </si>
  <si>
    <t>CCMBRN-ELEC-012</t>
  </si>
  <si>
    <t>CCMBRN-ELEC-013</t>
  </si>
  <si>
    <t>CCMBRN-ELEC-014</t>
  </si>
  <si>
    <t>CCMBRN-ELEC-015</t>
  </si>
  <si>
    <t>CCMBRN-ELEC-016</t>
  </si>
  <si>
    <t>CCMBRN-ELEC-017</t>
  </si>
  <si>
    <t>CCMBRN-ELEC-018</t>
  </si>
  <si>
    <t>CCMBRN-NA-040</t>
  </si>
  <si>
    <t>CCMBRN-NA-041</t>
  </si>
  <si>
    <t>CCMBRN-NA-042</t>
  </si>
  <si>
    <t>CCMBRN-NA-043</t>
  </si>
  <si>
    <t>CCMBRN-NA-044</t>
  </si>
  <si>
    <t>CCMBRN-NA-045</t>
  </si>
  <si>
    <t>CCMBRN-PC-002</t>
  </si>
  <si>
    <t>CCMBRN-PC-003</t>
  </si>
  <si>
    <t>CCMBRN-PRO-001</t>
  </si>
  <si>
    <t>CCMBRN-PRO-002</t>
  </si>
  <si>
    <t>CCMBRN-PRO-003</t>
  </si>
  <si>
    <t>CCMBRN-PRO-004</t>
  </si>
  <si>
    <t>CCMBRN-PRO-005</t>
  </si>
  <si>
    <t>CCMBRN-PRO-006</t>
  </si>
  <si>
    <t>CCMBRN-PRO-007</t>
  </si>
  <si>
    <t>CCMBRN-ANT-005</t>
  </si>
  <si>
    <t>CCMBRN-FA-005</t>
  </si>
  <si>
    <t>CCMBRN-FA-006</t>
  </si>
  <si>
    <t>CCMBRN-NA-046</t>
  </si>
  <si>
    <t>CCMBRN-NA-047</t>
  </si>
  <si>
    <t>CCMBRN-PC-004</t>
  </si>
  <si>
    <t>CCMBRN-NA-048</t>
  </si>
  <si>
    <t>CCMBRN-ELEC-019</t>
  </si>
  <si>
    <t>CCMBRN-NA-049</t>
  </si>
  <si>
    <t>CCMBRN-NA-050</t>
  </si>
  <si>
    <t>CCMBRN-ELEC-020</t>
  </si>
  <si>
    <t>CCMBRN-ELEC-021</t>
  </si>
  <si>
    <t>CCMBRN-ELEC-022</t>
  </si>
  <si>
    <t>CCMBRN-ELEC-023</t>
  </si>
  <si>
    <t>CCMBRN-ELEC-024</t>
  </si>
  <si>
    <t>CCMBRN-ELEC-025</t>
  </si>
  <si>
    <t>CCMBRN-ELEC-026</t>
  </si>
  <si>
    <t>CCMBRN-ELEC-027</t>
  </si>
  <si>
    <t>CCMBRN-ELEC-028</t>
  </si>
  <si>
    <t>CCMBRN-ELEC-029</t>
  </si>
  <si>
    <t>CCMBRN-TV-005</t>
  </si>
  <si>
    <t>CCMBRN-TV-006</t>
  </si>
  <si>
    <t>CCMBRN-TV-007</t>
  </si>
  <si>
    <t>CCMBRN-TV-008</t>
  </si>
  <si>
    <t>CCMBRN-TV-009</t>
  </si>
  <si>
    <t>CCMBRN-TV-010</t>
  </si>
  <si>
    <t>CCMBRN-TV-011</t>
  </si>
  <si>
    <t>CCMBRN-TV-012</t>
  </si>
  <si>
    <t>CCMBRN-TV-013</t>
  </si>
  <si>
    <t>CCMBRN-TV-014</t>
  </si>
  <si>
    <t>CCMBRN-TV-015</t>
  </si>
  <si>
    <t>CCMBRN-ELEC-030</t>
  </si>
  <si>
    <t>CCMBRN-ELEC-031</t>
  </si>
  <si>
    <t>CCMBRN-NA-051</t>
  </si>
  <si>
    <t>CCMBRN-ELEC-032</t>
  </si>
  <si>
    <t>CCMBRN-NA-052</t>
  </si>
  <si>
    <t>CCMBRN-NA-053</t>
  </si>
  <si>
    <t>CCMBRN-NA-054</t>
  </si>
  <si>
    <t>CCMBRN-NA-055</t>
  </si>
  <si>
    <t>CCMBRN-VD-001</t>
  </si>
  <si>
    <t>CCMBRN-BCBT-001</t>
  </si>
  <si>
    <t>CCMBRN-PT-003</t>
  </si>
  <si>
    <t>CCMBRN-SCOM-001</t>
  </si>
  <si>
    <t>CCMBRN-ET-005</t>
  </si>
  <si>
    <t>CCMBRN-ET-006</t>
  </si>
  <si>
    <t>CCMBRN-ET-007</t>
  </si>
  <si>
    <t>CCMBRN-ET-008</t>
  </si>
  <si>
    <t>CCMBRN-ET-009</t>
  </si>
  <si>
    <t>CCMBRN-ELEC-033</t>
  </si>
  <si>
    <t>CCMBRN-ELEC-034</t>
  </si>
  <si>
    <t>CCMBRN-ELEC-035</t>
  </si>
  <si>
    <t>CCMBRN-ELEC-036</t>
  </si>
  <si>
    <t>CCMBRN-ELEC-037</t>
  </si>
  <si>
    <t>CCMBRN-BEX-002</t>
  </si>
  <si>
    <t>CCMBRN-RTC-003</t>
  </si>
  <si>
    <t>CCMBRN-RTC-004</t>
  </si>
  <si>
    <t>CCMBRN-ACS-003</t>
  </si>
  <si>
    <t>CCMBRN-AFS-003</t>
  </si>
  <si>
    <t>CCMBRN-RTAI-002</t>
  </si>
  <si>
    <t>CCMBRN-SN-003</t>
  </si>
  <si>
    <t>CCMBRN-CAM-004</t>
  </si>
  <si>
    <t>CCMBRN-SCA-001</t>
  </si>
  <si>
    <t>CCMBRN-SCA-002</t>
  </si>
  <si>
    <t>CCMBRN-DET-002</t>
  </si>
  <si>
    <t>CCMBRN-EIP-002</t>
  </si>
  <si>
    <t>CCMBRN-NA-056</t>
  </si>
  <si>
    <t>CCMBRN-CE-001</t>
  </si>
  <si>
    <t>CCMBRN-EB-002</t>
  </si>
  <si>
    <t>CCMBRN-CMRE-002</t>
  </si>
  <si>
    <t>CCMBRN-IL-011</t>
  </si>
  <si>
    <t>CCMBRN-IL-012</t>
  </si>
  <si>
    <t>CCMBRN-IL-013</t>
  </si>
  <si>
    <t>CCMBRN-IL-014</t>
  </si>
  <si>
    <t>CCMBRN-IL-015</t>
  </si>
  <si>
    <t>CCMBRN-IL-016</t>
  </si>
  <si>
    <t>CCMBRN-ILE-002</t>
  </si>
  <si>
    <t>CCMBRN-IEX-002</t>
  </si>
  <si>
    <t>CCMBRN-IL-017</t>
  </si>
  <si>
    <t>CCMBRN-SSL-002</t>
  </si>
  <si>
    <t>CCMBRN-IL-018</t>
  </si>
  <si>
    <t>CCMBRN-LUC-005</t>
  </si>
  <si>
    <t>CCMBRN-ET-010</t>
  </si>
  <si>
    <t>CCMBRN-NA-057</t>
  </si>
  <si>
    <t>CCMBRN-NA-058</t>
  </si>
  <si>
    <t>CCMBRN-NA-059</t>
  </si>
  <si>
    <t>CCMBRN-NA-060</t>
  </si>
  <si>
    <t>CCMBRN-CARP-051</t>
  </si>
  <si>
    <t>CCMBRN-NA-061</t>
  </si>
  <si>
    <t>CCMBRN-CARP-052</t>
  </si>
  <si>
    <t>CCMBRN-AR-002</t>
  </si>
  <si>
    <t>CCMBRN-BAR-013</t>
  </si>
  <si>
    <t>CCMBRN-BAR-014</t>
  </si>
  <si>
    <t>CCMBRN-BAR-015</t>
  </si>
  <si>
    <t>CCMBRN-BAR-016</t>
  </si>
  <si>
    <t>CCMBRN-BAR-017</t>
  </si>
  <si>
    <t>CCMBRN-NA-062</t>
  </si>
  <si>
    <t>CCMBRN-BAR-018</t>
  </si>
  <si>
    <t>CCMBRN-VIG-011</t>
  </si>
  <si>
    <t>CCMBRN-NA-063</t>
  </si>
  <si>
    <t>CCMBRN-CUB-013</t>
  </si>
  <si>
    <t>CCMBRN-CUB-014</t>
  </si>
  <si>
    <t>CCMBRN-CUB-015</t>
  </si>
  <si>
    <t>CCMBRN-CUB-016</t>
  </si>
  <si>
    <t>CCMBRN-CUB-017</t>
  </si>
  <si>
    <t>CCMBRN-CUB-018</t>
  </si>
  <si>
    <t>CCMBRN-SOP-011</t>
  </si>
  <si>
    <t>CCMBRN-SOP-012</t>
  </si>
  <si>
    <t>CCMBRN-NA-064</t>
  </si>
  <si>
    <t>CCMBRN-NA-065</t>
  </si>
  <si>
    <t>CCMBRN-VIG-012</t>
  </si>
  <si>
    <t>CCMBRN-PAV-031</t>
  </si>
  <si>
    <t>CCMBRN-PAV-032</t>
  </si>
  <si>
    <t>CCMBRN-REJ-005</t>
  </si>
  <si>
    <t>CCMBRN-CARP-053</t>
  </si>
  <si>
    <t>CCMBRN-SUE-009</t>
  </si>
  <si>
    <t>CCMBRN-ESC-011</t>
  </si>
  <si>
    <t>CCMBRN-ESC-012</t>
  </si>
  <si>
    <t>CCMBRN-ESC-013</t>
  </si>
  <si>
    <t>CCMBRN-ESC-014</t>
  </si>
  <si>
    <t>CCMBRN-ESC-015</t>
  </si>
  <si>
    <t>CCMBRN-FAC-008</t>
  </si>
  <si>
    <t>CCMBRN-FAC-009</t>
  </si>
  <si>
    <t>CCMBRN-FT-009</t>
  </si>
  <si>
    <t>CCMBRN-FT-010</t>
  </si>
  <si>
    <t>CCMBRN-FT-011</t>
  </si>
  <si>
    <t>CCMBRN-FT-012</t>
  </si>
  <si>
    <t>CCMBRN-FAC-010</t>
  </si>
  <si>
    <t>CCMBRN-CARP-054</t>
  </si>
  <si>
    <t>CCMBRN-LV-003</t>
  </si>
  <si>
    <t>CCMBRN-LUC-006</t>
  </si>
  <si>
    <t>CCMBRN-BAN-003</t>
  </si>
  <si>
    <t>CCMBRN-PAP-003</t>
  </si>
  <si>
    <t>CCMBRN-MOB-026</t>
  </si>
  <si>
    <t>CCMBRN-EXU-003</t>
  </si>
  <si>
    <t>CCMBRN-MOB-027</t>
  </si>
  <si>
    <t>CCMBRN-COR-003</t>
  </si>
  <si>
    <t>CCMBRN-MOT-003</t>
  </si>
  <si>
    <t>CCMBRN-MOB-028</t>
  </si>
  <si>
    <t>CCMBRN-MOB-029</t>
  </si>
  <si>
    <t>CCMBRN-MOB-030</t>
  </si>
  <si>
    <t>CCMBRN-MOB-031</t>
  </si>
  <si>
    <t>CCMBRN-CIM-007</t>
  </si>
  <si>
    <t>CCMBRN-FAC-011</t>
  </si>
  <si>
    <t>CCMBRN-TAB-020</t>
  </si>
  <si>
    <t>CCMBRN-MAM-003</t>
  </si>
  <si>
    <t>CCMBRN-TAB-021</t>
  </si>
  <si>
    <t>CCMBRN-PAR-015</t>
  </si>
  <si>
    <t>CCMBRN-TAB-022</t>
  </si>
  <si>
    <t>CCMBRN-TAB-023</t>
  </si>
  <si>
    <t>CCMBRN-TAB-024</t>
  </si>
  <si>
    <t>CCMBRN-TAB-025</t>
  </si>
  <si>
    <t>CCMBRN-TAB-026</t>
  </si>
  <si>
    <t>CCMBRN-TAB-027</t>
  </si>
  <si>
    <t>CCMBRN-MUR-003</t>
  </si>
  <si>
    <t>CCMBRN-CARP-055</t>
  </si>
  <si>
    <t>CCMBRN-CARP-056</t>
  </si>
  <si>
    <t>CCMBRN-PAV-033</t>
  </si>
  <si>
    <t>CCMBRN-CARP-057</t>
  </si>
  <si>
    <t>CCMBRN-REJ-006</t>
  </si>
  <si>
    <t>CCMBRN-CARP-058</t>
  </si>
  <si>
    <t>CCMBRN-PUL-004</t>
  </si>
  <si>
    <t>CCMBRN-BIE-003</t>
  </si>
  <si>
    <t>CCMBRN-EXT-005</t>
  </si>
  <si>
    <t>CCMBRN-EXT-006</t>
  </si>
  <si>
    <t>CCMBRN-SOP-013</t>
  </si>
  <si>
    <t>CCMBRN-SOP-014</t>
  </si>
  <si>
    <t>CCMBRN-PAR-016</t>
  </si>
  <si>
    <t>CCMBRN-PAR-017</t>
  </si>
  <si>
    <t>CCMBRN-PAR-018</t>
  </si>
  <si>
    <t>CCMBRN-SOP-015</t>
  </si>
  <si>
    <t>CCMBRN-CARP-059</t>
  </si>
  <si>
    <t>CCMBRN-VIG-013</t>
  </si>
  <si>
    <t>CCMBRN-CARP-060</t>
  </si>
  <si>
    <t>CCMBRN-CARP-061</t>
  </si>
  <si>
    <t>CCMBRN-MOB-032</t>
  </si>
  <si>
    <t>CCMBRN-MOB-033</t>
  </si>
  <si>
    <t>CCMBRN-MOB-034</t>
  </si>
  <si>
    <t>CCMBRN-MOB-035</t>
  </si>
  <si>
    <t>CCMBRN-AC-003</t>
  </si>
  <si>
    <t>CCMBRN-MOB-036</t>
  </si>
  <si>
    <t>CCMBRN-MOB-037</t>
  </si>
  <si>
    <t>CCMBRN-VEN-015</t>
  </si>
  <si>
    <t>CCMBRN-VEN-016</t>
  </si>
  <si>
    <t>CCMBRN-CARP-062</t>
  </si>
  <si>
    <t>CCMBRN-CARP-063</t>
  </si>
  <si>
    <t>CCMBRN-RV-007</t>
  </si>
  <si>
    <t>CCMBRN-CARP-064</t>
  </si>
  <si>
    <t>CCMBRN-CARP-065</t>
  </si>
  <si>
    <t>CCMBRN-CARP-066</t>
  </si>
  <si>
    <t>CCMBRN-CARP-067</t>
  </si>
  <si>
    <t>CCMBRN-VEN-017</t>
  </si>
  <si>
    <t>CCMBRN-VEN-018</t>
  </si>
  <si>
    <t>CCMBRN-VEN-019</t>
  </si>
  <si>
    <t>CCMBRN-VEN-020</t>
  </si>
  <si>
    <t>CCMBRN-CARP-068</t>
  </si>
  <si>
    <t>CCMBRN-CARP-069</t>
  </si>
  <si>
    <t>CCMBRN-RV-008</t>
  </si>
  <si>
    <t>CCMBRN-VEN-021</t>
  </si>
  <si>
    <t>CCMBRN-PT-004</t>
  </si>
  <si>
    <t>CCMBRN-PAR-019</t>
  </si>
  <si>
    <t>CCMBRN-PAV-034</t>
  </si>
  <si>
    <t>CCMBRN-PAV-035</t>
  </si>
  <si>
    <t>CCMBRN-PAV-036</t>
  </si>
  <si>
    <t>CCMBRN-PAV-037</t>
  </si>
  <si>
    <t>CCMBRN-PAV-038</t>
  </si>
  <si>
    <t>CCMBRN-PAV-039</t>
  </si>
  <si>
    <t>CCMBRN-SUE-010</t>
  </si>
  <si>
    <t>CCMBRN-PAV-040</t>
  </si>
  <si>
    <t>CCMBRN-PAV-041</t>
  </si>
  <si>
    <t>CCMBRN-PAV-042</t>
  </si>
  <si>
    <t>CCMBRN-PAV-043</t>
  </si>
  <si>
    <t>CCMBRN-PAV-044</t>
  </si>
  <si>
    <t>CCMBRN-PAV-045</t>
  </si>
  <si>
    <t>CCMBRN-CIM-008</t>
  </si>
  <si>
    <t>CCMBRN-NA-066</t>
  </si>
  <si>
    <t>CCMBRN-NA-067</t>
  </si>
  <si>
    <t>CCMBRN-NA-068</t>
  </si>
  <si>
    <t>CCMBRN-NA-069</t>
  </si>
  <si>
    <t>CCMBRN-RV-009</t>
  </si>
  <si>
    <t>CCMBRN-NA-070</t>
  </si>
  <si>
    <t>CCMBRN-NA-071</t>
  </si>
  <si>
    <t>CCMBRN-CARP-070</t>
  </si>
  <si>
    <t>CCMBRN-CARP-071</t>
  </si>
  <si>
    <t>CCMBRN-PAR-020</t>
  </si>
  <si>
    <t>CCMBRN-CARP-072</t>
  </si>
  <si>
    <t>CCMBRN-PAR-021</t>
  </si>
  <si>
    <t>CCMBRN-CARP-073</t>
  </si>
  <si>
    <t>CCMBRN-CARP-074</t>
  </si>
  <si>
    <t>CCMBRN-CARP-075</t>
  </si>
  <si>
    <t>CCMBRN-CIM-009</t>
  </si>
  <si>
    <t>CCMBRN-SUE-011</t>
  </si>
  <si>
    <t>CCMBRN-VIG-014</t>
  </si>
  <si>
    <t>CCMBRN-TAB-028</t>
  </si>
  <si>
    <t>CCMBRN-VIG-015</t>
  </si>
  <si>
    <t>CCMBRN-SUE-012</t>
  </si>
  <si>
    <t>CCMBRN-PUL-005</t>
  </si>
  <si>
    <t>CCMBRN-SR-002</t>
  </si>
  <si>
    <t>CCMBRN-ELEC-038</t>
  </si>
  <si>
    <t>CCMBRN-ELEC-039</t>
  </si>
  <si>
    <t>CCMBRN-ELEC-040</t>
  </si>
  <si>
    <t>CCMBRN-ELEC-041</t>
  </si>
  <si>
    <t>CCMBRN-ELEC-042</t>
  </si>
  <si>
    <t>CCMBRN-ELEC-043</t>
  </si>
  <si>
    <t>CCMBRN-ELEC-044</t>
  </si>
  <si>
    <t>CCMBRN-PRO-008</t>
  </si>
  <si>
    <t>CCMBRN-PRO-009</t>
  </si>
  <si>
    <t>CCMBRN-PRO-010</t>
  </si>
  <si>
    <t>CCMBRN-ANT-006</t>
  </si>
  <si>
    <t>CCMBRN-NA-072</t>
  </si>
  <si>
    <t>CCMBRN-FA-007</t>
  </si>
  <si>
    <t>CCMBRN-FA-008</t>
  </si>
  <si>
    <t>CCMBRN-NA-073</t>
  </si>
  <si>
    <t>CCMBRN-ELEC-045</t>
  </si>
  <si>
    <t>CCMBRN-NA-074</t>
  </si>
  <si>
    <t>CCMBRN-NA-075</t>
  </si>
  <si>
    <t>CCMBRN-ELEC-046</t>
  </si>
  <si>
    <t>CCMBRN-ELEC-047</t>
  </si>
  <si>
    <t>CCMBRN-ELEC-048</t>
  </si>
  <si>
    <t>CCMBRN-TV-016</t>
  </si>
  <si>
    <t>CCMBRN-TV-017</t>
  </si>
  <si>
    <t>CCMBRN-TV-018</t>
  </si>
  <si>
    <t>CCMBRN-TV-019</t>
  </si>
  <si>
    <t>CCMBRN-TV-020</t>
  </si>
  <si>
    <t>CCMBRN-TV-021</t>
  </si>
  <si>
    <t>CCMBRN-TV-022</t>
  </si>
  <si>
    <t>CCMBRN-TV-023</t>
  </si>
  <si>
    <t>CCMBRN-TV-024</t>
  </si>
  <si>
    <t>CCMBRN-TV-025</t>
  </si>
  <si>
    <t>CCMBRN-NA-076</t>
  </si>
  <si>
    <t>CCMBRN-NA-077</t>
  </si>
  <si>
    <t>CCMBRN-VD-002</t>
  </si>
  <si>
    <t>CCMBRN-BCBT-002</t>
  </si>
  <si>
    <t>CCMBRN-PT-005</t>
  </si>
  <si>
    <t>CCMBRN-SCOM-002</t>
  </si>
  <si>
    <t>CCMBRN-ET-011</t>
  </si>
  <si>
    <t>CCMBRN-ET-012</t>
  </si>
  <si>
    <t>CCMBRN-ET-013</t>
  </si>
  <si>
    <t>CCMBRN-ET-014</t>
  </si>
  <si>
    <t>CCMBRN-ET-015</t>
  </si>
  <si>
    <t>CCMBRN-ELEC-049</t>
  </si>
  <si>
    <t>CCMBRN-ELEC-050</t>
  </si>
  <si>
    <t>CCMBRN-ELEC-051</t>
  </si>
  <si>
    <t>CCMBRN-ELEC-052</t>
  </si>
  <si>
    <t>CCMBRN-BEX-003</t>
  </si>
  <si>
    <t>CCMBRN-RTC-005</t>
  </si>
  <si>
    <t>CCMBRN-RTC-006</t>
  </si>
  <si>
    <t>CCMBRN-ACS-004</t>
  </si>
  <si>
    <t>CCMBRN-AFS-004</t>
  </si>
  <si>
    <t>CCMBRN-RTAI-003</t>
  </si>
  <si>
    <t>CCMBRN-SN-004</t>
  </si>
  <si>
    <t>CCMBRN-CAM-005</t>
  </si>
  <si>
    <t>CCMBRN-SCA-003</t>
  </si>
  <si>
    <t>CCMBRN-DET-003</t>
  </si>
  <si>
    <t>CCMBRN-EIP-003</t>
  </si>
  <si>
    <t>CCMBRN-NA-078</t>
  </si>
  <si>
    <t>CCMBRN-CMRE-003</t>
  </si>
  <si>
    <t>CCMBRN-IL-019</t>
  </si>
  <si>
    <t>CCMBRN-IL-020</t>
  </si>
  <si>
    <t>CCMBRN-IL-021</t>
  </si>
  <si>
    <t>CCMBRN-IL-022</t>
  </si>
  <si>
    <t>CCMBRN-IL-023</t>
  </si>
  <si>
    <t>CCMBRN-IL-024</t>
  </si>
  <si>
    <t>CCMBRN-ILE-003</t>
  </si>
  <si>
    <t>CCMBRN-IEX-003</t>
  </si>
  <si>
    <t>CCMBRN-IL-025</t>
  </si>
  <si>
    <t>CCMBRN-SSL-003</t>
  </si>
  <si>
    <t>CCMBRN-IL-026</t>
  </si>
  <si>
    <t>CCMBRN-LUC-007</t>
  </si>
  <si>
    <t>CCMBRN-ET-016</t>
  </si>
  <si>
    <t>CCMBRN-NA-079</t>
  </si>
  <si>
    <t>CCMBRN-NA-080</t>
  </si>
  <si>
    <t>CCMBRN-NA-081</t>
  </si>
  <si>
    <t>CCMBRN-NA-082</t>
  </si>
  <si>
    <t>CCMBRN-CARP-076</t>
  </si>
  <si>
    <t>CCMBRN-NA-083</t>
  </si>
  <si>
    <t>CCMBRN-CARP-077</t>
  </si>
  <si>
    <t>CCMBRN-AR-003</t>
  </si>
  <si>
    <t>CCMBRN-BAR-019</t>
  </si>
  <si>
    <t>CCMBRN-BAR-020</t>
  </si>
  <si>
    <t>CCMBRN-BAR-021</t>
  </si>
  <si>
    <t>CCMBRN-BAR-022</t>
  </si>
  <si>
    <t>CCMBRN-BAR-023</t>
  </si>
  <si>
    <t>CCMBRN-NA-084</t>
  </si>
  <si>
    <t>CCMBRN-BAR-024</t>
  </si>
  <si>
    <t>CCMBRN-VIG-016</t>
  </si>
  <si>
    <t>CCMBRN-NA-085</t>
  </si>
  <si>
    <t>CCMBRN-CUB-019</t>
  </si>
  <si>
    <t>CCMBRN-CUB-020</t>
  </si>
  <si>
    <t>CCMBRN-CUB-021</t>
  </si>
  <si>
    <t>CCMBRN-CUB-022</t>
  </si>
  <si>
    <t>CCMBRN-CUB-023</t>
  </si>
  <si>
    <t>CCMBRN-CUB-024</t>
  </si>
  <si>
    <t>CCMBRN-SOP-016</t>
  </si>
  <si>
    <t>CCMBRN-SOP-017</t>
  </si>
  <si>
    <t>CCMBRN-NA-086</t>
  </si>
  <si>
    <t>CCMBRN-NA-087</t>
  </si>
  <si>
    <t>CCMBRN-VIG-017</t>
  </si>
  <si>
    <t>CCMBRN-PAV-046</t>
  </si>
  <si>
    <t>CCMBRN-PAV-047</t>
  </si>
  <si>
    <t>CCMBRN-REJ-007</t>
  </si>
  <si>
    <t>CCMBRN-CARP-078</t>
  </si>
  <si>
    <t>CCMBRN-SUE-013</t>
  </si>
  <si>
    <t>CCMBRN-ESC-016</t>
  </si>
  <si>
    <t>CCMBRN-ESC-017</t>
  </si>
  <si>
    <t>CCMBRN-ESC-018</t>
  </si>
  <si>
    <t>CCMBRN-ESC-019</t>
  </si>
  <si>
    <t>CCMBRN-ESC-020</t>
  </si>
  <si>
    <t>CCMBRN-FAC-012</t>
  </si>
  <si>
    <t>CCMBRN-FAC-013</t>
  </si>
  <si>
    <t>CCMBRN-FT-013</t>
  </si>
  <si>
    <t>CCMBRN-FT-014</t>
  </si>
  <si>
    <t>CCMBRN-FT-015</t>
  </si>
  <si>
    <t>CCMBRN-FT-016</t>
  </si>
  <si>
    <t>CCMBRN-FAC-014</t>
  </si>
  <si>
    <t>CCMBRN-CARP-079</t>
  </si>
  <si>
    <t>CCMBRN-LV-004</t>
  </si>
  <si>
    <t>CCMBRN-LUC-008</t>
  </si>
  <si>
    <t>CCMBRN-BAN-004</t>
  </si>
  <si>
    <t>CCMBRN-PAP-004</t>
  </si>
  <si>
    <t>CCMBRN-MOB-038</t>
  </si>
  <si>
    <t>CCMBRN-EXU-004</t>
  </si>
  <si>
    <t>CCMBRN-MOB-039</t>
  </si>
  <si>
    <t>CCMBRN-COR-004</t>
  </si>
  <si>
    <t>CCMBRN-MOT-004</t>
  </si>
  <si>
    <t>CCMBRN-MOB-040</t>
  </si>
  <si>
    <t>CCMBRN-MOB-041</t>
  </si>
  <si>
    <t>CCMBRN-MOB-042</t>
  </si>
  <si>
    <t>CCMBRN-MOB-043</t>
  </si>
  <si>
    <t>CCMBRN-CIM-010</t>
  </si>
  <si>
    <t>CCMBRN-FAC-015</t>
  </si>
  <si>
    <t>CCMBRN-TAB-029</t>
  </si>
  <si>
    <t>CCMBRN-MAM-004</t>
  </si>
  <si>
    <t>CCMBRN-TAB-030</t>
  </si>
  <si>
    <t>CCMBRN-PAR-022</t>
  </si>
  <si>
    <t>CCMBRN-TAB-031</t>
  </si>
  <si>
    <t>CCMBRN-TAB-032</t>
  </si>
  <si>
    <t>CCMBRN-TAB-033</t>
  </si>
  <si>
    <t>CCMBRN-TAB-034</t>
  </si>
  <si>
    <t>CCMBRN-TAB-035</t>
  </si>
  <si>
    <t>CCMBRN-TAB-036</t>
  </si>
  <si>
    <t>CCMBRN-MUR-004</t>
  </si>
  <si>
    <t>CCMBRN-CARP-080</t>
  </si>
  <si>
    <t>CCMBRN-CARP-081</t>
  </si>
  <si>
    <t>CCMBRN-PAV-048</t>
  </si>
  <si>
    <t>CCMBRN-CARP-082</t>
  </si>
  <si>
    <t>CCMBRN-REJ-008</t>
  </si>
  <si>
    <t>CCMBRN-CARP-083</t>
  </si>
  <si>
    <t>CCMBRN-PUL-006</t>
  </si>
  <si>
    <t>CCMBRN-BIE-004</t>
  </si>
  <si>
    <t>CCMBRN-EXT-007</t>
  </si>
  <si>
    <t>CCMBRN-EXT-008</t>
  </si>
  <si>
    <t>CCMBRN-SOP-018</t>
  </si>
  <si>
    <t>CCMBRN-SOP-019</t>
  </si>
  <si>
    <t>CCMBRN-PAR-023</t>
  </si>
  <si>
    <t>CCMBRN-PAR-024</t>
  </si>
  <si>
    <t>CCMBRN-PAR-025</t>
  </si>
  <si>
    <t>CCMBRN-SOP-020</t>
  </si>
  <si>
    <t>CCMBRN-CARP-084</t>
  </si>
  <si>
    <t>CCMBRN-VIG-018</t>
  </si>
  <si>
    <t>CCMBRN-CARP-085</t>
  </si>
  <si>
    <t>CCMBRN-CARP-086</t>
  </si>
  <si>
    <t>CCMBRN-MOB-044</t>
  </si>
  <si>
    <t>CCMBRN-MOB-045</t>
  </si>
  <si>
    <t>CCMBRN-MOB-046</t>
  </si>
  <si>
    <t>CCMBRN-MOB-047</t>
  </si>
  <si>
    <t>CCMBRN-AC-004</t>
  </si>
  <si>
    <t>CCMBRN-MOB-048</t>
  </si>
  <si>
    <t>CCMBRN-MOB-049</t>
  </si>
  <si>
    <t>CCMBRN-VEN-022</t>
  </si>
  <si>
    <t>CCMBRN-VEN-023</t>
  </si>
  <si>
    <t>CCMBRN-CARP-087</t>
  </si>
  <si>
    <t>CCMBRN-CARP-088</t>
  </si>
  <si>
    <t>CCMBRN-RV-010</t>
  </si>
  <si>
    <t>CCMBRN-CARP-089</t>
  </si>
  <si>
    <t>CCMBRN-CARP-090</t>
  </si>
  <si>
    <t>CCMBRN-CARP-091</t>
  </si>
  <si>
    <t>CCMBRN-CARP-092</t>
  </si>
  <si>
    <t>CCMBRN-VEN-024</t>
  </si>
  <si>
    <t>CCMBRN-VEN-025</t>
  </si>
  <si>
    <t>CCMBRN-VEN-026</t>
  </si>
  <si>
    <t>CCMBRN-VEN-027</t>
  </si>
  <si>
    <t>CCMBRN-CARP-093</t>
  </si>
  <si>
    <t>CCMBRN-CARP-094</t>
  </si>
  <si>
    <t>CCMBRN-RV-011</t>
  </si>
  <si>
    <t>CCMBRN-VEN-028</t>
  </si>
  <si>
    <t>CCMBRN-PT-006</t>
  </si>
  <si>
    <t>CCMBRN-PAR-026</t>
  </si>
  <si>
    <t>CCMBRN-PAV-049</t>
  </si>
  <si>
    <t>CCMBRN-PAV-050</t>
  </si>
  <si>
    <t>CCMBRN-PAV-051</t>
  </si>
  <si>
    <t>CCMBRN-PAV-052</t>
  </si>
  <si>
    <t>CCMBRN-PAV-053</t>
  </si>
  <si>
    <t>CCMBRN-PAV-054</t>
  </si>
  <si>
    <t>CCMBRN-SUE-014</t>
  </si>
  <si>
    <t>CCMBRN-PAV-055</t>
  </si>
  <si>
    <t>CCMBRN-PAV-056</t>
  </si>
  <si>
    <t>CCMBRN-PAV-057</t>
  </si>
  <si>
    <t>CCMBRN-PAV-058</t>
  </si>
  <si>
    <t>CCMBRN-PAV-059</t>
  </si>
  <si>
    <t>CCMBRN-PAV-060</t>
  </si>
  <si>
    <t>CCMBRN-CIM-011</t>
  </si>
  <si>
    <t>CCMBRN-NA-088</t>
  </si>
  <si>
    <t>CCMBRN-NA-089</t>
  </si>
  <si>
    <t>CCMBRN-NA-090</t>
  </si>
  <si>
    <t>CCMBRN-NA-091</t>
  </si>
  <si>
    <t>CCMBRN-RV-012</t>
  </si>
  <si>
    <t>CCMBRN-NA-092</t>
  </si>
  <si>
    <t>CCMBRN-NA-093</t>
  </si>
  <si>
    <t>CCMBRN-CARP-095</t>
  </si>
  <si>
    <t>CCMBRN-CARP-096</t>
  </si>
  <si>
    <t>CCMBRN-PAR-027</t>
  </si>
  <si>
    <t>CCMBRN-CARP-097</t>
  </si>
  <si>
    <t>CCMBRN-PAR-028</t>
  </si>
  <si>
    <t>CCMBRN-CARP-098</t>
  </si>
  <si>
    <t>CCMBRN-CARP-099</t>
  </si>
  <si>
    <t>CCMBRN-CARP-100</t>
  </si>
  <si>
    <t>CCMBRN-CIM-012</t>
  </si>
  <si>
    <t>CCMBRN-SUE-015</t>
  </si>
  <si>
    <t>CCMBRN-VIG-019</t>
  </si>
  <si>
    <t>CCMBRN-TAB-037</t>
  </si>
  <si>
    <t>CCMBRN-VIG-020</t>
  </si>
  <si>
    <t>CCMBRN-SUE-016</t>
  </si>
  <si>
    <t>CCMBRN-PUL-007</t>
  </si>
  <si>
    <t>CCMBRN-SR-003</t>
  </si>
  <si>
    <t>CCMBRN-ELEC-053</t>
  </si>
  <si>
    <t>CCMBRN-ELEC-054</t>
  </si>
  <si>
    <t>CCMBRN-ELEC-055</t>
  </si>
  <si>
    <t>CCMBRN-CAM-006</t>
  </si>
  <si>
    <t>CCMBRN-CAM-007</t>
  </si>
  <si>
    <t>CCMBRN-ELEC-056</t>
  </si>
  <si>
    <t>CCMBRN-ELEC-057</t>
  </si>
  <si>
    <t>CCMBRN-ELEC-058</t>
  </si>
  <si>
    <t>CCMBRN-ELEC-059</t>
  </si>
  <si>
    <t>CCMBRN-ELEC-060</t>
  </si>
  <si>
    <t>CCMBRN-ELEC-061</t>
  </si>
  <si>
    <t>CCMBRN-ELEC-062</t>
  </si>
  <si>
    <t>CCMBRN-ELEC-063</t>
  </si>
  <si>
    <t>CCMBRN-TV-026</t>
  </si>
  <si>
    <t>CCMBRN-ELEC-064</t>
  </si>
  <si>
    <t>CCMBRN-IL-027</t>
  </si>
  <si>
    <t>CCMBRN-ELEC-065</t>
  </si>
  <si>
    <t>CCMBRN-ELEC-066</t>
  </si>
  <si>
    <t>CCMBRN-ANT-007</t>
  </si>
  <si>
    <t>CCMBRN-FA-009</t>
  </si>
  <si>
    <t>CCMBRN-FA-010</t>
  </si>
  <si>
    <t>CCMBRN-ELEC-067</t>
  </si>
  <si>
    <t>CCMBRN-ELEC-068</t>
  </si>
  <si>
    <t>CCMBRN-ELEC-069</t>
  </si>
  <si>
    <t>CCMBRN-NA-094</t>
  </si>
  <si>
    <t>CCMBRN-ELEC-070</t>
  </si>
  <si>
    <t>CCMBRN-NA-095</t>
  </si>
  <si>
    <t>CCMBRN-ELEC-071</t>
  </si>
  <si>
    <t>CCMBRN-NA-096</t>
  </si>
  <si>
    <t>CCMBRN-ELEC-072</t>
  </si>
  <si>
    <t>CCMBRN-NA-097</t>
  </si>
  <si>
    <t>CCMBRN-ELEC-073</t>
  </si>
  <si>
    <t>CCMBRN-NA-098</t>
  </si>
  <si>
    <t>CCMBRN-ELEC-074</t>
  </si>
  <si>
    <t>CCMBRN-NA-099</t>
  </si>
  <si>
    <t>CCMBRN-NA-100</t>
  </si>
  <si>
    <t>CCMBRN-ELEC-075</t>
  </si>
  <si>
    <t>CCMBRN-ELEC-076</t>
  </si>
  <si>
    <t>CCMBRN-ELEC-077</t>
  </si>
  <si>
    <t>CCMBRN-ELEC-078</t>
  </si>
  <si>
    <t>CCMBRN-ELEC-079</t>
  </si>
  <si>
    <t>CCMBRN-NA-101</t>
  </si>
  <si>
    <t>CCMBRN-ELEC-080</t>
  </si>
  <si>
    <t>CCMBRN-NA-102</t>
  </si>
  <si>
    <t>CCMBRN-NA-103</t>
  </si>
  <si>
    <t>CCMBRN-NA-104</t>
  </si>
  <si>
    <t>CCMBRN-ELEC-081</t>
  </si>
  <si>
    <t>CCMBRN-ELEC-082</t>
  </si>
  <si>
    <t>CCMBRN-NA-105</t>
  </si>
  <si>
    <t>CCMBRN-RAC-001</t>
  </si>
  <si>
    <t>CCMBRN-RAC-002</t>
  </si>
  <si>
    <t>CCMBRN-ELEC-083</t>
  </si>
  <si>
    <t>CCMBRN-GS-002</t>
  </si>
  <si>
    <t>CCMBRN-ELEC-084</t>
  </si>
  <si>
    <t>CCMBRN-ELEC-085</t>
  </si>
  <si>
    <t>CCMBRN-ELEC-086</t>
  </si>
  <si>
    <t>CCMBRN-TV-027</t>
  </si>
  <si>
    <t>CCMBRN-TV-028</t>
  </si>
  <si>
    <t>CCMBRN-TV-029</t>
  </si>
  <si>
    <t>CCMBRN-TV-030</t>
  </si>
  <si>
    <t>CCMBRN-TV-031</t>
  </si>
  <si>
    <t>CCMBRN-ELEC-087</t>
  </si>
  <si>
    <t>CCMBRN-ANT-008</t>
  </si>
  <si>
    <t>CCMBRN-NA-106</t>
  </si>
  <si>
    <t>CCMBRN-NA-107</t>
  </si>
  <si>
    <t>CCMBRN-NA-108</t>
  </si>
  <si>
    <t>CCMBRN-NA-109</t>
  </si>
  <si>
    <t>CCMBRN-NA-110</t>
  </si>
  <si>
    <t>CCMBRN-NA-111</t>
  </si>
  <si>
    <t>CCMBRN-NA-112</t>
  </si>
  <si>
    <t>CCMBRN-NA-113</t>
  </si>
  <si>
    <t>CCMBRN-NA-114</t>
  </si>
  <si>
    <t>CCMBRN-ELEC-088</t>
  </si>
  <si>
    <t>CCMBRN-ELEC-089</t>
  </si>
  <si>
    <t>CCMBRN-NA-115</t>
  </si>
  <si>
    <t>CCMBRN-ELEC-090</t>
  </si>
  <si>
    <t>CCMBRN-ELEC-091</t>
  </si>
  <si>
    <t>CCMBRN-RAC-003</t>
  </si>
  <si>
    <t>CCMBRN-RAC-004</t>
  </si>
  <si>
    <t>CCMBRN-NA-116</t>
  </si>
  <si>
    <t>CCMBRN-ELEC-092</t>
  </si>
  <si>
    <t>CCMBRN-ELEC-093</t>
  </si>
  <si>
    <t>CCMBRN-ELEC-094</t>
  </si>
  <si>
    <t>CCMBRN-MOB-050</t>
  </si>
  <si>
    <t>CCMBRN-MOB-051</t>
  </si>
  <si>
    <t>CCMBRN-ELEC-095</t>
  </si>
  <si>
    <t>CCMBRN-NA-117</t>
  </si>
  <si>
    <t>CCMBRN-VD-003</t>
  </si>
  <si>
    <t>CCMBRN-BCBT-003</t>
  </si>
  <si>
    <t>CCMBRN-PT-007</t>
  </si>
  <si>
    <t>CCMBRN-SCOM-003</t>
  </si>
  <si>
    <t>CCMBRN-ET-017</t>
  </si>
  <si>
    <t>CCMBRN-ET-018</t>
  </si>
  <si>
    <t>CCMBRN-ET-019</t>
  </si>
  <si>
    <t>CCMBRN-ET-020</t>
  </si>
  <si>
    <t>CCMBRN-ET-021</t>
  </si>
  <si>
    <t>CCMBRN-MOB-052</t>
  </si>
  <si>
    <t>CCMBRN-BEX-004</t>
  </si>
  <si>
    <t>CCMBRN-RTC-007</t>
  </si>
  <si>
    <t>CCMBRN-RTC-008</t>
  </si>
  <si>
    <t>CCMBRN-ACS-005</t>
  </si>
  <si>
    <t>CCMBRN-AFS-005</t>
  </si>
  <si>
    <t>CCMBRN-RTAI-004</t>
  </si>
  <si>
    <t>CCMBRN-SN-005</t>
  </si>
  <si>
    <t>CCMBRN-CSG-001</t>
  </si>
  <si>
    <t>CCMBRN-CAM-008</t>
  </si>
  <si>
    <t>CCMBRN-NA-118</t>
  </si>
  <si>
    <t>CCMBRN-SCA-004</t>
  </si>
  <si>
    <t>CCMBRN-TV-032</t>
  </si>
  <si>
    <t>CCMBRN-DET-004</t>
  </si>
  <si>
    <t>CCMBRN-EIP-004</t>
  </si>
  <si>
    <t>CCMBRN-NA-119</t>
  </si>
  <si>
    <t>CCMBRN-CMRE-004</t>
  </si>
  <si>
    <t>CCMBRN-IL-028</t>
  </si>
  <si>
    <t>CCMBRN-IL-029</t>
  </si>
  <si>
    <t>CCMBRN-IL-030</t>
  </si>
  <si>
    <t>CCMBRN-IL-031</t>
  </si>
  <si>
    <t>CCMBRN-IL-032</t>
  </si>
  <si>
    <t>CCMBRN-IL-033</t>
  </si>
  <si>
    <t>CCMBRN-ILE-004</t>
  </si>
  <si>
    <t>CCMBRN-IEX-004</t>
  </si>
  <si>
    <t>CCMBRN-IL-034</t>
  </si>
  <si>
    <t>CCMBRN-SSL-004</t>
  </si>
  <si>
    <t>CCMBRN-IL-035</t>
  </si>
  <si>
    <t>CCMBRN-LUC-009</t>
  </si>
  <si>
    <t>CCMBRN-ET-022</t>
  </si>
  <si>
    <t>CCMBRN-NA-120</t>
  </si>
  <si>
    <t>CCMBRN-NA-121</t>
  </si>
  <si>
    <t>CCMBRN-NA-122</t>
  </si>
  <si>
    <t>CCMBRN-NA-123</t>
  </si>
  <si>
    <t>CCMBRN-CARP-101</t>
  </si>
  <si>
    <t>CCMBRN-NA-124</t>
  </si>
  <si>
    <t>CCMBRN-CARP-102</t>
  </si>
  <si>
    <t>CCMBRN-AR-004</t>
  </si>
  <si>
    <t>CCMBRN-BAR-025</t>
  </si>
  <si>
    <t>CCMBRN-BAR-026</t>
  </si>
  <si>
    <t>CCMBRN-BAR-027</t>
  </si>
  <si>
    <t>CCMBRN-BAR-028</t>
  </si>
  <si>
    <t>CCMBRN-BAR-029</t>
  </si>
  <si>
    <t>CCMBRN-NA-125</t>
  </si>
  <si>
    <t>CCMBRN-BAR-030</t>
  </si>
  <si>
    <t>CCMBRN-VIG-021</t>
  </si>
  <si>
    <t>CCMBRN-NA-126</t>
  </si>
  <si>
    <t>CCMBRN-CUB-025</t>
  </si>
  <si>
    <t>CCMBRN-CUB-026</t>
  </si>
  <si>
    <t>CCMBRN-CUB-027</t>
  </si>
  <si>
    <t>CCMBRN-CUB-028</t>
  </si>
  <si>
    <t>CCMBRN-CUB-029</t>
  </si>
  <si>
    <t>CCMBRN-CUB-030</t>
  </si>
  <si>
    <t>CCMBRN-SOP-021</t>
  </si>
  <si>
    <t>CCMBRN-SOP-022</t>
  </si>
  <si>
    <t>CCMBRN-NA-127</t>
  </si>
  <si>
    <t>CCMBRN-NA-128</t>
  </si>
  <si>
    <t>CCMBRN-VIG-022</t>
  </si>
  <si>
    <t>CCMBRN-PAV-061</t>
  </si>
  <si>
    <t>CCMBRN-PAV-062</t>
  </si>
  <si>
    <t>CCMBRN-REJ-009</t>
  </si>
  <si>
    <t>CCMBRN-CARP-103</t>
  </si>
  <si>
    <t>CCMBRN-SUE-017</t>
  </si>
  <si>
    <t>CCMBRN-ESC-021</t>
  </si>
  <si>
    <t>CCMBRN-ESC-022</t>
  </si>
  <si>
    <t>CCMBRN-ESC-023</t>
  </si>
  <si>
    <t>CCMBRN-ESC-024</t>
  </si>
  <si>
    <t>CCMBRN-ESC-025</t>
  </si>
  <si>
    <t>CCMBRN-FAC-016</t>
  </si>
  <si>
    <t>CCMBRN-FAC-017</t>
  </si>
  <si>
    <t>CCMBRN-FT-017</t>
  </si>
  <si>
    <t>CCMBRN-FT-018</t>
  </si>
  <si>
    <t>CCMBRN-FT-019</t>
  </si>
  <si>
    <t>CCMBRN-FT-020</t>
  </si>
  <si>
    <t>CCMBRN-FAC-018</t>
  </si>
  <si>
    <t>CCMBRN-CARP-104</t>
  </si>
  <si>
    <t>CCMBRN-LV-005</t>
  </si>
  <si>
    <t>CCMBRN-LUC-010</t>
  </si>
  <si>
    <t>CCMBRN-BAN-005</t>
  </si>
  <si>
    <t>CCMBRN-PAP-005</t>
  </si>
  <si>
    <t>CCMBRN-MOB-053</t>
  </si>
  <si>
    <t>CCMBRN-EXU-005</t>
  </si>
  <si>
    <t>CCMBRN-MOB-054</t>
  </si>
  <si>
    <t>CCMBRN-COR-005</t>
  </si>
  <si>
    <t>CCMBRN-MOT-005</t>
  </si>
  <si>
    <t>CCMBRN-MOB-055</t>
  </si>
  <si>
    <t>CCMBRN-MOB-056</t>
  </si>
  <si>
    <t>CCMBRN-MOB-057</t>
  </si>
  <si>
    <t>CCMBRN-MOB-058</t>
  </si>
  <si>
    <t>CCMBRN-CIM-013</t>
  </si>
  <si>
    <t>CCMBRN-FAC-019</t>
  </si>
  <si>
    <t>CCMBRN-TAB-038</t>
  </si>
  <si>
    <t>CCMBRN-MAM-005</t>
  </si>
  <si>
    <t>CCMBRN-TAB-039</t>
  </si>
  <si>
    <t>CCMBRN-PAR-029</t>
  </si>
  <si>
    <t>CCMBRN-TAB-040</t>
  </si>
  <si>
    <t>CCMBRN-TAB-041</t>
  </si>
  <si>
    <t>CCMBRN-TAB-042</t>
  </si>
  <si>
    <t>CCMBRN-TAB-043</t>
  </si>
  <si>
    <t>CCMBRN-TAB-044</t>
  </si>
  <si>
    <t>CCMBRN-TAB-045</t>
  </si>
  <si>
    <t>CCMBRN-MUR-005</t>
  </si>
  <si>
    <t>CCMBRN-CARP-105</t>
  </si>
  <si>
    <t>CCMBRN-CARP-106</t>
  </si>
  <si>
    <t>CCMBRN-PAV-063</t>
  </si>
  <si>
    <t>CCMBRN-CARP-107</t>
  </si>
  <si>
    <t>CCMBRN-REJ-010</t>
  </si>
  <si>
    <t>CCMBRN-CARP-108</t>
  </si>
  <si>
    <t>CCMBRN-PUL-008</t>
  </si>
  <si>
    <t>CCMBRN-BIE-005</t>
  </si>
  <si>
    <t>CCMBRN-EXT-009</t>
  </si>
  <si>
    <t>CCMBRN-EXT-010</t>
  </si>
  <si>
    <t>CCMBRN-SOP-023</t>
  </si>
  <si>
    <t>CCMBRN-SOP-024</t>
  </si>
  <si>
    <t>CCMBRN-PAR-030</t>
  </si>
  <si>
    <t>CCMBRN-PAR-031</t>
  </si>
  <si>
    <t>CCMBRN-PAR-032</t>
  </si>
  <si>
    <t>CCMBRN-SOP-025</t>
  </si>
  <si>
    <t>CCMBRN-CARP-109</t>
  </si>
  <si>
    <t>CCMBRN-VIG-023</t>
  </si>
  <si>
    <t>CCMBRN-CARP-110</t>
  </si>
  <si>
    <t>CCMBRN-CARP-111</t>
  </si>
  <si>
    <t>CCMBRN-MOB-059</t>
  </si>
  <si>
    <t>CCMBRN-MOB-060</t>
  </si>
  <si>
    <t>CCMBRN-MOB-061</t>
  </si>
  <si>
    <t>CCMBRN-MOB-062</t>
  </si>
  <si>
    <t>CCMBRN-AC-005</t>
  </si>
  <si>
    <t>CCMBRN-MOB-063</t>
  </si>
  <si>
    <t>CCMBRN-MOB-064</t>
  </si>
  <si>
    <t>CCMBRN-VEN-029</t>
  </si>
  <si>
    <t>CCMBRN-VEN-030</t>
  </si>
  <si>
    <t>CCMBRN-CARP-112</t>
  </si>
  <si>
    <t>CCMBRN-CARP-113</t>
  </si>
  <si>
    <t>CCMBRN-RV-013</t>
  </si>
  <si>
    <t>CCMBRN-CARP-114</t>
  </si>
  <si>
    <t>CCMBRN-CARP-115</t>
  </si>
  <si>
    <t>CCMBRN-CARP-116</t>
  </si>
  <si>
    <t>CCMBRN-VEN-031</t>
  </si>
  <si>
    <t>CCMBRN-VEN-032</t>
  </si>
  <si>
    <t>CCMBRN-VEN-033</t>
  </si>
  <si>
    <t>CCMBRN-VEN-034</t>
  </si>
  <si>
    <t>CCMBRN-CARP-117</t>
  </si>
  <si>
    <t>CCMBRN-CARP-118</t>
  </si>
  <si>
    <t>CCMBRN-RV-014</t>
  </si>
  <si>
    <t>CCMBRN-VEN-035</t>
  </si>
  <si>
    <t>CCMBRN-PT-008</t>
  </si>
  <si>
    <t>CCMBRN-PAR-033</t>
  </si>
  <si>
    <t>CCMBRN-PAV-064</t>
  </si>
  <si>
    <t>CCMBRN-PAV-065</t>
  </si>
  <si>
    <t>CCMBRN-PAV-066</t>
  </si>
  <si>
    <t>CCMBRN-PAV-067</t>
  </si>
  <si>
    <t>CCMBRN-PAV-068</t>
  </si>
  <si>
    <t>CCMBRN-PAV-069</t>
  </si>
  <si>
    <t>CCMBRN-SUE-018</t>
  </si>
  <si>
    <t>CCMBRN-PAV-070</t>
  </si>
  <si>
    <t>CCMBRN-PAV-071</t>
  </si>
  <si>
    <t>CCMBRN-PAV-072</t>
  </si>
  <si>
    <t>CCMBRN-PAV-073</t>
  </si>
  <si>
    <t>CCMBRN-PAV-074</t>
  </si>
  <si>
    <t>CCMBRN-PAV-075</t>
  </si>
  <si>
    <t>CCMBRN-CIM-014</t>
  </si>
  <si>
    <t>CCMBRN-NA-129</t>
  </si>
  <si>
    <t>CCMBRN-NA-130</t>
  </si>
  <si>
    <t>CCMBRN-NA-131</t>
  </si>
  <si>
    <t>CCMBRN-NA-132</t>
  </si>
  <si>
    <t>CCMBRN-RV-015</t>
  </si>
  <si>
    <t>CCMBRN-NA-133</t>
  </si>
  <si>
    <t>CCMBRN-NA-134</t>
  </si>
  <si>
    <t>CCMBRN-CARP-119</t>
  </si>
  <si>
    <t>CCMBRN-CARP-120</t>
  </si>
  <si>
    <t>CCMBRN-PAR-034</t>
  </si>
  <si>
    <t>CCMBRN-CARP-121</t>
  </si>
  <si>
    <t>CCMBRN-PAR-035</t>
  </si>
  <si>
    <t>CCMBRN-CARP-122</t>
  </si>
  <si>
    <t>CCMBRN-CARP-123</t>
  </si>
  <si>
    <t>CCMBRN-CARP-124</t>
  </si>
  <si>
    <t>CCMBRN-CIM-015</t>
  </si>
  <si>
    <t>CCMBRN-SUE-019</t>
  </si>
  <si>
    <t>CCMBRN-VIG-024</t>
  </si>
  <si>
    <t>CCMBRN-TAB-046</t>
  </si>
  <si>
    <t>CCMBRN-VIG-025</t>
  </si>
  <si>
    <t>CCMBRN-SUE-020</t>
  </si>
  <si>
    <t>CCMBRN-PUL-009</t>
  </si>
  <si>
    <t>CCMBRN-NA-135</t>
  </si>
  <si>
    <t>CCMBRN-SIR-002</t>
  </si>
  <si>
    <t>CCMBRN-SR-004</t>
  </si>
  <si>
    <t>CCMBRN-ELEC-096</t>
  </si>
  <si>
    <t>CCMBRN-ELEC-097</t>
  </si>
  <si>
    <t>CCMBRN-CAM-009</t>
  </si>
  <si>
    <t>CCMBRN-PRO-011</t>
  </si>
  <si>
    <t>CCMBRN-ANT-009</t>
  </si>
  <si>
    <t>CCMBRN-FA-011</t>
  </si>
  <si>
    <t>CCMBRN-FA-012</t>
  </si>
  <si>
    <t>CCMBRN-NA-136</t>
  </si>
  <si>
    <t>CCMBRN-ELEC-098</t>
  </si>
  <si>
    <t>CCMBRN-NA-137</t>
  </si>
  <si>
    <t>CCMBRN-ELEC-099</t>
  </si>
  <si>
    <t>CCMBRN-ELEC-100</t>
  </si>
  <si>
    <t>CCMBRN-GS-003</t>
  </si>
  <si>
    <t>CCMBRN-ELEC-101</t>
  </si>
  <si>
    <t>CCMBRN-TV-033</t>
  </si>
  <si>
    <t>CCMBRN-TV-034</t>
  </si>
  <si>
    <t>CCMBRN-TV-035</t>
  </si>
  <si>
    <t>CCMBRN-TV-036</t>
  </si>
  <si>
    <t>CCMBRN-TV-037</t>
  </si>
  <si>
    <t>CCMBRN-TV-038</t>
  </si>
  <si>
    <t>CCMBRN-NA-138</t>
  </si>
  <si>
    <t>CCMBRN-ELEC-102</t>
  </si>
  <si>
    <t>CCMBRN-VD-004</t>
  </si>
  <si>
    <t>CCMBRN-GS-004</t>
  </si>
  <si>
    <t>CCMBRN-BCBT-004</t>
  </si>
  <si>
    <t>CCMBRN-PT-009</t>
  </si>
  <si>
    <t>CCMBRN-SCOM-004</t>
  </si>
  <si>
    <t>CCMBRN-ET-023</t>
  </si>
  <si>
    <t>CCMBRN-ACS-006</t>
  </si>
  <si>
    <t>CCMBRN-AFS-006</t>
  </si>
  <si>
    <t>CCMBRN-SN-006</t>
  </si>
  <si>
    <t>CCMBRN-IL-036</t>
  </si>
  <si>
    <t>CCMBRN-IL-037</t>
  </si>
  <si>
    <t>CCMBRN-LUC-011</t>
  </si>
  <si>
    <t>CCMBRN-ET-024</t>
  </si>
  <si>
    <t>CCMBRN-NA-139</t>
  </si>
  <si>
    <t>CCMBRN-NA-140</t>
  </si>
  <si>
    <t>CCMBRN-NA-141</t>
  </si>
  <si>
    <t>CCMBRN-NA-142</t>
  </si>
  <si>
    <t>CCMBRN-CARP-125</t>
  </si>
  <si>
    <t>CCMBRN-NA-143</t>
  </si>
  <si>
    <t>CCMBRN-CARP-126</t>
  </si>
  <si>
    <t>CCMBRN-BAR-031</t>
  </si>
  <si>
    <t>CCMBRN-BAR-032</t>
  </si>
  <si>
    <t>CCMBRN-BAR-033</t>
  </si>
  <si>
    <t>CCMBRN-BAR-034</t>
  </si>
  <si>
    <t>CCMBRN-BAR-035</t>
  </si>
  <si>
    <t>CCMBRN-NA-144</t>
  </si>
  <si>
    <t>CCMBRN-BAR-036</t>
  </si>
  <si>
    <t>CCMBRN-VIG-026</t>
  </si>
  <si>
    <t>CCMBRN-NA-145</t>
  </si>
  <si>
    <t>CCMBRN-CUB-031</t>
  </si>
  <si>
    <t>CCMBRN-CUB-032</t>
  </si>
  <si>
    <t>CCMBRN-CUB-033</t>
  </si>
  <si>
    <t>CCMBRN-CUB-034</t>
  </si>
  <si>
    <t>CCMBRN-CUB-035</t>
  </si>
  <si>
    <t>CCMBRN-CUB-036</t>
  </si>
  <si>
    <t>CCMBRN-SOP-026</t>
  </si>
  <si>
    <t>CCMBRN-SOP-027</t>
  </si>
  <si>
    <t>CCMBRN-NA-146</t>
  </si>
  <si>
    <t>CCMBRN-NA-147</t>
  </si>
  <si>
    <t>CCMBRN-VIG-027</t>
  </si>
  <si>
    <t>CCMBRN-PAV-076</t>
  </si>
  <si>
    <t>CCMBRN-PAV-077</t>
  </si>
  <si>
    <t>CCMBRN-REJ-011</t>
  </si>
  <si>
    <t>CCMBRN-CARP-127</t>
  </si>
  <si>
    <t>CCMBRN-SUE-021</t>
  </si>
  <si>
    <t>CCMBRN-ESC-026</t>
  </si>
  <si>
    <t>CCMBRN-ESC-027</t>
  </si>
  <si>
    <t>CCMBRN-ESC-028</t>
  </si>
  <si>
    <t>CCMBRN-ESC-029</t>
  </si>
  <si>
    <t>CCMBRN-ESC-030</t>
  </si>
  <si>
    <t>CCMBRN-FAC-020</t>
  </si>
  <si>
    <t>CCMBRN-FAC-021</t>
  </si>
  <si>
    <t>CCMBRN-FT-021</t>
  </si>
  <si>
    <t>CCMBRN-FT-022</t>
  </si>
  <si>
    <t>CCMBRN-FT-023</t>
  </si>
  <si>
    <t>CCMBRN-FT-024</t>
  </si>
  <si>
    <t>CCMBRN-FAC-022</t>
  </si>
  <si>
    <t>CCMBRN-CARP-128</t>
  </si>
  <si>
    <t>CCMBRN-LV-006</t>
  </si>
  <si>
    <t>CCMBRN-LUC-012</t>
  </si>
  <si>
    <t>CCMBRN-BAN-006</t>
  </si>
  <si>
    <t>CCMBRN-PAP-006</t>
  </si>
  <si>
    <t>CCMBRN-MOB-065</t>
  </si>
  <si>
    <t>CCMBRN-EXU-006</t>
  </si>
  <si>
    <t>CCMBRN-MOB-066</t>
  </si>
  <si>
    <t>CCMBRN-COR-006</t>
  </si>
  <si>
    <t>CCMBRN-MOT-006</t>
  </si>
  <si>
    <t>CCMBRN-MOB-067</t>
  </si>
  <si>
    <t>CCMBRN-MOB-068</t>
  </si>
  <si>
    <t>CCMBRN-MOB-069</t>
  </si>
  <si>
    <t>CCMBRN-MOB-070</t>
  </si>
  <si>
    <t>CCMBRN-CIM-016</t>
  </si>
  <si>
    <t>CCMBRN-FAC-023</t>
  </si>
  <si>
    <t>CCMBRN-TAB-047</t>
  </si>
  <si>
    <t>CCMBRN-MAM-006</t>
  </si>
  <si>
    <t>CCMBRN-TAB-048</t>
  </si>
  <si>
    <t>CCMBRN-PAR-036</t>
  </si>
  <si>
    <t>CCMBRN-TAB-049</t>
  </si>
  <si>
    <t>CCMBRN-TAB-050</t>
  </si>
  <si>
    <t>CCMBRN-TAB-051</t>
  </si>
  <si>
    <t>CCMBRN-TAB-052</t>
  </si>
  <si>
    <t>CCMBRN-TAB-053</t>
  </si>
  <si>
    <t>CCMBRN-TAB-054</t>
  </si>
  <si>
    <t>CCMBRN-TAB-055</t>
  </si>
  <si>
    <t>CCMBRN-CARP-129</t>
  </si>
  <si>
    <t>CCMBRN-CARP-130</t>
  </si>
  <si>
    <t>CCMBRN-PAV-078</t>
  </si>
  <si>
    <t>CCMBRN-CARP-131</t>
  </si>
  <si>
    <t>CCMBRN-REJ-012</t>
  </si>
  <si>
    <t>CCMBRN-CARP-132</t>
  </si>
  <si>
    <t>CCMBRN-PUL-010</t>
  </si>
  <si>
    <t>CCMBRN-BIE-006</t>
  </si>
  <si>
    <t>CCMBRN-EXT-011</t>
  </si>
  <si>
    <t>CCMBRN-EXT-012</t>
  </si>
  <si>
    <t>CCMBRN-SOP-028</t>
  </si>
  <si>
    <t>CCMBRN-SOP-029</t>
  </si>
  <si>
    <t>CCMBRN-PAR-037</t>
  </si>
  <si>
    <t>CCMBRN-PAR-038</t>
  </si>
  <si>
    <t>CCMBRN-PAR-039</t>
  </si>
  <si>
    <t>CCMBRN-SOP-030</t>
  </si>
  <si>
    <t>CCMBRN-CARP-133</t>
  </si>
  <si>
    <t>CCMBRN-VIG-028</t>
  </si>
  <si>
    <t>CCMBRN-CARP-134</t>
  </si>
  <si>
    <t>CCMBRN-CARP-135</t>
  </si>
  <si>
    <t>CCMBRN-MOB-071</t>
  </si>
  <si>
    <t>CCMBRN-MOB-072</t>
  </si>
  <si>
    <t>CCMBRN-MOB-073</t>
  </si>
  <si>
    <t>CCMBRN-MOB-074</t>
  </si>
  <si>
    <t>CCMBRN-AC-006</t>
  </si>
  <si>
    <t>CCMBRN-MOB-075</t>
  </si>
  <si>
    <t>CCMBRN-MOB-076</t>
  </si>
  <si>
    <t>CCMBRN-VEN-036</t>
  </si>
  <si>
    <t>CCMBRN-VEN-037</t>
  </si>
  <si>
    <t>CCMBRN-CARP-136</t>
  </si>
  <si>
    <t>CCMBRN-CARP-137</t>
  </si>
  <si>
    <t>CCMBRN-RV-016</t>
  </si>
  <si>
    <t>CCMBRN-CARP-138</t>
  </si>
  <si>
    <t>CCMBRN-CARP-139</t>
  </si>
  <si>
    <t>CCMBRN-CARP-140</t>
  </si>
  <si>
    <t>CCMBRN-VEN-038</t>
  </si>
  <si>
    <t>CCMBRN-VEN-039</t>
  </si>
  <si>
    <t>CCMBRN-VEN-040</t>
  </si>
  <si>
    <t>CCMBRN-VEN-041</t>
  </si>
  <si>
    <t>CCMBRN-CARP-141</t>
  </si>
  <si>
    <t>CCMBRN-CARP-142</t>
  </si>
  <si>
    <t>CCMBRN-RV-017</t>
  </si>
  <si>
    <t>CCMBRN-VEN-042</t>
  </si>
  <si>
    <t>CCMBRN-PT-010</t>
  </si>
  <si>
    <t>CCMBRN-PAR-040</t>
  </si>
  <si>
    <t>CCMBRN-PAV-079</t>
  </si>
  <si>
    <t>CCMBRN-PAV-080</t>
  </si>
  <si>
    <t>CCMBRN-PAV-081</t>
  </si>
  <si>
    <t>CCMBRN-PAV-082</t>
  </si>
  <si>
    <t>CCMBRN-PAV-083</t>
  </si>
  <si>
    <t>CCMBRN-PAV-084</t>
  </si>
  <si>
    <t>CCMBRN-SUE-022</t>
  </si>
  <si>
    <t>CCMBRN-PAV-085</t>
  </si>
  <si>
    <t>CCMBRN-PAV-086</t>
  </si>
  <si>
    <t>CCMBRN-PAV-087</t>
  </si>
  <si>
    <t>CCMBRN-PAV-088</t>
  </si>
  <si>
    <t>CCMBRN-PAV-089</t>
  </si>
  <si>
    <t>CCMBRN-PAV-090</t>
  </si>
  <si>
    <t>CCMBRN-CIM-017</t>
  </si>
  <si>
    <t>CCMBRN-NA-148</t>
  </si>
  <si>
    <t>CCMBRN-NA-149</t>
  </si>
  <si>
    <t>CCMBRN-NA-150</t>
  </si>
  <si>
    <t>CCMBRN-NA-151</t>
  </si>
  <si>
    <t>CCMBRN-RV-018</t>
  </si>
  <si>
    <t>CCMBRN-NA-152</t>
  </si>
  <si>
    <t>CCMBRN-NA-153</t>
  </si>
  <si>
    <t>CCMBRN-CARP-143</t>
  </si>
  <si>
    <t>CCMBRN-CARP-144</t>
  </si>
  <si>
    <t>CCMBRN-PAR-041</t>
  </si>
  <si>
    <t>CCMBRN-CARP-145</t>
  </si>
  <si>
    <t>CCMBRN-PAR-042</t>
  </si>
  <si>
    <t>CCMBRN-CARP-146</t>
  </si>
  <si>
    <t>CCMBRN-CARP-147</t>
  </si>
  <si>
    <t>CCMBRN-CARP-148</t>
  </si>
  <si>
    <t>CCMBRN-CIM-018</t>
  </si>
  <si>
    <t>CCMBRN-SUE-023</t>
  </si>
  <si>
    <t>CCMBRN-VIG-029</t>
  </si>
  <si>
    <t>CCMBRN-TAB-056</t>
  </si>
  <si>
    <t>CCMBRN-VIG-030</t>
  </si>
  <si>
    <t>CCMBRN-SUE-024</t>
  </si>
  <si>
    <t>CCMBRN-EA-001</t>
  </si>
  <si>
    <t>CCMBRN-NA-154</t>
  </si>
  <si>
    <t>CCMBRN-EA-002</t>
  </si>
  <si>
    <t>CCMBRN-NA-155</t>
  </si>
  <si>
    <t>CCMBRN-EA-003</t>
  </si>
  <si>
    <t>CCMBRN-NA-156</t>
  </si>
  <si>
    <t>CCMBRN-EA-004</t>
  </si>
  <si>
    <t>CCMBRN-NA-157</t>
  </si>
  <si>
    <t>CCMBRN-EA-005</t>
  </si>
  <si>
    <t>CCMBRN-NA-158</t>
  </si>
  <si>
    <t>CCMBRN-EA-006</t>
  </si>
  <si>
    <t>CCMBRN-NA-159</t>
  </si>
  <si>
    <t>CCMBRN-CE-002</t>
  </si>
  <si>
    <t>CCMBRN-CE-003</t>
  </si>
  <si>
    <t>CCMBRN-CE-004</t>
  </si>
  <si>
    <t>CCMBRN-CE-005</t>
  </si>
  <si>
    <t>CCMBRN-CE-006</t>
  </si>
  <si>
    <t>CCMBRN-CE-007</t>
  </si>
  <si>
    <t>CCMBRN-CL-001</t>
  </si>
  <si>
    <t>CCMBRN-NA-160</t>
  </si>
  <si>
    <t>CCMBRN-CL-002</t>
  </si>
  <si>
    <t>CCMBRN-NA-161</t>
  </si>
  <si>
    <t>CCMBRN-CL-003</t>
  </si>
  <si>
    <t>CCMBRN-NA-162</t>
  </si>
  <si>
    <t>CCMBRN-CL-004</t>
  </si>
  <si>
    <t>CCMBRN-NA-163</t>
  </si>
  <si>
    <t>CCMBRN-CL-005</t>
  </si>
  <si>
    <t>CCMBRN-NA-164</t>
  </si>
  <si>
    <t>CCMBRN-CL-006</t>
  </si>
  <si>
    <t>CCMBRN-NA-165</t>
  </si>
  <si>
    <t>CCMBRN-CL-007</t>
  </si>
  <si>
    <t>CCMBRN-NA-166</t>
  </si>
  <si>
    <t>CCMBRN-CL-008</t>
  </si>
  <si>
    <t>CCMBRN-NA-167</t>
  </si>
  <si>
    <t>CCMBRN-CL-009</t>
  </si>
  <si>
    <t>CCMBRN-NA-168</t>
  </si>
  <si>
    <t>CCMBRN-CL-010</t>
  </si>
  <si>
    <t>CCMBRN-NA-169</t>
  </si>
  <si>
    <t>CCMBRN-CL-011</t>
  </si>
  <si>
    <t>CCMBRN-NA-170</t>
  </si>
  <si>
    <t>CCMBRN-CL-012</t>
  </si>
  <si>
    <t>CCMBRN-NA-171</t>
  </si>
  <si>
    <t>CCMBRN-CL-013</t>
  </si>
  <si>
    <t>CCMBRN-NA-172</t>
  </si>
  <si>
    <t>CCMBRN-CL-014</t>
  </si>
  <si>
    <t>CCMBRN-NA-173</t>
  </si>
  <si>
    <t>CCMBRN-CL-015</t>
  </si>
  <si>
    <t>CCMBRN-NA-174</t>
  </si>
  <si>
    <t>CCMBRN-CL-016</t>
  </si>
  <si>
    <t>CCMBRN-NA-175</t>
  </si>
  <si>
    <t>CCMBRN-CL-017</t>
  </si>
  <si>
    <t>CCMBRN-NA-176</t>
  </si>
  <si>
    <t>CCMBRN-CL-018</t>
  </si>
  <si>
    <t>CCMBRN-NA-177</t>
  </si>
  <si>
    <t>CCMBRN-CL-019</t>
  </si>
  <si>
    <t>CCMBRN-NA-178</t>
  </si>
  <si>
    <t>CCMBRN-CL-020</t>
  </si>
  <si>
    <t>CCMBRN-NA-179</t>
  </si>
  <si>
    <t>CCMBRN-CL-021</t>
  </si>
  <si>
    <t>CCMBRN-NA-180</t>
  </si>
  <si>
    <t>CCMBRN-CL-022</t>
  </si>
  <si>
    <t>CCMBRN-NA-181</t>
  </si>
  <si>
    <t>CCMBRN-CL-023</t>
  </si>
  <si>
    <t>CCMBRN-NA-182</t>
  </si>
  <si>
    <t>CCMBRN-CL-024</t>
  </si>
  <si>
    <t>CCMBRN-NA-183</t>
  </si>
  <si>
    <t>CCMBRN-CL-025</t>
  </si>
  <si>
    <t>CCMBRN-NA-184</t>
  </si>
  <si>
    <t>CCMBRN-CL-026</t>
  </si>
  <si>
    <t>CCMBRN-NA-185</t>
  </si>
  <si>
    <t>CCMBRN-CL-027</t>
  </si>
  <si>
    <t>CCMBRN-NA-186</t>
  </si>
  <si>
    <t>CCMBRN-CL-028</t>
  </si>
  <si>
    <t>CCMBRN-NA-187</t>
  </si>
  <si>
    <t>CCMBRN-CL-029</t>
  </si>
  <si>
    <t>CCMBRN-NA-188</t>
  </si>
  <si>
    <t>CCMBRN-CL-030</t>
  </si>
  <si>
    <t>CCMBRN-NA-189</t>
  </si>
  <si>
    <t>CCMBRN-CL-031</t>
  </si>
  <si>
    <t>CCMBRN-NA-190</t>
  </si>
  <si>
    <t>CCMBRN-CL-032</t>
  </si>
  <si>
    <t>CCMBRN-NA-191</t>
  </si>
  <si>
    <t>CCMBRN-CL-033</t>
  </si>
  <si>
    <t>CCMBRN-NA-192</t>
  </si>
  <si>
    <t>CCMBRN-CL-034</t>
  </si>
  <si>
    <t>CCMBRN-NA-193</t>
  </si>
  <si>
    <t>CCMBRN-CL-035</t>
  </si>
  <si>
    <t>CCMBRN-NA-194</t>
  </si>
  <si>
    <t>CCMBRN-CL-036</t>
  </si>
  <si>
    <t>CCMBRN-NA-195</t>
  </si>
  <si>
    <t>CCMBRN-CL-037</t>
  </si>
  <si>
    <t>CCMBRN-NA-196</t>
  </si>
  <si>
    <t>CCMBRN-CA-001</t>
  </si>
  <si>
    <t>CCMBRN-EA-007</t>
  </si>
  <si>
    <t>CCMBRN-EA-008</t>
  </si>
  <si>
    <t>CCMBRN-NA-197</t>
  </si>
  <si>
    <t>CCMBRN-NA-198</t>
  </si>
  <si>
    <t>CCMBRN-EA-009</t>
  </si>
  <si>
    <t>CCMBRN-EA-010</t>
  </si>
  <si>
    <t>CCMBRN-EA-011</t>
  </si>
  <si>
    <t>CCMBRN-NA-199</t>
  </si>
  <si>
    <t>CCMBRN-NA-200</t>
  </si>
  <si>
    <t>CCMBRN-NA-201</t>
  </si>
  <si>
    <t>CCMBRN-NA-202</t>
  </si>
  <si>
    <t>CCMBRN-EA-012</t>
  </si>
  <si>
    <t>CCMBRN-NCA-001</t>
  </si>
  <si>
    <t>CCMBRN-EA-013</t>
  </si>
  <si>
    <t>CCMBRN-EA-014</t>
  </si>
  <si>
    <t>CCMBRN-EA-015</t>
  </si>
  <si>
    <t>CCMBRN-EA-016</t>
  </si>
  <si>
    <t>CCMBRN-EA-017</t>
  </si>
  <si>
    <t>CCMBRN-EA-018</t>
  </si>
  <si>
    <t>CCMBRN-EA-019</t>
  </si>
  <si>
    <t>CCMBRN-EA-020</t>
  </si>
  <si>
    <t>CCMBRN-EA-021</t>
  </si>
  <si>
    <t>CCMBRN-NA-203</t>
  </si>
  <si>
    <t>CCMBRN-NA-204</t>
  </si>
  <si>
    <t>CCMBRN-NA-205</t>
  </si>
  <si>
    <t>CCMBRN-NA-206</t>
  </si>
  <si>
    <t>CCMBRN-CA-002</t>
  </si>
  <si>
    <t>CCMBRN-EA-022</t>
  </si>
  <si>
    <t>CCMBRN-CA-003</t>
  </si>
  <si>
    <t>CCMBRN-CA-004</t>
  </si>
  <si>
    <t>CCMBRN-NA-207</t>
  </si>
  <si>
    <t>CCMBRN-NA-208</t>
  </si>
  <si>
    <t>CCMBRN-EA-023</t>
  </si>
  <si>
    <t>CCMBRN-EA-024</t>
  </si>
  <si>
    <t>CCMBRN-EA-025</t>
  </si>
  <si>
    <t>CCMBRN-EA-026</t>
  </si>
  <si>
    <t>CCMBRN-NA-209</t>
  </si>
  <si>
    <t>CCMBRN-IL-038</t>
  </si>
  <si>
    <t>CCMBRN-IL-039</t>
  </si>
  <si>
    <t>CCMBRN-IL-040</t>
  </si>
  <si>
    <t>CCMBRN-IL-041</t>
  </si>
  <si>
    <t>CCMBRN-CE-008</t>
  </si>
  <si>
    <t>CCMBRN-IL-042</t>
  </si>
  <si>
    <t>CCMBRN-IL-043</t>
  </si>
  <si>
    <t>CCMBRN-NA-210</t>
  </si>
  <si>
    <t>CCMBRN-IL-044</t>
  </si>
  <si>
    <t>CCMBRN-IL-045</t>
  </si>
  <si>
    <t>CCMBRN-IL-046</t>
  </si>
  <si>
    <t>CCMBRN-IL-047</t>
  </si>
  <si>
    <t>CCMBRN-IL-048</t>
  </si>
  <si>
    <t>CCMBRN-FC-001</t>
  </si>
  <si>
    <t>CCMBRN-NA-211</t>
  </si>
  <si>
    <t>CCMBRN-FC-002</t>
  </si>
  <si>
    <t>CCMBRN-NA-212</t>
  </si>
  <si>
    <t>CCMBRN-FC-003</t>
  </si>
  <si>
    <t>CCMBRN-NA-213</t>
  </si>
  <si>
    <t>CCMBRN-FC-004</t>
  </si>
  <si>
    <t>CCMBRN-NA-214</t>
  </si>
  <si>
    <t>CCMBRN-IL-049</t>
  </si>
  <si>
    <t>CCMBRN-IL-050</t>
  </si>
  <si>
    <t>CCMBRN-IL-051</t>
  </si>
  <si>
    <t>CCMBRN-IL-052</t>
  </si>
  <si>
    <t>CCMBRN-DETP-001</t>
  </si>
  <si>
    <t>CCMBRN-IL-053</t>
  </si>
  <si>
    <t>CCMBRN-ILE-005</t>
  </si>
  <si>
    <t>CCMBRN-SSL-005</t>
  </si>
  <si>
    <t>CCMBRN-NA-215</t>
  </si>
  <si>
    <t>CCMBRN-CE-009</t>
  </si>
  <si>
    <t>CCMBRN-CE-010</t>
  </si>
  <si>
    <t>CCMBRN-CE-011</t>
  </si>
  <si>
    <t>CCMBRN-CE-012</t>
  </si>
  <si>
    <t>CCMBRN-CE-013</t>
  </si>
  <si>
    <t>CCMBRN-CE-014</t>
  </si>
  <si>
    <t>CCMBRN-CE-015</t>
  </si>
  <si>
    <t>CCMBRN-CE-016</t>
  </si>
  <si>
    <t>CCMBRN-CE-017</t>
  </si>
  <si>
    <t>CCMBRN-CE-018</t>
  </si>
  <si>
    <t>CCMBRN-CE-019</t>
  </si>
  <si>
    <t>CCMBRN-CE-020</t>
  </si>
  <si>
    <t>CCMBRN-CE-021</t>
  </si>
  <si>
    <t>CCMBRN-NA-216</t>
  </si>
  <si>
    <t>CCMBRN-ASC-001</t>
  </si>
  <si>
    <t>CCMBRN-ASC-002</t>
  </si>
  <si>
    <t>CCMBRN-ASC-003</t>
  </si>
  <si>
    <t>CCMBRN-CE-022</t>
  </si>
  <si>
    <t>CCMBRN-CE-023</t>
  </si>
  <si>
    <t>CCMBRN-CE-024</t>
  </si>
  <si>
    <t>CCMBRN-CE-025</t>
  </si>
  <si>
    <t>CCMBRN-CE-026</t>
  </si>
  <si>
    <t>CCMBRN-CE-027</t>
  </si>
  <si>
    <t>CCMBRN-CE-028</t>
  </si>
  <si>
    <t>CCMBRN-CE-029</t>
  </si>
  <si>
    <t>CCMBRN-CE-030</t>
  </si>
  <si>
    <t>CCMBRN-CE-031</t>
  </si>
  <si>
    <t>CCMBRN-CE-032</t>
  </si>
  <si>
    <t>CCMBRN-CE-033</t>
  </si>
  <si>
    <t>CCMBRN-CE-034</t>
  </si>
  <si>
    <t>CCMBRN-CE-035</t>
  </si>
  <si>
    <t>CCMBRN-CE-036</t>
  </si>
  <si>
    <t>CCMBRN-CE-037</t>
  </si>
  <si>
    <t>CCMBRN-CE-038</t>
  </si>
  <si>
    <t>CCMBRN-CE-039</t>
  </si>
  <si>
    <t>CCMBRN-CE-040</t>
  </si>
  <si>
    <t>CCMBRN-CE-041</t>
  </si>
  <si>
    <t>CCMBRN-CE-042</t>
  </si>
  <si>
    <t>CCMBRN-CE-043</t>
  </si>
  <si>
    <t>CCMBRN-CE-044</t>
  </si>
  <si>
    <t>CCMBRN-CE-045</t>
  </si>
  <si>
    <t>CCMBRN-CEC-001</t>
  </si>
  <si>
    <t>CCMBRN-CEC-002</t>
  </si>
  <si>
    <t>CCMBRN-CEC-003</t>
  </si>
  <si>
    <t>CCMBRN-CEC-004</t>
  </si>
  <si>
    <t>CCMBRN-CEC-005</t>
  </si>
  <si>
    <t>CCMBRN-CEC-006</t>
  </si>
  <si>
    <t>CCMBRN-CEC-007</t>
  </si>
  <si>
    <t>CCMBRN-CEC-008</t>
  </si>
  <si>
    <t>CCMBRN-CEC-009</t>
  </si>
  <si>
    <t>CCMBRN-CEC-010</t>
  </si>
  <si>
    <t>CCMBRN-CEC-011</t>
  </si>
  <si>
    <t>CCMBRN-CEC-012</t>
  </si>
  <si>
    <t>CCMBRN-CEC-013</t>
  </si>
  <si>
    <t>CCMBRN-CEC-014</t>
  </si>
  <si>
    <t>CCMBRN-CEC-015</t>
  </si>
  <si>
    <t>CCMBRN-CEC-016</t>
  </si>
  <si>
    <t>CCMBRN-CEC-017</t>
  </si>
  <si>
    <t>CCMBRN-CEC-018</t>
  </si>
  <si>
    <t>CCMBRN-CEC-019</t>
  </si>
  <si>
    <t>CCMBRN-CEC-020</t>
  </si>
  <si>
    <t>CCMBRN-CEC-021</t>
  </si>
  <si>
    <t>CCMBRN-CEC-022</t>
  </si>
  <si>
    <t>CCMBRN-CEC-023</t>
  </si>
  <si>
    <t>CCMBRN-CEC-024</t>
  </si>
  <si>
    <t>CCMBRN-CEC-025</t>
  </si>
  <si>
    <t>CCMBRN-CEC-026</t>
  </si>
  <si>
    <t>CCMBRN-CEC-027</t>
  </si>
  <si>
    <t>CCMBRN-CEC-028</t>
  </si>
  <si>
    <t>CCMBRN-CEC-029</t>
  </si>
  <si>
    <t>CCMBRN-CEC-030</t>
  </si>
  <si>
    <t>CCMBRN-CEC-031</t>
  </si>
  <si>
    <t>CCMBRN-CEC-032</t>
  </si>
  <si>
    <t>CCMBRN-CEC-033</t>
  </si>
  <si>
    <t>CCMBRN-CEC-034</t>
  </si>
  <si>
    <t>CCMBRN-CEC-035</t>
  </si>
  <si>
    <t>CCMBRN-CEC-036</t>
  </si>
  <si>
    <t>CCMBRN-CEC-037</t>
  </si>
  <si>
    <t>CCMBRN-RAC-005</t>
  </si>
  <si>
    <t>CCMBRN-RAC-006</t>
  </si>
  <si>
    <t>CCMBRN-RAC-007</t>
  </si>
  <si>
    <t>CCMBRN-RAC-008</t>
  </si>
  <si>
    <t>CCMBRN-RAC-009</t>
  </si>
  <si>
    <t>CCMBRN-RAC-010</t>
  </si>
  <si>
    <t>CCMBRN-RAC-011</t>
  </si>
  <si>
    <t>CCMBRN-RAC-012</t>
  </si>
  <si>
    <t>CCMBRN-RAC-013</t>
  </si>
  <si>
    <t>CCMBRN-RAC-014</t>
  </si>
  <si>
    <t>CCMBRN-RAC-015</t>
  </si>
  <si>
    <t>CCMBRN-RAC-016</t>
  </si>
  <si>
    <t>CCMBRN-SAI-001</t>
  </si>
  <si>
    <t>CCMBRN-SAI-002</t>
  </si>
  <si>
    <t>CCMBRN-SAI-003</t>
  </si>
  <si>
    <t>CCMBRN-SAI-004</t>
  </si>
  <si>
    <t>CCMBRN-SAI-005</t>
  </si>
  <si>
    <t>CCMBRN-SAI-006</t>
  </si>
  <si>
    <t>CCMBRN-SAI-007</t>
  </si>
  <si>
    <t>CCMBRN-SAI-008</t>
  </si>
  <si>
    <t>CCMBRN-SAI-009</t>
  </si>
  <si>
    <t>CCMBRN-SAI-010</t>
  </si>
  <si>
    <t>CCMBRN-SAI-011</t>
  </si>
  <si>
    <t>CCMBRN-SAI-012</t>
  </si>
  <si>
    <t>CCMBRN-SAI-013</t>
  </si>
  <si>
    <t>CCMBRN-SAI-014</t>
  </si>
  <si>
    <t>CCMBRN-GS-005</t>
  </si>
  <si>
    <t>CCMBRN-RAC-017</t>
  </si>
  <si>
    <t>CCMBRN-RAC-018</t>
  </si>
  <si>
    <t>CCMBRN-RAC-019</t>
  </si>
  <si>
    <t>CCMBRN-RAC-020</t>
  </si>
  <si>
    <t>CCMBRN-CVT-001</t>
  </si>
  <si>
    <t>CCMBRN-CVT-002</t>
  </si>
  <si>
    <t>CCMBRN-CVT-003</t>
  </si>
  <si>
    <t>CCMBRN-CVT-004</t>
  </si>
  <si>
    <t>CCMBRN-CVT-005</t>
  </si>
  <si>
    <t>CCMBRN-CVT-006</t>
  </si>
  <si>
    <t>CCMBRN-CVT-007</t>
  </si>
  <si>
    <t>CCMBRN-CVT-008</t>
  </si>
  <si>
    <t>CCMBRN-CVT-009</t>
  </si>
  <si>
    <t>CCMBRN-CVT-010</t>
  </si>
  <si>
    <t>CCMBRN-CVT-011</t>
  </si>
  <si>
    <t>CCMBRN-CVT-012</t>
  </si>
  <si>
    <t>CCMBRN-CVT-013</t>
  </si>
  <si>
    <t>CCMBRN-CVT-014</t>
  </si>
  <si>
    <t>CCMBRN-CVT-015</t>
  </si>
  <si>
    <t>CCMBRN-CVT-016</t>
  </si>
  <si>
    <t>CCMBRN-CVT-017</t>
  </si>
  <si>
    <t>CCMBRN-CVT-018</t>
  </si>
  <si>
    <t>CCMBRN-CVT-019</t>
  </si>
  <si>
    <t>CCMBRN-CVT-020</t>
  </si>
  <si>
    <t>CCMBRN-CVT-021</t>
  </si>
  <si>
    <t>CCMBRN-CVT-022</t>
  </si>
  <si>
    <t>CCMBRN-CVT-023</t>
  </si>
  <si>
    <t>CCMBRN-CVT-024</t>
  </si>
  <si>
    <t>CCMBRN-CVT-025</t>
  </si>
  <si>
    <t>CCMBRN-CVT-026</t>
  </si>
  <si>
    <t>CCMBRN-CVT-027</t>
  </si>
  <si>
    <t>CCMBRN-CVT-028</t>
  </si>
  <si>
    <t>CCMBRN-CVT-029</t>
  </si>
  <si>
    <t>CCMBRN-CVT-030</t>
  </si>
  <si>
    <t>CCMBRN-CVT-031</t>
  </si>
  <si>
    <t>CCMBRN-CVT-032</t>
  </si>
  <si>
    <t>CCMBRN-CVT-033</t>
  </si>
  <si>
    <t>CCMBRN-CVT-034</t>
  </si>
  <si>
    <t>CCMBRN-CVT-035</t>
  </si>
  <si>
    <t>CCMBRN-CVT-036</t>
  </si>
  <si>
    <t>CCMBRN-CUB-037</t>
  </si>
  <si>
    <t>CCMBRN-NA-217</t>
  </si>
  <si>
    <t>CCMBRN-LV-007</t>
  </si>
  <si>
    <t>CCMBRN-CIM-019</t>
  </si>
  <si>
    <t>CCMBRN-FT-025</t>
  </si>
  <si>
    <t>CCMBRN-VEN-043</t>
  </si>
  <si>
    <t>CCMBRN-PAR-043</t>
  </si>
  <si>
    <t>CCMBRN-EA-027</t>
  </si>
  <si>
    <t>CCMBRN-VRV-001</t>
  </si>
  <si>
    <t>CCMBRN-EA-028</t>
  </si>
  <si>
    <t>CCMBRN-PE-001</t>
  </si>
  <si>
    <t>CCMBRN-PE-002</t>
  </si>
  <si>
    <t>CCMBRN-CL-038</t>
  </si>
  <si>
    <t>CCMBRN-HUM-001</t>
  </si>
  <si>
    <t>CCMBRN-EB-003</t>
  </si>
  <si>
    <t>CCMBRN-CVT-037</t>
  </si>
  <si>
    <t>CCMBRN-RCC-001</t>
  </si>
  <si>
    <t>CCMBRN-SN-007</t>
  </si>
  <si>
    <t>CCMBRN-VTEX-001</t>
  </si>
  <si>
    <t>CCMBRN-DCO-001</t>
  </si>
  <si>
    <t>CCMBRN-CAL-001</t>
  </si>
  <si>
    <t>CCMBRN-CAL-002</t>
  </si>
  <si>
    <t>CCMBRN-DEX-001</t>
  </si>
  <si>
    <t>CCMBRN-EB-004</t>
  </si>
  <si>
    <t>CCMBRN-SR-005</t>
  </si>
  <si>
    <t>CCMBRN-CGBT-001</t>
  </si>
  <si>
    <t>CCMBRN-CE-046</t>
  </si>
  <si>
    <t>CCMBRN-CE-047</t>
  </si>
  <si>
    <t>CCMBRN-IL-054</t>
  </si>
  <si>
    <t>CCMBRN-IEX-005</t>
  </si>
  <si>
    <t>CCMBRN-ILE-006</t>
  </si>
  <si>
    <t>CCMBRN-GS-006</t>
  </si>
  <si>
    <t>CCMBRN-PT-011</t>
  </si>
  <si>
    <t>CCMBRN-PT-012</t>
  </si>
  <si>
    <t>CCMBRN-SAI-015</t>
  </si>
  <si>
    <t>CCMBRN-NA-218</t>
  </si>
  <si>
    <t>CCMBRN-BCD-001</t>
  </si>
  <si>
    <t>CCMBRN-AUD-001</t>
  </si>
  <si>
    <t>CCMBRN-CONT-001</t>
  </si>
  <si>
    <t>CCMBRN-SN-008</t>
  </si>
  <si>
    <t>CCMBRN-CONT-002</t>
  </si>
  <si>
    <t>CCMBRN-VAL-001</t>
  </si>
  <si>
    <t>CCMBRN-TE-001</t>
  </si>
  <si>
    <t>CCMBRN-DESC-001</t>
  </si>
  <si>
    <t>CCMBRN-RYD-001</t>
  </si>
  <si>
    <t>CCMBRN-AR-005</t>
  </si>
  <si>
    <t>CCMBRN-FSEP-001</t>
  </si>
  <si>
    <t>CCMBRN-SN-009</t>
  </si>
  <si>
    <t>CCMBRN-VAL-002</t>
  </si>
  <si>
    <t>CCMBRN-CONT-003</t>
  </si>
  <si>
    <t>CCMBRN-NA-219</t>
  </si>
  <si>
    <t>CCMBRN-NA-220</t>
  </si>
  <si>
    <t>CCMBRN-CSG-002</t>
  </si>
  <si>
    <t>CCMBRN-DET-005</t>
  </si>
  <si>
    <t>CCMBRN-PUL-011</t>
  </si>
  <si>
    <t>CCMBRN-SIR-003</t>
  </si>
  <si>
    <t>CCMBRN-BIE-007</t>
  </si>
  <si>
    <t>CCMBRN-EXT-013</t>
  </si>
  <si>
    <t>CCMBRN-EXT-014</t>
  </si>
  <si>
    <t>CCMBRN-PT-013</t>
  </si>
  <si>
    <t>CCMBRN-EXU-007</t>
  </si>
  <si>
    <t>CCMBRN-EXU-008</t>
  </si>
  <si>
    <t>CCMBRN-EXU-009</t>
  </si>
  <si>
    <t>CCMBRN-EXU-010</t>
  </si>
  <si>
    <t>CCMBRN-ACS-007</t>
  </si>
  <si>
    <t>CCMBRN-INT-001</t>
  </si>
  <si>
    <t>CCMBRN-VD-005</t>
  </si>
  <si>
    <t>CCMBRN-MEG-001</t>
  </si>
  <si>
    <t>CCMBRN-RAC-021</t>
  </si>
  <si>
    <t>CCMBRN-ELEC-103</t>
  </si>
  <si>
    <t>CCMBRN-ELEC-104</t>
  </si>
  <si>
    <t>CCMBRN-TV-039</t>
  </si>
  <si>
    <t>CCMBRN-PT-014</t>
  </si>
  <si>
    <t>CCMBRN-CSG-003</t>
  </si>
  <si>
    <t>CCMBRN-DETP-002</t>
  </si>
  <si>
    <t>CCMBRN-SEG-001</t>
  </si>
  <si>
    <t>CCMBRN-CAM-010</t>
  </si>
  <si>
    <t>CCMBRN-NA-221</t>
  </si>
  <si>
    <t>CCMBRN-NA-222</t>
  </si>
  <si>
    <t>CCMBRN-NA-223</t>
  </si>
  <si>
    <t>CCMBRN-TRF-001</t>
  </si>
  <si>
    <t>CCMBRN-CMT-001</t>
  </si>
  <si>
    <t>CCMBRN-NA-224</t>
  </si>
  <si>
    <t>CCMBRN-TRF-002</t>
  </si>
  <si>
    <t>CCMBRN-TRF-003</t>
  </si>
  <si>
    <t>CCMBRN-PY-001</t>
  </si>
  <si>
    <t>CCMBRN-NA-225</t>
  </si>
  <si>
    <t>CCMANX-EB-001</t>
  </si>
  <si>
    <t>CCMANX-EB-002</t>
  </si>
  <si>
    <t>CCMANX-EB-003</t>
  </si>
  <si>
    <t>CCMANX-EB-004</t>
  </si>
  <si>
    <t>CCMANX-EB-005</t>
  </si>
  <si>
    <t>CCMANX-EB-006</t>
  </si>
  <si>
    <t>CCMANX-EB-007</t>
  </si>
  <si>
    <t>CCMANX-EB-008</t>
  </si>
  <si>
    <t>CCMANX-EB-009</t>
  </si>
  <si>
    <t>CCMANX-EB-010</t>
  </si>
  <si>
    <t>CCMANX-EB-011</t>
  </si>
  <si>
    <t>CCMANX-EB-012</t>
  </si>
  <si>
    <t>CCMANX-EB-013</t>
  </si>
  <si>
    <t>CCMANX-EB-014</t>
  </si>
  <si>
    <t>CCMANX-EB-015</t>
  </si>
  <si>
    <t>CCMANX-EB-016</t>
  </si>
  <si>
    <t>CCMANX-EB-017</t>
  </si>
  <si>
    <t>CCMANX-EB-018</t>
  </si>
  <si>
    <t>CCMANX-EB-019</t>
  </si>
  <si>
    <t>CCMANX-EB-020</t>
  </si>
  <si>
    <t>CCMANX-EB-021</t>
  </si>
  <si>
    <t>CCMANX-EB-022</t>
  </si>
  <si>
    <t>CCMANX-EB-023</t>
  </si>
  <si>
    <t>CCMANX-EB-024</t>
  </si>
  <si>
    <t>CCMANX-EB-025</t>
  </si>
  <si>
    <t>CCMANX-EB-026</t>
  </si>
  <si>
    <t>CCMANX-EB-027</t>
  </si>
  <si>
    <t>CCMANX-EB-028</t>
  </si>
  <si>
    <t>CCMANX-EB-029</t>
  </si>
  <si>
    <t>CCMANX-EB-030</t>
  </si>
  <si>
    <t>CCMANX-EB-031</t>
  </si>
  <si>
    <t>CCMANX-BCD-001</t>
  </si>
  <si>
    <t>CCMANX-CAL-001</t>
  </si>
  <si>
    <t>CCMANX-CAL-002</t>
  </si>
  <si>
    <t>CCMANX-CEN-001</t>
  </si>
  <si>
    <t>CCMANX-EA-001</t>
  </si>
  <si>
    <t>CCMANX-EA-002</t>
  </si>
  <si>
    <t>CCMANX-EA-003</t>
  </si>
  <si>
    <t>CCMANX-DACS-001</t>
  </si>
  <si>
    <t>CCMANX-DAFS-001</t>
  </si>
  <si>
    <t>CCMANX-DACS-002</t>
  </si>
  <si>
    <t>CCMANX-DEX-001</t>
  </si>
  <si>
    <t>CCMANX-DEX-002</t>
  </si>
  <si>
    <t>CCMANX-DEX-003</t>
  </si>
  <si>
    <t>CCMANX-DEX-004</t>
  </si>
  <si>
    <t>CCMANX-MOB-001</t>
  </si>
  <si>
    <t>CCMANX-EXT-001</t>
  </si>
  <si>
    <t>CCMANX-EXT-002</t>
  </si>
  <si>
    <t>CCMANX-EXT-003</t>
  </si>
  <si>
    <t>CCMANX-EXT-004</t>
  </si>
  <si>
    <t>CCMANX-EXT-005</t>
  </si>
  <si>
    <t>CCMANX-EXT-006</t>
  </si>
  <si>
    <t>CCMANX-EXT-007</t>
  </si>
  <si>
    <t>CCMANX-EXT-008</t>
  </si>
  <si>
    <t>CCMANX-EXT-009</t>
  </si>
  <si>
    <t>CCMANX-EXT-010</t>
  </si>
  <si>
    <t>CCMANX-EXT-011</t>
  </si>
  <si>
    <t>CCMANX-EXT-012</t>
  </si>
  <si>
    <t>CCMANX-EXT-013</t>
  </si>
  <si>
    <t>CCMANX-EXT-014</t>
  </si>
  <si>
    <t>CCMANX-EXT-015</t>
  </si>
  <si>
    <t>CCMANX-EXT-016</t>
  </si>
  <si>
    <t>CCMANX-EXT-017</t>
  </si>
  <si>
    <t>CCMANX-EXT-018</t>
  </si>
  <si>
    <t>CCMANX-EXT-019</t>
  </si>
  <si>
    <t>CCMANX-EXT-020</t>
  </si>
  <si>
    <t>CCMANX-EXT-021</t>
  </si>
  <si>
    <t>CCMANX-EXT-022</t>
  </si>
  <si>
    <t>CCMANX-EXT-023</t>
  </si>
  <si>
    <t>CCMANX-EXT-024</t>
  </si>
  <si>
    <t>CCMANX-FC-001</t>
  </si>
  <si>
    <t>CCMANX-NA-001</t>
  </si>
  <si>
    <t>CCMANX-FC-002</t>
  </si>
  <si>
    <t>CCMANX-NA-002</t>
  </si>
  <si>
    <t>CCMANX-FC-003</t>
  </si>
  <si>
    <t>CCMANX-NA-003</t>
  </si>
  <si>
    <t>CCMANX-FC-004</t>
  </si>
  <si>
    <t>CCMANX-NA-004</t>
  </si>
  <si>
    <t>CCMANX-ILE-001</t>
  </si>
  <si>
    <t>CCMANX-CMT-001</t>
  </si>
  <si>
    <t>CCMANX-NA-005</t>
  </si>
  <si>
    <t>CCMANX-BCMT-001</t>
  </si>
  <si>
    <t>CCMANX-TRF-001</t>
  </si>
  <si>
    <t>CCMANX-ET-001</t>
  </si>
  <si>
    <t>CCMANX-ET-002</t>
  </si>
  <si>
    <t>CCMANX-ELEC-001</t>
  </si>
  <si>
    <t>CCMANX-BEX-001</t>
  </si>
  <si>
    <t>CCMANX-RTC-001</t>
  </si>
  <si>
    <t>CCMANX-RTC-002</t>
  </si>
  <si>
    <t>CCMANX-ACS-001</t>
  </si>
  <si>
    <t>CCMANX-AFS-001</t>
  </si>
  <si>
    <t>CCMANX-RTAI-001</t>
  </si>
  <si>
    <t>CCMANX-SN-001</t>
  </si>
  <si>
    <t>CCMANX-CAM-001</t>
  </si>
  <si>
    <t>CCMANX-DIF-001</t>
  </si>
  <si>
    <t>CCMANX-DET-001</t>
  </si>
  <si>
    <t>CCMANX-CE-001</t>
  </si>
  <si>
    <t>CCMANX-CMRE-001</t>
  </si>
  <si>
    <t>CCMANX-IL-001</t>
  </si>
  <si>
    <t>CCMANX-ILE-002</t>
  </si>
  <si>
    <t>CCMANX-IL-002</t>
  </si>
  <si>
    <t>CCMANX-IL-003</t>
  </si>
  <si>
    <t>CCMANX-NA-006</t>
  </si>
  <si>
    <t>CCMANX-CMRE-002</t>
  </si>
  <si>
    <t>CCMANX-PUL-001</t>
  </si>
  <si>
    <t>CCMANX-CMRE-003</t>
  </si>
  <si>
    <t>CCMANX-SIR-001</t>
  </si>
  <si>
    <t>CCMANX-VD-001</t>
  </si>
  <si>
    <t>CCMANX-BCBT-001</t>
  </si>
  <si>
    <t>CCMANX-PT-001</t>
  </si>
  <si>
    <t>CCMANX-SCOM-001</t>
  </si>
  <si>
    <t>CCMANX-NA-007</t>
  </si>
  <si>
    <t>CCMANX-ET-003</t>
  </si>
  <si>
    <t>CCMANX-ELEC-002</t>
  </si>
  <si>
    <t>CCMANX-BEX-002</t>
  </si>
  <si>
    <t>CCMANX-RTC-003</t>
  </si>
  <si>
    <t>CCMANX-RTC-004</t>
  </si>
  <si>
    <t>CCMANX-ACS-002</t>
  </si>
  <si>
    <t>CCMANX-AFS-002</t>
  </si>
  <si>
    <t>CCMANX-RTAI-002</t>
  </si>
  <si>
    <t>CCMANX-SN-002</t>
  </si>
  <si>
    <t>CCMANX-CAM-002</t>
  </si>
  <si>
    <t>CCMANX-DIF-002</t>
  </si>
  <si>
    <t>CCMANX-DET-002</t>
  </si>
  <si>
    <t>CCMANX-CE-002</t>
  </si>
  <si>
    <t>CCMANX-CMRE-004</t>
  </si>
  <si>
    <t>CCMANX-IL-004</t>
  </si>
  <si>
    <t>CCMANX-IL-005</t>
  </si>
  <si>
    <t>CCMANX-IL-006</t>
  </si>
  <si>
    <t>CCMANX-CMRE-005</t>
  </si>
  <si>
    <t>CCMANX-PUL-002</t>
  </si>
  <si>
    <t>CCMANX-CMRE-006</t>
  </si>
  <si>
    <t>CCMANX-SIR-002</t>
  </si>
  <si>
    <t>CCMANX-VD-002</t>
  </si>
  <si>
    <t>CCMANX-BCBT-002</t>
  </si>
  <si>
    <t>CCMANX-PT-002</t>
  </si>
  <si>
    <t>CCMANX-SCOM-002</t>
  </si>
  <si>
    <t>CCMANX-ET-004</t>
  </si>
  <si>
    <t>CCMANX-ELEC-003</t>
  </si>
  <si>
    <t>CCMANX-BEX-003</t>
  </si>
  <si>
    <t>CCMANX-RTC-005</t>
  </si>
  <si>
    <t>CCMANX-RTC-006</t>
  </si>
  <si>
    <t>CCMANX-ACS-003</t>
  </si>
  <si>
    <t>CCMANX-AFS-003</t>
  </si>
  <si>
    <t>CCMANX-RTAI-003</t>
  </si>
  <si>
    <t>CCMANX-SN-003</t>
  </si>
  <si>
    <t>CCMANX-CAM-003</t>
  </si>
  <si>
    <t>CCMANX-DIF-003</t>
  </si>
  <si>
    <t>CCMANX-DET-003</t>
  </si>
  <si>
    <t>CCMANX-CE-003</t>
  </si>
  <si>
    <t>CCMANX-CMRE-007</t>
  </si>
  <si>
    <t>CCMANX-ILE-003</t>
  </si>
  <si>
    <t>CCMANX-IL-007</t>
  </si>
  <si>
    <t>CCMANX-IL-008</t>
  </si>
  <si>
    <t>CCMANX-IL-009</t>
  </si>
  <si>
    <t>CCMANX-NA-008</t>
  </si>
  <si>
    <t>CCMANX-CMRE-008</t>
  </si>
  <si>
    <t>CCMANX-PUL-003</t>
  </si>
  <si>
    <t>CCMANX-CMRE-009</t>
  </si>
  <si>
    <t>CCMANX-SIR-003</t>
  </si>
  <si>
    <t>CCMANX-VD-003</t>
  </si>
  <si>
    <t>CCMANX-BCBT-003</t>
  </si>
  <si>
    <t>CCMANX-PT-003</t>
  </si>
  <si>
    <t>CCMANX-SCOM-003</t>
  </si>
  <si>
    <t>CCMANX-PY-001</t>
  </si>
  <si>
    <t>CCMANX-ET-005</t>
  </si>
  <si>
    <t>CCMANX-ET-006</t>
  </si>
  <si>
    <t>CCMANX-ET-007</t>
  </si>
  <si>
    <t>CCMANX-ET-008</t>
  </si>
  <si>
    <t>CCMANX-MOBCOC-001</t>
  </si>
  <si>
    <t>CCMANX-BEX-004</t>
  </si>
  <si>
    <t>CCMANX-RTC-007</t>
  </si>
  <si>
    <t>CCMANX-RTC-008</t>
  </si>
  <si>
    <t>CCMANX-ACS-004</t>
  </si>
  <si>
    <t>CCMANX-AFS-004</t>
  </si>
  <si>
    <t>CCMANX-GPG-001</t>
  </si>
  <si>
    <t>CCMANX-RTAI-004</t>
  </si>
  <si>
    <t>CCMANX-SN-004</t>
  </si>
  <si>
    <t>CCMANX-CAM-004</t>
  </si>
  <si>
    <t>CCMANX-DIF-004</t>
  </si>
  <si>
    <t>CCMANX-DIF-005</t>
  </si>
  <si>
    <t>CCMANX-DET-004</t>
  </si>
  <si>
    <t>CCMANX-DETP-001</t>
  </si>
  <si>
    <t>CCMANX-ILE-004</t>
  </si>
  <si>
    <t>CCMANX-IL-010</t>
  </si>
  <si>
    <t>CCMANX-CE-004</t>
  </si>
  <si>
    <t>CCMANX-CMRE-010</t>
  </si>
  <si>
    <t>CCMANX-IL-011</t>
  </si>
  <si>
    <t>CCMANX-IL-012</t>
  </si>
  <si>
    <t>CCMANX-IL-013</t>
  </si>
  <si>
    <t>CCMANX-ILE-005</t>
  </si>
  <si>
    <t>CCMANX-IL-014</t>
  </si>
  <si>
    <t>CCMANX-IL-015</t>
  </si>
  <si>
    <t>CCMANX-IL-016</t>
  </si>
  <si>
    <t>CCMANX-NA-009</t>
  </si>
  <si>
    <t>CCMANX-CMRE-011</t>
  </si>
  <si>
    <t>CCMANX-PUL-004</t>
  </si>
  <si>
    <t>CCMANX-NA-010</t>
  </si>
  <si>
    <t>CCMANX-CMRE-012</t>
  </si>
  <si>
    <t>CCMANX-SEG-001</t>
  </si>
  <si>
    <t>CCMANX-NA-011</t>
  </si>
  <si>
    <t>CCMANX-SIR-004</t>
  </si>
  <si>
    <t>CCMANX-VD-004</t>
  </si>
  <si>
    <t>CCMANX-GS-001</t>
  </si>
  <si>
    <t>CCMANX-BCBT-004</t>
  </si>
  <si>
    <t>CCMANX-PT-004</t>
  </si>
  <si>
    <t>CCMANX-SCOM-004</t>
  </si>
  <si>
    <t>CCMANX-ELEC-004</t>
  </si>
  <si>
    <t>CCMANX-BEX-005</t>
  </si>
  <si>
    <t>CCMANX-BIE-001</t>
  </si>
  <si>
    <t>CCMANX-RTC-009</t>
  </si>
  <si>
    <t>CCMANX-RTC-010</t>
  </si>
  <si>
    <t>CCMANX-ACS-005</t>
  </si>
  <si>
    <t>CCMANX-AFS-005</t>
  </si>
  <si>
    <t>CCMANX-RTAI-005</t>
  </si>
  <si>
    <t>CCMANX-SN-005</t>
  </si>
  <si>
    <t>CCMANX-GAS-001</t>
  </si>
  <si>
    <t>CCMANX-DET-005</t>
  </si>
  <si>
    <t>CCMANX-DESC-001</t>
  </si>
  <si>
    <t>CCMANX-CE-005</t>
  </si>
  <si>
    <t>CCMANX-EXT-025</t>
  </si>
  <si>
    <t>CCMANX-EXT-026</t>
  </si>
  <si>
    <t>CCMANX-DESC-002</t>
  </si>
  <si>
    <t>CCMANX-CMRE-013</t>
  </si>
  <si>
    <t>CCMANX-HUM-001</t>
  </si>
  <si>
    <t>CCMANX-IL-017</t>
  </si>
  <si>
    <t>CCMANX-IL-018</t>
  </si>
  <si>
    <t>CCMANX-IL-019</t>
  </si>
  <si>
    <t>CCMANX-ILE-006</t>
  </si>
  <si>
    <t>CCMANX-NA-012</t>
  </si>
  <si>
    <t>CCMANX-CMRE-014</t>
  </si>
  <si>
    <t>CCMANX-PUL-005</t>
  </si>
  <si>
    <t>CCMANX-CMRE-015</t>
  </si>
  <si>
    <t>CCMANX-SIR-005</t>
  </si>
  <si>
    <t>CCMANX-VD-005</t>
  </si>
  <si>
    <t>CCMANX-SCOM-005</t>
  </si>
  <si>
    <t>CCMANX-ET-009</t>
  </si>
  <si>
    <t>CCMANX-ELEC-005</t>
  </si>
  <si>
    <t>CCMANX-NA-013</t>
  </si>
  <si>
    <t>CCMANX-BEX-006</t>
  </si>
  <si>
    <t>CCMANX-RTC-011</t>
  </si>
  <si>
    <t>CCMANX-RTC-012</t>
  </si>
  <si>
    <t>CCMANX-ACS-006</t>
  </si>
  <si>
    <t>CCMANX-AFS-006</t>
  </si>
  <si>
    <t>CCMANX-GPG-002</t>
  </si>
  <si>
    <t>CCMANX-RTAI-006</t>
  </si>
  <si>
    <t>CCMANX-SN-006</t>
  </si>
  <si>
    <t>CCMANX-CONT-001</t>
  </si>
  <si>
    <t>CCMANX-CONT-002</t>
  </si>
  <si>
    <t>CCMANX-DET-006</t>
  </si>
  <si>
    <t>CCMANX-DESC-003</t>
  </si>
  <si>
    <t>CCMANX-BCE-001</t>
  </si>
  <si>
    <t>CCMANX-ILE-007</t>
  </si>
  <si>
    <t>CCMANX-CGBT-001</t>
  </si>
  <si>
    <t>CCMANX-SAI-001</t>
  </si>
  <si>
    <t>CCMANX-NA-014</t>
  </si>
  <si>
    <t>CCMANX-SAI-002</t>
  </si>
  <si>
    <t>CCMANX-CE-006</t>
  </si>
  <si>
    <t>CCMANX-CMRE-016</t>
  </si>
  <si>
    <t>CCMANX-IL-020</t>
  </si>
  <si>
    <t>CCMANX-IL-021</t>
  </si>
  <si>
    <t>CCMANX-IL-022</t>
  </si>
  <si>
    <t>CCMANX-ILE-008</t>
  </si>
  <si>
    <t>CCMANX-NA-015</t>
  </si>
  <si>
    <t>CCMANX-CMRE-017</t>
  </si>
  <si>
    <t>CCMANX-CMT-002</t>
  </si>
  <si>
    <t>CCMANX-TRF-002</t>
  </si>
  <si>
    <t>CCMANX-PUL-006</t>
  </si>
  <si>
    <t>CCMANX-CMRE-018</t>
  </si>
  <si>
    <t>CCMANX-SIR-006</t>
  </si>
  <si>
    <t>CCMANX-VD-006</t>
  </si>
  <si>
    <t>CCMANX-BCBT-005</t>
  </si>
  <si>
    <t>CCMANX-PT-005</t>
  </si>
  <si>
    <t>CCMANX-SCOM-006</t>
  </si>
  <si>
    <t>CCMANX-CGBT-002</t>
  </si>
  <si>
    <t>CCMANX-CEC-001</t>
  </si>
  <si>
    <t>CCMANX-CE-007</t>
  </si>
  <si>
    <t>CCMANX-CE-008</t>
  </si>
  <si>
    <t>CCMANX-CEC-002</t>
  </si>
  <si>
    <t>CCMANX-CE-009</t>
  </si>
  <si>
    <t>CCMANX-CE-010</t>
  </si>
  <si>
    <t>CCMANX-CE-011</t>
  </si>
  <si>
    <t>CCMANX-CE-012</t>
  </si>
  <si>
    <t>CCMANX-CGBT-003</t>
  </si>
  <si>
    <t>CCMANX-ASC-001</t>
  </si>
  <si>
    <t>CCMANX-CE-013</t>
  </si>
  <si>
    <t>CCMANX-C-SG-001</t>
  </si>
  <si>
    <t>CCMANX-CE-014</t>
  </si>
  <si>
    <t>CCMANX-RAC-001</t>
  </si>
  <si>
    <t>CCMANX-PE-001</t>
  </si>
  <si>
    <t>CCMANX-PE-002</t>
  </si>
  <si>
    <t>CCMANX-RAC-002</t>
  </si>
  <si>
    <t>CCMANX-PRO-001</t>
  </si>
  <si>
    <t>CCMANX-PAN-001</t>
  </si>
  <si>
    <t>CCMANX-NA-016</t>
  </si>
  <si>
    <t>CCMANX-TE-001</t>
  </si>
  <si>
    <t>CCMANX-TE-002</t>
  </si>
  <si>
    <t>CCMANX-CL-001</t>
  </si>
  <si>
    <t>CCMANX-NA-017</t>
  </si>
  <si>
    <t>CCMANX-CL-002</t>
  </si>
  <si>
    <t>CCMANX-NA-018</t>
  </si>
  <si>
    <t>CCMANX-CL-003</t>
  </si>
  <si>
    <t>CCMANX-NA-019</t>
  </si>
  <si>
    <t>CCMANX-CL-004</t>
  </si>
  <si>
    <t>CCMANX-NA-020</t>
  </si>
  <si>
    <t>CCMANX-CL-005</t>
  </si>
  <si>
    <t>CCMANX-NA-021</t>
  </si>
  <si>
    <t>CCMANX-CL-006</t>
  </si>
  <si>
    <t>CCMANX-NA-022</t>
  </si>
  <si>
    <t>CCMANX-CL-007</t>
  </si>
  <si>
    <t>CCMANX-NA-023</t>
  </si>
  <si>
    <t>CCMANX-CL-008</t>
  </si>
  <si>
    <t>CCMANX-NA-024</t>
  </si>
  <si>
    <t>CCMANX-CL-009</t>
  </si>
  <si>
    <t>CCMANX-NA-025</t>
  </si>
  <si>
    <t>CCMANX-CL-010</t>
  </si>
  <si>
    <t>CCMANX-NA-026</t>
  </si>
  <si>
    <t>CCMANX-CL-011</t>
  </si>
  <si>
    <t>CCMANX-NA-027</t>
  </si>
  <si>
    <t>CCMANX-NA-028</t>
  </si>
  <si>
    <t>CCMANX-FC-005</t>
  </si>
  <si>
    <t>CCMANX-NA-029</t>
  </si>
  <si>
    <t>CCMANX-CL-012</t>
  </si>
  <si>
    <t>CCMANX-NA-030</t>
  </si>
  <si>
    <t>CCMANX-CVT-001</t>
  </si>
  <si>
    <t>CCMANX-CVT-002</t>
  </si>
  <si>
    <t>CCMANX-CVT-003</t>
  </si>
  <si>
    <t>CCMANX-CVT-004</t>
  </si>
  <si>
    <t>CCMANX-CVT-005</t>
  </si>
  <si>
    <t>CCMANX-EXA-001</t>
  </si>
  <si>
    <t>CCMANX-NA-031</t>
  </si>
  <si>
    <t>CCMANX-NA-032</t>
  </si>
  <si>
    <t>CCMANX-NA-033</t>
  </si>
  <si>
    <t>CCMANX-NA-034</t>
  </si>
  <si>
    <t>CCMANX-NA-035</t>
  </si>
  <si>
    <t>CCMANX-NA-036</t>
  </si>
  <si>
    <t>CCMANX-NA-037</t>
  </si>
  <si>
    <t>CCMANX-NA-038</t>
  </si>
  <si>
    <t>CCMANX-NA-039</t>
  </si>
  <si>
    <t>CCMANX-NA-040</t>
  </si>
  <si>
    <t>CCMANX-NA-041</t>
  </si>
  <si>
    <t>CCMANX-NA-042</t>
  </si>
  <si>
    <t>CCMANX-NA-043</t>
  </si>
  <si>
    <t>CCMANX-NA-044</t>
  </si>
  <si>
    <t>CCMANX-NA-045</t>
  </si>
  <si>
    <t>CCMANX-NA-046</t>
  </si>
  <si>
    <t>CCMANX-GPCI-001</t>
  </si>
  <si>
    <t>CCMBRN-GPCI-001</t>
  </si>
  <si>
    <t>CCMANX-CL-013</t>
  </si>
  <si>
    <t>CCMBRN-CL-039</t>
  </si>
  <si>
    <t>CCMANX-PAU-001</t>
  </si>
  <si>
    <t>CCMBRN-PAU-001</t>
  </si>
  <si>
    <t>CCMANX-EOC-001</t>
  </si>
  <si>
    <t>CCMBRN-EOC-001</t>
  </si>
  <si>
    <t>Referència de Zones:</t>
  </si>
  <si>
    <t>Codi zona superior</t>
  </si>
  <si>
    <t>LOT3</t>
  </si>
  <si>
    <t>LOT 3 (Tots)</t>
  </si>
  <si>
    <t>CCMANX-PAU-002</t>
  </si>
  <si>
    <t>CCMBRN-PAU-002</t>
  </si>
  <si>
    <t>CCM Born Edifici Annex</t>
  </si>
  <si>
    <t>CCM Born</t>
  </si>
  <si>
    <t>Número de sèrie</t>
  </si>
  <si>
    <t>Data de fabricació</t>
  </si>
  <si>
    <t>Data d'instal·lació</t>
  </si>
  <si>
    <t>Potència</t>
  </si>
  <si>
    <t>Zones a les quals dona servei</t>
  </si>
  <si>
    <t>Estàndard</t>
  </si>
  <si>
    <t>Codi Instal·lació</t>
  </si>
  <si>
    <t>Codi Zona</t>
  </si>
  <si>
    <t>Zona</t>
  </si>
  <si>
    <t>Codi Gamma</t>
  </si>
  <si>
    <t>Descripció Tasca</t>
  </si>
  <si>
    <t>Temps total per Estàndard / Tipologia (hores)</t>
  </si>
  <si>
    <t>Elaboració del Pla d'Autoprotecció</t>
  </si>
  <si>
    <t>Cas d'Inspaccions</t>
  </si>
  <si>
    <t>Equipament Audiovisual</t>
  </si>
  <si>
    <t>Petit Electrodomèstic</t>
  </si>
  <si>
    <t>Gravadora de seguretat</t>
  </si>
  <si>
    <t>Coberta inclinada de panell sandwich</t>
  </si>
  <si>
    <t>Façana exterior</t>
  </si>
  <si>
    <t>Cortina</t>
  </si>
  <si>
    <t>Motor</t>
  </si>
  <si>
    <t>Armari climàtic</t>
  </si>
  <si>
    <t>Paviment exterior</t>
  </si>
  <si>
    <t>Antena</t>
  </si>
  <si>
    <t>Font d'alimentació</t>
  </si>
  <si>
    <t>PC</t>
  </si>
  <si>
    <t>Televisors</t>
  </si>
  <si>
    <t>Comporta de Regulació</t>
  </si>
  <si>
    <t>Projector</t>
  </si>
  <si>
    <t>Central de seguretat</t>
  </si>
  <si>
    <t>Neveres i Congeladors Autònoms</t>
  </si>
  <si>
    <t>Unitat Interior de l'Equip autònom partit P int&gt; 70 kW</t>
  </si>
  <si>
    <t>Quadre elèctric de climatització</t>
  </si>
  <si>
    <t>Vàlvula de tall</t>
  </si>
  <si>
    <t>Reixes, embornals i desguassos</t>
  </si>
  <si>
    <t>Fossa Sèptica</t>
  </si>
  <si>
    <t>Mobiliari de Cuina</t>
  </si>
  <si>
    <t>Pantalles</t>
  </si>
  <si>
    <t>E-900</t>
  </si>
  <si>
    <t>Aïllament amb Placa Rígida</t>
  </si>
  <si>
    <t>E-901</t>
  </si>
  <si>
    <t>Panells i Revestiments Acústics</t>
  </si>
  <si>
    <t>E-902</t>
  </si>
  <si>
    <t>Equips Audiovisuals</t>
  </si>
  <si>
    <t>E-903</t>
  </si>
  <si>
    <t>Xarxa Anti-Aus</t>
  </si>
  <si>
    <t>E-904</t>
  </si>
  <si>
    <t>Filtres en Electrobombes</t>
  </si>
  <si>
    <t>E-905</t>
  </si>
  <si>
    <t>Filtres en Climatitzadors</t>
  </si>
  <si>
    <t>E-906</t>
  </si>
  <si>
    <t>Filtres en Fan-Coils</t>
  </si>
  <si>
    <t>E-907</t>
  </si>
  <si>
    <t>Filtres en UTAs</t>
  </si>
  <si>
    <t>E-908</t>
  </si>
  <si>
    <t>Equips Variadors de Freqüència</t>
  </si>
  <si>
    <t>E-909</t>
  </si>
  <si>
    <t>Pericons</t>
  </si>
  <si>
    <t>Elements de Fosa</t>
  </si>
  <si>
    <t>E-910</t>
  </si>
  <si>
    <t>Equips d'Accés a Internet</t>
  </si>
  <si>
    <t>E-911</t>
  </si>
  <si>
    <t>E-912</t>
  </si>
  <si>
    <t>Indicadors Acció</t>
  </si>
  <si>
    <t>E-913</t>
  </si>
  <si>
    <t>Polasor Obertura Portes</t>
  </si>
  <si>
    <t>E-914</t>
  </si>
  <si>
    <t>Elements Expositoris</t>
  </si>
  <si>
    <t>E-915</t>
  </si>
  <si>
    <t>Porter i Avisos</t>
  </si>
  <si>
    <t>E-916</t>
  </si>
  <si>
    <t>E-917</t>
  </si>
  <si>
    <t>E-918</t>
  </si>
  <si>
    <t>Transmisors</t>
  </si>
  <si>
    <t>E-919</t>
  </si>
  <si>
    <t>Barreres Anti-Furts</t>
  </si>
  <si>
    <t>Dispenssador Olors</t>
  </si>
  <si>
    <t>Processadors</t>
  </si>
  <si>
    <t>E-920</t>
  </si>
  <si>
    <t>Quarts</t>
  </si>
  <si>
    <t>E-921</t>
  </si>
  <si>
    <t>Controladors</t>
  </si>
  <si>
    <t>E-922</t>
  </si>
  <si>
    <t>PLCs</t>
  </si>
  <si>
    <t>E-923</t>
  </si>
  <si>
    <t>Sistema Informàtic</t>
  </si>
  <si>
    <t>EQUIP DE MESURA DE MT</t>
  </si>
  <si>
    <t>Elements de Conmutació</t>
  </si>
  <si>
    <t>E-924</t>
  </si>
  <si>
    <t>Relés de Protecció</t>
  </si>
  <si>
    <t>E-925</t>
  </si>
  <si>
    <t>Elements de Mitja Tensió</t>
  </si>
  <si>
    <t>E-926</t>
  </si>
  <si>
    <t>E-927</t>
  </si>
  <si>
    <t>Servidor de Vídeo</t>
  </si>
  <si>
    <t>E-928</t>
  </si>
  <si>
    <t>E-929</t>
  </si>
  <si>
    <t>Resistència Elèctrica</t>
  </si>
  <si>
    <t>Dipòsit Anti-Oxidant</t>
  </si>
  <si>
    <t>E-930</t>
  </si>
  <si>
    <t>Bateria per SAI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</si>
</sst>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 &quot;€/h&quot;"/>
    <numFmt numFmtId="166" formatCode="0\ &quot;s&quot;"/>
  </numFmts>
  <fonts count="24" x14ac:knownFonts="1">
    <font>
      <sz val="11"/>
      <color rgb="FF000000"/>
      <name val="Calibri"/>
    </font>
    <font>
      <b/>
      <sz val="20"/>
      <color rgb="FF000000"/>
      <name val="Calibri"/>
      <family val="2"/>
    </font>
    <font>
      <b/>
      <sz val="15"/>
      <color rgb="FF000000"/>
      <name val="Calibri"/>
      <family val="2"/>
    </font>
    <font>
      <b/>
      <sz val="12"/>
      <color rgb="FF000000"/>
      <name val="Calibri"/>
      <family val="2"/>
    </font>
    <font>
      <sz val="11"/>
      <color rgb="FF535353"/>
      <name val="Calibri"/>
      <family val="2"/>
    </font>
    <font>
      <b/>
      <sz val="11"/>
      <color rgb="FF000000"/>
      <name val="Calibri"/>
      <family val="2"/>
    </font>
    <font>
      <b/>
      <sz val="24"/>
      <color rgb="FF000000"/>
      <name val="Calibri"/>
      <family val="2"/>
    </font>
    <font>
      <i/>
      <sz val="10"/>
      <color rgb="FF594B3B"/>
      <name val="Calibri"/>
      <family val="2"/>
    </font>
    <font>
      <i/>
      <sz val="10"/>
      <color rgb="FF535353"/>
      <name val="Calibri"/>
      <family val="2"/>
    </font>
    <font>
      <i/>
      <sz val="11"/>
      <color rgb="FF535353"/>
      <name val="Calibri"/>
      <family val="2"/>
    </font>
    <font>
      <b/>
      <u/>
      <sz val="12"/>
      <color rgb="FF000000"/>
      <name val="Calibri"/>
      <family val="2"/>
    </font>
    <font>
      <u/>
      <sz val="11"/>
      <color rgb="FF000000"/>
      <name val="Calibri"/>
      <family val="2"/>
    </font>
    <font>
      <b/>
      <sz val="12"/>
      <color rgb="FFFF0000"/>
      <name val="Calibri"/>
      <family val="2"/>
    </font>
    <font>
      <b/>
      <sz val="11"/>
      <color rgb="FF000000"/>
      <name val="Calibri"/>
      <family val="2"/>
    </font>
    <font>
      <sz val="9"/>
      <color indexed="81"/>
      <name val="Tahoma"/>
      <family val="2"/>
    </font>
    <font>
      <b/>
      <sz val="9"/>
      <color indexed="81"/>
      <name val="Tahoma"/>
      <family val="2"/>
    </font>
    <font>
      <sz val="11"/>
      <color rgb="FF000000"/>
      <name val="Calibri"/>
      <family val="2"/>
    </font>
    <font>
      <sz val="11"/>
      <color rgb="FF535353"/>
      <name val="Calibri"/>
      <family val="2"/>
    </font>
    <font>
      <b/>
      <sz val="15"/>
      <color rgb="FF000000"/>
      <name val="Calibri"/>
      <family val="2"/>
    </font>
    <font>
      <b/>
      <sz val="12"/>
      <color rgb="FF000000"/>
      <name val="Calibri"/>
      <family val="2"/>
    </font>
    <font>
      <b/>
      <sz val="11"/>
      <color rgb="FFFF0000"/>
      <name val="Calibri"/>
      <family val="2"/>
    </font>
    <font>
      <b/>
      <sz val="14"/>
      <color rgb="FFFF0000"/>
      <name val="Calibri"/>
      <family val="2"/>
    </font>
    <font>
      <i/>
      <sz val="10"/>
      <color rgb="FF594B3B"/>
      <name val="Calibri"/>
      <family val="2"/>
    </font>
    <font>
      <i/>
      <sz val="11"/>
      <color rgb="FFF4F4F4"/>
      <name val="Calibri"/>
      <family val="2"/>
    </font>
  </fonts>
  <fills count="8">
    <fill>
      <patternFill patternType="none"/>
    </fill>
    <fill>
      <patternFill patternType="gray125"/>
    </fill>
    <fill>
      <patternFill patternType="solid">
        <fgColor rgb="FFF4F4F4"/>
        <bgColor rgb="FFFFFFFF"/>
      </patternFill>
    </fill>
    <fill>
      <patternFill patternType="solid">
        <fgColor rgb="FFFFFFFF"/>
        <bgColor rgb="FFFFFFFF"/>
      </patternFill>
    </fill>
    <fill>
      <patternFill patternType="solid">
        <fgColor rgb="FFFFFFFF"/>
        <bgColor rgb="FF000000"/>
      </patternFill>
    </fill>
    <fill>
      <patternFill patternType="solid">
        <fgColor rgb="FFF4F9F8"/>
        <bgColor rgb="FFFFFFFF"/>
      </patternFill>
    </fill>
    <fill>
      <patternFill patternType="solid">
        <fgColor rgb="FFF4F9F8"/>
        <bgColor rgb="FF000000"/>
      </patternFill>
    </fill>
    <fill>
      <patternFill patternType="solid">
        <fgColor rgb="FFF4F4F4"/>
        <bgColor rgb="FF000000"/>
      </patternFill>
    </fill>
  </fills>
  <borders count="65">
    <border>
      <left/>
      <right/>
      <top/>
      <bottom/>
      <diagonal/>
    </border>
    <border>
      <left style="thin">
        <color rgb="FF535353"/>
      </left>
      <right style="thin">
        <color rgb="FFF4F4F4"/>
      </right>
      <top style="thin">
        <color rgb="FF535353"/>
      </top>
      <bottom style="thin">
        <color rgb="FF535353"/>
      </bottom>
      <diagonal/>
    </border>
    <border>
      <left style="thin">
        <color rgb="FFF4F4F4"/>
      </left>
      <right style="thin">
        <color rgb="FF535353"/>
      </right>
      <top style="thin">
        <color rgb="FF535353"/>
      </top>
      <bottom style="thin">
        <color rgb="FF535353"/>
      </bottom>
      <diagonal/>
    </border>
    <border>
      <left style="thin">
        <color rgb="FF535353"/>
      </left>
      <right style="thin">
        <color rgb="FF535353"/>
      </right>
      <top style="thin">
        <color rgb="FF535353"/>
      </top>
      <bottom style="thin">
        <color rgb="FF535353"/>
      </bottom>
      <diagonal/>
    </border>
    <border>
      <left style="thin">
        <color rgb="FF535353"/>
      </left>
      <right style="thin">
        <color rgb="FFEBEBEB"/>
      </right>
      <top style="thin">
        <color rgb="FF535353"/>
      </top>
      <bottom style="thin">
        <color rgb="FFEBEBEB"/>
      </bottom>
      <diagonal/>
    </border>
    <border>
      <left style="thin">
        <color rgb="FF535353"/>
      </left>
      <right style="thin">
        <color rgb="FFEBEBEB"/>
      </right>
      <top style="thin">
        <color rgb="FFEBEBEB"/>
      </top>
      <bottom style="thin">
        <color rgb="FFEBEBEB"/>
      </bottom>
      <diagonal/>
    </border>
    <border>
      <left style="thin">
        <color rgb="FF535353"/>
      </left>
      <right style="thin">
        <color rgb="FFEBEBEB"/>
      </right>
      <top style="thin">
        <color rgb="FFEBEBEB"/>
      </top>
      <bottom style="thin">
        <color rgb="FF535353"/>
      </bottom>
      <diagonal/>
    </border>
    <border>
      <left style="thin">
        <color rgb="FFEBEBEB"/>
      </left>
      <right style="thin">
        <color rgb="FF535353"/>
      </right>
      <top style="thin">
        <color rgb="FF535353"/>
      </top>
      <bottom style="thin">
        <color rgb="FFEBEBEB"/>
      </bottom>
      <diagonal/>
    </border>
    <border>
      <left style="thin">
        <color rgb="FFEBEBEB"/>
      </left>
      <right style="thin">
        <color rgb="FF535353"/>
      </right>
      <top style="thin">
        <color rgb="FFEBEBEB"/>
      </top>
      <bottom style="thin">
        <color rgb="FFEBEBEB"/>
      </bottom>
      <diagonal/>
    </border>
    <border>
      <left style="thin">
        <color rgb="FFEBEBEB"/>
      </left>
      <right style="thin">
        <color rgb="FF535353"/>
      </right>
      <top style="thin">
        <color rgb="FFEBEBEB"/>
      </top>
      <bottom style="thin">
        <color rgb="FF535353"/>
      </bottom>
      <diagonal/>
    </border>
    <border>
      <left style="thin">
        <color rgb="FFF4F4F4"/>
      </left>
      <right style="thin">
        <color rgb="FFF4F4F4"/>
      </right>
      <top style="thin">
        <color rgb="FF535353"/>
      </top>
      <bottom style="thin">
        <color rgb="FF535353"/>
      </bottom>
      <diagonal/>
    </border>
    <border>
      <left style="thin">
        <color rgb="FFEBEBEB"/>
      </left>
      <right style="thin">
        <color rgb="FFEBEBEB"/>
      </right>
      <top style="thin">
        <color rgb="FF535353"/>
      </top>
      <bottom style="thin">
        <color rgb="FFEBEBEB"/>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535353"/>
      </bottom>
      <diagonal/>
    </border>
    <border>
      <left style="thin">
        <color rgb="FF535353"/>
      </left>
      <right style="thin">
        <color rgb="FFF4F4F4"/>
      </right>
      <top style="thin">
        <color rgb="FF535353"/>
      </top>
      <bottom style="thin">
        <color rgb="FFF4F4F4"/>
      </bottom>
      <diagonal/>
    </border>
    <border>
      <left style="thin">
        <color rgb="FF535353"/>
      </left>
      <right style="thin">
        <color rgb="FFF4F4F4"/>
      </right>
      <top style="thin">
        <color rgb="FFF4F4F4"/>
      </top>
      <bottom style="thin">
        <color rgb="FFF4F4F4"/>
      </bottom>
      <diagonal/>
    </border>
    <border>
      <left style="thin">
        <color rgb="FF535353"/>
      </left>
      <right style="thin">
        <color rgb="FFF4F4F4"/>
      </right>
      <top style="thin">
        <color rgb="FFF4F4F4"/>
      </top>
      <bottom style="thin">
        <color rgb="FF535353"/>
      </bottom>
      <diagonal/>
    </border>
    <border>
      <left style="thin">
        <color rgb="FFF4F4F4"/>
      </left>
      <right style="thin">
        <color rgb="FFF4F4F4"/>
      </right>
      <top style="thin">
        <color rgb="FF535353"/>
      </top>
      <bottom style="thin">
        <color rgb="FFF4F4F4"/>
      </bottom>
      <diagonal/>
    </border>
    <border>
      <left style="thin">
        <color rgb="FFF4F4F4"/>
      </left>
      <right style="thin">
        <color rgb="FFF4F4F4"/>
      </right>
      <top style="thin">
        <color rgb="FFF4F4F4"/>
      </top>
      <bottom style="thin">
        <color rgb="FFF4F4F4"/>
      </bottom>
      <diagonal/>
    </border>
    <border>
      <left style="thin">
        <color rgb="FFF4F4F4"/>
      </left>
      <right style="thin">
        <color rgb="FFF4F4F4"/>
      </right>
      <top style="thin">
        <color rgb="FFF4F4F4"/>
      </top>
      <bottom style="thin">
        <color rgb="FF535353"/>
      </bottom>
      <diagonal/>
    </border>
    <border>
      <left style="thin">
        <color rgb="FFF4F4F4"/>
      </left>
      <right style="thin">
        <color rgb="FF535353"/>
      </right>
      <top style="thin">
        <color rgb="FF535353"/>
      </top>
      <bottom style="thin">
        <color rgb="FFF4F4F4"/>
      </bottom>
      <diagonal/>
    </border>
    <border>
      <left style="thin">
        <color rgb="FFF4F4F4"/>
      </left>
      <right style="thin">
        <color rgb="FF535353"/>
      </right>
      <top style="thin">
        <color rgb="FFF4F4F4"/>
      </top>
      <bottom style="thin">
        <color rgb="FFF4F4F4"/>
      </bottom>
      <diagonal/>
    </border>
    <border>
      <left style="thin">
        <color rgb="FFF4F4F4"/>
      </left>
      <right style="thin">
        <color rgb="FF535353"/>
      </right>
      <top style="thin">
        <color rgb="FFF4F4F4"/>
      </top>
      <bottom style="thin">
        <color rgb="FF535353"/>
      </bottom>
      <diagonal/>
    </border>
    <border>
      <left style="thin">
        <color rgb="FFF4F4F4"/>
      </left>
      <right/>
      <top style="thin">
        <color rgb="FFF4F4F4"/>
      </top>
      <bottom style="thin">
        <color rgb="FFF4F4F4"/>
      </bottom>
      <diagonal/>
    </border>
    <border>
      <left style="medium">
        <color indexed="64"/>
      </left>
      <right style="medium">
        <color indexed="64"/>
      </right>
      <top style="medium">
        <color indexed="64"/>
      </top>
      <bottom style="medium">
        <color indexed="64"/>
      </bottom>
      <diagonal/>
    </border>
    <border>
      <left style="thin">
        <color rgb="FFF4F4F4"/>
      </left>
      <right/>
      <top style="thin">
        <color rgb="FF535353"/>
      </top>
      <bottom style="thin">
        <color rgb="FFF4F4F4"/>
      </bottom>
      <diagonal/>
    </border>
    <border>
      <left/>
      <right style="thin">
        <color rgb="FFF4F4F4"/>
      </right>
      <top style="thin">
        <color rgb="FF535353"/>
      </top>
      <bottom style="thin">
        <color rgb="FFF4F4F4"/>
      </bottom>
      <diagonal/>
    </border>
    <border>
      <left style="thin">
        <color rgb="FFF4F4F4"/>
      </left>
      <right style="thin">
        <color rgb="FFF4F4F4"/>
      </right>
      <top/>
      <bottom style="thin">
        <color rgb="FFF4F4F4"/>
      </bottom>
      <diagonal/>
    </border>
    <border>
      <left style="thin">
        <color rgb="FFEBEBEB"/>
      </left>
      <right style="thin">
        <color rgb="FFEBEBEB"/>
      </right>
      <top style="thin">
        <color rgb="FFEBEBEB"/>
      </top>
      <bottom style="thick">
        <color rgb="FFC00000"/>
      </bottom>
      <diagonal/>
    </border>
    <border>
      <left/>
      <right/>
      <top/>
      <bottom style="thick">
        <color rgb="FFC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535353"/>
      </right>
      <top style="thin">
        <color indexed="64"/>
      </top>
      <bottom style="thin">
        <color rgb="FF535353"/>
      </bottom>
      <diagonal/>
    </border>
    <border>
      <left style="thin">
        <color rgb="FF535353"/>
      </left>
      <right style="thin">
        <color rgb="FF535353"/>
      </right>
      <top style="thin">
        <color indexed="64"/>
      </top>
      <bottom style="thin">
        <color rgb="FF535353"/>
      </bottom>
      <diagonal/>
    </border>
    <border>
      <left style="thin">
        <color rgb="FF535353"/>
      </left>
      <right style="thin">
        <color indexed="64"/>
      </right>
      <top style="thin">
        <color indexed="64"/>
      </top>
      <bottom style="thin">
        <color rgb="FF535353"/>
      </bottom>
      <diagonal/>
    </border>
    <border>
      <left style="thin">
        <color indexed="64"/>
      </left>
      <right style="thin">
        <color rgb="FFEBEBEB"/>
      </right>
      <top style="thin">
        <color rgb="FF535353"/>
      </top>
      <bottom style="thin">
        <color rgb="FFEBEBEB"/>
      </bottom>
      <diagonal/>
    </border>
    <border>
      <left style="thin">
        <color rgb="FFEBEBEB"/>
      </left>
      <right style="thin">
        <color indexed="64"/>
      </right>
      <top style="thin">
        <color rgb="FF535353"/>
      </top>
      <bottom style="thin">
        <color rgb="FFEBEBEB"/>
      </bottom>
      <diagonal/>
    </border>
    <border>
      <left style="thin">
        <color indexed="64"/>
      </left>
      <right style="thin">
        <color rgb="FFEBEBEB"/>
      </right>
      <top style="thin">
        <color rgb="FFEBEBEB"/>
      </top>
      <bottom style="thin">
        <color rgb="FFEBEBEB"/>
      </bottom>
      <diagonal/>
    </border>
    <border>
      <left style="thin">
        <color rgb="FFEBEBEB"/>
      </left>
      <right style="thin">
        <color indexed="64"/>
      </right>
      <top style="thin">
        <color rgb="FFEBEBEB"/>
      </top>
      <bottom style="thin">
        <color rgb="FFEBEBEB"/>
      </bottom>
      <diagonal/>
    </border>
    <border>
      <left style="thin">
        <color indexed="64"/>
      </left>
      <right style="thin">
        <color rgb="FFEBEBEB"/>
      </right>
      <top style="thin">
        <color rgb="FFEBEBEB"/>
      </top>
      <bottom style="thin">
        <color indexed="64"/>
      </bottom>
      <diagonal/>
    </border>
    <border>
      <left style="thin">
        <color rgb="FFEBEBEB"/>
      </left>
      <right style="thin">
        <color rgb="FFEBEBEB"/>
      </right>
      <top style="thin">
        <color rgb="FFEBEBEB"/>
      </top>
      <bottom style="thin">
        <color indexed="64"/>
      </bottom>
      <diagonal/>
    </border>
    <border>
      <left style="thin">
        <color rgb="FFEBEBEB"/>
      </left>
      <right style="thin">
        <color indexed="64"/>
      </right>
      <top style="thin">
        <color rgb="FFEBEBEB"/>
      </top>
      <bottom style="thin">
        <color indexed="64"/>
      </bottom>
      <diagonal/>
    </border>
    <border>
      <left style="thin">
        <color indexed="64"/>
      </left>
      <right style="thin">
        <color rgb="FFF4F4F4"/>
      </right>
      <top style="thin">
        <color indexed="64"/>
      </top>
      <bottom style="thin">
        <color rgb="FF535353"/>
      </bottom>
      <diagonal/>
    </border>
    <border>
      <left style="thin">
        <color rgb="FFF4F4F4"/>
      </left>
      <right style="thin">
        <color rgb="FFF4F4F4"/>
      </right>
      <top style="thin">
        <color indexed="64"/>
      </top>
      <bottom style="thin">
        <color rgb="FF535353"/>
      </bottom>
      <diagonal/>
    </border>
    <border>
      <left style="thin">
        <color rgb="FFF4F4F4"/>
      </left>
      <right style="thin">
        <color rgb="FFF4F4F4"/>
      </right>
      <top style="thin">
        <color indexed="64"/>
      </top>
      <bottom/>
      <diagonal/>
    </border>
    <border>
      <left style="thin">
        <color rgb="FFF4F4F4"/>
      </left>
      <right style="thin">
        <color indexed="64"/>
      </right>
      <top style="thin">
        <color indexed="64"/>
      </top>
      <bottom style="thin">
        <color rgb="FF535353"/>
      </bottom>
      <diagonal/>
    </border>
    <border>
      <left style="thin">
        <color indexed="64"/>
      </left>
      <right style="thin">
        <color rgb="FFF4F4F4"/>
      </right>
      <top style="thin">
        <color rgb="FF535353"/>
      </top>
      <bottom style="thin">
        <color rgb="FFF4F4F4"/>
      </bottom>
      <diagonal/>
    </border>
    <border>
      <left style="thin">
        <color rgb="FFF4F4F4"/>
      </left>
      <right style="thin">
        <color indexed="64"/>
      </right>
      <top style="thin">
        <color rgb="FF535353"/>
      </top>
      <bottom style="thin">
        <color rgb="FFF4F4F4"/>
      </bottom>
      <diagonal/>
    </border>
    <border>
      <left style="thin">
        <color indexed="64"/>
      </left>
      <right style="thin">
        <color rgb="FFF4F4F4"/>
      </right>
      <top style="thin">
        <color rgb="FFF4F4F4"/>
      </top>
      <bottom style="thin">
        <color rgb="FFF4F4F4"/>
      </bottom>
      <diagonal/>
    </border>
    <border>
      <left style="thin">
        <color rgb="FFF4F4F4"/>
      </left>
      <right style="thin">
        <color indexed="64"/>
      </right>
      <top style="thin">
        <color rgb="FFF4F4F4"/>
      </top>
      <bottom style="thin">
        <color rgb="FFF4F4F4"/>
      </bottom>
      <diagonal/>
    </border>
    <border>
      <left style="thin">
        <color indexed="64"/>
      </left>
      <right style="thin">
        <color rgb="FFF4F4F4"/>
      </right>
      <top style="thin">
        <color rgb="FFF4F4F4"/>
      </top>
      <bottom style="thin">
        <color rgb="FF535353"/>
      </bottom>
      <diagonal/>
    </border>
    <border>
      <left style="thin">
        <color rgb="FFF4F4F4"/>
      </left>
      <right style="thin">
        <color indexed="64"/>
      </right>
      <top style="thin">
        <color rgb="FFF4F4F4"/>
      </top>
      <bottom style="thin">
        <color rgb="FF535353"/>
      </bottom>
      <diagonal/>
    </border>
    <border>
      <left style="thin">
        <color indexed="64"/>
      </left>
      <right style="thin">
        <color rgb="FF535353"/>
      </right>
      <top style="thin">
        <color rgb="FF535353"/>
      </top>
      <bottom style="thin">
        <color rgb="FF535353"/>
      </bottom>
      <diagonal/>
    </border>
    <border>
      <left style="thin">
        <color rgb="FF535353"/>
      </left>
      <right style="thin">
        <color indexed="64"/>
      </right>
      <top style="thin">
        <color rgb="FF535353"/>
      </top>
      <bottom style="thin">
        <color rgb="FF535353"/>
      </bottom>
      <diagonal/>
    </border>
    <border>
      <left style="thin">
        <color rgb="FFEBEBEB"/>
      </left>
      <right style="thin">
        <color indexed="64"/>
      </right>
      <top style="thin">
        <color rgb="FFEBEBEB"/>
      </top>
      <bottom style="thick">
        <color rgb="FFC00000"/>
      </bottom>
      <diagonal/>
    </border>
    <border>
      <left style="thin">
        <color rgb="FFEBEBEB"/>
      </left>
      <right style="thin">
        <color indexed="64"/>
      </right>
      <top style="thin">
        <color rgb="FFEBEBEB"/>
      </top>
      <bottom style="thin">
        <color rgb="FF535353"/>
      </bottom>
      <diagonal/>
    </border>
    <border>
      <left/>
      <right style="thin">
        <color rgb="FFEBEBEB"/>
      </right>
      <top style="thin">
        <color rgb="FF535353"/>
      </top>
      <bottom style="thin">
        <color rgb="FFEBEBEB"/>
      </bottom>
      <diagonal/>
    </border>
    <border>
      <left/>
      <right style="thin">
        <color rgb="FFEBEBEB"/>
      </right>
      <top style="thin">
        <color rgb="FFEBEBEB"/>
      </top>
      <bottom style="thin">
        <color rgb="FFEBEBEB"/>
      </bottom>
      <diagonal/>
    </border>
    <border>
      <left/>
      <right style="thin">
        <color rgb="FFEBEBEB"/>
      </right>
      <top style="thin">
        <color rgb="FFEBEBEB"/>
      </top>
      <bottom style="thin">
        <color rgb="FF535353"/>
      </bottom>
      <diagonal/>
    </border>
  </borders>
  <cellStyleXfs count="2">
    <xf numFmtId="0" fontId="0" fillId="0" borderId="0"/>
    <xf numFmtId="0" fontId="16" fillId="0" borderId="0"/>
  </cellStyleXfs>
  <cellXfs count="139">
    <xf numFmtId="0" fontId="0" fillId="0" borderId="0" xfId="0" applyAlignment="1">
      <alignmen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4" borderId="5" xfId="0" applyFont="1" applyFill="1" applyBorder="1" applyAlignment="1">
      <alignment horizontal="left" vertical="center"/>
    </xf>
    <xf numFmtId="0" fontId="4" fillId="3" borderId="7" xfId="0" applyFont="1" applyFill="1" applyBorder="1" applyAlignment="1">
      <alignment horizontal="right" vertical="center"/>
    </xf>
    <xf numFmtId="0" fontId="4" fillId="3" borderId="8" xfId="0" applyFont="1" applyFill="1" applyBorder="1" applyAlignment="1">
      <alignment horizontal="right" vertical="center"/>
    </xf>
    <xf numFmtId="0" fontId="4" fillId="4" borderId="8" xfId="0" applyFont="1" applyFill="1" applyBorder="1" applyAlignment="1">
      <alignment horizontal="right" vertical="center"/>
    </xf>
    <xf numFmtId="0" fontId="4" fillId="5" borderId="5" xfId="0" applyFont="1" applyFill="1" applyBorder="1" applyAlignment="1">
      <alignment horizontal="left" vertical="center"/>
    </xf>
    <xf numFmtId="0" fontId="4" fillId="5" borderId="8" xfId="0" applyFont="1" applyFill="1" applyBorder="1" applyAlignment="1">
      <alignment horizontal="right" vertical="center"/>
    </xf>
    <xf numFmtId="0" fontId="4" fillId="6" borderId="5" xfId="0" applyFont="1" applyFill="1" applyBorder="1" applyAlignment="1">
      <alignment horizontal="left" vertical="center"/>
    </xf>
    <xf numFmtId="0" fontId="4" fillId="6" borderId="8" xfId="0" applyFont="1" applyFill="1" applyBorder="1" applyAlignment="1">
      <alignment horizontal="right" vertical="center"/>
    </xf>
    <xf numFmtId="0" fontId="4" fillId="6" borderId="6" xfId="0" applyFont="1" applyFill="1" applyBorder="1" applyAlignment="1">
      <alignment horizontal="left" vertical="center"/>
    </xf>
    <xf numFmtId="0" fontId="4" fillId="6" borderId="9" xfId="0" applyFont="1" applyFill="1" applyBorder="1" applyAlignment="1">
      <alignment horizontal="right" vertical="center"/>
    </xf>
    <xf numFmtId="49" fontId="5" fillId="2" borderId="3" xfId="0" applyNumberFormat="1" applyFont="1" applyFill="1" applyBorder="1" applyAlignment="1">
      <alignment horizontal="center" vertical="center" wrapText="1"/>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4" borderId="12" xfId="0" applyFont="1" applyFill="1" applyBorder="1" applyAlignment="1">
      <alignment horizontal="left" vertical="center"/>
    </xf>
    <xf numFmtId="0" fontId="4" fillId="3" borderId="11" xfId="0" applyFont="1" applyFill="1" applyBorder="1" applyAlignment="1">
      <alignment horizontal="right" vertical="center"/>
    </xf>
    <xf numFmtId="0" fontId="4" fillId="3" borderId="12" xfId="0" applyFont="1" applyFill="1" applyBorder="1" applyAlignment="1">
      <alignment horizontal="right" vertical="center"/>
    </xf>
    <xf numFmtId="0" fontId="4" fillId="4" borderId="12" xfId="0" applyFont="1" applyFill="1" applyBorder="1" applyAlignment="1">
      <alignment horizontal="right" vertical="center"/>
    </xf>
    <xf numFmtId="0" fontId="4" fillId="5" borderId="12" xfId="0" applyFont="1" applyFill="1" applyBorder="1" applyAlignment="1">
      <alignment horizontal="left" vertical="center"/>
    </xf>
    <xf numFmtId="0" fontId="4" fillId="6" borderId="12" xfId="0" applyFont="1" applyFill="1" applyBorder="1" applyAlignment="1">
      <alignment horizontal="left" vertical="center"/>
    </xf>
    <xf numFmtId="0" fontId="4" fillId="6" borderId="12" xfId="0" applyFont="1" applyFill="1" applyBorder="1" applyAlignment="1">
      <alignment horizontal="right" vertical="center"/>
    </xf>
    <xf numFmtId="49" fontId="9" fillId="2" borderId="18" xfId="0" applyNumberFormat="1" applyFont="1" applyFill="1" applyBorder="1" applyAlignment="1">
      <alignment vertical="center"/>
    </xf>
    <xf numFmtId="0" fontId="4" fillId="6" borderId="13" xfId="0" applyFont="1" applyFill="1" applyBorder="1" applyAlignment="1">
      <alignment horizontal="left" vertical="center"/>
    </xf>
    <xf numFmtId="0" fontId="4" fillId="6" borderId="13" xfId="0" applyFont="1" applyFill="1" applyBorder="1" applyAlignment="1">
      <alignment horizontal="right" vertical="center"/>
    </xf>
    <xf numFmtId="0" fontId="12" fillId="3" borderId="24" xfId="0" applyFont="1" applyFill="1" applyBorder="1" applyAlignment="1">
      <alignment horizontal="left" vertical="center"/>
    </xf>
    <xf numFmtId="49" fontId="13" fillId="2" borderId="3" xfId="0" applyNumberFormat="1" applyFont="1" applyFill="1" applyBorder="1" applyAlignment="1" applyProtection="1">
      <alignment horizontal="center" vertical="center"/>
      <protection locked="0"/>
    </xf>
    <xf numFmtId="49" fontId="13" fillId="2" borderId="3"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pplyProtection="1">
      <alignment vertical="center"/>
      <protection locked="0"/>
    </xf>
    <xf numFmtId="0" fontId="16" fillId="0" borderId="0" xfId="1"/>
    <xf numFmtId="0" fontId="21" fillId="7" borderId="25" xfId="1" applyFont="1" applyFill="1" applyBorder="1" applyAlignment="1">
      <alignment horizontal="right"/>
    </xf>
    <xf numFmtId="0" fontId="16" fillId="7" borderId="26" xfId="1" applyFill="1" applyBorder="1"/>
    <xf numFmtId="0" fontId="16" fillId="7" borderId="17" xfId="1" applyFill="1" applyBorder="1"/>
    <xf numFmtId="0" fontId="16" fillId="7" borderId="18" xfId="1" applyFill="1" applyBorder="1"/>
    <xf numFmtId="0" fontId="16" fillId="7" borderId="27" xfId="1" applyFill="1" applyBorder="1"/>
    <xf numFmtId="0" fontId="16" fillId="7" borderId="19" xfId="1" applyFill="1" applyBorder="1"/>
    <xf numFmtId="0" fontId="13" fillId="7" borderId="3" xfId="1" applyFont="1" applyFill="1" applyBorder="1" applyAlignment="1">
      <alignment horizontal="center"/>
    </xf>
    <xf numFmtId="0" fontId="17" fillId="4" borderId="12" xfId="1" applyFont="1" applyFill="1" applyBorder="1" applyAlignment="1">
      <alignment horizontal="left"/>
    </xf>
    <xf numFmtId="0" fontId="17" fillId="4" borderId="28" xfId="1" applyFont="1" applyFill="1" applyBorder="1" applyAlignment="1">
      <alignment horizontal="left"/>
    </xf>
    <xf numFmtId="0" fontId="16" fillId="0" borderId="29" xfId="1" applyBorder="1"/>
    <xf numFmtId="49" fontId="13" fillId="2" borderId="38"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49" fontId="13" fillId="2" borderId="40" xfId="0" applyNumberFormat="1" applyFont="1" applyFill="1" applyBorder="1" applyAlignment="1">
      <alignment horizontal="center" vertical="center" wrapText="1"/>
    </xf>
    <xf numFmtId="0" fontId="17" fillId="3" borderId="41"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42" xfId="0" applyFont="1" applyFill="1" applyBorder="1" applyAlignment="1">
      <alignment horizontal="left" vertical="center" wrapText="1"/>
    </xf>
    <xf numFmtId="0" fontId="17" fillId="3" borderId="43"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7" fillId="3" borderId="44" xfId="0" applyFont="1" applyFill="1" applyBorder="1" applyAlignment="1">
      <alignment horizontal="left" vertical="center" wrapText="1"/>
    </xf>
    <xf numFmtId="0" fontId="17" fillId="3" borderId="45" xfId="0" applyFont="1" applyFill="1" applyBorder="1" applyAlignment="1">
      <alignment horizontal="left" vertical="center" wrapText="1"/>
    </xf>
    <xf numFmtId="0" fontId="17" fillId="3" borderId="46" xfId="0" applyFont="1" applyFill="1" applyBorder="1" applyAlignment="1">
      <alignment horizontal="left" vertical="center" wrapText="1"/>
    </xf>
    <xf numFmtId="0" fontId="17" fillId="3" borderId="47" xfId="0" applyFont="1" applyFill="1" applyBorder="1" applyAlignment="1">
      <alignment horizontal="left" vertical="center" wrapText="1"/>
    </xf>
    <xf numFmtId="0" fontId="16" fillId="7" borderId="48" xfId="1" applyFill="1" applyBorder="1"/>
    <xf numFmtId="0" fontId="13" fillId="7" borderId="49" xfId="1" applyFont="1" applyFill="1" applyBorder="1" applyAlignment="1">
      <alignment wrapText="1"/>
    </xf>
    <xf numFmtId="0" fontId="20" fillId="7" borderId="50" xfId="1" applyFont="1" applyFill="1" applyBorder="1" applyAlignment="1">
      <alignment horizontal="center" vertical="center" wrapText="1"/>
    </xf>
    <xf numFmtId="0" fontId="16" fillId="7" borderId="49" xfId="1" applyFill="1" applyBorder="1"/>
    <xf numFmtId="0" fontId="16" fillId="7" borderId="51" xfId="1" applyFill="1" applyBorder="1"/>
    <xf numFmtId="0" fontId="18" fillId="7" borderId="52" xfId="1" applyFont="1" applyFill="1" applyBorder="1"/>
    <xf numFmtId="0" fontId="16" fillId="7" borderId="53" xfId="1" applyFill="1" applyBorder="1"/>
    <xf numFmtId="0" fontId="22" fillId="7" borderId="54" xfId="1" applyFont="1" applyFill="1" applyBorder="1"/>
    <xf numFmtId="0" fontId="16" fillId="7" borderId="55" xfId="1" applyFill="1" applyBorder="1"/>
    <xf numFmtId="0" fontId="19" fillId="7" borderId="56" xfId="1" applyFont="1" applyFill="1" applyBorder="1" applyAlignment="1">
      <alignment vertical="top"/>
    </xf>
    <xf numFmtId="0" fontId="16" fillId="7" borderId="57" xfId="1" applyFill="1" applyBorder="1"/>
    <xf numFmtId="0" fontId="13" fillId="7" borderId="58" xfId="1" applyFont="1" applyFill="1" applyBorder="1" applyAlignment="1">
      <alignment horizontal="center"/>
    </xf>
    <xf numFmtId="0" fontId="13" fillId="7" borderId="59" xfId="1" applyFont="1" applyFill="1" applyBorder="1" applyAlignment="1">
      <alignment horizontal="center"/>
    </xf>
    <xf numFmtId="0" fontId="17" fillId="4" borderId="43" xfId="1" applyFont="1" applyFill="1" applyBorder="1" applyAlignment="1">
      <alignment horizontal="left"/>
    </xf>
    <xf numFmtId="0" fontId="17" fillId="4" borderId="44" xfId="1" applyFont="1" applyFill="1" applyBorder="1" applyAlignment="1">
      <alignment horizontal="left"/>
    </xf>
    <xf numFmtId="0" fontId="17" fillId="4" borderId="60" xfId="1" applyFont="1" applyFill="1" applyBorder="1" applyAlignment="1">
      <alignment horizontal="left"/>
    </xf>
    <xf numFmtId="0" fontId="17" fillId="4" borderId="45" xfId="1" applyFont="1" applyFill="1" applyBorder="1" applyAlignment="1">
      <alignment horizontal="left"/>
    </xf>
    <xf numFmtId="0" fontId="17" fillId="4" borderId="46" xfId="1" applyFont="1" applyFill="1" applyBorder="1" applyAlignment="1">
      <alignment horizontal="left"/>
    </xf>
    <xf numFmtId="0" fontId="17" fillId="4" borderId="47" xfId="1" applyFont="1" applyFill="1" applyBorder="1" applyAlignment="1">
      <alignment horizontal="left"/>
    </xf>
    <xf numFmtId="0" fontId="23" fillId="2" borderId="27" xfId="0" applyFont="1" applyFill="1" applyBorder="1" applyAlignment="1">
      <alignment vertical="center"/>
    </xf>
    <xf numFmtId="164" fontId="4" fillId="3" borderId="11" xfId="0" applyNumberFormat="1" applyFont="1" applyFill="1" applyBorder="1" applyAlignment="1">
      <alignment horizontal="right" vertical="center"/>
    </xf>
    <xf numFmtId="164" fontId="4" fillId="3" borderId="42" xfId="0" applyNumberFormat="1" applyFont="1" applyFill="1" applyBorder="1" applyAlignment="1">
      <alignment horizontal="right" vertical="center"/>
    </xf>
    <xf numFmtId="164" fontId="4" fillId="3" borderId="12" xfId="0" applyNumberFormat="1" applyFont="1" applyFill="1" applyBorder="1" applyAlignment="1">
      <alignment horizontal="right" vertical="center"/>
    </xf>
    <xf numFmtId="164" fontId="4" fillId="3" borderId="44" xfId="0" applyNumberFormat="1" applyFont="1" applyFill="1" applyBorder="1" applyAlignment="1">
      <alignment horizontal="right" vertical="center"/>
    </xf>
    <xf numFmtId="164" fontId="4" fillId="4" borderId="12" xfId="0" applyNumberFormat="1" applyFont="1" applyFill="1" applyBorder="1" applyAlignment="1">
      <alignment horizontal="right" vertical="center"/>
    </xf>
    <xf numFmtId="164" fontId="4" fillId="4" borderId="44" xfId="0" applyNumberFormat="1" applyFont="1" applyFill="1" applyBorder="1" applyAlignment="1">
      <alignment horizontal="right" vertical="center"/>
    </xf>
    <xf numFmtId="164" fontId="4" fillId="6" borderId="12" xfId="0" applyNumberFormat="1" applyFont="1" applyFill="1" applyBorder="1" applyAlignment="1">
      <alignment horizontal="right" vertical="center"/>
    </xf>
    <xf numFmtId="164" fontId="4" fillId="6" borderId="44" xfId="0" applyNumberFormat="1" applyFont="1" applyFill="1" applyBorder="1" applyAlignment="1">
      <alignment horizontal="right" vertical="center"/>
    </xf>
    <xf numFmtId="164" fontId="4" fillId="6" borderId="13" xfId="0" applyNumberFormat="1" applyFont="1" applyFill="1" applyBorder="1" applyAlignment="1">
      <alignment horizontal="right" vertical="center"/>
    </xf>
    <xf numFmtId="164" fontId="4" fillId="6" borderId="61" xfId="0" applyNumberFormat="1" applyFont="1" applyFill="1" applyBorder="1" applyAlignment="1">
      <alignment horizontal="right" vertical="center"/>
    </xf>
    <xf numFmtId="165" fontId="4" fillId="3" borderId="11" xfId="0" applyNumberFormat="1" applyFont="1" applyFill="1" applyBorder="1" applyAlignment="1">
      <alignment horizontal="right" vertical="center"/>
    </xf>
    <xf numFmtId="165" fontId="4" fillId="3" borderId="12" xfId="0" applyNumberFormat="1" applyFont="1" applyFill="1" applyBorder="1" applyAlignment="1">
      <alignment horizontal="right" vertical="center"/>
    </xf>
    <xf numFmtId="165" fontId="4" fillId="4" borderId="12" xfId="0" applyNumberFormat="1" applyFont="1" applyFill="1" applyBorder="1" applyAlignment="1">
      <alignment horizontal="right" vertical="center"/>
    </xf>
    <xf numFmtId="165" fontId="4" fillId="6" borderId="12" xfId="0" applyNumberFormat="1" applyFont="1" applyFill="1" applyBorder="1" applyAlignment="1">
      <alignment horizontal="right" vertical="center"/>
    </xf>
    <xf numFmtId="165" fontId="4" fillId="6" borderId="13" xfId="0" applyNumberFormat="1" applyFont="1" applyFill="1" applyBorder="1" applyAlignment="1">
      <alignment horizontal="right" vertical="center"/>
    </xf>
    <xf numFmtId="166" fontId="4" fillId="3" borderId="11" xfId="0" applyNumberFormat="1" applyFont="1" applyFill="1" applyBorder="1" applyAlignment="1">
      <alignment horizontal="right" vertical="center"/>
    </xf>
    <xf numFmtId="166" fontId="4" fillId="3" borderId="12" xfId="0" applyNumberFormat="1" applyFont="1" applyFill="1" applyBorder="1" applyAlignment="1">
      <alignment horizontal="right" vertical="center"/>
    </xf>
    <xf numFmtId="166" fontId="4" fillId="4" borderId="12" xfId="0" applyNumberFormat="1" applyFont="1" applyFill="1" applyBorder="1" applyAlignment="1">
      <alignment horizontal="right" vertical="center"/>
    </xf>
    <xf numFmtId="166" fontId="4" fillId="6" borderId="12" xfId="0" applyNumberFormat="1" applyFont="1" applyFill="1" applyBorder="1" applyAlignment="1">
      <alignment horizontal="right" vertical="center"/>
    </xf>
    <xf numFmtId="166" fontId="4" fillId="6" borderId="13" xfId="0" applyNumberFormat="1" applyFont="1" applyFill="1" applyBorder="1" applyAlignment="1">
      <alignment horizontal="right" vertical="center"/>
    </xf>
    <xf numFmtId="166" fontId="4" fillId="5" borderId="12" xfId="0" applyNumberFormat="1" applyFont="1" applyFill="1" applyBorder="1" applyAlignment="1">
      <alignment horizontal="right" vertical="center"/>
    </xf>
    <xf numFmtId="0" fontId="4" fillId="3" borderId="62" xfId="0" applyFont="1" applyFill="1" applyBorder="1" applyAlignment="1">
      <alignment horizontal="right" vertical="center"/>
    </xf>
    <xf numFmtId="0" fontId="4" fillId="3" borderId="63" xfId="0" applyFont="1" applyFill="1" applyBorder="1" applyAlignment="1">
      <alignment horizontal="right" vertical="center"/>
    </xf>
    <xf numFmtId="0" fontId="4" fillId="4" borderId="63" xfId="0" applyFont="1" applyFill="1" applyBorder="1" applyAlignment="1">
      <alignment horizontal="right" vertical="center"/>
    </xf>
    <xf numFmtId="0" fontId="4" fillId="6" borderId="63" xfId="0" applyFont="1" applyFill="1" applyBorder="1" applyAlignment="1">
      <alignment horizontal="right" vertical="center"/>
    </xf>
    <xf numFmtId="0" fontId="4" fillId="6" borderId="64" xfId="0" applyFont="1" applyFill="1" applyBorder="1" applyAlignment="1">
      <alignment horizontal="right" vertical="center"/>
    </xf>
    <xf numFmtId="0" fontId="17" fillId="4" borderId="12" xfId="0" applyFont="1" applyFill="1" applyBorder="1" applyAlignment="1">
      <alignment horizontal="left" vertical="center"/>
    </xf>
    <xf numFmtId="49" fontId="13" fillId="2" borderId="3" xfId="0" applyNumberFormat="1" applyFont="1" applyFill="1" applyBorder="1" applyAlignment="1" applyProtection="1">
      <alignment horizontal="center" vertical="center" wrapText="1"/>
      <protection locked="0"/>
    </xf>
    <xf numFmtId="0" fontId="13" fillId="7" borderId="3" xfId="0" applyFont="1" applyFill="1" applyBorder="1" applyAlignment="1">
      <alignment horizontal="center" wrapText="1"/>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0" fillId="2" borderId="17" xfId="0" applyFill="1" applyBorder="1" applyAlignment="1">
      <alignment horizontal="center" vertical="center"/>
    </xf>
    <xf numFmtId="0" fontId="0" fillId="2" borderId="20" xfId="0" applyFill="1" applyBorder="1" applyAlignment="1">
      <alignment horizontal="center"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49" fontId="2" fillId="2" borderId="14" xfId="0" applyNumberFormat="1" applyFont="1" applyFill="1" applyBorder="1"/>
    <xf numFmtId="0" fontId="0" fillId="2" borderId="17" xfId="0" applyFill="1" applyBorder="1" applyAlignment="1">
      <alignment vertical="center"/>
    </xf>
    <xf numFmtId="49" fontId="8" fillId="2" borderId="15" xfId="0" applyNumberFormat="1" applyFont="1" applyFill="1" applyBorder="1" applyAlignment="1">
      <alignment vertical="center"/>
    </xf>
    <xf numFmtId="0" fontId="0" fillId="2" borderId="18" xfId="0" applyFill="1" applyBorder="1" applyAlignment="1">
      <alignment vertical="center"/>
    </xf>
    <xf numFmtId="49" fontId="3" fillId="2" borderId="15" xfId="0" applyNumberFormat="1" applyFont="1" applyFill="1" applyBorder="1" applyAlignment="1">
      <alignment vertical="center"/>
    </xf>
    <xf numFmtId="49" fontId="7" fillId="2" borderId="15" xfId="0" applyNumberFormat="1" applyFont="1" applyFill="1" applyBorder="1" applyAlignment="1">
      <alignment vertical="center"/>
    </xf>
    <xf numFmtId="49" fontId="10" fillId="2" borderId="15" xfId="0" applyNumberFormat="1" applyFont="1" applyFill="1" applyBorder="1" applyAlignment="1">
      <alignment horizontal="right" vertical="center"/>
    </xf>
    <xf numFmtId="0" fontId="11" fillId="2" borderId="18" xfId="0" applyFont="1" applyFill="1" applyBorder="1" applyAlignment="1">
      <alignment horizontal="right" vertical="center"/>
    </xf>
    <xf numFmtId="0" fontId="11" fillId="2" borderId="23" xfId="0" applyFont="1" applyFill="1" applyBorder="1" applyAlignment="1">
      <alignment horizontal="right" vertical="center"/>
    </xf>
    <xf numFmtId="0" fontId="5" fillId="2" borderId="19" xfId="0" applyFont="1" applyFill="1" applyBorder="1" applyAlignment="1">
      <alignment horizontal="center" vertical="center"/>
    </xf>
    <xf numFmtId="0" fontId="5" fillId="2" borderId="22" xfId="0" applyFont="1" applyFill="1" applyBorder="1" applyAlignment="1">
      <alignment horizontal="center" vertical="center"/>
    </xf>
    <xf numFmtId="49" fontId="3" fillId="2" borderId="16" xfId="0" applyNumberFormat="1" applyFont="1" applyFill="1" applyBorder="1" applyAlignment="1">
      <alignment vertical="top"/>
    </xf>
    <xf numFmtId="0" fontId="0" fillId="2" borderId="19" xfId="0" applyFill="1" applyBorder="1" applyAlignment="1">
      <alignment vertical="center"/>
    </xf>
    <xf numFmtId="0" fontId="18" fillId="7" borderId="30" xfId="0" applyFont="1" applyFill="1" applyBorder="1" applyAlignment="1">
      <alignment horizontal="left" vertical="center" wrapText="1"/>
    </xf>
    <xf numFmtId="0" fontId="18" fillId="7" borderId="31" xfId="0" applyFont="1" applyFill="1" applyBorder="1" applyAlignment="1">
      <alignment horizontal="left" vertical="center" wrapText="1"/>
    </xf>
    <xf numFmtId="0" fontId="18" fillId="7" borderId="32" xfId="0" applyFont="1" applyFill="1" applyBorder="1" applyAlignment="1">
      <alignment horizontal="left" vertical="center" wrapText="1"/>
    </xf>
    <xf numFmtId="0" fontId="18" fillId="7" borderId="33" xfId="0" applyFont="1" applyFill="1" applyBorder="1" applyAlignment="1">
      <alignment horizontal="left" vertical="center" wrapText="1"/>
    </xf>
    <xf numFmtId="0" fontId="18" fillId="7" borderId="0" xfId="0" applyFont="1" applyFill="1" applyAlignment="1">
      <alignment horizontal="left" vertical="center" wrapText="1"/>
    </xf>
    <xf numFmtId="0" fontId="18" fillId="7" borderId="34" xfId="0" applyFont="1" applyFill="1" applyBorder="1" applyAlignment="1">
      <alignment horizontal="left" vertical="center" wrapText="1"/>
    </xf>
    <xf numFmtId="0" fontId="18" fillId="7" borderId="35" xfId="0" applyFont="1" applyFill="1" applyBorder="1" applyAlignment="1">
      <alignment horizontal="left" vertical="center" wrapText="1"/>
    </xf>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49" fontId="2" fillId="2" borderId="1" xfId="0" applyNumberFormat="1" applyFont="1" applyFill="1" applyBorder="1" applyAlignment="1">
      <alignment horizontal="center" vertical="center"/>
    </xf>
    <xf numFmtId="0" fontId="1" fillId="2" borderId="10"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2"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0" fillId="2" borderId="10" xfId="0" applyFill="1" applyBorder="1" applyAlignment="1">
      <alignment vertical="center"/>
    </xf>
    <xf numFmtId="0" fontId="0" fillId="2" borderId="2" xfId="0" applyFill="1" applyBorder="1" applyAlignment="1">
      <alignment vertical="center"/>
    </xf>
  </cellXfs>
  <cellStyles count="2">
    <cellStyle name="Normal" xfId="0" builtinId="0"/>
    <cellStyle name="Normal 2" xfId="1" xr:uid="{346B858F-B5DB-455C-BC5E-DEEB7327DF69}"/>
  </cellStyles>
  <dxfs count="2">
    <dxf>
      <font>
        <b/>
        <i val="0"/>
        <color theme="0"/>
      </font>
      <fill>
        <patternFill>
          <bgColor rgb="FFC00000"/>
        </patternFill>
      </fill>
    </dxf>
    <dxf>
      <font>
        <color theme="3" tint="0.39994506668294322"/>
      </font>
      <fill>
        <patternFill>
          <bgColor theme="6" tint="0.79998168889431442"/>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142875</xdr:rowOff>
    </xdr:from>
    <xdr:ext cx="695325" cy="381000"/>
    <xdr:pic>
      <xdr:nvPicPr>
        <xdr:cNvPr id="2" name="PhpSpreadsheet logo" descr="PhpSpreadsheet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06"/>
  <sheetViews>
    <sheetView showGridLines="0" workbookViewId="0">
      <pane ySplit="10" topLeftCell="A11" activePane="bottomLeft" state="frozen"/>
      <selection pane="bottomLeft" activeCell="AA1" sqref="AA1:AB1048576"/>
    </sheetView>
  </sheetViews>
  <sheetFormatPr defaultColWidth="9" defaultRowHeight="15.45" customHeight="1" x14ac:dyDescent="0.3"/>
  <cols>
    <col min="1" max="1" width="12.44140625" customWidth="1"/>
    <col min="2" max="2" width="19.44140625" hidden="1" customWidth="1"/>
    <col min="3" max="3" width="51" customWidth="1"/>
    <col min="4" max="4" width="25.44140625" customWidth="1"/>
    <col min="5" max="5" width="25" hidden="1" customWidth="1"/>
    <col min="6" max="6" width="52.44140625" customWidth="1"/>
    <col min="7" max="7" width="19.6640625" hidden="1" customWidth="1"/>
    <col min="8" max="8" width="18.6640625" hidden="1" customWidth="1"/>
    <col min="9" max="9" width="36.21875" customWidth="1"/>
    <col min="10" max="10" width="21.88671875" customWidth="1"/>
    <col min="11" max="11" width="20" customWidth="1"/>
    <col min="12" max="12" width="25.33203125" customWidth="1"/>
    <col min="13" max="13" width="28.44140625" customWidth="1"/>
    <col min="14" max="14" width="26.6640625" customWidth="1"/>
    <col min="15" max="15" width="11.33203125" customWidth="1"/>
    <col min="16" max="16" width="20.21875" customWidth="1"/>
    <col min="17" max="17" width="28.88671875" customWidth="1"/>
    <col min="18" max="18" width="43.6640625" customWidth="1"/>
    <col min="19" max="19" width="30.88671875" customWidth="1"/>
    <col min="20" max="20" width="49.6640625" customWidth="1"/>
    <col min="21" max="21" width="60.33203125" customWidth="1"/>
    <col min="22" max="22" width="15.88671875" customWidth="1"/>
    <col min="23" max="23" width="25.88671875" customWidth="1"/>
    <col min="24" max="24" width="19.88671875" customWidth="1"/>
    <col min="25" max="25" width="31.88671875" customWidth="1"/>
    <col min="26" max="26" width="17.88671875" customWidth="1"/>
    <col min="27" max="27" width="25.77734375" hidden="1" customWidth="1"/>
    <col min="28" max="28" width="12.88671875" hidden="1" customWidth="1"/>
  </cols>
  <sheetData>
    <row r="1" spans="1:28" ht="49.95" customHeight="1" x14ac:dyDescent="0.3">
      <c r="A1" s="103"/>
      <c r="B1" s="104"/>
      <c r="C1" s="104"/>
      <c r="D1" s="104"/>
      <c r="E1" s="104"/>
      <c r="F1" s="104"/>
      <c r="G1" s="104"/>
      <c r="H1" s="104"/>
      <c r="I1" s="104"/>
      <c r="J1" s="104"/>
      <c r="K1" s="104"/>
      <c r="L1" s="104"/>
      <c r="M1" s="104"/>
      <c r="N1" s="104"/>
      <c r="O1" s="104"/>
      <c r="P1" s="104"/>
      <c r="Q1" s="104"/>
      <c r="R1" s="104"/>
      <c r="S1" s="104"/>
      <c r="T1" s="104"/>
      <c r="U1" s="104"/>
      <c r="V1" s="104"/>
      <c r="W1" s="104"/>
      <c r="X1" s="104"/>
      <c r="Y1" s="104"/>
      <c r="Z1" s="105"/>
      <c r="AA1" s="30"/>
    </row>
    <row r="2" spans="1:28" ht="30" customHeight="1" x14ac:dyDescent="0.4">
      <c r="A2" s="110" t="s">
        <v>0</v>
      </c>
      <c r="B2" s="111"/>
      <c r="C2" s="111"/>
      <c r="D2" s="106"/>
      <c r="E2" s="106"/>
      <c r="F2" s="106"/>
      <c r="G2" s="106"/>
      <c r="H2" s="106"/>
      <c r="I2" s="106"/>
      <c r="J2" s="106"/>
      <c r="K2" s="106"/>
      <c r="L2" s="106"/>
      <c r="M2" s="106"/>
      <c r="N2" s="106"/>
      <c r="O2" s="106"/>
      <c r="P2" s="106"/>
      <c r="Q2" s="106"/>
      <c r="R2" s="106"/>
      <c r="S2" s="106"/>
      <c r="T2" s="106"/>
      <c r="U2" s="106"/>
      <c r="V2" s="106"/>
      <c r="W2" s="106"/>
      <c r="X2" s="106"/>
      <c r="Y2" s="106"/>
      <c r="Z2" s="107"/>
      <c r="AA2" s="30"/>
    </row>
    <row r="3" spans="1:28" ht="15" customHeight="1" x14ac:dyDescent="0.3">
      <c r="A3" s="112" t="s">
        <v>1</v>
      </c>
      <c r="B3" s="113"/>
      <c r="C3" s="113"/>
      <c r="D3" s="23"/>
      <c r="E3" s="108"/>
      <c r="F3" s="108"/>
      <c r="G3" s="108"/>
      <c r="H3" s="108"/>
      <c r="I3" s="108"/>
      <c r="J3" s="108"/>
      <c r="K3" s="108"/>
      <c r="L3" s="108"/>
      <c r="M3" s="108"/>
      <c r="N3" s="108"/>
      <c r="O3" s="108"/>
      <c r="P3" s="108"/>
      <c r="Q3" s="108"/>
      <c r="R3" s="108"/>
      <c r="S3" s="108"/>
      <c r="T3" s="108"/>
      <c r="U3" s="108"/>
      <c r="V3" s="108"/>
      <c r="W3" s="108"/>
      <c r="X3" s="108"/>
      <c r="Y3" s="108"/>
      <c r="Z3" s="109"/>
      <c r="AA3" s="30"/>
    </row>
    <row r="4" spans="1:28" ht="15" customHeight="1" x14ac:dyDescent="0.3">
      <c r="A4" s="112" t="s">
        <v>2</v>
      </c>
      <c r="B4" s="113"/>
      <c r="C4" s="113"/>
      <c r="D4" s="23"/>
      <c r="E4" s="108"/>
      <c r="F4" s="108"/>
      <c r="G4" s="108"/>
      <c r="H4" s="108"/>
      <c r="I4" s="108"/>
      <c r="J4" s="108"/>
      <c r="K4" s="108"/>
      <c r="L4" s="108"/>
      <c r="M4" s="108"/>
      <c r="N4" s="108"/>
      <c r="O4" s="108"/>
      <c r="P4" s="108"/>
      <c r="Q4" s="108"/>
      <c r="R4" s="108"/>
      <c r="S4" s="108"/>
      <c r="T4" s="108"/>
      <c r="U4" s="108"/>
      <c r="V4" s="108"/>
      <c r="W4" s="108"/>
      <c r="X4" s="108"/>
      <c r="Y4" s="108"/>
      <c r="Z4" s="109"/>
      <c r="AA4" s="30"/>
    </row>
    <row r="5" spans="1:28" ht="15" customHeight="1" thickBot="1" x14ac:dyDescent="0.35">
      <c r="A5" s="114" t="s">
        <v>2844</v>
      </c>
      <c r="B5" s="113"/>
      <c r="C5" s="113"/>
      <c r="D5" s="23"/>
      <c r="E5" s="108"/>
      <c r="F5" s="108"/>
      <c r="G5" s="108"/>
      <c r="H5" s="108"/>
      <c r="I5" s="108"/>
      <c r="J5" s="108"/>
      <c r="K5" s="108"/>
      <c r="L5" s="108"/>
      <c r="M5" s="108"/>
      <c r="N5" s="108"/>
      <c r="O5" s="108"/>
      <c r="P5" s="108"/>
      <c r="Q5" s="108"/>
      <c r="R5" s="108"/>
      <c r="S5" s="108"/>
      <c r="T5" s="108"/>
      <c r="U5" s="108"/>
      <c r="V5" s="108"/>
      <c r="W5" s="108"/>
      <c r="X5" s="108"/>
      <c r="Y5" s="108"/>
      <c r="Z5" s="109"/>
      <c r="AA5" s="30"/>
    </row>
    <row r="6" spans="1:28" ht="15" customHeight="1" thickBot="1" x14ac:dyDescent="0.35">
      <c r="A6" s="116" t="s">
        <v>2845</v>
      </c>
      <c r="B6" s="117"/>
      <c r="C6" s="118"/>
      <c r="D6" s="26" t="s">
        <v>6681</v>
      </c>
      <c r="E6" s="108"/>
      <c r="F6" s="108"/>
      <c r="G6" s="108"/>
      <c r="H6" s="108"/>
      <c r="I6" s="108"/>
      <c r="J6" s="108"/>
      <c r="K6" s="108"/>
      <c r="L6" s="108"/>
      <c r="M6" s="108"/>
      <c r="N6" s="108"/>
      <c r="O6" s="108"/>
      <c r="P6" s="108"/>
      <c r="Q6" s="108"/>
      <c r="R6" s="108"/>
      <c r="S6" s="108"/>
      <c r="T6" s="108"/>
      <c r="U6" s="108"/>
      <c r="V6" s="108"/>
      <c r="W6" s="108"/>
      <c r="X6" s="108"/>
      <c r="Y6" s="108"/>
      <c r="Z6" s="109"/>
      <c r="AA6" s="30"/>
    </row>
    <row r="7" spans="1:28" ht="15" customHeight="1" x14ac:dyDescent="0.3">
      <c r="A7" s="115"/>
      <c r="B7" s="113"/>
      <c r="C7" s="113"/>
      <c r="D7" s="73" t="str">
        <f>_xlfn.XLOOKUP(D6,Inventari!Z12:Z28,Inventari!X12:X28)</f>
        <v>LOT3</v>
      </c>
      <c r="E7" s="108"/>
      <c r="F7" s="108"/>
      <c r="G7" s="108"/>
      <c r="H7" s="108"/>
      <c r="I7" s="108"/>
      <c r="J7" s="108"/>
      <c r="K7" s="108"/>
      <c r="L7" s="108"/>
      <c r="M7" s="108"/>
      <c r="N7" s="108"/>
      <c r="O7" s="108"/>
      <c r="P7" s="108"/>
      <c r="Q7" s="108"/>
      <c r="R7" s="108"/>
      <c r="S7" s="108"/>
      <c r="T7" s="108"/>
      <c r="U7" s="108"/>
      <c r="V7" s="108"/>
      <c r="W7" s="108"/>
      <c r="X7" s="108"/>
      <c r="Y7" s="108"/>
      <c r="Z7" s="109"/>
      <c r="AA7" s="30"/>
    </row>
    <row r="8" spans="1:28" ht="15" customHeight="1" x14ac:dyDescent="0.3">
      <c r="A8" s="115"/>
      <c r="B8" s="113"/>
      <c r="C8" s="113"/>
      <c r="D8" s="23"/>
      <c r="E8" s="108"/>
      <c r="F8" s="108"/>
      <c r="G8" s="108"/>
      <c r="H8" s="108"/>
      <c r="I8" s="108"/>
      <c r="J8" s="108"/>
      <c r="K8" s="108"/>
      <c r="L8" s="108"/>
      <c r="M8" s="108"/>
      <c r="N8" s="108"/>
      <c r="O8" s="108"/>
      <c r="P8" s="108"/>
      <c r="Q8" s="108"/>
      <c r="R8" s="108"/>
      <c r="S8" s="108"/>
      <c r="T8" s="108"/>
      <c r="U8" s="108"/>
      <c r="V8" s="108"/>
      <c r="W8" s="108"/>
      <c r="X8" s="108"/>
      <c r="Y8" s="108"/>
      <c r="Z8" s="109"/>
      <c r="AA8" s="30"/>
    </row>
    <row r="9" spans="1:28" ht="14.7" customHeight="1" x14ac:dyDescent="0.3">
      <c r="A9" s="121"/>
      <c r="B9" s="122"/>
      <c r="C9" s="122"/>
      <c r="D9" s="119"/>
      <c r="E9" s="119"/>
      <c r="F9" s="119"/>
      <c r="G9" s="119"/>
      <c r="H9" s="119"/>
      <c r="I9" s="119"/>
      <c r="J9" s="119"/>
      <c r="K9" s="119"/>
      <c r="L9" s="119"/>
      <c r="M9" s="119"/>
      <c r="N9" s="119"/>
      <c r="O9" s="119"/>
      <c r="P9" s="119"/>
      <c r="Q9" s="119"/>
      <c r="R9" s="119"/>
      <c r="S9" s="119"/>
      <c r="T9" s="119"/>
      <c r="U9" s="119"/>
      <c r="V9" s="119"/>
      <c r="W9" s="119"/>
      <c r="X9" s="119"/>
      <c r="Y9" s="119"/>
      <c r="Z9" s="120"/>
      <c r="AA9" s="30"/>
    </row>
    <row r="10" spans="1:28" s="29" customFormat="1" ht="47.4" customHeight="1" x14ac:dyDescent="0.3">
      <c r="A10" s="28" t="s">
        <v>4</v>
      </c>
      <c r="B10" s="28" t="s">
        <v>5</v>
      </c>
      <c r="C10" s="28" t="s">
        <v>2847</v>
      </c>
      <c r="D10" s="28" t="s">
        <v>6</v>
      </c>
      <c r="E10" s="28" t="s">
        <v>2848</v>
      </c>
      <c r="F10" s="28" t="s">
        <v>2849</v>
      </c>
      <c r="G10" s="28" t="s">
        <v>7</v>
      </c>
      <c r="H10" s="28" t="s">
        <v>8</v>
      </c>
      <c r="I10" s="28" t="s">
        <v>2850</v>
      </c>
      <c r="J10" s="28" t="s">
        <v>9</v>
      </c>
      <c r="K10" s="28" t="s">
        <v>2851</v>
      </c>
      <c r="L10" s="28" t="s">
        <v>10</v>
      </c>
      <c r="M10" s="28" t="s">
        <v>11</v>
      </c>
      <c r="N10" s="28" t="s">
        <v>4</v>
      </c>
      <c r="O10" s="28" t="s">
        <v>12</v>
      </c>
      <c r="P10" s="28" t="s">
        <v>13</v>
      </c>
      <c r="Q10" s="28" t="s">
        <v>2852</v>
      </c>
      <c r="R10" s="28" t="s">
        <v>2853</v>
      </c>
      <c r="S10" s="28" t="s">
        <v>2854</v>
      </c>
      <c r="T10" s="28" t="s">
        <v>2855</v>
      </c>
      <c r="U10" s="28" t="s">
        <v>2856</v>
      </c>
      <c r="V10" s="28" t="s">
        <v>2857</v>
      </c>
      <c r="W10" s="28" t="s">
        <v>2858</v>
      </c>
      <c r="X10" s="28" t="s">
        <v>2859</v>
      </c>
      <c r="Y10" s="28" t="s">
        <v>2860</v>
      </c>
      <c r="Z10" s="28" t="s">
        <v>2861</v>
      </c>
      <c r="AA10" s="27" t="s">
        <v>2846</v>
      </c>
      <c r="AB10" s="101" t="s">
        <v>6699</v>
      </c>
    </row>
    <row r="11" spans="1:28" ht="19.95" customHeight="1" x14ac:dyDescent="0.3">
      <c r="A11" s="1" t="s">
        <v>14</v>
      </c>
      <c r="B11" s="14" t="s">
        <v>15</v>
      </c>
      <c r="C11" s="14" t="s">
        <v>16</v>
      </c>
      <c r="D11" s="14" t="s">
        <v>17</v>
      </c>
      <c r="E11" s="14" t="s">
        <v>18</v>
      </c>
      <c r="F11" s="14" t="s">
        <v>19</v>
      </c>
      <c r="G11" s="14" t="s">
        <v>20</v>
      </c>
      <c r="H11" s="14" t="s">
        <v>21</v>
      </c>
      <c r="I11" s="14" t="s">
        <v>22</v>
      </c>
      <c r="J11" s="14" t="s">
        <v>23</v>
      </c>
      <c r="K11" s="14"/>
      <c r="L11" s="14" t="s">
        <v>24</v>
      </c>
      <c r="M11" s="14" t="s">
        <v>12</v>
      </c>
      <c r="N11" s="14" t="s">
        <v>25</v>
      </c>
      <c r="O11" s="14" t="s">
        <v>26</v>
      </c>
      <c r="P11" s="14" t="s">
        <v>27</v>
      </c>
      <c r="Q11" s="89">
        <v>0</v>
      </c>
      <c r="R11" s="17">
        <f>IF(EXACT($D$6,"LOT 3 (Tots)"),SUMIF(Inventari!K:K,Tasques!E11,Inventari!Q:Q),SUMIFS(Inventari!Q:Q,Inventari!O:O,$D$7,Inventari!K:K,Tasques!E11))</f>
        <v>4</v>
      </c>
      <c r="S11" s="17"/>
      <c r="T11" s="89">
        <f t="shared" ref="T11:T74" si="0">Q11*R11</f>
        <v>0</v>
      </c>
      <c r="U11" s="17">
        <v>1</v>
      </c>
      <c r="V11" s="89">
        <f t="shared" ref="V11:V74" si="1">T11*U11</f>
        <v>0</v>
      </c>
      <c r="W11" s="84" t="e">
        <f>_xlfn.XLOOKUP(P11,#REF!,#REF!)</f>
        <v>#REF!</v>
      </c>
      <c r="X11" s="74" t="e">
        <f t="shared" ref="X11:X74" si="2">(V11/3600)*W11</f>
        <v>#REF!</v>
      </c>
      <c r="Y11" s="74" t="e">
        <f>IF(EXACT(COUNTIFS($B$1:B11,B11,$E$1:E11,E11),_xlfn.MAXIFS(AA:AA,B:B,B11,E:E,E11)),SUMIFS(X:X,B:B,B11,E:E,E11),"")</f>
        <v>#REF!</v>
      </c>
      <c r="Z11" s="75" t="str">
        <f>IF(EXACT(AB11,""),IF(EXACT(B11,B12),"",SUMIF(B:B,B11,Y:Y)),AB11)</f>
        <v/>
      </c>
      <c r="AA11" s="95">
        <f>COUNTIFS($B$1:B11,B11,$E$1:E11,E11)</f>
        <v>1</v>
      </c>
      <c r="AB11" s="95"/>
    </row>
    <row r="12" spans="1:28" ht="19.95" customHeight="1" x14ac:dyDescent="0.3">
      <c r="A12" s="2" t="s">
        <v>14</v>
      </c>
      <c r="B12" s="15" t="s">
        <v>15</v>
      </c>
      <c r="C12" s="15" t="s">
        <v>16</v>
      </c>
      <c r="D12" s="15" t="s">
        <v>17</v>
      </c>
      <c r="E12" s="15" t="s">
        <v>28</v>
      </c>
      <c r="F12" s="15" t="s">
        <v>29</v>
      </c>
      <c r="G12" s="15" t="s">
        <v>30</v>
      </c>
      <c r="H12" s="15" t="s">
        <v>31</v>
      </c>
      <c r="I12" s="15" t="s">
        <v>22</v>
      </c>
      <c r="J12" s="15" t="s">
        <v>23</v>
      </c>
      <c r="K12" s="15"/>
      <c r="L12" s="15" t="s">
        <v>24</v>
      </c>
      <c r="M12" s="15" t="s">
        <v>12</v>
      </c>
      <c r="N12" s="15" t="s">
        <v>25</v>
      </c>
      <c r="O12" s="15" t="s">
        <v>26</v>
      </c>
      <c r="P12" s="15" t="s">
        <v>27</v>
      </c>
      <c r="Q12" s="90">
        <v>0</v>
      </c>
      <c r="R12" s="18">
        <f>IF(EXACT($D$6,"LOT 3 (Tots)"),SUMIF(Inventari!K:K,Tasques!E12,Inventari!Q:Q),SUMIFS(Inventari!Q:Q,Inventari!O:O,$D$7,Inventari!K:K,Tasques!E12))</f>
        <v>5</v>
      </c>
      <c r="S12" s="18"/>
      <c r="T12" s="90">
        <f t="shared" si="0"/>
        <v>0</v>
      </c>
      <c r="U12" s="18">
        <v>1</v>
      </c>
      <c r="V12" s="90">
        <f t="shared" si="1"/>
        <v>0</v>
      </c>
      <c r="W12" s="85" t="e">
        <f>_xlfn.XLOOKUP(P12,#REF!,#REF!)</f>
        <v>#REF!</v>
      </c>
      <c r="X12" s="76" t="e">
        <f t="shared" si="2"/>
        <v>#REF!</v>
      </c>
      <c r="Y12" s="76" t="e">
        <f>IF(EXACT(COUNTIFS($B$1:B12,B12,$E$1:E12,E12),_xlfn.MAXIFS(AA:AA,B:B,B12,E:E,E12)),SUMIFS(X:X,B:B,B12,E:E,E12),"")</f>
        <v>#REF!</v>
      </c>
      <c r="Z12" s="77" t="str">
        <f t="shared" ref="Z12:Z75" si="3">IF(EXACT(AB12,""),IF(EXACT(B12,B13),"",SUMIF(B:B,B12,Y:Y)),AB12)</f>
        <v/>
      </c>
      <c r="AA12" s="96">
        <f>COUNTIFS($B$1:B12,B12,$E$1:E12,E12)</f>
        <v>1</v>
      </c>
      <c r="AB12" s="96"/>
    </row>
    <row r="13" spans="1:28" ht="19.95" customHeight="1" x14ac:dyDescent="0.3">
      <c r="A13" s="2" t="s">
        <v>14</v>
      </c>
      <c r="B13" s="15" t="s">
        <v>15</v>
      </c>
      <c r="C13" s="15" t="s">
        <v>16</v>
      </c>
      <c r="D13" s="15" t="s">
        <v>17</v>
      </c>
      <c r="E13" s="15" t="s">
        <v>32</v>
      </c>
      <c r="F13" s="15" t="s">
        <v>33</v>
      </c>
      <c r="G13" s="15" t="s">
        <v>30</v>
      </c>
      <c r="H13" s="15" t="s">
        <v>34</v>
      </c>
      <c r="I13" s="15" t="s">
        <v>22</v>
      </c>
      <c r="J13" s="15" t="s">
        <v>23</v>
      </c>
      <c r="K13" s="15"/>
      <c r="L13" s="15" t="s">
        <v>24</v>
      </c>
      <c r="M13" s="15" t="s">
        <v>12</v>
      </c>
      <c r="N13" s="15" t="s">
        <v>25</v>
      </c>
      <c r="O13" s="15" t="s">
        <v>26</v>
      </c>
      <c r="P13" s="15" t="s">
        <v>27</v>
      </c>
      <c r="Q13" s="90">
        <v>0</v>
      </c>
      <c r="R13" s="18">
        <f>IF(EXACT($D$6,"LOT 3 (Tots)"),SUMIF(Inventari!K:K,Tasques!E13,Inventari!Q:Q),SUMIFS(Inventari!Q:Q,Inventari!O:O,$D$7,Inventari!K:K,Tasques!E13))</f>
        <v>9</v>
      </c>
      <c r="S13" s="18"/>
      <c r="T13" s="90">
        <f t="shared" si="0"/>
        <v>0</v>
      </c>
      <c r="U13" s="18">
        <v>1</v>
      </c>
      <c r="V13" s="90">
        <f t="shared" si="1"/>
        <v>0</v>
      </c>
      <c r="W13" s="85" t="e">
        <f>_xlfn.XLOOKUP(P13,#REF!,#REF!)</f>
        <v>#REF!</v>
      </c>
      <c r="X13" s="76" t="e">
        <f t="shared" si="2"/>
        <v>#REF!</v>
      </c>
      <c r="Y13" s="76" t="e">
        <f>IF(EXACT(COUNTIFS($B$1:B13,B13,$E$1:E13,E13),_xlfn.MAXIFS(AA:AA,B:B,B13,E:E,E13)),SUMIFS(X:X,B:B,B13,E:E,E13),"")</f>
        <v>#REF!</v>
      </c>
      <c r="Z13" s="77" t="str">
        <f t="shared" si="3"/>
        <v/>
      </c>
      <c r="AA13" s="96">
        <f>COUNTIFS($B$1:B13,B13,$E$1:E13,E13)</f>
        <v>1</v>
      </c>
      <c r="AB13" s="96"/>
    </row>
    <row r="14" spans="1:28" ht="19.95" customHeight="1" x14ac:dyDescent="0.3">
      <c r="A14" s="2" t="s">
        <v>14</v>
      </c>
      <c r="B14" s="15" t="s">
        <v>15</v>
      </c>
      <c r="C14" s="15" t="s">
        <v>16</v>
      </c>
      <c r="D14" s="15" t="s">
        <v>17</v>
      </c>
      <c r="E14" s="15" t="s">
        <v>35</v>
      </c>
      <c r="F14" s="15" t="s">
        <v>36</v>
      </c>
      <c r="G14" s="15" t="s">
        <v>37</v>
      </c>
      <c r="H14" s="15" t="s">
        <v>38</v>
      </c>
      <c r="I14" s="15" t="s">
        <v>22</v>
      </c>
      <c r="J14" s="15" t="s">
        <v>23</v>
      </c>
      <c r="K14" s="15"/>
      <c r="L14" s="15" t="s">
        <v>24</v>
      </c>
      <c r="M14" s="15" t="s">
        <v>12</v>
      </c>
      <c r="N14" s="15" t="s">
        <v>25</v>
      </c>
      <c r="O14" s="15" t="s">
        <v>26</v>
      </c>
      <c r="P14" s="15" t="s">
        <v>27</v>
      </c>
      <c r="Q14" s="90">
        <v>0</v>
      </c>
      <c r="R14" s="18">
        <f>IF(EXACT($D$6,"LOT 3 (Tots)"),SUMIF(Inventari!K:K,Tasques!E14,Inventari!Q:Q),SUMIFS(Inventari!Q:Q,Inventari!O:O,$D$7,Inventari!K:K,Tasques!E14))</f>
        <v>8</v>
      </c>
      <c r="S14" s="18"/>
      <c r="T14" s="90">
        <f t="shared" si="0"/>
        <v>0</v>
      </c>
      <c r="U14" s="18">
        <v>1</v>
      </c>
      <c r="V14" s="90">
        <f t="shared" si="1"/>
        <v>0</v>
      </c>
      <c r="W14" s="85" t="e">
        <f>_xlfn.XLOOKUP(P14,#REF!,#REF!)</f>
        <v>#REF!</v>
      </c>
      <c r="X14" s="76" t="e">
        <f t="shared" si="2"/>
        <v>#REF!</v>
      </c>
      <c r="Y14" s="76" t="e">
        <f>IF(EXACT(COUNTIFS($B$1:B14,B14,$E$1:E14,E14),_xlfn.MAXIFS(AA:AA,B:B,B14,E:E,E14)),SUMIFS(X:X,B:B,B14,E:E,E14),"")</f>
        <v>#REF!</v>
      </c>
      <c r="Z14" s="77" t="str">
        <f t="shared" si="3"/>
        <v/>
      </c>
      <c r="AA14" s="96">
        <f>COUNTIFS($B$1:B14,B14,$E$1:E14,E14)</f>
        <v>1</v>
      </c>
      <c r="AB14" s="96"/>
    </row>
    <row r="15" spans="1:28" ht="19.95" customHeight="1" x14ac:dyDescent="0.3">
      <c r="A15" s="3" t="s">
        <v>14</v>
      </c>
      <c r="B15" s="16" t="s">
        <v>15</v>
      </c>
      <c r="C15" s="16" t="s">
        <v>16</v>
      </c>
      <c r="D15" s="16" t="s">
        <v>17</v>
      </c>
      <c r="E15" s="16" t="s">
        <v>39</v>
      </c>
      <c r="F15" s="16" t="s">
        <v>40</v>
      </c>
      <c r="G15" s="16" t="s">
        <v>41</v>
      </c>
      <c r="H15" s="16" t="s">
        <v>42</v>
      </c>
      <c r="I15" s="16" t="s">
        <v>22</v>
      </c>
      <c r="J15" s="16" t="s">
        <v>23</v>
      </c>
      <c r="K15" s="16"/>
      <c r="L15" s="16" t="s">
        <v>24</v>
      </c>
      <c r="M15" s="16" t="s">
        <v>12</v>
      </c>
      <c r="N15" s="16" t="s">
        <v>25</v>
      </c>
      <c r="O15" s="16" t="s">
        <v>26</v>
      </c>
      <c r="P15" s="16" t="s">
        <v>27</v>
      </c>
      <c r="Q15" s="91">
        <v>0</v>
      </c>
      <c r="R15" s="19">
        <f>IF(EXACT($D$6,"LOT 3 (Tots)"),SUMIF(Inventari!K:K,Tasques!E15,Inventari!Q:Q),SUMIFS(Inventari!Q:Q,Inventari!O:O,$D$7,Inventari!K:K,Tasques!E15))</f>
        <v>1</v>
      </c>
      <c r="S15" s="19"/>
      <c r="T15" s="91">
        <f t="shared" si="0"/>
        <v>0</v>
      </c>
      <c r="U15" s="19">
        <v>1</v>
      </c>
      <c r="V15" s="91">
        <f t="shared" si="1"/>
        <v>0</v>
      </c>
      <c r="W15" s="86" t="e">
        <f>_xlfn.XLOOKUP(P15,#REF!,#REF!)</f>
        <v>#REF!</v>
      </c>
      <c r="X15" s="78" t="e">
        <f t="shared" si="2"/>
        <v>#REF!</v>
      </c>
      <c r="Y15" s="78" t="e">
        <f>IF(EXACT(COUNTIFS($B$1:B15,B15,$E$1:E15,E15),_xlfn.MAXIFS(AA:AA,B:B,B15,E:E,E15)),SUMIFS(X:X,B:B,B15,E:E,E15),"")</f>
        <v>#REF!</v>
      </c>
      <c r="Z15" s="79" t="str">
        <f t="shared" si="3"/>
        <v/>
      </c>
      <c r="AA15" s="97">
        <f>COUNTIFS($B$1:B15,B15,$E$1:E15,E15)</f>
        <v>1</v>
      </c>
      <c r="AB15" s="97"/>
    </row>
    <row r="16" spans="1:28" ht="19.95" customHeight="1" x14ac:dyDescent="0.3">
      <c r="A16" s="3" t="s">
        <v>14</v>
      </c>
      <c r="B16" s="16" t="s">
        <v>15</v>
      </c>
      <c r="C16" s="16" t="s">
        <v>16</v>
      </c>
      <c r="D16" s="16" t="s">
        <v>17</v>
      </c>
      <c r="E16" s="16" t="s">
        <v>43</v>
      </c>
      <c r="F16" s="16" t="s">
        <v>44</v>
      </c>
      <c r="G16" s="16" t="s">
        <v>45</v>
      </c>
      <c r="H16" s="16" t="s">
        <v>46</v>
      </c>
      <c r="I16" s="16" t="s">
        <v>22</v>
      </c>
      <c r="J16" s="16" t="s">
        <v>23</v>
      </c>
      <c r="K16" s="16"/>
      <c r="L16" s="16" t="s">
        <v>24</v>
      </c>
      <c r="M16" s="16" t="s">
        <v>12</v>
      </c>
      <c r="N16" s="16" t="s">
        <v>25</v>
      </c>
      <c r="O16" s="16" t="s">
        <v>26</v>
      </c>
      <c r="P16" s="16" t="s">
        <v>27</v>
      </c>
      <c r="Q16" s="91">
        <v>0</v>
      </c>
      <c r="R16" s="19">
        <f>IF(EXACT($D$6,"LOT 3 (Tots)"),SUMIF(Inventari!K:K,Tasques!E16,Inventari!Q:Q),SUMIFS(Inventari!Q:Q,Inventari!O:O,$D$7,Inventari!K:K,Tasques!E16))</f>
        <v>3</v>
      </c>
      <c r="S16" s="19"/>
      <c r="T16" s="91">
        <f t="shared" si="0"/>
        <v>0</v>
      </c>
      <c r="U16" s="19">
        <v>1</v>
      </c>
      <c r="V16" s="91">
        <f t="shared" si="1"/>
        <v>0</v>
      </c>
      <c r="W16" s="86" t="e">
        <f>_xlfn.XLOOKUP(P16,#REF!,#REF!)</f>
        <v>#REF!</v>
      </c>
      <c r="X16" s="78" t="e">
        <f t="shared" si="2"/>
        <v>#REF!</v>
      </c>
      <c r="Y16" s="78" t="e">
        <f>IF(EXACT(COUNTIFS($B$1:B16,B16,$E$1:E16,E16),_xlfn.MAXIFS(AA:AA,B:B,B16,E:E,E16)),SUMIFS(X:X,B:B,B16,E:E,E16),"")</f>
        <v>#REF!</v>
      </c>
      <c r="Z16" s="79" t="str">
        <f t="shared" si="3"/>
        <v/>
      </c>
      <c r="AA16" s="97">
        <f>COUNTIFS($B$1:B16,B16,$E$1:E16,E16)</f>
        <v>1</v>
      </c>
      <c r="AB16" s="97"/>
    </row>
    <row r="17" spans="1:28" ht="19.95" customHeight="1" x14ac:dyDescent="0.3">
      <c r="A17" s="3" t="s">
        <v>14</v>
      </c>
      <c r="B17" s="16" t="s">
        <v>15</v>
      </c>
      <c r="C17" s="16" t="s">
        <v>16</v>
      </c>
      <c r="D17" s="16" t="s">
        <v>17</v>
      </c>
      <c r="E17" s="16" t="s">
        <v>47</v>
      </c>
      <c r="F17" s="16" t="s">
        <v>48</v>
      </c>
      <c r="G17" s="16" t="s">
        <v>49</v>
      </c>
      <c r="H17" s="16" t="s">
        <v>50</v>
      </c>
      <c r="I17" s="16" t="s">
        <v>22</v>
      </c>
      <c r="J17" s="16" t="s">
        <v>23</v>
      </c>
      <c r="K17" s="16"/>
      <c r="L17" s="16" t="s">
        <v>24</v>
      </c>
      <c r="M17" s="16" t="s">
        <v>12</v>
      </c>
      <c r="N17" s="16" t="s">
        <v>25</v>
      </c>
      <c r="O17" s="16" t="s">
        <v>26</v>
      </c>
      <c r="P17" s="16" t="s">
        <v>27</v>
      </c>
      <c r="Q17" s="91">
        <v>0</v>
      </c>
      <c r="R17" s="19">
        <f>IF(EXACT($D$6,"LOT 3 (Tots)"),SUMIF(Inventari!K:K,Tasques!E17,Inventari!Q:Q),SUMIFS(Inventari!Q:Q,Inventari!O:O,$D$7,Inventari!K:K,Tasques!E17))</f>
        <v>1</v>
      </c>
      <c r="S17" s="19"/>
      <c r="T17" s="91">
        <f t="shared" si="0"/>
        <v>0</v>
      </c>
      <c r="U17" s="19">
        <v>1</v>
      </c>
      <c r="V17" s="91">
        <f t="shared" si="1"/>
        <v>0</v>
      </c>
      <c r="W17" s="86" t="e">
        <f>_xlfn.XLOOKUP(P17,#REF!,#REF!)</f>
        <v>#REF!</v>
      </c>
      <c r="X17" s="78" t="e">
        <f t="shared" si="2"/>
        <v>#REF!</v>
      </c>
      <c r="Y17" s="78" t="e">
        <f>IF(EXACT(COUNTIFS($B$1:B17,B17,$E$1:E17,E17),_xlfn.MAXIFS(AA:AA,B:B,B17,E:E,E17)),SUMIFS(X:X,B:B,B17,E:E,E17),"")</f>
        <v>#REF!</v>
      </c>
      <c r="Z17" s="79">
        <f t="shared" si="3"/>
        <v>305</v>
      </c>
      <c r="AA17" s="97">
        <f>COUNTIFS($B$1:B17,B17,$E$1:E17,E17)</f>
        <v>1</v>
      </c>
      <c r="AB17" s="97">
        <v>305</v>
      </c>
    </row>
    <row r="18" spans="1:28" ht="19.95" customHeight="1" x14ac:dyDescent="0.3">
      <c r="A18" s="9" t="s">
        <v>14</v>
      </c>
      <c r="B18" s="21" t="s">
        <v>51</v>
      </c>
      <c r="C18" s="21" t="s">
        <v>52</v>
      </c>
      <c r="D18" s="21" t="s">
        <v>53</v>
      </c>
      <c r="E18" s="21" t="s">
        <v>54</v>
      </c>
      <c r="F18" s="21" t="s">
        <v>55</v>
      </c>
      <c r="G18" s="21" t="s">
        <v>56</v>
      </c>
      <c r="H18" s="21" t="s">
        <v>57</v>
      </c>
      <c r="I18" s="21" t="s">
        <v>58</v>
      </c>
      <c r="J18" s="21" t="s">
        <v>23</v>
      </c>
      <c r="K18" s="21"/>
      <c r="L18" s="21" t="s">
        <v>59</v>
      </c>
      <c r="M18" s="21" t="s">
        <v>12</v>
      </c>
      <c r="N18" s="21" t="s">
        <v>25</v>
      </c>
      <c r="O18" s="21" t="s">
        <v>60</v>
      </c>
      <c r="P18" s="21" t="s">
        <v>27</v>
      </c>
      <c r="Q18" s="92">
        <v>0</v>
      </c>
      <c r="R18" s="22">
        <f>IF(EXACT($D$6,"LOT 3 (Tots)"),SUMIF(Inventari!K:K,Tasques!E18,Inventari!Q:Q),SUMIFS(Inventari!Q:Q,Inventari!O:O,$D$7,Inventari!K:K,Tasques!E18))</f>
        <v>4</v>
      </c>
      <c r="S18" s="22"/>
      <c r="T18" s="92">
        <f t="shared" si="0"/>
        <v>0</v>
      </c>
      <c r="U18" s="22">
        <v>1</v>
      </c>
      <c r="V18" s="92">
        <f t="shared" si="1"/>
        <v>0</v>
      </c>
      <c r="W18" s="87" t="e">
        <f>_xlfn.XLOOKUP(P18,#REF!,#REF!)</f>
        <v>#REF!</v>
      </c>
      <c r="X18" s="80" t="e">
        <f t="shared" si="2"/>
        <v>#REF!</v>
      </c>
      <c r="Y18" s="80" t="e">
        <f>IF(EXACT(COUNTIFS($B$1:B18,B18,$E$1:E18,E18),_xlfn.MAXIFS(AA:AA,B:B,B18,E:E,E18)),SUMIFS(X:X,B:B,B18,E:E,E18),"")</f>
        <v>#REF!</v>
      </c>
      <c r="Z18" s="81">
        <f t="shared" si="3"/>
        <v>335</v>
      </c>
      <c r="AA18" s="98">
        <f>COUNTIFS($B$1:B18,B18,$E$1:E18,E18)</f>
        <v>1</v>
      </c>
      <c r="AB18" s="98">
        <f>95+((R18-1)*80)</f>
        <v>335</v>
      </c>
    </row>
    <row r="19" spans="1:28" ht="19.95" customHeight="1" x14ac:dyDescent="0.3">
      <c r="A19" s="3" t="s">
        <v>61</v>
      </c>
      <c r="B19" s="16" t="s">
        <v>62</v>
      </c>
      <c r="C19" s="16" t="s">
        <v>63</v>
      </c>
      <c r="D19" s="16" t="s">
        <v>64</v>
      </c>
      <c r="E19" s="16" t="s">
        <v>65</v>
      </c>
      <c r="F19" s="16" t="s">
        <v>66</v>
      </c>
      <c r="G19" s="16" t="s">
        <v>67</v>
      </c>
      <c r="H19" s="16" t="s">
        <v>68</v>
      </c>
      <c r="I19" s="16" t="s">
        <v>69</v>
      </c>
      <c r="J19" s="16" t="s">
        <v>23</v>
      </c>
      <c r="K19" s="16"/>
      <c r="L19" s="16" t="s">
        <v>70</v>
      </c>
      <c r="M19" s="16" t="s">
        <v>12</v>
      </c>
      <c r="N19" s="16" t="s">
        <v>25</v>
      </c>
      <c r="O19" s="16" t="s">
        <v>71</v>
      </c>
      <c r="P19" s="16" t="s">
        <v>72</v>
      </c>
      <c r="Q19" s="91">
        <v>900</v>
      </c>
      <c r="R19" s="19">
        <f>IF(EXACT($D$6,"LOT 3 (Tots)"),SUMIF(Inventari!K:K,Tasques!E19,Inventari!Q:Q),SUMIFS(Inventari!Q:Q,Inventari!O:O,$D$7,Inventari!K:K,Tasques!E19))</f>
        <v>2</v>
      </c>
      <c r="S19" s="19"/>
      <c r="T19" s="91">
        <f t="shared" si="0"/>
        <v>1800</v>
      </c>
      <c r="U19" s="19">
        <v>4</v>
      </c>
      <c r="V19" s="91">
        <f t="shared" si="1"/>
        <v>7200</v>
      </c>
      <c r="W19" s="86" t="e">
        <f>_xlfn.XLOOKUP(P19,#REF!,#REF!)</f>
        <v>#REF!</v>
      </c>
      <c r="X19" s="78" t="e">
        <f t="shared" si="2"/>
        <v>#REF!</v>
      </c>
      <c r="Y19" s="78" t="str">
        <f>IF(EXACT(COUNTIFS($B$1:B19,B19,$E$1:E19,E19),_xlfn.MAXIFS(AA:AA,B:B,B19,E:E,E19)),SUMIFS(X:X,B:B,B19,E:E,E19),"")</f>
        <v/>
      </c>
      <c r="Z19" s="79" t="str">
        <f t="shared" si="3"/>
        <v/>
      </c>
      <c r="AA19" s="97">
        <f>COUNTIFS($B$1:B19,B19,$E$1:E19,E19)</f>
        <v>1</v>
      </c>
      <c r="AB19" s="97"/>
    </row>
    <row r="20" spans="1:28" ht="19.95" customHeight="1" x14ac:dyDescent="0.3">
      <c r="A20" s="3" t="s">
        <v>61</v>
      </c>
      <c r="B20" s="16" t="s">
        <v>62</v>
      </c>
      <c r="C20" s="16" t="s">
        <v>63</v>
      </c>
      <c r="D20" s="16" t="s">
        <v>64</v>
      </c>
      <c r="E20" s="16" t="s">
        <v>65</v>
      </c>
      <c r="F20" s="16" t="s">
        <v>66</v>
      </c>
      <c r="G20" s="16" t="s">
        <v>67</v>
      </c>
      <c r="H20" s="16" t="s">
        <v>73</v>
      </c>
      <c r="I20" s="16" t="s">
        <v>74</v>
      </c>
      <c r="J20" s="16" t="s">
        <v>23</v>
      </c>
      <c r="K20" s="16"/>
      <c r="L20" s="16" t="s">
        <v>70</v>
      </c>
      <c r="M20" s="16" t="s">
        <v>12</v>
      </c>
      <c r="N20" s="16" t="s">
        <v>25</v>
      </c>
      <c r="O20" s="16" t="s">
        <v>71</v>
      </c>
      <c r="P20" s="16" t="s">
        <v>72</v>
      </c>
      <c r="Q20" s="91">
        <v>900</v>
      </c>
      <c r="R20" s="19">
        <f>IF(EXACT($D$6,"LOT 3 (Tots)"),SUMIF(Inventari!K:K,Tasques!E20,Inventari!Q:Q),SUMIFS(Inventari!Q:Q,Inventari!O:O,$D$7,Inventari!K:K,Tasques!E20))</f>
        <v>2</v>
      </c>
      <c r="S20" s="19"/>
      <c r="T20" s="91">
        <f t="shared" si="0"/>
        <v>1800</v>
      </c>
      <c r="U20" s="19">
        <v>4</v>
      </c>
      <c r="V20" s="91">
        <f t="shared" si="1"/>
        <v>7200</v>
      </c>
      <c r="W20" s="86" t="e">
        <f>_xlfn.XLOOKUP(P20,#REF!,#REF!)</f>
        <v>#REF!</v>
      </c>
      <c r="X20" s="78" t="e">
        <f t="shared" si="2"/>
        <v>#REF!</v>
      </c>
      <c r="Y20" s="78" t="str">
        <f>IF(EXACT(COUNTIFS($B$1:B20,B20,$E$1:E20,E20),_xlfn.MAXIFS(AA:AA,B:B,B20,E:E,E20)),SUMIFS(X:X,B:B,B20,E:E,E20),"")</f>
        <v/>
      </c>
      <c r="Z20" s="79" t="str">
        <f t="shared" si="3"/>
        <v/>
      </c>
      <c r="AA20" s="97">
        <f>COUNTIFS($B$1:B20,B20,$E$1:E20,E20)</f>
        <v>2</v>
      </c>
      <c r="AB20" s="97"/>
    </row>
    <row r="21" spans="1:28" ht="19.95" customHeight="1" x14ac:dyDescent="0.3">
      <c r="A21" s="3" t="s">
        <v>61</v>
      </c>
      <c r="B21" s="16" t="s">
        <v>62</v>
      </c>
      <c r="C21" s="16" t="s">
        <v>63</v>
      </c>
      <c r="D21" s="16" t="s">
        <v>64</v>
      </c>
      <c r="E21" s="16" t="s">
        <v>65</v>
      </c>
      <c r="F21" s="16" t="s">
        <v>66</v>
      </c>
      <c r="G21" s="16" t="s">
        <v>67</v>
      </c>
      <c r="H21" s="16" t="s">
        <v>75</v>
      </c>
      <c r="I21" s="16" t="s">
        <v>76</v>
      </c>
      <c r="J21" s="16" t="s">
        <v>23</v>
      </c>
      <c r="K21" s="16"/>
      <c r="L21" s="16" t="s">
        <v>70</v>
      </c>
      <c r="M21" s="16" t="s">
        <v>12</v>
      </c>
      <c r="N21" s="16" t="s">
        <v>25</v>
      </c>
      <c r="O21" s="16" t="s">
        <v>71</v>
      </c>
      <c r="P21" s="16" t="s">
        <v>72</v>
      </c>
      <c r="Q21" s="91">
        <v>900</v>
      </c>
      <c r="R21" s="19">
        <f>IF(EXACT($D$6,"LOT 3 (Tots)"),SUMIF(Inventari!K:K,Tasques!E21,Inventari!Q:Q),SUMIFS(Inventari!Q:Q,Inventari!O:O,$D$7,Inventari!K:K,Tasques!E21))</f>
        <v>2</v>
      </c>
      <c r="S21" s="19"/>
      <c r="T21" s="91">
        <f t="shared" si="0"/>
        <v>1800</v>
      </c>
      <c r="U21" s="19">
        <v>4</v>
      </c>
      <c r="V21" s="91">
        <f t="shared" si="1"/>
        <v>7200</v>
      </c>
      <c r="W21" s="86" t="e">
        <f>_xlfn.XLOOKUP(P21,#REF!,#REF!)</f>
        <v>#REF!</v>
      </c>
      <c r="X21" s="78" t="e">
        <f t="shared" si="2"/>
        <v>#REF!</v>
      </c>
      <c r="Y21" s="78" t="str">
        <f>IF(EXACT(COUNTIFS($B$1:B21,B21,$E$1:E21,E21),_xlfn.MAXIFS(AA:AA,B:B,B21,E:E,E21)),SUMIFS(X:X,B:B,B21,E:E,E21),"")</f>
        <v/>
      </c>
      <c r="Z21" s="79" t="str">
        <f t="shared" si="3"/>
        <v/>
      </c>
      <c r="AA21" s="97">
        <f>COUNTIFS($B$1:B21,B21,$E$1:E21,E21)</f>
        <v>3</v>
      </c>
      <c r="AB21" s="97"/>
    </row>
    <row r="22" spans="1:28" ht="19.95" customHeight="1" x14ac:dyDescent="0.3">
      <c r="A22" s="3" t="s">
        <v>61</v>
      </c>
      <c r="B22" s="16" t="s">
        <v>62</v>
      </c>
      <c r="C22" s="16" t="s">
        <v>63</v>
      </c>
      <c r="D22" s="16" t="s">
        <v>64</v>
      </c>
      <c r="E22" s="16" t="s">
        <v>65</v>
      </c>
      <c r="F22" s="16" t="s">
        <v>66</v>
      </c>
      <c r="G22" s="16" t="s">
        <v>67</v>
      </c>
      <c r="H22" s="16" t="s">
        <v>77</v>
      </c>
      <c r="I22" s="16" t="s">
        <v>78</v>
      </c>
      <c r="J22" s="16" t="s">
        <v>23</v>
      </c>
      <c r="K22" s="16"/>
      <c r="L22" s="16" t="s">
        <v>70</v>
      </c>
      <c r="M22" s="16" t="s">
        <v>12</v>
      </c>
      <c r="N22" s="16" t="s">
        <v>25</v>
      </c>
      <c r="O22" s="16" t="s">
        <v>71</v>
      </c>
      <c r="P22" s="16" t="s">
        <v>72</v>
      </c>
      <c r="Q22" s="91">
        <v>900</v>
      </c>
      <c r="R22" s="19">
        <f>IF(EXACT($D$6,"LOT 3 (Tots)"),SUMIF(Inventari!K:K,Tasques!E22,Inventari!Q:Q),SUMIFS(Inventari!Q:Q,Inventari!O:O,$D$7,Inventari!K:K,Tasques!E22))</f>
        <v>2</v>
      </c>
      <c r="S22" s="19"/>
      <c r="T22" s="91">
        <f t="shared" si="0"/>
        <v>1800</v>
      </c>
      <c r="U22" s="19">
        <v>4</v>
      </c>
      <c r="V22" s="91">
        <f t="shared" si="1"/>
        <v>7200</v>
      </c>
      <c r="W22" s="86" t="e">
        <f>_xlfn.XLOOKUP(P22,#REF!,#REF!)</f>
        <v>#REF!</v>
      </c>
      <c r="X22" s="78" t="e">
        <f t="shared" si="2"/>
        <v>#REF!</v>
      </c>
      <c r="Y22" s="78" t="str">
        <f>IF(EXACT(COUNTIFS($B$1:B22,B22,$E$1:E22,E22),_xlfn.MAXIFS(AA:AA,B:B,B22,E:E,E22)),SUMIFS(X:X,B:B,B22,E:E,E22),"")</f>
        <v/>
      </c>
      <c r="Z22" s="79" t="str">
        <f t="shared" si="3"/>
        <v/>
      </c>
      <c r="AA22" s="97">
        <f>COUNTIFS($B$1:B22,B22,$E$1:E22,E22)</f>
        <v>4</v>
      </c>
      <c r="AB22" s="97"/>
    </row>
    <row r="23" spans="1:28" ht="19.95" customHeight="1" x14ac:dyDescent="0.3">
      <c r="A23" s="3" t="s">
        <v>61</v>
      </c>
      <c r="B23" s="16" t="s">
        <v>62</v>
      </c>
      <c r="C23" s="16" t="s">
        <v>63</v>
      </c>
      <c r="D23" s="16" t="s">
        <v>64</v>
      </c>
      <c r="E23" s="16" t="s">
        <v>65</v>
      </c>
      <c r="F23" s="16" t="s">
        <v>66</v>
      </c>
      <c r="G23" s="16" t="s">
        <v>67</v>
      </c>
      <c r="H23" s="16" t="s">
        <v>79</v>
      </c>
      <c r="I23" s="16" t="s">
        <v>80</v>
      </c>
      <c r="J23" s="16" t="s">
        <v>23</v>
      </c>
      <c r="K23" s="16"/>
      <c r="L23" s="16" t="s">
        <v>70</v>
      </c>
      <c r="M23" s="16" t="s">
        <v>12</v>
      </c>
      <c r="N23" s="16" t="s">
        <v>25</v>
      </c>
      <c r="O23" s="16" t="s">
        <v>71</v>
      </c>
      <c r="P23" s="16" t="s">
        <v>72</v>
      </c>
      <c r="Q23" s="91">
        <v>900</v>
      </c>
      <c r="R23" s="19">
        <f>IF(EXACT($D$6,"LOT 3 (Tots)"),SUMIF(Inventari!K:K,Tasques!E23,Inventari!Q:Q),SUMIFS(Inventari!Q:Q,Inventari!O:O,$D$7,Inventari!K:K,Tasques!E23))</f>
        <v>2</v>
      </c>
      <c r="S23" s="19"/>
      <c r="T23" s="91">
        <f t="shared" si="0"/>
        <v>1800</v>
      </c>
      <c r="U23" s="19">
        <v>4</v>
      </c>
      <c r="V23" s="91">
        <f t="shared" si="1"/>
        <v>7200</v>
      </c>
      <c r="W23" s="86" t="e">
        <f>_xlfn.XLOOKUP(P23,#REF!,#REF!)</f>
        <v>#REF!</v>
      </c>
      <c r="X23" s="78" t="e">
        <f t="shared" si="2"/>
        <v>#REF!</v>
      </c>
      <c r="Y23" s="78" t="str">
        <f>IF(EXACT(COUNTIFS($B$1:B23,B23,$E$1:E23,E23),_xlfn.MAXIFS(AA:AA,B:B,B23,E:E,E23)),SUMIFS(X:X,B:B,B23,E:E,E23),"")</f>
        <v/>
      </c>
      <c r="Z23" s="79" t="str">
        <f t="shared" si="3"/>
        <v/>
      </c>
      <c r="AA23" s="97">
        <f>COUNTIFS($B$1:B23,B23,$E$1:E23,E23)</f>
        <v>5</v>
      </c>
      <c r="AB23" s="97"/>
    </row>
    <row r="24" spans="1:28" ht="19.95" customHeight="1" x14ac:dyDescent="0.3">
      <c r="A24" s="3" t="s">
        <v>61</v>
      </c>
      <c r="B24" s="16" t="s">
        <v>62</v>
      </c>
      <c r="C24" s="16" t="s">
        <v>63</v>
      </c>
      <c r="D24" s="16" t="s">
        <v>64</v>
      </c>
      <c r="E24" s="16" t="s">
        <v>65</v>
      </c>
      <c r="F24" s="16" t="s">
        <v>66</v>
      </c>
      <c r="G24" s="16" t="s">
        <v>67</v>
      </c>
      <c r="H24" s="16" t="s">
        <v>81</v>
      </c>
      <c r="I24" s="16" t="s">
        <v>82</v>
      </c>
      <c r="J24" s="16" t="s">
        <v>23</v>
      </c>
      <c r="K24" s="16"/>
      <c r="L24" s="16" t="s">
        <v>70</v>
      </c>
      <c r="M24" s="16" t="s">
        <v>12</v>
      </c>
      <c r="N24" s="16" t="s">
        <v>25</v>
      </c>
      <c r="O24" s="16" t="s">
        <v>71</v>
      </c>
      <c r="P24" s="16" t="s">
        <v>72</v>
      </c>
      <c r="Q24" s="91">
        <v>900</v>
      </c>
      <c r="R24" s="19">
        <f>IF(EXACT($D$6,"LOT 3 (Tots)"),SUMIF(Inventari!K:K,Tasques!E24,Inventari!Q:Q),SUMIFS(Inventari!Q:Q,Inventari!O:O,$D$7,Inventari!K:K,Tasques!E24))</f>
        <v>2</v>
      </c>
      <c r="S24" s="19"/>
      <c r="T24" s="91">
        <f t="shared" si="0"/>
        <v>1800</v>
      </c>
      <c r="U24" s="19">
        <v>4</v>
      </c>
      <c r="V24" s="91">
        <f t="shared" si="1"/>
        <v>7200</v>
      </c>
      <c r="W24" s="86" t="e">
        <f>_xlfn.XLOOKUP(P24,#REF!,#REF!)</f>
        <v>#REF!</v>
      </c>
      <c r="X24" s="78" t="e">
        <f t="shared" si="2"/>
        <v>#REF!</v>
      </c>
      <c r="Y24" s="78" t="str">
        <f>IF(EXACT(COUNTIFS($B$1:B24,B24,$E$1:E24,E24),_xlfn.MAXIFS(AA:AA,B:B,B24,E:E,E24)),SUMIFS(X:X,B:B,B24,E:E,E24),"")</f>
        <v/>
      </c>
      <c r="Z24" s="79" t="str">
        <f t="shared" si="3"/>
        <v/>
      </c>
      <c r="AA24" s="97">
        <f>COUNTIFS($B$1:B24,B24,$E$1:E24,E24)</f>
        <v>6</v>
      </c>
      <c r="AB24" s="97"/>
    </row>
    <row r="25" spans="1:28" ht="19.95" customHeight="1" x14ac:dyDescent="0.3">
      <c r="A25" s="3" t="s">
        <v>61</v>
      </c>
      <c r="B25" s="16" t="s">
        <v>62</v>
      </c>
      <c r="C25" s="16" t="s">
        <v>63</v>
      </c>
      <c r="D25" s="16" t="s">
        <v>64</v>
      </c>
      <c r="E25" s="16" t="s">
        <v>65</v>
      </c>
      <c r="F25" s="16" t="s">
        <v>66</v>
      </c>
      <c r="G25" s="16" t="s">
        <v>67</v>
      </c>
      <c r="H25" s="16" t="s">
        <v>83</v>
      </c>
      <c r="I25" s="16" t="s">
        <v>84</v>
      </c>
      <c r="J25" s="16" t="s">
        <v>23</v>
      </c>
      <c r="K25" s="16"/>
      <c r="L25" s="16" t="s">
        <v>70</v>
      </c>
      <c r="M25" s="16" t="s">
        <v>12</v>
      </c>
      <c r="N25" s="16" t="s">
        <v>25</v>
      </c>
      <c r="O25" s="16" t="s">
        <v>71</v>
      </c>
      <c r="P25" s="16" t="s">
        <v>72</v>
      </c>
      <c r="Q25" s="91">
        <v>900</v>
      </c>
      <c r="R25" s="19">
        <f>IF(EXACT($D$6,"LOT 3 (Tots)"),SUMIF(Inventari!K:K,Tasques!E25,Inventari!Q:Q),SUMIFS(Inventari!Q:Q,Inventari!O:O,$D$7,Inventari!K:K,Tasques!E25))</f>
        <v>2</v>
      </c>
      <c r="S25" s="19"/>
      <c r="T25" s="91">
        <f t="shared" si="0"/>
        <v>1800</v>
      </c>
      <c r="U25" s="19">
        <v>4</v>
      </c>
      <c r="V25" s="91">
        <f t="shared" si="1"/>
        <v>7200</v>
      </c>
      <c r="W25" s="86" t="e">
        <f>_xlfn.XLOOKUP(P25,#REF!,#REF!)</f>
        <v>#REF!</v>
      </c>
      <c r="X25" s="78" t="e">
        <f t="shared" si="2"/>
        <v>#REF!</v>
      </c>
      <c r="Y25" s="78" t="str">
        <f>IF(EXACT(COUNTIFS($B$1:B25,B25,$E$1:E25,E25),_xlfn.MAXIFS(AA:AA,B:B,B25,E:E,E25)),SUMIFS(X:X,B:B,B25,E:E,E25),"")</f>
        <v/>
      </c>
      <c r="Z25" s="79" t="str">
        <f t="shared" si="3"/>
        <v/>
      </c>
      <c r="AA25" s="97">
        <f>COUNTIFS($B$1:B25,B25,$E$1:E25,E25)</f>
        <v>7</v>
      </c>
      <c r="AB25" s="97"/>
    </row>
    <row r="26" spans="1:28" ht="19.95" customHeight="1" x14ac:dyDescent="0.3">
      <c r="A26" s="3" t="s">
        <v>61</v>
      </c>
      <c r="B26" s="16" t="s">
        <v>62</v>
      </c>
      <c r="C26" s="16" t="s">
        <v>63</v>
      </c>
      <c r="D26" s="16" t="s">
        <v>64</v>
      </c>
      <c r="E26" s="16" t="s">
        <v>65</v>
      </c>
      <c r="F26" s="16" t="s">
        <v>66</v>
      </c>
      <c r="G26" s="16" t="s">
        <v>67</v>
      </c>
      <c r="H26" s="16" t="s">
        <v>85</v>
      </c>
      <c r="I26" s="16" t="s">
        <v>86</v>
      </c>
      <c r="J26" s="16" t="s">
        <v>23</v>
      </c>
      <c r="K26" s="16"/>
      <c r="L26" s="16" t="s">
        <v>70</v>
      </c>
      <c r="M26" s="16" t="s">
        <v>12</v>
      </c>
      <c r="N26" s="16" t="s">
        <v>25</v>
      </c>
      <c r="O26" s="16" t="s">
        <v>71</v>
      </c>
      <c r="P26" s="16" t="s">
        <v>72</v>
      </c>
      <c r="Q26" s="91">
        <v>900</v>
      </c>
      <c r="R26" s="19">
        <f>IF(EXACT($D$6,"LOT 3 (Tots)"),SUMIF(Inventari!K:K,Tasques!E26,Inventari!Q:Q),SUMIFS(Inventari!Q:Q,Inventari!O:O,$D$7,Inventari!K:K,Tasques!E26))</f>
        <v>2</v>
      </c>
      <c r="S26" s="19"/>
      <c r="T26" s="91">
        <f t="shared" si="0"/>
        <v>1800</v>
      </c>
      <c r="U26" s="19">
        <v>4</v>
      </c>
      <c r="V26" s="91">
        <f t="shared" si="1"/>
        <v>7200</v>
      </c>
      <c r="W26" s="86" t="e">
        <f>_xlfn.XLOOKUP(P26,#REF!,#REF!)</f>
        <v>#REF!</v>
      </c>
      <c r="X26" s="78" t="e">
        <f t="shared" si="2"/>
        <v>#REF!</v>
      </c>
      <c r="Y26" s="78" t="e">
        <f>IF(EXACT(COUNTIFS($B$1:B26,B26,$E$1:E26,E26),_xlfn.MAXIFS(AA:AA,B:B,B26,E:E,E26)),SUMIFS(X:X,B:B,B26,E:E,E26),"")</f>
        <v>#REF!</v>
      </c>
      <c r="Z26" s="79" t="e">
        <f t="shared" si="3"/>
        <v>#REF!</v>
      </c>
      <c r="AA26" s="97">
        <f>COUNTIFS($B$1:B26,B26,$E$1:E26,E26)</f>
        <v>8</v>
      </c>
      <c r="AB26" s="97"/>
    </row>
    <row r="27" spans="1:28" ht="19.95" customHeight="1" x14ac:dyDescent="0.3">
      <c r="A27" s="9" t="s">
        <v>61</v>
      </c>
      <c r="B27" s="21" t="s">
        <v>87</v>
      </c>
      <c r="C27" s="21" t="s">
        <v>88</v>
      </c>
      <c r="D27" s="21" t="s">
        <v>89</v>
      </c>
      <c r="E27" s="21" t="s">
        <v>90</v>
      </c>
      <c r="F27" s="21" t="s">
        <v>91</v>
      </c>
      <c r="G27" s="21" t="s">
        <v>92</v>
      </c>
      <c r="H27" s="21" t="s">
        <v>93</v>
      </c>
      <c r="I27" s="21" t="s">
        <v>94</v>
      </c>
      <c r="J27" s="21" t="s">
        <v>23</v>
      </c>
      <c r="K27" s="21"/>
      <c r="L27" s="21" t="s">
        <v>70</v>
      </c>
      <c r="M27" s="21" t="s">
        <v>12</v>
      </c>
      <c r="N27" s="21" t="s">
        <v>25</v>
      </c>
      <c r="O27" s="21" t="s">
        <v>95</v>
      </c>
      <c r="P27" s="21" t="s">
        <v>96</v>
      </c>
      <c r="Q27" s="92">
        <v>10800</v>
      </c>
      <c r="R27" s="22">
        <f>IF(EXACT($D$6,"LOT 3 (Tots)"),SUMIF(Inventari!K:K,Tasques!E27,Inventari!Q:Q),SUMIFS(Inventari!Q:Q,Inventari!O:O,$D$7,Inventari!K:K,Tasques!E27))</f>
        <v>13</v>
      </c>
      <c r="S27" s="22"/>
      <c r="T27" s="92">
        <f t="shared" si="0"/>
        <v>140400</v>
      </c>
      <c r="U27" s="22">
        <v>4</v>
      </c>
      <c r="V27" s="92">
        <f t="shared" si="1"/>
        <v>561600</v>
      </c>
      <c r="W27" s="87" t="e">
        <f>_xlfn.XLOOKUP(P27,#REF!,#REF!)</f>
        <v>#REF!</v>
      </c>
      <c r="X27" s="80" t="e">
        <f t="shared" si="2"/>
        <v>#REF!</v>
      </c>
      <c r="Y27" s="80" t="str">
        <f>IF(EXACT(COUNTIFS($B$1:B27,B27,$E$1:E27,E27),_xlfn.MAXIFS(AA:AA,B:B,B27,E:E,E27)),SUMIFS(X:X,B:B,B27,E:E,E27),"")</f>
        <v/>
      </c>
      <c r="Z27" s="81" t="str">
        <f t="shared" si="3"/>
        <v/>
      </c>
      <c r="AA27" s="98">
        <f>COUNTIFS($B$1:B27,B27,$E$1:E27,E27)</f>
        <v>1</v>
      </c>
      <c r="AB27" s="98"/>
    </row>
    <row r="28" spans="1:28" ht="19.95" customHeight="1" x14ac:dyDescent="0.3">
      <c r="A28" s="9" t="s">
        <v>61</v>
      </c>
      <c r="B28" s="21" t="s">
        <v>87</v>
      </c>
      <c r="C28" s="21" t="s">
        <v>88</v>
      </c>
      <c r="D28" s="21" t="s">
        <v>89</v>
      </c>
      <c r="E28" s="21" t="s">
        <v>90</v>
      </c>
      <c r="F28" s="21" t="s">
        <v>91</v>
      </c>
      <c r="G28" s="21" t="s">
        <v>92</v>
      </c>
      <c r="H28" s="21" t="s">
        <v>97</v>
      </c>
      <c r="I28" s="21" t="s">
        <v>98</v>
      </c>
      <c r="J28" s="21" t="s">
        <v>23</v>
      </c>
      <c r="K28" s="21"/>
      <c r="L28" s="21" t="s">
        <v>70</v>
      </c>
      <c r="M28" s="21" t="s">
        <v>12</v>
      </c>
      <c r="N28" s="21" t="s">
        <v>25</v>
      </c>
      <c r="O28" s="21" t="s">
        <v>95</v>
      </c>
      <c r="P28" s="21" t="s">
        <v>96</v>
      </c>
      <c r="Q28" s="92">
        <v>10800</v>
      </c>
      <c r="R28" s="22">
        <f>IF(EXACT($D$6,"LOT 3 (Tots)"),SUMIF(Inventari!K:K,Tasques!E28,Inventari!Q:Q),SUMIFS(Inventari!Q:Q,Inventari!O:O,$D$7,Inventari!K:K,Tasques!E28))</f>
        <v>13</v>
      </c>
      <c r="S28" s="22"/>
      <c r="T28" s="92">
        <f t="shared" si="0"/>
        <v>140400</v>
      </c>
      <c r="U28" s="22">
        <v>4</v>
      </c>
      <c r="V28" s="92">
        <f t="shared" si="1"/>
        <v>561600</v>
      </c>
      <c r="W28" s="87" t="e">
        <f>_xlfn.XLOOKUP(P28,#REF!,#REF!)</f>
        <v>#REF!</v>
      </c>
      <c r="X28" s="80" t="e">
        <f t="shared" si="2"/>
        <v>#REF!</v>
      </c>
      <c r="Y28" s="80" t="e">
        <f>IF(EXACT(COUNTIFS($B$1:B28,B28,$E$1:E28,E28),_xlfn.MAXIFS(AA:AA,B:B,B28,E:E,E28)),SUMIFS(X:X,B:B,B28,E:E,E28),"")</f>
        <v>#REF!</v>
      </c>
      <c r="Z28" s="81" t="str">
        <f t="shared" si="3"/>
        <v/>
      </c>
      <c r="AA28" s="98">
        <f>COUNTIFS($B$1:B28,B28,$E$1:E28,E28)</f>
        <v>2</v>
      </c>
      <c r="AB28" s="98"/>
    </row>
    <row r="29" spans="1:28" ht="19.95" customHeight="1" x14ac:dyDescent="0.3">
      <c r="A29" s="9" t="s">
        <v>61</v>
      </c>
      <c r="B29" s="21" t="s">
        <v>87</v>
      </c>
      <c r="C29" s="21" t="s">
        <v>88</v>
      </c>
      <c r="D29" s="21" t="s">
        <v>17</v>
      </c>
      <c r="E29" s="21" t="s">
        <v>99</v>
      </c>
      <c r="F29" s="21" t="s">
        <v>100</v>
      </c>
      <c r="G29" s="21" t="s">
        <v>101</v>
      </c>
      <c r="H29" s="21" t="s">
        <v>102</v>
      </c>
      <c r="I29" s="21" t="s">
        <v>94</v>
      </c>
      <c r="J29" s="21" t="s">
        <v>23</v>
      </c>
      <c r="K29" s="21"/>
      <c r="L29" s="21" t="s">
        <v>70</v>
      </c>
      <c r="M29" s="21" t="s">
        <v>12</v>
      </c>
      <c r="N29" s="21" t="s">
        <v>25</v>
      </c>
      <c r="O29" s="21" t="s">
        <v>95</v>
      </c>
      <c r="P29" s="21" t="s">
        <v>96</v>
      </c>
      <c r="Q29" s="92">
        <v>14400</v>
      </c>
      <c r="R29" s="22">
        <f>IF(EXACT($D$6,"LOT 3 (Tots)"),SUMIF(Inventari!K:K,Tasques!E29,Inventari!Q:Q),SUMIFS(Inventari!Q:Q,Inventari!O:O,$D$7,Inventari!K:K,Tasques!E29))</f>
        <v>2</v>
      </c>
      <c r="S29" s="22"/>
      <c r="T29" s="92">
        <f t="shared" si="0"/>
        <v>28800</v>
      </c>
      <c r="U29" s="22">
        <v>4</v>
      </c>
      <c r="V29" s="92">
        <f t="shared" si="1"/>
        <v>115200</v>
      </c>
      <c r="W29" s="87" t="e">
        <f>_xlfn.XLOOKUP(P29,#REF!,#REF!)</f>
        <v>#REF!</v>
      </c>
      <c r="X29" s="80" t="e">
        <f t="shared" si="2"/>
        <v>#REF!</v>
      </c>
      <c r="Y29" s="80" t="str">
        <f>IF(EXACT(COUNTIFS($B$1:B29,B29,$E$1:E29,E29),_xlfn.MAXIFS(AA:AA,B:B,B29,E:E,E29)),SUMIFS(X:X,B:B,B29,E:E,E29),"")</f>
        <v/>
      </c>
      <c r="Z29" s="81" t="str">
        <f t="shared" si="3"/>
        <v/>
      </c>
      <c r="AA29" s="98">
        <f>COUNTIFS($B$1:B29,B29,$E$1:E29,E29)</f>
        <v>1</v>
      </c>
      <c r="AB29" s="98"/>
    </row>
    <row r="30" spans="1:28" ht="19.95" customHeight="1" x14ac:dyDescent="0.3">
      <c r="A30" s="9" t="s">
        <v>61</v>
      </c>
      <c r="B30" s="21" t="s">
        <v>87</v>
      </c>
      <c r="C30" s="21" t="s">
        <v>88</v>
      </c>
      <c r="D30" s="21" t="s">
        <v>17</v>
      </c>
      <c r="E30" s="21" t="s">
        <v>99</v>
      </c>
      <c r="F30" s="21" t="s">
        <v>100</v>
      </c>
      <c r="G30" s="21" t="s">
        <v>101</v>
      </c>
      <c r="H30" s="21" t="s">
        <v>103</v>
      </c>
      <c r="I30" s="21" t="s">
        <v>98</v>
      </c>
      <c r="J30" s="21" t="s">
        <v>23</v>
      </c>
      <c r="K30" s="21"/>
      <c r="L30" s="21" t="s">
        <v>70</v>
      </c>
      <c r="M30" s="21" t="s">
        <v>12</v>
      </c>
      <c r="N30" s="21" t="s">
        <v>25</v>
      </c>
      <c r="O30" s="21" t="s">
        <v>95</v>
      </c>
      <c r="P30" s="21" t="s">
        <v>96</v>
      </c>
      <c r="Q30" s="92">
        <v>10800</v>
      </c>
      <c r="R30" s="22">
        <f>IF(EXACT($D$6,"LOT 3 (Tots)"),SUMIF(Inventari!K:K,Tasques!E30,Inventari!Q:Q),SUMIFS(Inventari!Q:Q,Inventari!O:O,$D$7,Inventari!K:K,Tasques!E30))</f>
        <v>2</v>
      </c>
      <c r="S30" s="22"/>
      <c r="T30" s="92">
        <f t="shared" si="0"/>
        <v>21600</v>
      </c>
      <c r="U30" s="22">
        <v>4</v>
      </c>
      <c r="V30" s="92">
        <f t="shared" si="1"/>
        <v>86400</v>
      </c>
      <c r="W30" s="87" t="e">
        <f>_xlfn.XLOOKUP(P30,#REF!,#REF!)</f>
        <v>#REF!</v>
      </c>
      <c r="X30" s="80" t="e">
        <f t="shared" si="2"/>
        <v>#REF!</v>
      </c>
      <c r="Y30" s="80" t="e">
        <f>IF(EXACT(COUNTIFS($B$1:B30,B30,$E$1:E30,E30),_xlfn.MAXIFS(AA:AA,B:B,B30,E:E,E30)),SUMIFS(X:X,B:B,B30,E:E,E30),"")</f>
        <v>#REF!</v>
      </c>
      <c r="Z30" s="81" t="e">
        <f t="shared" si="3"/>
        <v>#REF!</v>
      </c>
      <c r="AA30" s="98">
        <f>COUNTIFS($B$1:B30,B30,$E$1:E30,E30)</f>
        <v>2</v>
      </c>
      <c r="AB30" s="98"/>
    </row>
    <row r="31" spans="1:28" ht="19.95" customHeight="1" x14ac:dyDescent="0.3">
      <c r="A31" s="3" t="s">
        <v>14</v>
      </c>
      <c r="B31" s="16" t="s">
        <v>104</v>
      </c>
      <c r="C31" s="16" t="s">
        <v>105</v>
      </c>
      <c r="D31" s="16" t="s">
        <v>89</v>
      </c>
      <c r="E31" s="16" t="s">
        <v>90</v>
      </c>
      <c r="F31" s="16" t="s">
        <v>91</v>
      </c>
      <c r="G31" s="16" t="s">
        <v>106</v>
      </c>
      <c r="H31" s="16" t="s">
        <v>107</v>
      </c>
      <c r="I31" s="16" t="s">
        <v>108</v>
      </c>
      <c r="J31" s="16" t="s">
        <v>23</v>
      </c>
      <c r="K31" s="16"/>
      <c r="L31" s="16" t="s">
        <v>109</v>
      </c>
      <c r="M31" s="16" t="s">
        <v>12</v>
      </c>
      <c r="N31" s="16" t="s">
        <v>25</v>
      </c>
      <c r="O31" s="16" t="s">
        <v>110</v>
      </c>
      <c r="P31" s="16" t="s">
        <v>27</v>
      </c>
      <c r="Q31" s="91">
        <v>0</v>
      </c>
      <c r="R31" s="19">
        <f>IF(EXACT($D$6,"LOT 3 (Tots)"),SUMIF(Inventari!K:K,Tasques!E31,Inventari!Q:Q),SUMIFS(Inventari!Q:Q,Inventari!O:O,$D$7,Inventari!K:K,Tasques!E31))</f>
        <v>13</v>
      </c>
      <c r="S31" s="19"/>
      <c r="T31" s="91">
        <f t="shared" si="0"/>
        <v>0</v>
      </c>
      <c r="U31" s="19">
        <v>1</v>
      </c>
      <c r="V31" s="91">
        <f t="shared" si="1"/>
        <v>0</v>
      </c>
      <c r="W31" s="86" t="e">
        <f>_xlfn.XLOOKUP(P31,#REF!,#REF!)</f>
        <v>#REF!</v>
      </c>
      <c r="X31" s="78" t="e">
        <f t="shared" si="2"/>
        <v>#REF!</v>
      </c>
      <c r="Y31" s="78" t="e">
        <f>IF(EXACT(COUNTIFS($B$1:B31,B31,$E$1:E31,E31),_xlfn.MAXIFS(AA:AA,B:B,B31,E:E,E31)),SUMIFS(X:X,B:B,B31,E:E,E31),"")</f>
        <v>#REF!</v>
      </c>
      <c r="Z31" s="79" t="str">
        <f t="shared" si="3"/>
        <v/>
      </c>
      <c r="AA31" s="97">
        <f>COUNTIFS($B$1:B31,B31,$E$1:E31,E31)</f>
        <v>1</v>
      </c>
      <c r="AB31" s="97"/>
    </row>
    <row r="32" spans="1:28" ht="19.95" customHeight="1" x14ac:dyDescent="0.3">
      <c r="A32" s="3" t="s">
        <v>14</v>
      </c>
      <c r="B32" s="16" t="s">
        <v>104</v>
      </c>
      <c r="C32" s="16" t="s">
        <v>105</v>
      </c>
      <c r="D32" s="16" t="s">
        <v>17</v>
      </c>
      <c r="E32" s="16" t="s">
        <v>99</v>
      </c>
      <c r="F32" s="16" t="s">
        <v>100</v>
      </c>
      <c r="G32" s="16" t="s">
        <v>106</v>
      </c>
      <c r="H32" s="16" t="s">
        <v>111</v>
      </c>
      <c r="I32" s="16" t="s">
        <v>108</v>
      </c>
      <c r="J32" s="16" t="s">
        <v>23</v>
      </c>
      <c r="K32" s="16"/>
      <c r="L32" s="16" t="s">
        <v>109</v>
      </c>
      <c r="M32" s="16" t="s">
        <v>12</v>
      </c>
      <c r="N32" s="16" t="s">
        <v>25</v>
      </c>
      <c r="O32" s="16" t="s">
        <v>110</v>
      </c>
      <c r="P32" s="16" t="s">
        <v>27</v>
      </c>
      <c r="Q32" s="91">
        <v>0</v>
      </c>
      <c r="R32" s="19">
        <f>IF(EXACT($D$6,"LOT 3 (Tots)"),SUMIF(Inventari!K:K,Tasques!E32,Inventari!Q:Q),SUMIFS(Inventari!Q:Q,Inventari!O:O,$D$7,Inventari!K:K,Tasques!E32))</f>
        <v>2</v>
      </c>
      <c r="S32" s="19"/>
      <c r="T32" s="91">
        <f t="shared" si="0"/>
        <v>0</v>
      </c>
      <c r="U32" s="19">
        <v>1</v>
      </c>
      <c r="V32" s="91">
        <f t="shared" si="1"/>
        <v>0</v>
      </c>
      <c r="W32" s="86" t="e">
        <f>_xlfn.XLOOKUP(P32,#REF!,#REF!)</f>
        <v>#REF!</v>
      </c>
      <c r="X32" s="78" t="e">
        <f t="shared" si="2"/>
        <v>#REF!</v>
      </c>
      <c r="Y32" s="78" t="e">
        <f>IF(EXACT(COUNTIFS($B$1:B32,B32,$E$1:E32,E32),_xlfn.MAXIFS(AA:AA,B:B,B32,E:E,E32)),SUMIFS(X:X,B:B,B32,E:E,E32),"")</f>
        <v>#REF!</v>
      </c>
      <c r="Z32" s="79" t="e">
        <f t="shared" si="3"/>
        <v>#REF!</v>
      </c>
      <c r="AA32" s="97">
        <f>COUNTIFS($B$1:B32,B32,$E$1:E32,E32)</f>
        <v>1</v>
      </c>
      <c r="AB32" s="97"/>
    </row>
    <row r="33" spans="1:28" ht="19.95" customHeight="1" x14ac:dyDescent="0.3">
      <c r="A33" s="9" t="s">
        <v>61</v>
      </c>
      <c r="B33" s="21" t="s">
        <v>112</v>
      </c>
      <c r="C33" s="21" t="s">
        <v>113</v>
      </c>
      <c r="D33" s="21" t="s">
        <v>114</v>
      </c>
      <c r="E33" s="21" t="s">
        <v>115</v>
      </c>
      <c r="F33" s="21" t="s">
        <v>116</v>
      </c>
      <c r="G33" s="21" t="s">
        <v>117</v>
      </c>
      <c r="H33" s="21" t="s">
        <v>118</v>
      </c>
      <c r="I33" s="21" t="s">
        <v>119</v>
      </c>
      <c r="J33" s="21" t="s">
        <v>23</v>
      </c>
      <c r="K33" s="21"/>
      <c r="L33" s="21" t="s">
        <v>120</v>
      </c>
      <c r="M33" s="21" t="s">
        <v>12</v>
      </c>
      <c r="N33" s="21" t="s">
        <v>25</v>
      </c>
      <c r="O33" s="21" t="s">
        <v>121</v>
      </c>
      <c r="P33" s="21" t="s">
        <v>122</v>
      </c>
      <c r="Q33" s="92">
        <v>0</v>
      </c>
      <c r="R33" s="22">
        <f>IF(EXACT($D$6,"LOT 3 (Tots)"),SUMIF(Inventari!K:K,Tasques!E33,Inventari!Q:Q),SUMIFS(Inventari!Q:Q,Inventari!O:O,$D$7,Inventari!K:K,Tasques!E33))</f>
        <v>2</v>
      </c>
      <c r="S33" s="22"/>
      <c r="T33" s="92">
        <f t="shared" si="0"/>
        <v>0</v>
      </c>
      <c r="U33" s="22">
        <v>1</v>
      </c>
      <c r="V33" s="92">
        <f t="shared" si="1"/>
        <v>0</v>
      </c>
      <c r="W33" s="87" t="e">
        <f>_xlfn.XLOOKUP(P33,#REF!,#REF!)</f>
        <v>#REF!</v>
      </c>
      <c r="X33" s="80" t="e">
        <f t="shared" si="2"/>
        <v>#REF!</v>
      </c>
      <c r="Y33" s="80" t="e">
        <f>IF(EXACT(COUNTIFS($B$1:B33,B33,$E$1:E33,E33),_xlfn.MAXIFS(AA:AA,B:B,B33,E:E,E33)),SUMIFS(X:X,B:B,B33,E:E,E33),"")</f>
        <v>#REF!</v>
      </c>
      <c r="Z33" s="81" t="e">
        <f t="shared" si="3"/>
        <v>#REF!</v>
      </c>
      <c r="AA33" s="98">
        <f>COUNTIFS($B$1:B33,B33,$E$1:E33,E33)</f>
        <v>1</v>
      </c>
      <c r="AB33" s="98"/>
    </row>
    <row r="34" spans="1:28" ht="19.95" customHeight="1" x14ac:dyDescent="0.3">
      <c r="A34" s="3" t="s">
        <v>61</v>
      </c>
      <c r="B34" s="16" t="s">
        <v>123</v>
      </c>
      <c r="C34" s="16" t="s">
        <v>124</v>
      </c>
      <c r="D34" s="16" t="s">
        <v>89</v>
      </c>
      <c r="E34" s="16" t="s">
        <v>90</v>
      </c>
      <c r="F34" s="16" t="s">
        <v>91</v>
      </c>
      <c r="G34" s="16" t="s">
        <v>125</v>
      </c>
      <c r="H34" s="16" t="s">
        <v>126</v>
      </c>
      <c r="I34" s="16" t="s">
        <v>127</v>
      </c>
      <c r="J34" s="16" t="s">
        <v>23</v>
      </c>
      <c r="K34" s="16"/>
      <c r="L34" s="16" t="s">
        <v>120</v>
      </c>
      <c r="M34" s="16" t="s">
        <v>12</v>
      </c>
      <c r="N34" s="16" t="s">
        <v>25</v>
      </c>
      <c r="O34" s="16" t="s">
        <v>95</v>
      </c>
      <c r="P34" s="16" t="s">
        <v>128</v>
      </c>
      <c r="Q34" s="91">
        <v>10800</v>
      </c>
      <c r="R34" s="19">
        <f>IF(EXACT($D$6,"LOT 3 (Tots)"),SUMIF(Inventari!K:K,Tasques!E34,Inventari!Q:Q),SUMIFS(Inventari!Q:Q,Inventari!O:O,$D$7,Inventari!K:K,Tasques!E34))</f>
        <v>13</v>
      </c>
      <c r="S34" s="19"/>
      <c r="T34" s="91">
        <f t="shared" si="0"/>
        <v>140400</v>
      </c>
      <c r="U34" s="19">
        <v>1</v>
      </c>
      <c r="V34" s="91">
        <f t="shared" si="1"/>
        <v>140400</v>
      </c>
      <c r="W34" s="86" t="e">
        <f>_xlfn.XLOOKUP(P34,#REF!,#REF!)</f>
        <v>#REF!</v>
      </c>
      <c r="X34" s="78" t="e">
        <f t="shared" si="2"/>
        <v>#REF!</v>
      </c>
      <c r="Y34" s="78" t="e">
        <f>IF(EXACT(COUNTIFS($B$1:B34,B34,$E$1:E34,E34),_xlfn.MAXIFS(AA:AA,B:B,B34,E:E,E34)),SUMIFS(X:X,B:B,B34,E:E,E34),"")</f>
        <v>#REF!</v>
      </c>
      <c r="Z34" s="79" t="str">
        <f t="shared" si="3"/>
        <v/>
      </c>
      <c r="AA34" s="97">
        <f>COUNTIFS($B$1:B34,B34,$E$1:E34,E34)</f>
        <v>1</v>
      </c>
      <c r="AB34" s="97"/>
    </row>
    <row r="35" spans="1:28" ht="19.95" customHeight="1" x14ac:dyDescent="0.3">
      <c r="A35" s="3" t="s">
        <v>61</v>
      </c>
      <c r="B35" s="16" t="s">
        <v>123</v>
      </c>
      <c r="C35" s="16" t="s">
        <v>124</v>
      </c>
      <c r="D35" s="16" t="s">
        <v>17</v>
      </c>
      <c r="E35" s="16" t="s">
        <v>99</v>
      </c>
      <c r="F35" s="16" t="s">
        <v>100</v>
      </c>
      <c r="G35" s="16" t="s">
        <v>129</v>
      </c>
      <c r="H35" s="16" t="s">
        <v>130</v>
      </c>
      <c r="I35" s="16" t="s">
        <v>131</v>
      </c>
      <c r="J35" s="16" t="s">
        <v>23</v>
      </c>
      <c r="K35" s="16"/>
      <c r="L35" s="16" t="s">
        <v>120</v>
      </c>
      <c r="M35" s="16" t="s">
        <v>12</v>
      </c>
      <c r="N35" s="16" t="s">
        <v>25</v>
      </c>
      <c r="O35" s="16" t="s">
        <v>95</v>
      </c>
      <c r="P35" s="16" t="s">
        <v>128</v>
      </c>
      <c r="Q35" s="91">
        <v>28800</v>
      </c>
      <c r="R35" s="19">
        <f>IF(EXACT($D$6,"LOT 3 (Tots)"),SUMIF(Inventari!K:K,Tasques!E35,Inventari!Q:Q),SUMIFS(Inventari!Q:Q,Inventari!O:O,$D$7,Inventari!K:K,Tasques!E35))</f>
        <v>2</v>
      </c>
      <c r="S35" s="19"/>
      <c r="T35" s="91">
        <f t="shared" si="0"/>
        <v>57600</v>
      </c>
      <c r="U35" s="19">
        <v>1</v>
      </c>
      <c r="V35" s="91">
        <f t="shared" si="1"/>
        <v>57600</v>
      </c>
      <c r="W35" s="86" t="e">
        <f>_xlfn.XLOOKUP(P35,#REF!,#REF!)</f>
        <v>#REF!</v>
      </c>
      <c r="X35" s="78" t="e">
        <f t="shared" si="2"/>
        <v>#REF!</v>
      </c>
      <c r="Y35" s="78" t="e">
        <f>IF(EXACT(COUNTIFS($B$1:B35,B35,$E$1:E35,E35),_xlfn.MAXIFS(AA:AA,B:B,B35,E:E,E35)),SUMIFS(X:X,B:B,B35,E:E,E35),"")</f>
        <v>#REF!</v>
      </c>
      <c r="Z35" s="79" t="str">
        <f t="shared" si="3"/>
        <v/>
      </c>
      <c r="AA35" s="97">
        <f>COUNTIFS($B$1:B35,B35,$E$1:E35,E35)</f>
        <v>1</v>
      </c>
      <c r="AB35" s="97"/>
    </row>
    <row r="36" spans="1:28" ht="19.95" customHeight="1" x14ac:dyDescent="0.3">
      <c r="A36" s="3" t="s">
        <v>61</v>
      </c>
      <c r="B36" s="16" t="s">
        <v>123</v>
      </c>
      <c r="C36" s="16" t="s">
        <v>124</v>
      </c>
      <c r="D36" s="16" t="s">
        <v>89</v>
      </c>
      <c r="E36" s="16" t="s">
        <v>132</v>
      </c>
      <c r="F36" s="16" t="s">
        <v>133</v>
      </c>
      <c r="G36" s="16" t="s">
        <v>134</v>
      </c>
      <c r="H36" s="16" t="s">
        <v>135</v>
      </c>
      <c r="I36" s="16" t="s">
        <v>136</v>
      </c>
      <c r="J36" s="16" t="s">
        <v>23</v>
      </c>
      <c r="K36" s="16"/>
      <c r="L36" s="16" t="s">
        <v>120</v>
      </c>
      <c r="M36" s="16" t="s">
        <v>12</v>
      </c>
      <c r="N36" s="16" t="s">
        <v>25</v>
      </c>
      <c r="O36" s="16" t="s">
        <v>95</v>
      </c>
      <c r="P36" s="16" t="s">
        <v>128</v>
      </c>
      <c r="Q36" s="91">
        <v>936</v>
      </c>
      <c r="R36" s="19">
        <f>IF(EXACT($D$6,"LOT 3 (Tots)"),SUMIF(Inventari!K:K,Tasques!E36,Inventari!Q:Q),SUMIFS(Inventari!Q:Q,Inventari!O:O,$D$7,Inventari!K:K,Tasques!E36))</f>
        <v>65</v>
      </c>
      <c r="S36" s="19"/>
      <c r="T36" s="91">
        <f t="shared" si="0"/>
        <v>60840</v>
      </c>
      <c r="U36" s="19">
        <v>1</v>
      </c>
      <c r="V36" s="91">
        <f t="shared" si="1"/>
        <v>60840</v>
      </c>
      <c r="W36" s="86" t="e">
        <f>_xlfn.XLOOKUP(P36,#REF!,#REF!)</f>
        <v>#REF!</v>
      </c>
      <c r="X36" s="78" t="e">
        <f t="shared" si="2"/>
        <v>#REF!</v>
      </c>
      <c r="Y36" s="78" t="e">
        <f>IF(EXACT(COUNTIFS($B$1:B36,B36,$E$1:E36,E36),_xlfn.MAXIFS(AA:AA,B:B,B36,E:E,E36)),SUMIFS(X:X,B:B,B36,E:E,E36),"")</f>
        <v>#REF!</v>
      </c>
      <c r="Z36" s="79" t="e">
        <f t="shared" si="3"/>
        <v>#REF!</v>
      </c>
      <c r="AA36" s="97">
        <f>COUNTIFS($B$1:B36,B36,$E$1:E36,E36)</f>
        <v>1</v>
      </c>
      <c r="AB36" s="97"/>
    </row>
    <row r="37" spans="1:28" ht="19.95" customHeight="1" x14ac:dyDescent="0.3">
      <c r="A37" s="9" t="s">
        <v>61</v>
      </c>
      <c r="B37" s="21" t="s">
        <v>137</v>
      </c>
      <c r="C37" s="21" t="s">
        <v>138</v>
      </c>
      <c r="D37" s="21" t="s">
        <v>139</v>
      </c>
      <c r="E37" s="21" t="s">
        <v>140</v>
      </c>
      <c r="F37" s="21" t="s">
        <v>141</v>
      </c>
      <c r="G37" s="21" t="s">
        <v>142</v>
      </c>
      <c r="H37" s="21" t="s">
        <v>143</v>
      </c>
      <c r="I37" s="21" t="s">
        <v>144</v>
      </c>
      <c r="J37" s="21" t="s">
        <v>23</v>
      </c>
      <c r="K37" s="21"/>
      <c r="L37" s="21" t="s">
        <v>120</v>
      </c>
      <c r="M37" s="21" t="s">
        <v>145</v>
      </c>
      <c r="N37" s="21" t="s">
        <v>25</v>
      </c>
      <c r="O37" s="21" t="s">
        <v>146</v>
      </c>
      <c r="P37" s="21" t="s">
        <v>147</v>
      </c>
      <c r="Q37" s="92">
        <v>7200</v>
      </c>
      <c r="R37" s="22">
        <f>IF(EXACT($D$6,"LOT 3 (Tots)"),SUMIF(Inventari!K:K,Tasques!E37,Inventari!Q:Q),SUMIFS(Inventari!Q:Q,Inventari!O:O,$D$7,Inventari!K:K,Tasques!E37))</f>
        <v>9</v>
      </c>
      <c r="S37" s="22"/>
      <c r="T37" s="92">
        <f t="shared" si="0"/>
        <v>64800</v>
      </c>
      <c r="U37" s="22">
        <v>1</v>
      </c>
      <c r="V37" s="92">
        <f t="shared" si="1"/>
        <v>64800</v>
      </c>
      <c r="W37" s="87" t="e">
        <f>_xlfn.XLOOKUP(P37,#REF!,#REF!)</f>
        <v>#REF!</v>
      </c>
      <c r="X37" s="80" t="e">
        <f t="shared" si="2"/>
        <v>#REF!</v>
      </c>
      <c r="Y37" s="80" t="str">
        <f>IF(EXACT(COUNTIFS($B$1:B37,B37,$E$1:E37,E37),_xlfn.MAXIFS(AA:AA,B:B,B37,E:E,E37)),SUMIFS(X:X,B:B,B37,E:E,E37),"")</f>
        <v/>
      </c>
      <c r="Z37" s="81" t="str">
        <f t="shared" si="3"/>
        <v/>
      </c>
      <c r="AA37" s="98">
        <f>COUNTIFS($B$1:B37,B37,$E$1:E37,E37)</f>
        <v>1</v>
      </c>
      <c r="AB37" s="98"/>
    </row>
    <row r="38" spans="1:28" ht="19.95" customHeight="1" x14ac:dyDescent="0.3">
      <c r="A38" s="9" t="s">
        <v>61</v>
      </c>
      <c r="B38" s="21" t="s">
        <v>137</v>
      </c>
      <c r="C38" s="21" t="s">
        <v>138</v>
      </c>
      <c r="D38" s="21" t="s">
        <v>139</v>
      </c>
      <c r="E38" s="21" t="s">
        <v>140</v>
      </c>
      <c r="F38" s="21" t="s">
        <v>141</v>
      </c>
      <c r="G38" s="21" t="s">
        <v>142</v>
      </c>
      <c r="H38" s="21" t="s">
        <v>148</v>
      </c>
      <c r="I38" s="21" t="s">
        <v>149</v>
      </c>
      <c r="J38" s="21" t="s">
        <v>23</v>
      </c>
      <c r="K38" s="21"/>
      <c r="L38" s="21" t="s">
        <v>120</v>
      </c>
      <c r="M38" s="21" t="s">
        <v>145</v>
      </c>
      <c r="N38" s="21" t="s">
        <v>25</v>
      </c>
      <c r="O38" s="21" t="s">
        <v>146</v>
      </c>
      <c r="P38" s="21" t="s">
        <v>147</v>
      </c>
      <c r="Q38" s="92">
        <v>7200</v>
      </c>
      <c r="R38" s="22">
        <f>IF(EXACT($D$6,"LOT 3 (Tots)"),SUMIF(Inventari!K:K,Tasques!E38,Inventari!Q:Q),SUMIFS(Inventari!Q:Q,Inventari!O:O,$D$7,Inventari!K:K,Tasques!E38))</f>
        <v>9</v>
      </c>
      <c r="S38" s="22"/>
      <c r="T38" s="92">
        <f t="shared" si="0"/>
        <v>64800</v>
      </c>
      <c r="U38" s="22">
        <v>1</v>
      </c>
      <c r="V38" s="92">
        <f t="shared" si="1"/>
        <v>64800</v>
      </c>
      <c r="W38" s="87" t="e">
        <f>_xlfn.XLOOKUP(P38,#REF!,#REF!)</f>
        <v>#REF!</v>
      </c>
      <c r="X38" s="80" t="e">
        <f t="shared" si="2"/>
        <v>#REF!</v>
      </c>
      <c r="Y38" s="80" t="str">
        <f>IF(EXACT(COUNTIFS($B$1:B38,B38,$E$1:E38,E38),_xlfn.MAXIFS(AA:AA,B:B,B38,E:E,E38)),SUMIFS(X:X,B:B,B38,E:E,E38),"")</f>
        <v/>
      </c>
      <c r="Z38" s="81" t="str">
        <f t="shared" si="3"/>
        <v/>
      </c>
      <c r="AA38" s="98">
        <f>COUNTIFS($B$1:B38,B38,$E$1:E38,E38)</f>
        <v>2</v>
      </c>
      <c r="AB38" s="98"/>
    </row>
    <row r="39" spans="1:28" ht="19.95" customHeight="1" x14ac:dyDescent="0.3">
      <c r="A39" s="9" t="s">
        <v>61</v>
      </c>
      <c r="B39" s="21" t="s">
        <v>137</v>
      </c>
      <c r="C39" s="21" t="s">
        <v>138</v>
      </c>
      <c r="D39" s="21" t="s">
        <v>139</v>
      </c>
      <c r="E39" s="21" t="s">
        <v>140</v>
      </c>
      <c r="F39" s="21" t="s">
        <v>141</v>
      </c>
      <c r="G39" s="21" t="s">
        <v>142</v>
      </c>
      <c r="H39" s="21" t="s">
        <v>150</v>
      </c>
      <c r="I39" s="21" t="s">
        <v>151</v>
      </c>
      <c r="J39" s="21" t="s">
        <v>23</v>
      </c>
      <c r="K39" s="21"/>
      <c r="L39" s="21" t="s">
        <v>120</v>
      </c>
      <c r="M39" s="21" t="s">
        <v>145</v>
      </c>
      <c r="N39" s="21" t="s">
        <v>25</v>
      </c>
      <c r="O39" s="21" t="s">
        <v>146</v>
      </c>
      <c r="P39" s="21" t="s">
        <v>147</v>
      </c>
      <c r="Q39" s="92">
        <v>7200</v>
      </c>
      <c r="R39" s="22">
        <f>IF(EXACT($D$6,"LOT 3 (Tots)"),SUMIF(Inventari!K:K,Tasques!E39,Inventari!Q:Q),SUMIFS(Inventari!Q:Q,Inventari!O:O,$D$7,Inventari!K:K,Tasques!E39))</f>
        <v>9</v>
      </c>
      <c r="S39" s="22"/>
      <c r="T39" s="92">
        <f t="shared" si="0"/>
        <v>64800</v>
      </c>
      <c r="U39" s="22">
        <v>1</v>
      </c>
      <c r="V39" s="92">
        <f t="shared" si="1"/>
        <v>64800</v>
      </c>
      <c r="W39" s="87" t="e">
        <f>_xlfn.XLOOKUP(P39,#REF!,#REF!)</f>
        <v>#REF!</v>
      </c>
      <c r="X39" s="80" t="e">
        <f t="shared" si="2"/>
        <v>#REF!</v>
      </c>
      <c r="Y39" s="80" t="str">
        <f>IF(EXACT(COUNTIFS($B$1:B39,B39,$E$1:E39,E39),_xlfn.MAXIFS(AA:AA,B:B,B39,E:E,E39)),SUMIFS(X:X,B:B,B39,E:E,E39),"")</f>
        <v/>
      </c>
      <c r="Z39" s="81" t="str">
        <f t="shared" si="3"/>
        <v/>
      </c>
      <c r="AA39" s="98">
        <f>COUNTIFS($B$1:B39,B39,$E$1:E39,E39)</f>
        <v>3</v>
      </c>
      <c r="AB39" s="98"/>
    </row>
    <row r="40" spans="1:28" ht="19.95" customHeight="1" x14ac:dyDescent="0.3">
      <c r="A40" s="9" t="s">
        <v>61</v>
      </c>
      <c r="B40" s="21" t="s">
        <v>137</v>
      </c>
      <c r="C40" s="21" t="s">
        <v>138</v>
      </c>
      <c r="D40" s="21" t="s">
        <v>139</v>
      </c>
      <c r="E40" s="21" t="s">
        <v>140</v>
      </c>
      <c r="F40" s="21" t="s">
        <v>141</v>
      </c>
      <c r="G40" s="21" t="s">
        <v>142</v>
      </c>
      <c r="H40" s="21" t="s">
        <v>152</v>
      </c>
      <c r="I40" s="21" t="s">
        <v>153</v>
      </c>
      <c r="J40" s="21" t="s">
        <v>23</v>
      </c>
      <c r="K40" s="21"/>
      <c r="L40" s="21" t="s">
        <v>120</v>
      </c>
      <c r="M40" s="21" t="s">
        <v>145</v>
      </c>
      <c r="N40" s="21" t="s">
        <v>25</v>
      </c>
      <c r="O40" s="21" t="s">
        <v>146</v>
      </c>
      <c r="P40" s="21" t="s">
        <v>147</v>
      </c>
      <c r="Q40" s="92">
        <v>7200</v>
      </c>
      <c r="R40" s="22">
        <f>IF(EXACT($D$6,"LOT 3 (Tots)"),SUMIF(Inventari!K:K,Tasques!E40,Inventari!Q:Q),SUMIFS(Inventari!Q:Q,Inventari!O:O,$D$7,Inventari!K:K,Tasques!E40))</f>
        <v>9</v>
      </c>
      <c r="S40" s="22"/>
      <c r="T40" s="92">
        <f t="shared" si="0"/>
        <v>64800</v>
      </c>
      <c r="U40" s="22">
        <v>1</v>
      </c>
      <c r="V40" s="92">
        <f t="shared" si="1"/>
        <v>64800</v>
      </c>
      <c r="W40" s="87" t="e">
        <f>_xlfn.XLOOKUP(P40,#REF!,#REF!)</f>
        <v>#REF!</v>
      </c>
      <c r="X40" s="80" t="e">
        <f t="shared" si="2"/>
        <v>#REF!</v>
      </c>
      <c r="Y40" s="80" t="e">
        <f>IF(EXACT(COUNTIFS($B$1:B40,B40,$E$1:E40,E40),_xlfn.MAXIFS(AA:AA,B:B,B40,E:E,E40)),SUMIFS(X:X,B:B,B40,E:E,E40),"")</f>
        <v>#REF!</v>
      </c>
      <c r="Z40" s="81" t="str">
        <f t="shared" si="3"/>
        <v/>
      </c>
      <c r="AA40" s="98">
        <f>COUNTIFS($B$1:B40,B40,$E$1:E40,E40)</f>
        <v>4</v>
      </c>
      <c r="AB40" s="98"/>
    </row>
    <row r="41" spans="1:28" ht="19.95" customHeight="1" x14ac:dyDescent="0.3">
      <c r="A41" s="9" t="s">
        <v>61</v>
      </c>
      <c r="B41" s="21" t="s">
        <v>137</v>
      </c>
      <c r="C41" s="21" t="s">
        <v>138</v>
      </c>
      <c r="D41" s="21" t="s">
        <v>139</v>
      </c>
      <c r="E41" s="21" t="s">
        <v>154</v>
      </c>
      <c r="F41" s="21" t="s">
        <v>155</v>
      </c>
      <c r="G41" s="21" t="s">
        <v>156</v>
      </c>
      <c r="H41" s="21" t="s">
        <v>157</v>
      </c>
      <c r="I41" s="21" t="s">
        <v>158</v>
      </c>
      <c r="J41" s="21" t="s">
        <v>23</v>
      </c>
      <c r="K41" s="21"/>
      <c r="L41" s="21" t="s">
        <v>120</v>
      </c>
      <c r="M41" s="21" t="s">
        <v>145</v>
      </c>
      <c r="N41" s="21" t="s">
        <v>25</v>
      </c>
      <c r="O41" s="21" t="s">
        <v>146</v>
      </c>
      <c r="P41" s="21" t="s">
        <v>147</v>
      </c>
      <c r="Q41" s="92">
        <v>360</v>
      </c>
      <c r="R41" s="22">
        <f>IF(EXACT($D$6,"LOT 3 (Tots)"),SUMIF(Inventari!K:K,Tasques!E41,Inventari!Q:Q),SUMIFS(Inventari!Q:Q,Inventari!O:O,$D$7,Inventari!K:K,Tasques!E41))</f>
        <v>1</v>
      </c>
      <c r="S41" s="22"/>
      <c r="T41" s="92">
        <f t="shared" si="0"/>
        <v>360</v>
      </c>
      <c r="U41" s="22">
        <v>1</v>
      </c>
      <c r="V41" s="92">
        <f t="shared" si="1"/>
        <v>360</v>
      </c>
      <c r="W41" s="87" t="e">
        <f>_xlfn.XLOOKUP(P41,#REF!,#REF!)</f>
        <v>#REF!</v>
      </c>
      <c r="X41" s="80" t="e">
        <f t="shared" si="2"/>
        <v>#REF!</v>
      </c>
      <c r="Y41" s="80" t="str">
        <f>IF(EXACT(COUNTIFS($B$1:B41,B41,$E$1:E41,E41),_xlfn.MAXIFS(AA:AA,B:B,B41,E:E,E41)),SUMIFS(X:X,B:B,B41,E:E,E41),"")</f>
        <v/>
      </c>
      <c r="Z41" s="81" t="str">
        <f t="shared" si="3"/>
        <v/>
      </c>
      <c r="AA41" s="98">
        <f>COUNTIFS($B$1:B41,B41,$E$1:E41,E41)</f>
        <v>1</v>
      </c>
      <c r="AB41" s="98"/>
    </row>
    <row r="42" spans="1:28" ht="19.95" customHeight="1" x14ac:dyDescent="0.3">
      <c r="A42" s="9" t="s">
        <v>61</v>
      </c>
      <c r="B42" s="21" t="s">
        <v>137</v>
      </c>
      <c r="C42" s="21" t="s">
        <v>138</v>
      </c>
      <c r="D42" s="21" t="s">
        <v>139</v>
      </c>
      <c r="E42" s="21" t="s">
        <v>154</v>
      </c>
      <c r="F42" s="21" t="s">
        <v>155</v>
      </c>
      <c r="G42" s="21" t="s">
        <v>156</v>
      </c>
      <c r="H42" s="21" t="s">
        <v>159</v>
      </c>
      <c r="I42" s="21" t="s">
        <v>160</v>
      </c>
      <c r="J42" s="21" t="s">
        <v>23</v>
      </c>
      <c r="K42" s="21"/>
      <c r="L42" s="21" t="s">
        <v>120</v>
      </c>
      <c r="M42" s="21" t="s">
        <v>145</v>
      </c>
      <c r="N42" s="21" t="s">
        <v>25</v>
      </c>
      <c r="O42" s="21" t="s">
        <v>146</v>
      </c>
      <c r="P42" s="21" t="s">
        <v>147</v>
      </c>
      <c r="Q42" s="92">
        <v>360</v>
      </c>
      <c r="R42" s="22">
        <f>IF(EXACT($D$6,"LOT 3 (Tots)"),SUMIF(Inventari!K:K,Tasques!E42,Inventari!Q:Q),SUMIFS(Inventari!Q:Q,Inventari!O:O,$D$7,Inventari!K:K,Tasques!E42))</f>
        <v>1</v>
      </c>
      <c r="S42" s="22"/>
      <c r="T42" s="92">
        <f t="shared" si="0"/>
        <v>360</v>
      </c>
      <c r="U42" s="22">
        <v>1</v>
      </c>
      <c r="V42" s="92">
        <f t="shared" si="1"/>
        <v>360</v>
      </c>
      <c r="W42" s="87" t="e">
        <f>_xlfn.XLOOKUP(P42,#REF!,#REF!)</f>
        <v>#REF!</v>
      </c>
      <c r="X42" s="80" t="e">
        <f t="shared" si="2"/>
        <v>#REF!</v>
      </c>
      <c r="Y42" s="80" t="str">
        <f>IF(EXACT(COUNTIFS($B$1:B42,B42,$E$1:E42,E42),_xlfn.MAXIFS(AA:AA,B:B,B42,E:E,E42)),SUMIFS(X:X,B:B,B42,E:E,E42),"")</f>
        <v/>
      </c>
      <c r="Z42" s="81" t="str">
        <f t="shared" si="3"/>
        <v/>
      </c>
      <c r="AA42" s="98">
        <f>COUNTIFS($B$1:B42,B42,$E$1:E42,E42)</f>
        <v>2</v>
      </c>
      <c r="AB42" s="98"/>
    </row>
    <row r="43" spans="1:28" ht="19.95" customHeight="1" x14ac:dyDescent="0.3">
      <c r="A43" s="9" t="s">
        <v>61</v>
      </c>
      <c r="B43" s="21" t="s">
        <v>137</v>
      </c>
      <c r="C43" s="21" t="s">
        <v>138</v>
      </c>
      <c r="D43" s="21" t="s">
        <v>139</v>
      </c>
      <c r="E43" s="21" t="s">
        <v>154</v>
      </c>
      <c r="F43" s="21" t="s">
        <v>155</v>
      </c>
      <c r="G43" s="21" t="s">
        <v>156</v>
      </c>
      <c r="H43" s="21" t="s">
        <v>161</v>
      </c>
      <c r="I43" s="21" t="s">
        <v>162</v>
      </c>
      <c r="J43" s="21" t="s">
        <v>23</v>
      </c>
      <c r="K43" s="21"/>
      <c r="L43" s="21" t="s">
        <v>120</v>
      </c>
      <c r="M43" s="21" t="s">
        <v>145</v>
      </c>
      <c r="N43" s="21" t="s">
        <v>25</v>
      </c>
      <c r="O43" s="21" t="s">
        <v>146</v>
      </c>
      <c r="P43" s="21" t="s">
        <v>147</v>
      </c>
      <c r="Q43" s="92">
        <v>360</v>
      </c>
      <c r="R43" s="22">
        <f>IF(EXACT($D$6,"LOT 3 (Tots)"),SUMIF(Inventari!K:K,Tasques!E43,Inventari!Q:Q),SUMIFS(Inventari!Q:Q,Inventari!O:O,$D$7,Inventari!K:K,Tasques!E43))</f>
        <v>1</v>
      </c>
      <c r="S43" s="22"/>
      <c r="T43" s="92">
        <f t="shared" si="0"/>
        <v>360</v>
      </c>
      <c r="U43" s="22">
        <v>1</v>
      </c>
      <c r="V43" s="92">
        <f t="shared" si="1"/>
        <v>360</v>
      </c>
      <c r="W43" s="87" t="e">
        <f>_xlfn.XLOOKUP(P43,#REF!,#REF!)</f>
        <v>#REF!</v>
      </c>
      <c r="X43" s="80" t="e">
        <f t="shared" si="2"/>
        <v>#REF!</v>
      </c>
      <c r="Y43" s="80" t="str">
        <f>IF(EXACT(COUNTIFS($B$1:B43,B43,$E$1:E43,E43),_xlfn.MAXIFS(AA:AA,B:B,B43,E:E,E43)),SUMIFS(X:X,B:B,B43,E:E,E43),"")</f>
        <v/>
      </c>
      <c r="Z43" s="81" t="str">
        <f t="shared" si="3"/>
        <v/>
      </c>
      <c r="AA43" s="98">
        <f>COUNTIFS($B$1:B43,B43,$E$1:E43,E43)</f>
        <v>3</v>
      </c>
      <c r="AB43" s="98"/>
    </row>
    <row r="44" spans="1:28" ht="19.95" customHeight="1" x14ac:dyDescent="0.3">
      <c r="A44" s="9" t="s">
        <v>61</v>
      </c>
      <c r="B44" s="21" t="s">
        <v>137</v>
      </c>
      <c r="C44" s="21" t="s">
        <v>138</v>
      </c>
      <c r="D44" s="21" t="s">
        <v>139</v>
      </c>
      <c r="E44" s="21" t="s">
        <v>154</v>
      </c>
      <c r="F44" s="21" t="s">
        <v>155</v>
      </c>
      <c r="G44" s="21" t="s">
        <v>156</v>
      </c>
      <c r="H44" s="21" t="s">
        <v>163</v>
      </c>
      <c r="I44" s="21" t="s">
        <v>164</v>
      </c>
      <c r="J44" s="21" t="s">
        <v>23</v>
      </c>
      <c r="K44" s="21"/>
      <c r="L44" s="21" t="s">
        <v>120</v>
      </c>
      <c r="M44" s="21" t="s">
        <v>145</v>
      </c>
      <c r="N44" s="21" t="s">
        <v>25</v>
      </c>
      <c r="O44" s="21" t="s">
        <v>146</v>
      </c>
      <c r="P44" s="21" t="s">
        <v>147</v>
      </c>
      <c r="Q44" s="92">
        <v>360</v>
      </c>
      <c r="R44" s="22">
        <f>IF(EXACT($D$6,"LOT 3 (Tots)"),SUMIF(Inventari!K:K,Tasques!E44,Inventari!Q:Q),SUMIFS(Inventari!Q:Q,Inventari!O:O,$D$7,Inventari!K:K,Tasques!E44))</f>
        <v>1</v>
      </c>
      <c r="S44" s="22"/>
      <c r="T44" s="92">
        <f t="shared" si="0"/>
        <v>360</v>
      </c>
      <c r="U44" s="22">
        <v>1</v>
      </c>
      <c r="V44" s="92">
        <f t="shared" si="1"/>
        <v>360</v>
      </c>
      <c r="W44" s="87" t="e">
        <f>_xlfn.XLOOKUP(P44,#REF!,#REF!)</f>
        <v>#REF!</v>
      </c>
      <c r="X44" s="80" t="e">
        <f t="shared" si="2"/>
        <v>#REF!</v>
      </c>
      <c r="Y44" s="80" t="str">
        <f>IF(EXACT(COUNTIFS($B$1:B44,B44,$E$1:E44,E44),_xlfn.MAXIFS(AA:AA,B:B,B44,E:E,E44)),SUMIFS(X:X,B:B,B44,E:E,E44),"")</f>
        <v/>
      </c>
      <c r="Z44" s="81" t="str">
        <f t="shared" si="3"/>
        <v/>
      </c>
      <c r="AA44" s="98">
        <f>COUNTIFS($B$1:B44,B44,$E$1:E44,E44)</f>
        <v>4</v>
      </c>
      <c r="AB44" s="98"/>
    </row>
    <row r="45" spans="1:28" ht="19.95" customHeight="1" x14ac:dyDescent="0.3">
      <c r="A45" s="9" t="s">
        <v>61</v>
      </c>
      <c r="B45" s="21" t="s">
        <v>137</v>
      </c>
      <c r="C45" s="21" t="s">
        <v>138</v>
      </c>
      <c r="D45" s="21" t="s">
        <v>139</v>
      </c>
      <c r="E45" s="21" t="s">
        <v>154</v>
      </c>
      <c r="F45" s="21" t="s">
        <v>155</v>
      </c>
      <c r="G45" s="21" t="s">
        <v>156</v>
      </c>
      <c r="H45" s="21" t="s">
        <v>165</v>
      </c>
      <c r="I45" s="21" t="s">
        <v>166</v>
      </c>
      <c r="J45" s="21" t="s">
        <v>167</v>
      </c>
      <c r="K45" s="21" t="s">
        <v>168</v>
      </c>
      <c r="L45" s="21" t="s">
        <v>120</v>
      </c>
      <c r="M45" s="21" t="s">
        <v>145</v>
      </c>
      <c r="N45" s="21" t="s">
        <v>25</v>
      </c>
      <c r="O45" s="21" t="s">
        <v>146</v>
      </c>
      <c r="P45" s="21" t="s">
        <v>147</v>
      </c>
      <c r="Q45" s="92">
        <v>360</v>
      </c>
      <c r="R45" s="22">
        <f>IF(EXACT($D$6,"LOT 3 (Tots)"),SUMIF(Inventari!K:K,Tasques!E45,Inventari!Q:Q),SUMIFS(Inventari!Q:Q,Inventari!O:O,$D$7,Inventari!K:K,Tasques!E45))</f>
        <v>1</v>
      </c>
      <c r="S45" s="22"/>
      <c r="T45" s="92">
        <f t="shared" si="0"/>
        <v>360</v>
      </c>
      <c r="U45" s="22">
        <v>1</v>
      </c>
      <c r="V45" s="92">
        <f t="shared" si="1"/>
        <v>360</v>
      </c>
      <c r="W45" s="87" t="e">
        <f>_xlfn.XLOOKUP(P45,#REF!,#REF!)</f>
        <v>#REF!</v>
      </c>
      <c r="X45" s="80" t="e">
        <f t="shared" si="2"/>
        <v>#REF!</v>
      </c>
      <c r="Y45" s="80" t="e">
        <f>IF(EXACT(COUNTIFS($B$1:B45,B45,$E$1:E45,E45),_xlfn.MAXIFS(AA:AA,B:B,B45,E:E,E45)),SUMIFS(X:X,B:B,B45,E:E,E45),"")</f>
        <v>#REF!</v>
      </c>
      <c r="Z45" s="81" t="str">
        <f t="shared" si="3"/>
        <v/>
      </c>
      <c r="AA45" s="98">
        <f>COUNTIFS($B$1:B45,B45,$E$1:E45,E45)</f>
        <v>5</v>
      </c>
      <c r="AB45" s="98"/>
    </row>
    <row r="46" spans="1:28" ht="19.95" customHeight="1" x14ac:dyDescent="0.3">
      <c r="A46" s="9" t="s">
        <v>61</v>
      </c>
      <c r="B46" s="21" t="s">
        <v>137</v>
      </c>
      <c r="C46" s="21" t="s">
        <v>138</v>
      </c>
      <c r="D46" s="21" t="s">
        <v>139</v>
      </c>
      <c r="E46" s="21" t="s">
        <v>169</v>
      </c>
      <c r="F46" s="21" t="s">
        <v>170</v>
      </c>
      <c r="G46" s="21" t="s">
        <v>171</v>
      </c>
      <c r="H46" s="21" t="s">
        <v>172</v>
      </c>
      <c r="I46" s="21" t="s">
        <v>173</v>
      </c>
      <c r="J46" s="21" t="s">
        <v>23</v>
      </c>
      <c r="K46" s="21"/>
      <c r="L46" s="21" t="s">
        <v>120</v>
      </c>
      <c r="M46" s="21" t="s">
        <v>145</v>
      </c>
      <c r="N46" s="21" t="s">
        <v>25</v>
      </c>
      <c r="O46" s="21" t="s">
        <v>146</v>
      </c>
      <c r="P46" s="21" t="s">
        <v>147</v>
      </c>
      <c r="Q46" s="92">
        <v>540</v>
      </c>
      <c r="R46" s="22">
        <f>IF(EXACT($D$6,"LOT 3 (Tots)"),SUMIF(Inventari!K:K,Tasques!E46,Inventari!Q:Q),SUMIFS(Inventari!Q:Q,Inventari!O:O,$D$7,Inventari!K:K,Tasques!E46))</f>
        <v>2</v>
      </c>
      <c r="S46" s="22"/>
      <c r="T46" s="92">
        <f t="shared" si="0"/>
        <v>1080</v>
      </c>
      <c r="U46" s="22">
        <v>1</v>
      </c>
      <c r="V46" s="92">
        <f t="shared" si="1"/>
        <v>1080</v>
      </c>
      <c r="W46" s="87" t="e">
        <f>_xlfn.XLOOKUP(P46,#REF!,#REF!)</f>
        <v>#REF!</v>
      </c>
      <c r="X46" s="80" t="e">
        <f t="shared" si="2"/>
        <v>#REF!</v>
      </c>
      <c r="Y46" s="80" t="str">
        <f>IF(EXACT(COUNTIFS($B$1:B46,B46,$E$1:E46,E46),_xlfn.MAXIFS(AA:AA,B:B,B46,E:E,E46)),SUMIFS(X:X,B:B,B46,E:E,E46),"")</f>
        <v/>
      </c>
      <c r="Z46" s="81" t="str">
        <f t="shared" si="3"/>
        <v/>
      </c>
      <c r="AA46" s="98">
        <f>COUNTIFS($B$1:B46,B46,$E$1:E46,E46)</f>
        <v>1</v>
      </c>
      <c r="AB46" s="98"/>
    </row>
    <row r="47" spans="1:28" ht="19.95" customHeight="1" x14ac:dyDescent="0.3">
      <c r="A47" s="9" t="s">
        <v>61</v>
      </c>
      <c r="B47" s="21" t="s">
        <v>137</v>
      </c>
      <c r="C47" s="21" t="s">
        <v>138</v>
      </c>
      <c r="D47" s="21" t="s">
        <v>139</v>
      </c>
      <c r="E47" s="21" t="s">
        <v>169</v>
      </c>
      <c r="F47" s="21" t="s">
        <v>170</v>
      </c>
      <c r="G47" s="21" t="s">
        <v>171</v>
      </c>
      <c r="H47" s="21" t="s">
        <v>174</v>
      </c>
      <c r="I47" s="21" t="s">
        <v>160</v>
      </c>
      <c r="J47" s="21" t="s">
        <v>23</v>
      </c>
      <c r="K47" s="21"/>
      <c r="L47" s="21" t="s">
        <v>120</v>
      </c>
      <c r="M47" s="21" t="s">
        <v>145</v>
      </c>
      <c r="N47" s="21" t="s">
        <v>25</v>
      </c>
      <c r="O47" s="21" t="s">
        <v>146</v>
      </c>
      <c r="P47" s="21" t="s">
        <v>147</v>
      </c>
      <c r="Q47" s="92">
        <v>540</v>
      </c>
      <c r="R47" s="22">
        <f>IF(EXACT($D$6,"LOT 3 (Tots)"),SUMIF(Inventari!K:K,Tasques!E47,Inventari!Q:Q),SUMIFS(Inventari!Q:Q,Inventari!O:O,$D$7,Inventari!K:K,Tasques!E47))</f>
        <v>2</v>
      </c>
      <c r="S47" s="22"/>
      <c r="T47" s="92">
        <f t="shared" si="0"/>
        <v>1080</v>
      </c>
      <c r="U47" s="22">
        <v>1</v>
      </c>
      <c r="V47" s="92">
        <f t="shared" si="1"/>
        <v>1080</v>
      </c>
      <c r="W47" s="87" t="e">
        <f>_xlfn.XLOOKUP(P47,#REF!,#REF!)</f>
        <v>#REF!</v>
      </c>
      <c r="X47" s="80" t="e">
        <f t="shared" si="2"/>
        <v>#REF!</v>
      </c>
      <c r="Y47" s="80" t="str">
        <f>IF(EXACT(COUNTIFS($B$1:B47,B47,$E$1:E47,E47),_xlfn.MAXIFS(AA:AA,B:B,B47,E:E,E47)),SUMIFS(X:X,B:B,B47,E:E,E47),"")</f>
        <v/>
      </c>
      <c r="Z47" s="81" t="str">
        <f t="shared" si="3"/>
        <v/>
      </c>
      <c r="AA47" s="98">
        <f>COUNTIFS($B$1:B47,B47,$E$1:E47,E47)</f>
        <v>2</v>
      </c>
      <c r="AB47" s="98"/>
    </row>
    <row r="48" spans="1:28" ht="19.95" customHeight="1" x14ac:dyDescent="0.3">
      <c r="A48" s="9" t="s">
        <v>61</v>
      </c>
      <c r="B48" s="21" t="s">
        <v>137</v>
      </c>
      <c r="C48" s="21" t="s">
        <v>138</v>
      </c>
      <c r="D48" s="21" t="s">
        <v>139</v>
      </c>
      <c r="E48" s="21" t="s">
        <v>169</v>
      </c>
      <c r="F48" s="21" t="s">
        <v>170</v>
      </c>
      <c r="G48" s="21" t="s">
        <v>171</v>
      </c>
      <c r="H48" s="21" t="s">
        <v>175</v>
      </c>
      <c r="I48" s="21" t="s">
        <v>162</v>
      </c>
      <c r="J48" s="21" t="s">
        <v>23</v>
      </c>
      <c r="K48" s="21"/>
      <c r="L48" s="21" t="s">
        <v>120</v>
      </c>
      <c r="M48" s="21" t="s">
        <v>145</v>
      </c>
      <c r="N48" s="21" t="s">
        <v>25</v>
      </c>
      <c r="O48" s="21" t="s">
        <v>146</v>
      </c>
      <c r="P48" s="21" t="s">
        <v>147</v>
      </c>
      <c r="Q48" s="92">
        <v>540</v>
      </c>
      <c r="R48" s="22">
        <f>IF(EXACT($D$6,"LOT 3 (Tots)"),SUMIF(Inventari!K:K,Tasques!E48,Inventari!Q:Q),SUMIFS(Inventari!Q:Q,Inventari!O:O,$D$7,Inventari!K:K,Tasques!E48))</f>
        <v>2</v>
      </c>
      <c r="S48" s="22"/>
      <c r="T48" s="92">
        <f t="shared" si="0"/>
        <v>1080</v>
      </c>
      <c r="U48" s="22">
        <v>1</v>
      </c>
      <c r="V48" s="92">
        <f t="shared" si="1"/>
        <v>1080</v>
      </c>
      <c r="W48" s="87" t="e">
        <f>_xlfn.XLOOKUP(P48,#REF!,#REF!)</f>
        <v>#REF!</v>
      </c>
      <c r="X48" s="80" t="e">
        <f t="shared" si="2"/>
        <v>#REF!</v>
      </c>
      <c r="Y48" s="80" t="str">
        <f>IF(EXACT(COUNTIFS($B$1:B48,B48,$E$1:E48,E48),_xlfn.MAXIFS(AA:AA,B:B,B48,E:E,E48)),SUMIFS(X:X,B:B,B48,E:E,E48),"")</f>
        <v/>
      </c>
      <c r="Z48" s="81" t="str">
        <f t="shared" si="3"/>
        <v/>
      </c>
      <c r="AA48" s="98">
        <f>COUNTIFS($B$1:B48,B48,$E$1:E48,E48)</f>
        <v>3</v>
      </c>
      <c r="AB48" s="98"/>
    </row>
    <row r="49" spans="1:28" ht="19.95" customHeight="1" x14ac:dyDescent="0.3">
      <c r="A49" s="9" t="s">
        <v>61</v>
      </c>
      <c r="B49" s="21" t="s">
        <v>137</v>
      </c>
      <c r="C49" s="21" t="s">
        <v>138</v>
      </c>
      <c r="D49" s="21" t="s">
        <v>139</v>
      </c>
      <c r="E49" s="21" t="s">
        <v>169</v>
      </c>
      <c r="F49" s="21" t="s">
        <v>170</v>
      </c>
      <c r="G49" s="21" t="s">
        <v>171</v>
      </c>
      <c r="H49" s="21" t="s">
        <v>176</v>
      </c>
      <c r="I49" s="21" t="s">
        <v>164</v>
      </c>
      <c r="J49" s="21" t="s">
        <v>23</v>
      </c>
      <c r="K49" s="21"/>
      <c r="L49" s="21" t="s">
        <v>120</v>
      </c>
      <c r="M49" s="21" t="s">
        <v>145</v>
      </c>
      <c r="N49" s="21" t="s">
        <v>25</v>
      </c>
      <c r="O49" s="21" t="s">
        <v>146</v>
      </c>
      <c r="P49" s="21" t="s">
        <v>147</v>
      </c>
      <c r="Q49" s="92">
        <v>540</v>
      </c>
      <c r="R49" s="22">
        <f>IF(EXACT($D$6,"LOT 3 (Tots)"),SUMIF(Inventari!K:K,Tasques!E49,Inventari!Q:Q),SUMIFS(Inventari!Q:Q,Inventari!O:O,$D$7,Inventari!K:K,Tasques!E49))</f>
        <v>2</v>
      </c>
      <c r="S49" s="22"/>
      <c r="T49" s="92">
        <f t="shared" si="0"/>
        <v>1080</v>
      </c>
      <c r="U49" s="22">
        <v>1</v>
      </c>
      <c r="V49" s="92">
        <f t="shared" si="1"/>
        <v>1080</v>
      </c>
      <c r="W49" s="87" t="e">
        <f>_xlfn.XLOOKUP(P49,#REF!,#REF!)</f>
        <v>#REF!</v>
      </c>
      <c r="X49" s="80" t="e">
        <f t="shared" si="2"/>
        <v>#REF!</v>
      </c>
      <c r="Y49" s="80" t="str">
        <f>IF(EXACT(COUNTIFS($B$1:B49,B49,$E$1:E49,E49),_xlfn.MAXIFS(AA:AA,B:B,B49,E:E,E49)),SUMIFS(X:X,B:B,B49,E:E,E49),"")</f>
        <v/>
      </c>
      <c r="Z49" s="81" t="str">
        <f t="shared" si="3"/>
        <v/>
      </c>
      <c r="AA49" s="98">
        <f>COUNTIFS($B$1:B49,B49,$E$1:E49,E49)</f>
        <v>4</v>
      </c>
      <c r="AB49" s="98"/>
    </row>
    <row r="50" spans="1:28" ht="19.95" customHeight="1" x14ac:dyDescent="0.3">
      <c r="A50" s="9" t="s">
        <v>61</v>
      </c>
      <c r="B50" s="21" t="s">
        <v>137</v>
      </c>
      <c r="C50" s="21" t="s">
        <v>138</v>
      </c>
      <c r="D50" s="21" t="s">
        <v>139</v>
      </c>
      <c r="E50" s="21" t="s">
        <v>169</v>
      </c>
      <c r="F50" s="21" t="s">
        <v>170</v>
      </c>
      <c r="G50" s="21" t="s">
        <v>171</v>
      </c>
      <c r="H50" s="21" t="s">
        <v>177</v>
      </c>
      <c r="I50" s="21" t="s">
        <v>178</v>
      </c>
      <c r="J50" s="21" t="s">
        <v>167</v>
      </c>
      <c r="K50" s="21" t="s">
        <v>168</v>
      </c>
      <c r="L50" s="21" t="s">
        <v>120</v>
      </c>
      <c r="M50" s="21" t="s">
        <v>145</v>
      </c>
      <c r="N50" s="21" t="s">
        <v>25</v>
      </c>
      <c r="O50" s="21" t="s">
        <v>146</v>
      </c>
      <c r="P50" s="21" t="s">
        <v>147</v>
      </c>
      <c r="Q50" s="92">
        <v>540</v>
      </c>
      <c r="R50" s="22">
        <f>IF(EXACT($D$6,"LOT 3 (Tots)"),SUMIF(Inventari!K:K,Tasques!E50,Inventari!Q:Q),SUMIFS(Inventari!Q:Q,Inventari!O:O,$D$7,Inventari!K:K,Tasques!E50))</f>
        <v>2</v>
      </c>
      <c r="S50" s="22"/>
      <c r="T50" s="92">
        <f t="shared" si="0"/>
        <v>1080</v>
      </c>
      <c r="U50" s="22">
        <v>1</v>
      </c>
      <c r="V50" s="92">
        <f t="shared" si="1"/>
        <v>1080</v>
      </c>
      <c r="W50" s="87" t="e">
        <f>_xlfn.XLOOKUP(P50,#REF!,#REF!)</f>
        <v>#REF!</v>
      </c>
      <c r="X50" s="80" t="e">
        <f t="shared" si="2"/>
        <v>#REF!</v>
      </c>
      <c r="Y50" s="80" t="e">
        <f>IF(EXACT(COUNTIFS($B$1:B50,B50,$E$1:E50,E50),_xlfn.MAXIFS(AA:AA,B:B,B50,E:E,E50)),SUMIFS(X:X,B:B,B50,E:E,E50),"")</f>
        <v>#REF!</v>
      </c>
      <c r="Z50" s="81" t="str">
        <f t="shared" si="3"/>
        <v/>
      </c>
      <c r="AA50" s="98">
        <f>COUNTIFS($B$1:B50,B50,$E$1:E50,E50)</f>
        <v>5</v>
      </c>
      <c r="AB50" s="98"/>
    </row>
    <row r="51" spans="1:28" ht="19.95" customHeight="1" x14ac:dyDescent="0.3">
      <c r="A51" s="9" t="s">
        <v>61</v>
      </c>
      <c r="B51" s="21" t="s">
        <v>137</v>
      </c>
      <c r="C51" s="21" t="s">
        <v>138</v>
      </c>
      <c r="D51" s="21" t="s">
        <v>139</v>
      </c>
      <c r="E51" s="21" t="s">
        <v>179</v>
      </c>
      <c r="F51" s="21" t="s">
        <v>180</v>
      </c>
      <c r="G51" s="21" t="s">
        <v>181</v>
      </c>
      <c r="H51" s="21" t="s">
        <v>182</v>
      </c>
      <c r="I51" s="21" t="s">
        <v>183</v>
      </c>
      <c r="J51" s="21" t="s">
        <v>23</v>
      </c>
      <c r="K51" s="21"/>
      <c r="L51" s="21" t="s">
        <v>120</v>
      </c>
      <c r="M51" s="21" t="s">
        <v>145</v>
      </c>
      <c r="N51" s="21" t="s">
        <v>25</v>
      </c>
      <c r="O51" s="21" t="s">
        <v>146</v>
      </c>
      <c r="P51" s="21" t="s">
        <v>147</v>
      </c>
      <c r="Q51" s="92">
        <v>13091</v>
      </c>
      <c r="R51" s="22">
        <f>IF(EXACT($D$6,"LOT 3 (Tots)"),SUMIF(Inventari!K:K,Tasques!E51,Inventari!Q:Q),SUMIFS(Inventari!Q:Q,Inventari!O:O,$D$7,Inventari!K:K,Tasques!E51))</f>
        <v>5</v>
      </c>
      <c r="S51" s="22"/>
      <c r="T51" s="92">
        <f t="shared" si="0"/>
        <v>65455</v>
      </c>
      <c r="U51" s="22">
        <v>1</v>
      </c>
      <c r="V51" s="92">
        <f t="shared" si="1"/>
        <v>65455</v>
      </c>
      <c r="W51" s="87" t="e">
        <f>_xlfn.XLOOKUP(P51,#REF!,#REF!)</f>
        <v>#REF!</v>
      </c>
      <c r="X51" s="80" t="e">
        <f t="shared" si="2"/>
        <v>#REF!</v>
      </c>
      <c r="Y51" s="80" t="str">
        <f>IF(EXACT(COUNTIFS($B$1:B51,B51,$E$1:E51,E51),_xlfn.MAXIFS(AA:AA,B:B,B51,E:E,E51)),SUMIFS(X:X,B:B,B51,E:E,E51),"")</f>
        <v/>
      </c>
      <c r="Z51" s="81" t="str">
        <f t="shared" si="3"/>
        <v/>
      </c>
      <c r="AA51" s="98">
        <f>COUNTIFS($B$1:B51,B51,$E$1:E51,E51)</f>
        <v>1</v>
      </c>
      <c r="AB51" s="98"/>
    </row>
    <row r="52" spans="1:28" ht="19.95" customHeight="1" x14ac:dyDescent="0.3">
      <c r="A52" s="9" t="s">
        <v>61</v>
      </c>
      <c r="B52" s="21" t="s">
        <v>137</v>
      </c>
      <c r="C52" s="21" t="s">
        <v>138</v>
      </c>
      <c r="D52" s="21" t="s">
        <v>139</v>
      </c>
      <c r="E52" s="21" t="s">
        <v>179</v>
      </c>
      <c r="F52" s="21" t="s">
        <v>180</v>
      </c>
      <c r="G52" s="21" t="s">
        <v>181</v>
      </c>
      <c r="H52" s="21" t="s">
        <v>184</v>
      </c>
      <c r="I52" s="21" t="s">
        <v>185</v>
      </c>
      <c r="J52" s="21" t="s">
        <v>23</v>
      </c>
      <c r="K52" s="21"/>
      <c r="L52" s="21" t="s">
        <v>120</v>
      </c>
      <c r="M52" s="21" t="s">
        <v>145</v>
      </c>
      <c r="N52" s="21" t="s">
        <v>25</v>
      </c>
      <c r="O52" s="21" t="s">
        <v>146</v>
      </c>
      <c r="P52" s="21" t="s">
        <v>147</v>
      </c>
      <c r="Q52" s="92">
        <v>13091</v>
      </c>
      <c r="R52" s="22">
        <f>IF(EXACT($D$6,"LOT 3 (Tots)"),SUMIF(Inventari!K:K,Tasques!E52,Inventari!Q:Q),SUMIFS(Inventari!Q:Q,Inventari!O:O,$D$7,Inventari!K:K,Tasques!E52))</f>
        <v>5</v>
      </c>
      <c r="S52" s="22"/>
      <c r="T52" s="92">
        <f t="shared" si="0"/>
        <v>65455</v>
      </c>
      <c r="U52" s="22">
        <v>1</v>
      </c>
      <c r="V52" s="92">
        <f t="shared" si="1"/>
        <v>65455</v>
      </c>
      <c r="W52" s="87" t="e">
        <f>_xlfn.XLOOKUP(P52,#REF!,#REF!)</f>
        <v>#REF!</v>
      </c>
      <c r="X52" s="80" t="e">
        <f t="shared" si="2"/>
        <v>#REF!</v>
      </c>
      <c r="Y52" s="80" t="str">
        <f>IF(EXACT(COUNTIFS($B$1:B52,B52,$E$1:E52,E52),_xlfn.MAXIFS(AA:AA,B:B,B52,E:E,E52)),SUMIFS(X:X,B:B,B52,E:E,E52),"")</f>
        <v/>
      </c>
      <c r="Z52" s="81" t="str">
        <f t="shared" si="3"/>
        <v/>
      </c>
      <c r="AA52" s="98">
        <f>COUNTIFS($B$1:B52,B52,$E$1:E52,E52)</f>
        <v>2</v>
      </c>
      <c r="AB52" s="98"/>
    </row>
    <row r="53" spans="1:28" ht="19.95" customHeight="1" x14ac:dyDescent="0.3">
      <c r="A53" s="9" t="s">
        <v>61</v>
      </c>
      <c r="B53" s="21" t="s">
        <v>137</v>
      </c>
      <c r="C53" s="21" t="s">
        <v>138</v>
      </c>
      <c r="D53" s="21" t="s">
        <v>139</v>
      </c>
      <c r="E53" s="21" t="s">
        <v>179</v>
      </c>
      <c r="F53" s="21" t="s">
        <v>180</v>
      </c>
      <c r="G53" s="21" t="s">
        <v>181</v>
      </c>
      <c r="H53" s="21" t="s">
        <v>186</v>
      </c>
      <c r="I53" s="21" t="s">
        <v>187</v>
      </c>
      <c r="J53" s="21" t="s">
        <v>23</v>
      </c>
      <c r="K53" s="21"/>
      <c r="L53" s="21" t="s">
        <v>120</v>
      </c>
      <c r="M53" s="21" t="s">
        <v>145</v>
      </c>
      <c r="N53" s="21" t="s">
        <v>25</v>
      </c>
      <c r="O53" s="21" t="s">
        <v>146</v>
      </c>
      <c r="P53" s="21" t="s">
        <v>147</v>
      </c>
      <c r="Q53" s="92">
        <v>13091</v>
      </c>
      <c r="R53" s="22">
        <f>IF(EXACT($D$6,"LOT 3 (Tots)"),SUMIF(Inventari!K:K,Tasques!E53,Inventari!Q:Q),SUMIFS(Inventari!Q:Q,Inventari!O:O,$D$7,Inventari!K:K,Tasques!E53))</f>
        <v>5</v>
      </c>
      <c r="S53" s="22"/>
      <c r="T53" s="92">
        <f t="shared" si="0"/>
        <v>65455</v>
      </c>
      <c r="U53" s="22">
        <v>1</v>
      </c>
      <c r="V53" s="92">
        <f t="shared" si="1"/>
        <v>65455</v>
      </c>
      <c r="W53" s="87" t="e">
        <f>_xlfn.XLOOKUP(P53,#REF!,#REF!)</f>
        <v>#REF!</v>
      </c>
      <c r="X53" s="80" t="e">
        <f t="shared" si="2"/>
        <v>#REF!</v>
      </c>
      <c r="Y53" s="80" t="str">
        <f>IF(EXACT(COUNTIFS($B$1:B53,B53,$E$1:E53,E53),_xlfn.MAXIFS(AA:AA,B:B,B53,E:E,E53)),SUMIFS(X:X,B:B,B53,E:E,E53),"")</f>
        <v/>
      </c>
      <c r="Z53" s="81" t="str">
        <f t="shared" si="3"/>
        <v/>
      </c>
      <c r="AA53" s="98">
        <f>COUNTIFS($B$1:B53,B53,$E$1:E53,E53)</f>
        <v>3</v>
      </c>
      <c r="AB53" s="98"/>
    </row>
    <row r="54" spans="1:28" ht="19.95" customHeight="1" x14ac:dyDescent="0.3">
      <c r="A54" s="9" t="s">
        <v>61</v>
      </c>
      <c r="B54" s="21" t="s">
        <v>137</v>
      </c>
      <c r="C54" s="21" t="s">
        <v>138</v>
      </c>
      <c r="D54" s="21" t="s">
        <v>139</v>
      </c>
      <c r="E54" s="21" t="s">
        <v>179</v>
      </c>
      <c r="F54" s="21" t="s">
        <v>180</v>
      </c>
      <c r="G54" s="21" t="s">
        <v>181</v>
      </c>
      <c r="H54" s="21" t="s">
        <v>188</v>
      </c>
      <c r="I54" s="21" t="s">
        <v>189</v>
      </c>
      <c r="J54" s="21" t="s">
        <v>23</v>
      </c>
      <c r="K54" s="21"/>
      <c r="L54" s="21" t="s">
        <v>120</v>
      </c>
      <c r="M54" s="21" t="s">
        <v>145</v>
      </c>
      <c r="N54" s="21" t="s">
        <v>25</v>
      </c>
      <c r="O54" s="21" t="s">
        <v>146</v>
      </c>
      <c r="P54" s="21" t="s">
        <v>147</v>
      </c>
      <c r="Q54" s="92">
        <v>13091</v>
      </c>
      <c r="R54" s="22">
        <f>IF(EXACT($D$6,"LOT 3 (Tots)"),SUMIF(Inventari!K:K,Tasques!E54,Inventari!Q:Q),SUMIFS(Inventari!Q:Q,Inventari!O:O,$D$7,Inventari!K:K,Tasques!E54))</f>
        <v>5</v>
      </c>
      <c r="S54" s="22"/>
      <c r="T54" s="92">
        <f t="shared" si="0"/>
        <v>65455</v>
      </c>
      <c r="U54" s="22">
        <v>1</v>
      </c>
      <c r="V54" s="92">
        <f t="shared" si="1"/>
        <v>65455</v>
      </c>
      <c r="W54" s="87" t="e">
        <f>_xlfn.XLOOKUP(P54,#REF!,#REF!)</f>
        <v>#REF!</v>
      </c>
      <c r="X54" s="80" t="e">
        <f t="shared" si="2"/>
        <v>#REF!</v>
      </c>
      <c r="Y54" s="80" t="str">
        <f>IF(EXACT(COUNTIFS($B$1:B54,B54,$E$1:E54,E54),_xlfn.MAXIFS(AA:AA,B:B,B54,E:E,E54)),SUMIFS(X:X,B:B,B54,E:E,E54),"")</f>
        <v/>
      </c>
      <c r="Z54" s="81" t="str">
        <f t="shared" si="3"/>
        <v/>
      </c>
      <c r="AA54" s="98">
        <f>COUNTIFS($B$1:B54,B54,$E$1:E54,E54)</f>
        <v>4</v>
      </c>
      <c r="AB54" s="98"/>
    </row>
    <row r="55" spans="1:28" ht="19.95" customHeight="1" x14ac:dyDescent="0.3">
      <c r="A55" s="9" t="s">
        <v>61</v>
      </c>
      <c r="B55" s="21" t="s">
        <v>137</v>
      </c>
      <c r="C55" s="21" t="s">
        <v>138</v>
      </c>
      <c r="D55" s="21" t="s">
        <v>139</v>
      </c>
      <c r="E55" s="21" t="s">
        <v>179</v>
      </c>
      <c r="F55" s="21" t="s">
        <v>180</v>
      </c>
      <c r="G55" s="21" t="s">
        <v>181</v>
      </c>
      <c r="H55" s="21" t="s">
        <v>190</v>
      </c>
      <c r="I55" s="21" t="s">
        <v>191</v>
      </c>
      <c r="J55" s="21" t="s">
        <v>23</v>
      </c>
      <c r="K55" s="21"/>
      <c r="L55" s="21" t="s">
        <v>120</v>
      </c>
      <c r="M55" s="21" t="s">
        <v>145</v>
      </c>
      <c r="N55" s="21" t="s">
        <v>25</v>
      </c>
      <c r="O55" s="21" t="s">
        <v>146</v>
      </c>
      <c r="P55" s="21" t="s">
        <v>147</v>
      </c>
      <c r="Q55" s="92">
        <v>13091</v>
      </c>
      <c r="R55" s="22">
        <f>IF(EXACT($D$6,"LOT 3 (Tots)"),SUMIF(Inventari!K:K,Tasques!E55,Inventari!Q:Q),SUMIFS(Inventari!Q:Q,Inventari!O:O,$D$7,Inventari!K:K,Tasques!E55))</f>
        <v>5</v>
      </c>
      <c r="S55" s="22"/>
      <c r="T55" s="92">
        <f t="shared" si="0"/>
        <v>65455</v>
      </c>
      <c r="U55" s="22">
        <v>1</v>
      </c>
      <c r="V55" s="92">
        <f t="shared" si="1"/>
        <v>65455</v>
      </c>
      <c r="W55" s="87" t="e">
        <f>_xlfn.XLOOKUP(P55,#REF!,#REF!)</f>
        <v>#REF!</v>
      </c>
      <c r="X55" s="80" t="e">
        <f t="shared" si="2"/>
        <v>#REF!</v>
      </c>
      <c r="Y55" s="80" t="str">
        <f>IF(EXACT(COUNTIFS($B$1:B55,B55,$E$1:E55,E55),_xlfn.MAXIFS(AA:AA,B:B,B55,E:E,E55)),SUMIFS(X:X,B:B,B55,E:E,E55),"")</f>
        <v/>
      </c>
      <c r="Z55" s="81" t="str">
        <f t="shared" si="3"/>
        <v/>
      </c>
      <c r="AA55" s="98">
        <f>COUNTIFS($B$1:B55,B55,$E$1:E55,E55)</f>
        <v>5</v>
      </c>
      <c r="AB55" s="98"/>
    </row>
    <row r="56" spans="1:28" ht="19.95" customHeight="1" x14ac:dyDescent="0.3">
      <c r="A56" s="9" t="s">
        <v>61</v>
      </c>
      <c r="B56" s="21" t="s">
        <v>137</v>
      </c>
      <c r="C56" s="21" t="s">
        <v>138</v>
      </c>
      <c r="D56" s="21" t="s">
        <v>139</v>
      </c>
      <c r="E56" s="21" t="s">
        <v>179</v>
      </c>
      <c r="F56" s="21" t="s">
        <v>180</v>
      </c>
      <c r="G56" s="21" t="s">
        <v>181</v>
      </c>
      <c r="H56" s="21" t="s">
        <v>192</v>
      </c>
      <c r="I56" s="21" t="s">
        <v>193</v>
      </c>
      <c r="J56" s="21" t="s">
        <v>23</v>
      </c>
      <c r="K56" s="21"/>
      <c r="L56" s="21" t="s">
        <v>120</v>
      </c>
      <c r="M56" s="21" t="s">
        <v>145</v>
      </c>
      <c r="N56" s="21" t="s">
        <v>25</v>
      </c>
      <c r="O56" s="21" t="s">
        <v>146</v>
      </c>
      <c r="P56" s="21" t="s">
        <v>147</v>
      </c>
      <c r="Q56" s="92">
        <v>13091</v>
      </c>
      <c r="R56" s="22">
        <f>IF(EXACT($D$6,"LOT 3 (Tots)"),SUMIF(Inventari!K:K,Tasques!E56,Inventari!Q:Q),SUMIFS(Inventari!Q:Q,Inventari!O:O,$D$7,Inventari!K:K,Tasques!E56))</f>
        <v>5</v>
      </c>
      <c r="S56" s="22"/>
      <c r="T56" s="92">
        <f t="shared" si="0"/>
        <v>65455</v>
      </c>
      <c r="U56" s="22">
        <v>1</v>
      </c>
      <c r="V56" s="92">
        <f t="shared" si="1"/>
        <v>65455</v>
      </c>
      <c r="W56" s="87" t="e">
        <f>_xlfn.XLOOKUP(P56,#REF!,#REF!)</f>
        <v>#REF!</v>
      </c>
      <c r="X56" s="80" t="e">
        <f t="shared" si="2"/>
        <v>#REF!</v>
      </c>
      <c r="Y56" s="80" t="str">
        <f>IF(EXACT(COUNTIFS($B$1:B56,B56,$E$1:E56,E56),_xlfn.MAXIFS(AA:AA,B:B,B56,E:E,E56)),SUMIFS(X:X,B:B,B56,E:E,E56),"")</f>
        <v/>
      </c>
      <c r="Z56" s="81" t="str">
        <f t="shared" si="3"/>
        <v/>
      </c>
      <c r="AA56" s="98">
        <f>COUNTIFS($B$1:B56,B56,$E$1:E56,E56)</f>
        <v>6</v>
      </c>
      <c r="AB56" s="98"/>
    </row>
    <row r="57" spans="1:28" ht="19.95" customHeight="1" x14ac:dyDescent="0.3">
      <c r="A57" s="9" t="s">
        <v>61</v>
      </c>
      <c r="B57" s="21" t="s">
        <v>137</v>
      </c>
      <c r="C57" s="21" t="s">
        <v>138</v>
      </c>
      <c r="D57" s="21" t="s">
        <v>139</v>
      </c>
      <c r="E57" s="21" t="s">
        <v>179</v>
      </c>
      <c r="F57" s="21" t="s">
        <v>180</v>
      </c>
      <c r="G57" s="21" t="s">
        <v>181</v>
      </c>
      <c r="H57" s="21" t="s">
        <v>194</v>
      </c>
      <c r="I57" s="21" t="s">
        <v>195</v>
      </c>
      <c r="J57" s="21" t="s">
        <v>23</v>
      </c>
      <c r="K57" s="21"/>
      <c r="L57" s="21" t="s">
        <v>120</v>
      </c>
      <c r="M57" s="21" t="s">
        <v>145</v>
      </c>
      <c r="N57" s="21" t="s">
        <v>25</v>
      </c>
      <c r="O57" s="21" t="s">
        <v>146</v>
      </c>
      <c r="P57" s="21" t="s">
        <v>147</v>
      </c>
      <c r="Q57" s="92">
        <v>13091</v>
      </c>
      <c r="R57" s="22">
        <f>IF(EXACT($D$6,"LOT 3 (Tots)"),SUMIF(Inventari!K:K,Tasques!E57,Inventari!Q:Q),SUMIFS(Inventari!Q:Q,Inventari!O:O,$D$7,Inventari!K:K,Tasques!E57))</f>
        <v>5</v>
      </c>
      <c r="S57" s="22"/>
      <c r="T57" s="92">
        <f t="shared" si="0"/>
        <v>65455</v>
      </c>
      <c r="U57" s="22">
        <v>1</v>
      </c>
      <c r="V57" s="92">
        <f t="shared" si="1"/>
        <v>65455</v>
      </c>
      <c r="W57" s="87" t="e">
        <f>_xlfn.XLOOKUP(P57,#REF!,#REF!)</f>
        <v>#REF!</v>
      </c>
      <c r="X57" s="80" t="e">
        <f t="shared" si="2"/>
        <v>#REF!</v>
      </c>
      <c r="Y57" s="80" t="str">
        <f>IF(EXACT(COUNTIFS($B$1:B57,B57,$E$1:E57,E57),_xlfn.MAXIFS(AA:AA,B:B,B57,E:E,E57)),SUMIFS(X:X,B:B,B57,E:E,E57),"")</f>
        <v/>
      </c>
      <c r="Z57" s="81" t="str">
        <f t="shared" si="3"/>
        <v/>
      </c>
      <c r="AA57" s="98">
        <f>COUNTIFS($B$1:B57,B57,$E$1:E57,E57)</f>
        <v>7</v>
      </c>
      <c r="AB57" s="98"/>
    </row>
    <row r="58" spans="1:28" ht="19.95" customHeight="1" x14ac:dyDescent="0.3">
      <c r="A58" s="9" t="s">
        <v>61</v>
      </c>
      <c r="B58" s="21" t="s">
        <v>137</v>
      </c>
      <c r="C58" s="21" t="s">
        <v>138</v>
      </c>
      <c r="D58" s="21" t="s">
        <v>139</v>
      </c>
      <c r="E58" s="21" t="s">
        <v>179</v>
      </c>
      <c r="F58" s="21" t="s">
        <v>180</v>
      </c>
      <c r="G58" s="21" t="s">
        <v>181</v>
      </c>
      <c r="H58" s="21" t="s">
        <v>196</v>
      </c>
      <c r="I58" s="21" t="s">
        <v>197</v>
      </c>
      <c r="J58" s="21" t="s">
        <v>23</v>
      </c>
      <c r="K58" s="21"/>
      <c r="L58" s="21" t="s">
        <v>120</v>
      </c>
      <c r="M58" s="21" t="s">
        <v>145</v>
      </c>
      <c r="N58" s="21" t="s">
        <v>25</v>
      </c>
      <c r="O58" s="21" t="s">
        <v>146</v>
      </c>
      <c r="P58" s="21" t="s">
        <v>147</v>
      </c>
      <c r="Q58" s="92">
        <v>13091</v>
      </c>
      <c r="R58" s="22">
        <f>IF(EXACT($D$6,"LOT 3 (Tots)"),SUMIF(Inventari!K:K,Tasques!E58,Inventari!Q:Q),SUMIFS(Inventari!Q:Q,Inventari!O:O,$D$7,Inventari!K:K,Tasques!E58))</f>
        <v>5</v>
      </c>
      <c r="S58" s="22"/>
      <c r="T58" s="92">
        <f t="shared" si="0"/>
        <v>65455</v>
      </c>
      <c r="U58" s="22">
        <v>1</v>
      </c>
      <c r="V58" s="92">
        <f t="shared" si="1"/>
        <v>65455</v>
      </c>
      <c r="W58" s="87" t="e">
        <f>_xlfn.XLOOKUP(P58,#REF!,#REF!)</f>
        <v>#REF!</v>
      </c>
      <c r="X58" s="80" t="e">
        <f t="shared" si="2"/>
        <v>#REF!</v>
      </c>
      <c r="Y58" s="80" t="str">
        <f>IF(EXACT(COUNTIFS($B$1:B58,B58,$E$1:E58,E58),_xlfn.MAXIFS(AA:AA,B:B,B58,E:E,E58)),SUMIFS(X:X,B:B,B58,E:E,E58),"")</f>
        <v/>
      </c>
      <c r="Z58" s="81" t="str">
        <f t="shared" si="3"/>
        <v/>
      </c>
      <c r="AA58" s="98">
        <f>COUNTIFS($B$1:B58,B58,$E$1:E58,E58)</f>
        <v>8</v>
      </c>
      <c r="AB58" s="98"/>
    </row>
    <row r="59" spans="1:28" ht="19.95" customHeight="1" x14ac:dyDescent="0.3">
      <c r="A59" s="9" t="s">
        <v>61</v>
      </c>
      <c r="B59" s="21" t="s">
        <v>137</v>
      </c>
      <c r="C59" s="21" t="s">
        <v>138</v>
      </c>
      <c r="D59" s="21" t="s">
        <v>139</v>
      </c>
      <c r="E59" s="21" t="s">
        <v>179</v>
      </c>
      <c r="F59" s="21" t="s">
        <v>180</v>
      </c>
      <c r="G59" s="21" t="s">
        <v>181</v>
      </c>
      <c r="H59" s="21" t="s">
        <v>198</v>
      </c>
      <c r="I59" s="21" t="s">
        <v>199</v>
      </c>
      <c r="J59" s="21" t="s">
        <v>23</v>
      </c>
      <c r="K59" s="21"/>
      <c r="L59" s="21" t="s">
        <v>120</v>
      </c>
      <c r="M59" s="21" t="s">
        <v>145</v>
      </c>
      <c r="N59" s="21" t="s">
        <v>25</v>
      </c>
      <c r="O59" s="21" t="s">
        <v>146</v>
      </c>
      <c r="P59" s="21" t="s">
        <v>147</v>
      </c>
      <c r="Q59" s="92">
        <v>13091</v>
      </c>
      <c r="R59" s="22">
        <f>IF(EXACT($D$6,"LOT 3 (Tots)"),SUMIF(Inventari!K:K,Tasques!E59,Inventari!Q:Q),SUMIFS(Inventari!Q:Q,Inventari!O:O,$D$7,Inventari!K:K,Tasques!E59))</f>
        <v>5</v>
      </c>
      <c r="S59" s="22"/>
      <c r="T59" s="92">
        <f t="shared" si="0"/>
        <v>65455</v>
      </c>
      <c r="U59" s="22">
        <v>1</v>
      </c>
      <c r="V59" s="92">
        <f t="shared" si="1"/>
        <v>65455</v>
      </c>
      <c r="W59" s="87" t="e">
        <f>_xlfn.XLOOKUP(P59,#REF!,#REF!)</f>
        <v>#REF!</v>
      </c>
      <c r="X59" s="80" t="e">
        <f t="shared" si="2"/>
        <v>#REF!</v>
      </c>
      <c r="Y59" s="80" t="str">
        <f>IF(EXACT(COUNTIFS($B$1:B59,B59,$E$1:E59,E59),_xlfn.MAXIFS(AA:AA,B:B,B59,E:E,E59)),SUMIFS(X:X,B:B,B59,E:E,E59),"")</f>
        <v/>
      </c>
      <c r="Z59" s="81" t="str">
        <f t="shared" si="3"/>
        <v/>
      </c>
      <c r="AA59" s="98">
        <f>COUNTIFS($B$1:B59,B59,$E$1:E59,E59)</f>
        <v>9</v>
      </c>
      <c r="AB59" s="98"/>
    </row>
    <row r="60" spans="1:28" ht="19.95" customHeight="1" x14ac:dyDescent="0.3">
      <c r="A60" s="9" t="s">
        <v>61</v>
      </c>
      <c r="B60" s="21" t="s">
        <v>137</v>
      </c>
      <c r="C60" s="21" t="s">
        <v>138</v>
      </c>
      <c r="D60" s="21" t="s">
        <v>139</v>
      </c>
      <c r="E60" s="21" t="s">
        <v>179</v>
      </c>
      <c r="F60" s="21" t="s">
        <v>180</v>
      </c>
      <c r="G60" s="21" t="s">
        <v>181</v>
      </c>
      <c r="H60" s="21" t="s">
        <v>200</v>
      </c>
      <c r="I60" s="21" t="s">
        <v>201</v>
      </c>
      <c r="J60" s="21" t="s">
        <v>23</v>
      </c>
      <c r="K60" s="21"/>
      <c r="L60" s="21" t="s">
        <v>120</v>
      </c>
      <c r="M60" s="21" t="s">
        <v>145</v>
      </c>
      <c r="N60" s="21" t="s">
        <v>25</v>
      </c>
      <c r="O60" s="21" t="s">
        <v>146</v>
      </c>
      <c r="P60" s="21" t="s">
        <v>147</v>
      </c>
      <c r="Q60" s="92">
        <v>13091</v>
      </c>
      <c r="R60" s="22">
        <f>IF(EXACT($D$6,"LOT 3 (Tots)"),SUMIF(Inventari!K:K,Tasques!E60,Inventari!Q:Q),SUMIFS(Inventari!Q:Q,Inventari!O:O,$D$7,Inventari!K:K,Tasques!E60))</f>
        <v>5</v>
      </c>
      <c r="S60" s="22"/>
      <c r="T60" s="92">
        <f t="shared" si="0"/>
        <v>65455</v>
      </c>
      <c r="U60" s="22">
        <v>1</v>
      </c>
      <c r="V60" s="92">
        <f t="shared" si="1"/>
        <v>65455</v>
      </c>
      <c r="W60" s="87" t="e">
        <f>_xlfn.XLOOKUP(P60,#REF!,#REF!)</f>
        <v>#REF!</v>
      </c>
      <c r="X60" s="80" t="e">
        <f t="shared" si="2"/>
        <v>#REF!</v>
      </c>
      <c r="Y60" s="80" t="str">
        <f>IF(EXACT(COUNTIFS($B$1:B60,B60,$E$1:E60,E60),_xlfn.MAXIFS(AA:AA,B:B,B60,E:E,E60)),SUMIFS(X:X,B:B,B60,E:E,E60),"")</f>
        <v/>
      </c>
      <c r="Z60" s="81" t="str">
        <f t="shared" si="3"/>
        <v/>
      </c>
      <c r="AA60" s="98">
        <f>COUNTIFS($B$1:B60,B60,$E$1:E60,E60)</f>
        <v>10</v>
      </c>
      <c r="AB60" s="98"/>
    </row>
    <row r="61" spans="1:28" ht="19.95" customHeight="1" x14ac:dyDescent="0.3">
      <c r="A61" s="9" t="s">
        <v>61</v>
      </c>
      <c r="B61" s="21" t="s">
        <v>137</v>
      </c>
      <c r="C61" s="21" t="s">
        <v>138</v>
      </c>
      <c r="D61" s="21" t="s">
        <v>139</v>
      </c>
      <c r="E61" s="21" t="s">
        <v>179</v>
      </c>
      <c r="F61" s="21" t="s">
        <v>180</v>
      </c>
      <c r="G61" s="21" t="s">
        <v>181</v>
      </c>
      <c r="H61" s="21" t="s">
        <v>202</v>
      </c>
      <c r="I61" s="21" t="s">
        <v>203</v>
      </c>
      <c r="J61" s="21" t="s">
        <v>23</v>
      </c>
      <c r="K61" s="21"/>
      <c r="L61" s="21" t="s">
        <v>120</v>
      </c>
      <c r="M61" s="21" t="s">
        <v>145</v>
      </c>
      <c r="N61" s="21" t="s">
        <v>25</v>
      </c>
      <c r="O61" s="21" t="s">
        <v>146</v>
      </c>
      <c r="P61" s="21" t="s">
        <v>147</v>
      </c>
      <c r="Q61" s="92">
        <v>13091</v>
      </c>
      <c r="R61" s="22">
        <f>IF(EXACT($D$6,"LOT 3 (Tots)"),SUMIF(Inventari!K:K,Tasques!E61,Inventari!Q:Q),SUMIFS(Inventari!Q:Q,Inventari!O:O,$D$7,Inventari!K:K,Tasques!E61))</f>
        <v>5</v>
      </c>
      <c r="S61" s="22"/>
      <c r="T61" s="92">
        <f t="shared" si="0"/>
        <v>65455</v>
      </c>
      <c r="U61" s="22">
        <v>1</v>
      </c>
      <c r="V61" s="92">
        <f t="shared" si="1"/>
        <v>65455</v>
      </c>
      <c r="W61" s="87" t="e">
        <f>_xlfn.XLOOKUP(P61,#REF!,#REF!)</f>
        <v>#REF!</v>
      </c>
      <c r="X61" s="80" t="e">
        <f t="shared" si="2"/>
        <v>#REF!</v>
      </c>
      <c r="Y61" s="80" t="e">
        <f>IF(EXACT(COUNTIFS($B$1:B61,B61,$E$1:E61,E61),_xlfn.MAXIFS(AA:AA,B:B,B61,E:E,E61)),SUMIFS(X:X,B:B,B61,E:E,E61),"")</f>
        <v>#REF!</v>
      </c>
      <c r="Z61" s="81" t="str">
        <f t="shared" si="3"/>
        <v/>
      </c>
      <c r="AA61" s="98">
        <f>COUNTIFS($B$1:B61,B61,$E$1:E61,E61)</f>
        <v>11</v>
      </c>
      <c r="AB61" s="98"/>
    </row>
    <row r="62" spans="1:28" ht="19.95" customHeight="1" x14ac:dyDescent="0.3">
      <c r="A62" s="9" t="s">
        <v>61</v>
      </c>
      <c r="B62" s="21" t="s">
        <v>137</v>
      </c>
      <c r="C62" s="21" t="s">
        <v>138</v>
      </c>
      <c r="D62" s="21" t="s">
        <v>139</v>
      </c>
      <c r="E62" s="21" t="s">
        <v>204</v>
      </c>
      <c r="F62" s="21" t="s">
        <v>205</v>
      </c>
      <c r="G62" s="21" t="s">
        <v>206</v>
      </c>
      <c r="H62" s="21" t="s">
        <v>207</v>
      </c>
      <c r="I62" s="21" t="s">
        <v>183</v>
      </c>
      <c r="J62" s="21" t="s">
        <v>23</v>
      </c>
      <c r="K62" s="21"/>
      <c r="L62" s="21" t="s">
        <v>120</v>
      </c>
      <c r="M62" s="21" t="s">
        <v>145</v>
      </c>
      <c r="N62" s="21" t="s">
        <v>25</v>
      </c>
      <c r="O62" s="21" t="s">
        <v>146</v>
      </c>
      <c r="P62" s="21" t="s">
        <v>147</v>
      </c>
      <c r="Q62" s="92">
        <v>400</v>
      </c>
      <c r="R62" s="22">
        <f>IF(EXACT($D$6,"LOT 3 (Tots)"),SUMIF(Inventari!K:K,Tasques!E62,Inventari!Q:Q),SUMIFS(Inventari!Q:Q,Inventari!O:O,$D$7,Inventari!K:K,Tasques!E62))</f>
        <v>84</v>
      </c>
      <c r="S62" s="22"/>
      <c r="T62" s="92">
        <f t="shared" si="0"/>
        <v>33600</v>
      </c>
      <c r="U62" s="22">
        <v>1</v>
      </c>
      <c r="V62" s="92">
        <f t="shared" si="1"/>
        <v>33600</v>
      </c>
      <c r="W62" s="87" t="e">
        <f>_xlfn.XLOOKUP(P62,#REF!,#REF!)</f>
        <v>#REF!</v>
      </c>
      <c r="X62" s="80" t="e">
        <f t="shared" si="2"/>
        <v>#REF!</v>
      </c>
      <c r="Y62" s="80" t="str">
        <f>IF(EXACT(COUNTIFS($B$1:B62,B62,$E$1:E62,E62),_xlfn.MAXIFS(AA:AA,B:B,B62,E:E,E62)),SUMIFS(X:X,B:B,B62,E:E,E62),"")</f>
        <v/>
      </c>
      <c r="Z62" s="81" t="str">
        <f t="shared" si="3"/>
        <v/>
      </c>
      <c r="AA62" s="98">
        <f>COUNTIFS($B$1:B62,B62,$E$1:E62,E62)</f>
        <v>1</v>
      </c>
      <c r="AB62" s="98"/>
    </row>
    <row r="63" spans="1:28" ht="19.95" customHeight="1" x14ac:dyDescent="0.3">
      <c r="A63" s="9" t="s">
        <v>61</v>
      </c>
      <c r="B63" s="21" t="s">
        <v>137</v>
      </c>
      <c r="C63" s="21" t="s">
        <v>138</v>
      </c>
      <c r="D63" s="21" t="s">
        <v>139</v>
      </c>
      <c r="E63" s="21" t="s">
        <v>204</v>
      </c>
      <c r="F63" s="21" t="s">
        <v>205</v>
      </c>
      <c r="G63" s="21" t="s">
        <v>206</v>
      </c>
      <c r="H63" s="21" t="s">
        <v>208</v>
      </c>
      <c r="I63" s="21" t="s">
        <v>185</v>
      </c>
      <c r="J63" s="21" t="s">
        <v>23</v>
      </c>
      <c r="K63" s="21"/>
      <c r="L63" s="21" t="s">
        <v>120</v>
      </c>
      <c r="M63" s="21" t="s">
        <v>145</v>
      </c>
      <c r="N63" s="21" t="s">
        <v>25</v>
      </c>
      <c r="O63" s="21" t="s">
        <v>146</v>
      </c>
      <c r="P63" s="21" t="s">
        <v>147</v>
      </c>
      <c r="Q63" s="92">
        <v>400</v>
      </c>
      <c r="R63" s="22">
        <f>IF(EXACT($D$6,"LOT 3 (Tots)"),SUMIF(Inventari!K:K,Tasques!E63,Inventari!Q:Q),SUMIFS(Inventari!Q:Q,Inventari!O:O,$D$7,Inventari!K:K,Tasques!E63))</f>
        <v>84</v>
      </c>
      <c r="S63" s="22"/>
      <c r="T63" s="92">
        <f t="shared" si="0"/>
        <v>33600</v>
      </c>
      <c r="U63" s="22">
        <v>1</v>
      </c>
      <c r="V63" s="92">
        <f t="shared" si="1"/>
        <v>33600</v>
      </c>
      <c r="W63" s="87" t="e">
        <f>_xlfn.XLOOKUP(P63,#REF!,#REF!)</f>
        <v>#REF!</v>
      </c>
      <c r="X63" s="80" t="e">
        <f t="shared" si="2"/>
        <v>#REF!</v>
      </c>
      <c r="Y63" s="80" t="str">
        <f>IF(EXACT(COUNTIFS($B$1:B63,B63,$E$1:E63,E63),_xlfn.MAXIFS(AA:AA,B:B,B63,E:E,E63)),SUMIFS(X:X,B:B,B63,E:E,E63),"")</f>
        <v/>
      </c>
      <c r="Z63" s="81" t="str">
        <f t="shared" si="3"/>
        <v/>
      </c>
      <c r="AA63" s="98">
        <f>COUNTIFS($B$1:B63,B63,$E$1:E63,E63)</f>
        <v>2</v>
      </c>
      <c r="AB63" s="98"/>
    </row>
    <row r="64" spans="1:28" ht="19.95" customHeight="1" x14ac:dyDescent="0.3">
      <c r="A64" s="9" t="s">
        <v>61</v>
      </c>
      <c r="B64" s="21" t="s">
        <v>137</v>
      </c>
      <c r="C64" s="21" t="s">
        <v>138</v>
      </c>
      <c r="D64" s="21" t="s">
        <v>139</v>
      </c>
      <c r="E64" s="21" t="s">
        <v>204</v>
      </c>
      <c r="F64" s="21" t="s">
        <v>205</v>
      </c>
      <c r="G64" s="21" t="s">
        <v>206</v>
      </c>
      <c r="H64" s="21" t="s">
        <v>209</v>
      </c>
      <c r="I64" s="21" t="s">
        <v>187</v>
      </c>
      <c r="J64" s="21" t="s">
        <v>23</v>
      </c>
      <c r="K64" s="21"/>
      <c r="L64" s="21" t="s">
        <v>120</v>
      </c>
      <c r="M64" s="21" t="s">
        <v>145</v>
      </c>
      <c r="N64" s="21" t="s">
        <v>25</v>
      </c>
      <c r="O64" s="21" t="s">
        <v>146</v>
      </c>
      <c r="P64" s="21" t="s">
        <v>147</v>
      </c>
      <c r="Q64" s="92">
        <v>400</v>
      </c>
      <c r="R64" s="22">
        <f>IF(EXACT($D$6,"LOT 3 (Tots)"),SUMIF(Inventari!K:K,Tasques!E64,Inventari!Q:Q),SUMIFS(Inventari!Q:Q,Inventari!O:O,$D$7,Inventari!K:K,Tasques!E64))</f>
        <v>84</v>
      </c>
      <c r="S64" s="22"/>
      <c r="T64" s="92">
        <f t="shared" si="0"/>
        <v>33600</v>
      </c>
      <c r="U64" s="22">
        <v>1</v>
      </c>
      <c r="V64" s="92">
        <f t="shared" si="1"/>
        <v>33600</v>
      </c>
      <c r="W64" s="87" t="e">
        <f>_xlfn.XLOOKUP(P64,#REF!,#REF!)</f>
        <v>#REF!</v>
      </c>
      <c r="X64" s="80" t="e">
        <f t="shared" si="2"/>
        <v>#REF!</v>
      </c>
      <c r="Y64" s="80" t="str">
        <f>IF(EXACT(COUNTIFS($B$1:B64,B64,$E$1:E64,E64),_xlfn.MAXIFS(AA:AA,B:B,B64,E:E,E64)),SUMIFS(X:X,B:B,B64,E:E,E64),"")</f>
        <v/>
      </c>
      <c r="Z64" s="81" t="str">
        <f t="shared" si="3"/>
        <v/>
      </c>
      <c r="AA64" s="98">
        <f>COUNTIFS($B$1:B64,B64,$E$1:E64,E64)</f>
        <v>3</v>
      </c>
      <c r="AB64" s="98"/>
    </row>
    <row r="65" spans="1:28" ht="19.95" customHeight="1" x14ac:dyDescent="0.3">
      <c r="A65" s="9" t="s">
        <v>61</v>
      </c>
      <c r="B65" s="21" t="s">
        <v>137</v>
      </c>
      <c r="C65" s="21" t="s">
        <v>138</v>
      </c>
      <c r="D65" s="21" t="s">
        <v>139</v>
      </c>
      <c r="E65" s="21" t="s">
        <v>204</v>
      </c>
      <c r="F65" s="21" t="s">
        <v>205</v>
      </c>
      <c r="G65" s="21" t="s">
        <v>206</v>
      </c>
      <c r="H65" s="21" t="s">
        <v>210</v>
      </c>
      <c r="I65" s="21" t="s">
        <v>189</v>
      </c>
      <c r="J65" s="21" t="s">
        <v>23</v>
      </c>
      <c r="K65" s="21"/>
      <c r="L65" s="21" t="s">
        <v>120</v>
      </c>
      <c r="M65" s="21" t="s">
        <v>145</v>
      </c>
      <c r="N65" s="21" t="s">
        <v>25</v>
      </c>
      <c r="O65" s="21" t="s">
        <v>146</v>
      </c>
      <c r="P65" s="21" t="s">
        <v>147</v>
      </c>
      <c r="Q65" s="92">
        <v>400</v>
      </c>
      <c r="R65" s="22">
        <f>IF(EXACT($D$6,"LOT 3 (Tots)"),SUMIF(Inventari!K:K,Tasques!E65,Inventari!Q:Q),SUMIFS(Inventari!Q:Q,Inventari!O:O,$D$7,Inventari!K:K,Tasques!E65))</f>
        <v>84</v>
      </c>
      <c r="S65" s="22"/>
      <c r="T65" s="92">
        <f t="shared" si="0"/>
        <v>33600</v>
      </c>
      <c r="U65" s="22">
        <v>1</v>
      </c>
      <c r="V65" s="92">
        <f t="shared" si="1"/>
        <v>33600</v>
      </c>
      <c r="W65" s="87" t="e">
        <f>_xlfn.XLOOKUP(P65,#REF!,#REF!)</f>
        <v>#REF!</v>
      </c>
      <c r="X65" s="80" t="e">
        <f t="shared" si="2"/>
        <v>#REF!</v>
      </c>
      <c r="Y65" s="80" t="str">
        <f>IF(EXACT(COUNTIFS($B$1:B65,B65,$E$1:E65,E65),_xlfn.MAXIFS(AA:AA,B:B,B65,E:E,E65)),SUMIFS(X:X,B:B,B65,E:E,E65),"")</f>
        <v/>
      </c>
      <c r="Z65" s="81" t="str">
        <f t="shared" si="3"/>
        <v/>
      </c>
      <c r="AA65" s="98">
        <f>COUNTIFS($B$1:B65,B65,$E$1:E65,E65)</f>
        <v>4</v>
      </c>
      <c r="AB65" s="98"/>
    </row>
    <row r="66" spans="1:28" ht="19.95" customHeight="1" x14ac:dyDescent="0.3">
      <c r="A66" s="9" t="s">
        <v>61</v>
      </c>
      <c r="B66" s="21" t="s">
        <v>137</v>
      </c>
      <c r="C66" s="21" t="s">
        <v>138</v>
      </c>
      <c r="D66" s="21" t="s">
        <v>139</v>
      </c>
      <c r="E66" s="21" t="s">
        <v>204</v>
      </c>
      <c r="F66" s="21" t="s">
        <v>205</v>
      </c>
      <c r="G66" s="21" t="s">
        <v>206</v>
      </c>
      <c r="H66" s="21" t="s">
        <v>211</v>
      </c>
      <c r="I66" s="21" t="s">
        <v>191</v>
      </c>
      <c r="J66" s="21" t="s">
        <v>23</v>
      </c>
      <c r="K66" s="21"/>
      <c r="L66" s="21" t="s">
        <v>120</v>
      </c>
      <c r="M66" s="21" t="s">
        <v>145</v>
      </c>
      <c r="N66" s="21" t="s">
        <v>25</v>
      </c>
      <c r="O66" s="21" t="s">
        <v>146</v>
      </c>
      <c r="P66" s="21" t="s">
        <v>147</v>
      </c>
      <c r="Q66" s="92">
        <v>400</v>
      </c>
      <c r="R66" s="22">
        <f>IF(EXACT($D$6,"LOT 3 (Tots)"),SUMIF(Inventari!K:K,Tasques!E66,Inventari!Q:Q),SUMIFS(Inventari!Q:Q,Inventari!O:O,$D$7,Inventari!K:K,Tasques!E66))</f>
        <v>84</v>
      </c>
      <c r="S66" s="22"/>
      <c r="T66" s="92">
        <f t="shared" si="0"/>
        <v>33600</v>
      </c>
      <c r="U66" s="22">
        <v>1</v>
      </c>
      <c r="V66" s="92">
        <f t="shared" si="1"/>
        <v>33600</v>
      </c>
      <c r="W66" s="87" t="e">
        <f>_xlfn.XLOOKUP(P66,#REF!,#REF!)</f>
        <v>#REF!</v>
      </c>
      <c r="X66" s="80" t="e">
        <f t="shared" si="2"/>
        <v>#REF!</v>
      </c>
      <c r="Y66" s="80" t="str">
        <f>IF(EXACT(COUNTIFS($B$1:B66,B66,$E$1:E66,E66),_xlfn.MAXIFS(AA:AA,B:B,B66,E:E,E66)),SUMIFS(X:X,B:B,B66,E:E,E66),"")</f>
        <v/>
      </c>
      <c r="Z66" s="81" t="str">
        <f t="shared" si="3"/>
        <v/>
      </c>
      <c r="AA66" s="98">
        <f>COUNTIFS($B$1:B66,B66,$E$1:E66,E66)</f>
        <v>5</v>
      </c>
      <c r="AB66" s="98"/>
    </row>
    <row r="67" spans="1:28" ht="19.95" customHeight="1" x14ac:dyDescent="0.3">
      <c r="A67" s="9" t="s">
        <v>61</v>
      </c>
      <c r="B67" s="21" t="s">
        <v>137</v>
      </c>
      <c r="C67" s="21" t="s">
        <v>138</v>
      </c>
      <c r="D67" s="21" t="s">
        <v>139</v>
      </c>
      <c r="E67" s="21" t="s">
        <v>204</v>
      </c>
      <c r="F67" s="21" t="s">
        <v>205</v>
      </c>
      <c r="G67" s="21" t="s">
        <v>206</v>
      </c>
      <c r="H67" s="21" t="s">
        <v>212</v>
      </c>
      <c r="I67" s="21" t="s">
        <v>193</v>
      </c>
      <c r="J67" s="21" t="s">
        <v>23</v>
      </c>
      <c r="K67" s="21"/>
      <c r="L67" s="21" t="s">
        <v>120</v>
      </c>
      <c r="M67" s="21" t="s">
        <v>145</v>
      </c>
      <c r="N67" s="21" t="s">
        <v>25</v>
      </c>
      <c r="O67" s="21" t="s">
        <v>146</v>
      </c>
      <c r="P67" s="21" t="s">
        <v>147</v>
      </c>
      <c r="Q67" s="92">
        <v>400</v>
      </c>
      <c r="R67" s="22">
        <f>IF(EXACT($D$6,"LOT 3 (Tots)"),SUMIF(Inventari!K:K,Tasques!E67,Inventari!Q:Q),SUMIFS(Inventari!Q:Q,Inventari!O:O,$D$7,Inventari!K:K,Tasques!E67))</f>
        <v>84</v>
      </c>
      <c r="S67" s="22"/>
      <c r="T67" s="92">
        <f t="shared" si="0"/>
        <v>33600</v>
      </c>
      <c r="U67" s="22">
        <v>1</v>
      </c>
      <c r="V67" s="92">
        <f t="shared" si="1"/>
        <v>33600</v>
      </c>
      <c r="W67" s="87" t="e">
        <f>_xlfn.XLOOKUP(P67,#REF!,#REF!)</f>
        <v>#REF!</v>
      </c>
      <c r="X67" s="80" t="e">
        <f t="shared" si="2"/>
        <v>#REF!</v>
      </c>
      <c r="Y67" s="80" t="str">
        <f>IF(EXACT(COUNTIFS($B$1:B67,B67,$E$1:E67,E67),_xlfn.MAXIFS(AA:AA,B:B,B67,E:E,E67)),SUMIFS(X:X,B:B,B67,E:E,E67),"")</f>
        <v/>
      </c>
      <c r="Z67" s="81" t="str">
        <f t="shared" si="3"/>
        <v/>
      </c>
      <c r="AA67" s="98">
        <f>COUNTIFS($B$1:B67,B67,$E$1:E67,E67)</f>
        <v>6</v>
      </c>
      <c r="AB67" s="98"/>
    </row>
    <row r="68" spans="1:28" ht="19.95" customHeight="1" x14ac:dyDescent="0.3">
      <c r="A68" s="9" t="s">
        <v>61</v>
      </c>
      <c r="B68" s="21" t="s">
        <v>137</v>
      </c>
      <c r="C68" s="21" t="s">
        <v>138</v>
      </c>
      <c r="D68" s="21" t="s">
        <v>139</v>
      </c>
      <c r="E68" s="21" t="s">
        <v>204</v>
      </c>
      <c r="F68" s="21" t="s">
        <v>205</v>
      </c>
      <c r="G68" s="21" t="s">
        <v>206</v>
      </c>
      <c r="H68" s="21" t="s">
        <v>213</v>
      </c>
      <c r="I68" s="21" t="s">
        <v>195</v>
      </c>
      <c r="J68" s="21" t="s">
        <v>23</v>
      </c>
      <c r="K68" s="21"/>
      <c r="L68" s="21" t="s">
        <v>120</v>
      </c>
      <c r="M68" s="21" t="s">
        <v>145</v>
      </c>
      <c r="N68" s="21" t="s">
        <v>25</v>
      </c>
      <c r="O68" s="21" t="s">
        <v>146</v>
      </c>
      <c r="P68" s="21" t="s">
        <v>147</v>
      </c>
      <c r="Q68" s="92">
        <v>400</v>
      </c>
      <c r="R68" s="22">
        <f>IF(EXACT($D$6,"LOT 3 (Tots)"),SUMIF(Inventari!K:K,Tasques!E68,Inventari!Q:Q),SUMIFS(Inventari!Q:Q,Inventari!O:O,$D$7,Inventari!K:K,Tasques!E68))</f>
        <v>84</v>
      </c>
      <c r="S68" s="22"/>
      <c r="T68" s="92">
        <f t="shared" si="0"/>
        <v>33600</v>
      </c>
      <c r="U68" s="22">
        <v>1</v>
      </c>
      <c r="V68" s="92">
        <f t="shared" si="1"/>
        <v>33600</v>
      </c>
      <c r="W68" s="87" t="e">
        <f>_xlfn.XLOOKUP(P68,#REF!,#REF!)</f>
        <v>#REF!</v>
      </c>
      <c r="X68" s="80" t="e">
        <f t="shared" si="2"/>
        <v>#REF!</v>
      </c>
      <c r="Y68" s="80" t="str">
        <f>IF(EXACT(COUNTIFS($B$1:B68,B68,$E$1:E68,E68),_xlfn.MAXIFS(AA:AA,B:B,B68,E:E,E68)),SUMIFS(X:X,B:B,B68,E:E,E68),"")</f>
        <v/>
      </c>
      <c r="Z68" s="81" t="str">
        <f t="shared" si="3"/>
        <v/>
      </c>
      <c r="AA68" s="98">
        <f>COUNTIFS($B$1:B68,B68,$E$1:E68,E68)</f>
        <v>7</v>
      </c>
      <c r="AB68" s="98"/>
    </row>
    <row r="69" spans="1:28" ht="19.95" customHeight="1" x14ac:dyDescent="0.3">
      <c r="A69" s="9" t="s">
        <v>61</v>
      </c>
      <c r="B69" s="21" t="s">
        <v>137</v>
      </c>
      <c r="C69" s="21" t="s">
        <v>138</v>
      </c>
      <c r="D69" s="21" t="s">
        <v>139</v>
      </c>
      <c r="E69" s="21" t="s">
        <v>204</v>
      </c>
      <c r="F69" s="21" t="s">
        <v>205</v>
      </c>
      <c r="G69" s="21" t="s">
        <v>206</v>
      </c>
      <c r="H69" s="21" t="s">
        <v>214</v>
      </c>
      <c r="I69" s="21" t="s">
        <v>197</v>
      </c>
      <c r="J69" s="21" t="s">
        <v>23</v>
      </c>
      <c r="K69" s="21"/>
      <c r="L69" s="21" t="s">
        <v>120</v>
      </c>
      <c r="M69" s="21" t="s">
        <v>145</v>
      </c>
      <c r="N69" s="21" t="s">
        <v>25</v>
      </c>
      <c r="O69" s="21" t="s">
        <v>146</v>
      </c>
      <c r="P69" s="21" t="s">
        <v>147</v>
      </c>
      <c r="Q69" s="92">
        <v>400</v>
      </c>
      <c r="R69" s="22">
        <f>IF(EXACT($D$6,"LOT 3 (Tots)"),SUMIF(Inventari!K:K,Tasques!E69,Inventari!Q:Q),SUMIFS(Inventari!Q:Q,Inventari!O:O,$D$7,Inventari!K:K,Tasques!E69))</f>
        <v>84</v>
      </c>
      <c r="S69" s="22"/>
      <c r="T69" s="92">
        <f t="shared" si="0"/>
        <v>33600</v>
      </c>
      <c r="U69" s="22">
        <v>1</v>
      </c>
      <c r="V69" s="92">
        <f t="shared" si="1"/>
        <v>33600</v>
      </c>
      <c r="W69" s="87" t="e">
        <f>_xlfn.XLOOKUP(P69,#REF!,#REF!)</f>
        <v>#REF!</v>
      </c>
      <c r="X69" s="80" t="e">
        <f t="shared" si="2"/>
        <v>#REF!</v>
      </c>
      <c r="Y69" s="80" t="str">
        <f>IF(EXACT(COUNTIFS($B$1:B69,B69,$E$1:E69,E69),_xlfn.MAXIFS(AA:AA,B:B,B69,E:E,E69)),SUMIFS(X:X,B:B,B69,E:E,E69),"")</f>
        <v/>
      </c>
      <c r="Z69" s="81" t="str">
        <f t="shared" si="3"/>
        <v/>
      </c>
      <c r="AA69" s="98">
        <f>COUNTIFS($B$1:B69,B69,$E$1:E69,E69)</f>
        <v>8</v>
      </c>
      <c r="AB69" s="98"/>
    </row>
    <row r="70" spans="1:28" ht="19.95" customHeight="1" x14ac:dyDescent="0.3">
      <c r="A70" s="9" t="s">
        <v>61</v>
      </c>
      <c r="B70" s="21" t="s">
        <v>137</v>
      </c>
      <c r="C70" s="21" t="s">
        <v>138</v>
      </c>
      <c r="D70" s="21" t="s">
        <v>139</v>
      </c>
      <c r="E70" s="21" t="s">
        <v>204</v>
      </c>
      <c r="F70" s="21" t="s">
        <v>205</v>
      </c>
      <c r="G70" s="21" t="s">
        <v>206</v>
      </c>
      <c r="H70" s="21" t="s">
        <v>215</v>
      </c>
      <c r="I70" s="21" t="s">
        <v>199</v>
      </c>
      <c r="J70" s="21" t="s">
        <v>23</v>
      </c>
      <c r="K70" s="21"/>
      <c r="L70" s="21" t="s">
        <v>120</v>
      </c>
      <c r="M70" s="21" t="s">
        <v>145</v>
      </c>
      <c r="N70" s="21" t="s">
        <v>25</v>
      </c>
      <c r="O70" s="21" t="s">
        <v>146</v>
      </c>
      <c r="P70" s="21" t="s">
        <v>147</v>
      </c>
      <c r="Q70" s="92">
        <v>400</v>
      </c>
      <c r="R70" s="22">
        <f>IF(EXACT($D$6,"LOT 3 (Tots)"),SUMIF(Inventari!K:K,Tasques!E70,Inventari!Q:Q),SUMIFS(Inventari!Q:Q,Inventari!O:O,$D$7,Inventari!K:K,Tasques!E70))</f>
        <v>84</v>
      </c>
      <c r="S70" s="22"/>
      <c r="T70" s="92">
        <f t="shared" si="0"/>
        <v>33600</v>
      </c>
      <c r="U70" s="22">
        <v>1</v>
      </c>
      <c r="V70" s="92">
        <f t="shared" si="1"/>
        <v>33600</v>
      </c>
      <c r="W70" s="87" t="e">
        <f>_xlfn.XLOOKUP(P70,#REF!,#REF!)</f>
        <v>#REF!</v>
      </c>
      <c r="X70" s="80" t="e">
        <f t="shared" si="2"/>
        <v>#REF!</v>
      </c>
      <c r="Y70" s="80" t="e">
        <f>IF(EXACT(COUNTIFS($B$1:B70,B70,$E$1:E70,E70),_xlfn.MAXIFS(AA:AA,B:B,B70,E:E,E70)),SUMIFS(X:X,B:B,B70,E:E,E70),"")</f>
        <v>#REF!</v>
      </c>
      <c r="Z70" s="81" t="str">
        <f t="shared" si="3"/>
        <v/>
      </c>
      <c r="AA70" s="98">
        <f>COUNTIFS($B$1:B70,B70,$E$1:E70,E70)</f>
        <v>9</v>
      </c>
      <c r="AB70" s="98"/>
    </row>
    <row r="71" spans="1:28" ht="19.95" customHeight="1" x14ac:dyDescent="0.3">
      <c r="A71" s="9" t="s">
        <v>61</v>
      </c>
      <c r="B71" s="21" t="s">
        <v>137</v>
      </c>
      <c r="C71" s="21" t="s">
        <v>138</v>
      </c>
      <c r="D71" s="21" t="s">
        <v>216</v>
      </c>
      <c r="E71" s="21" t="s">
        <v>217</v>
      </c>
      <c r="F71" s="21" t="s">
        <v>218</v>
      </c>
      <c r="G71" s="21" t="s">
        <v>219</v>
      </c>
      <c r="H71" s="21" t="s">
        <v>220</v>
      </c>
      <c r="I71" s="21" t="s">
        <v>221</v>
      </c>
      <c r="J71" s="21" t="s">
        <v>23</v>
      </c>
      <c r="K71" s="21"/>
      <c r="L71" s="21" t="s">
        <v>120</v>
      </c>
      <c r="M71" s="21" t="s">
        <v>145</v>
      </c>
      <c r="N71" s="21" t="s">
        <v>25</v>
      </c>
      <c r="O71" s="21" t="s">
        <v>146</v>
      </c>
      <c r="P71" s="21" t="s">
        <v>147</v>
      </c>
      <c r="Q71" s="92">
        <v>2200</v>
      </c>
      <c r="R71" s="22">
        <f>IF(EXACT($D$6,"LOT 3 (Tots)"),SUMIF(Inventari!K:K,Tasques!E71,Inventari!Q:Q),SUMIFS(Inventari!Q:Q,Inventari!O:O,$D$7,Inventari!K:K,Tasques!E71))</f>
        <v>2</v>
      </c>
      <c r="S71" s="22"/>
      <c r="T71" s="92">
        <f t="shared" si="0"/>
        <v>4400</v>
      </c>
      <c r="U71" s="22">
        <v>1</v>
      </c>
      <c r="V71" s="92">
        <f t="shared" si="1"/>
        <v>4400</v>
      </c>
      <c r="W71" s="87" t="e">
        <f>_xlfn.XLOOKUP(P71,#REF!,#REF!)</f>
        <v>#REF!</v>
      </c>
      <c r="X71" s="80" t="e">
        <f t="shared" si="2"/>
        <v>#REF!</v>
      </c>
      <c r="Y71" s="80" t="str">
        <f>IF(EXACT(COUNTIFS($B$1:B71,B71,$E$1:E71,E71),_xlfn.MAXIFS(AA:AA,B:B,B71,E:E,E71)),SUMIFS(X:X,B:B,B71,E:E,E71),"")</f>
        <v/>
      </c>
      <c r="Z71" s="81" t="str">
        <f t="shared" si="3"/>
        <v/>
      </c>
      <c r="AA71" s="98">
        <f>COUNTIFS($B$1:B71,B71,$E$1:E71,E71)</f>
        <v>1</v>
      </c>
      <c r="AB71" s="98"/>
    </row>
    <row r="72" spans="1:28" ht="19.95" customHeight="1" x14ac:dyDescent="0.3">
      <c r="A72" s="9" t="s">
        <v>61</v>
      </c>
      <c r="B72" s="21" t="s">
        <v>137</v>
      </c>
      <c r="C72" s="21" t="s">
        <v>138</v>
      </c>
      <c r="D72" s="21" t="s">
        <v>216</v>
      </c>
      <c r="E72" s="21" t="s">
        <v>217</v>
      </c>
      <c r="F72" s="21" t="s">
        <v>218</v>
      </c>
      <c r="G72" s="21" t="s">
        <v>219</v>
      </c>
      <c r="H72" s="21" t="s">
        <v>222</v>
      </c>
      <c r="I72" s="21" t="s">
        <v>223</v>
      </c>
      <c r="J72" s="21" t="s">
        <v>23</v>
      </c>
      <c r="K72" s="21"/>
      <c r="L72" s="21" t="s">
        <v>120</v>
      </c>
      <c r="M72" s="21" t="s">
        <v>145</v>
      </c>
      <c r="N72" s="21" t="s">
        <v>25</v>
      </c>
      <c r="O72" s="21" t="s">
        <v>146</v>
      </c>
      <c r="P72" s="21" t="s">
        <v>147</v>
      </c>
      <c r="Q72" s="92">
        <v>2200</v>
      </c>
      <c r="R72" s="22">
        <f>IF(EXACT($D$6,"LOT 3 (Tots)"),SUMIF(Inventari!K:K,Tasques!E72,Inventari!Q:Q),SUMIFS(Inventari!Q:Q,Inventari!O:O,$D$7,Inventari!K:K,Tasques!E72))</f>
        <v>2</v>
      </c>
      <c r="S72" s="22"/>
      <c r="T72" s="92">
        <f t="shared" si="0"/>
        <v>4400</v>
      </c>
      <c r="U72" s="22">
        <v>1</v>
      </c>
      <c r="V72" s="92">
        <f t="shared" si="1"/>
        <v>4400</v>
      </c>
      <c r="W72" s="87" t="e">
        <f>_xlfn.XLOOKUP(P72,#REF!,#REF!)</f>
        <v>#REF!</v>
      </c>
      <c r="X72" s="80" t="e">
        <f t="shared" si="2"/>
        <v>#REF!</v>
      </c>
      <c r="Y72" s="80" t="str">
        <f>IF(EXACT(COUNTIFS($B$1:B72,B72,$E$1:E72,E72),_xlfn.MAXIFS(AA:AA,B:B,B72,E:E,E72)),SUMIFS(X:X,B:B,B72,E:E,E72),"")</f>
        <v/>
      </c>
      <c r="Z72" s="81" t="str">
        <f t="shared" si="3"/>
        <v/>
      </c>
      <c r="AA72" s="98">
        <f>COUNTIFS($B$1:B72,B72,$E$1:E72,E72)</f>
        <v>2</v>
      </c>
      <c r="AB72" s="98"/>
    </row>
    <row r="73" spans="1:28" ht="19.95" customHeight="1" x14ac:dyDescent="0.3">
      <c r="A73" s="9" t="s">
        <v>61</v>
      </c>
      <c r="B73" s="21" t="s">
        <v>137</v>
      </c>
      <c r="C73" s="21" t="s">
        <v>138</v>
      </c>
      <c r="D73" s="21" t="s">
        <v>216</v>
      </c>
      <c r="E73" s="21" t="s">
        <v>217</v>
      </c>
      <c r="F73" s="21" t="s">
        <v>218</v>
      </c>
      <c r="G73" s="21" t="s">
        <v>219</v>
      </c>
      <c r="H73" s="21" t="s">
        <v>224</v>
      </c>
      <c r="I73" s="21" t="s">
        <v>225</v>
      </c>
      <c r="J73" s="21" t="s">
        <v>23</v>
      </c>
      <c r="K73" s="21"/>
      <c r="L73" s="21" t="s">
        <v>120</v>
      </c>
      <c r="M73" s="21" t="s">
        <v>145</v>
      </c>
      <c r="N73" s="21" t="s">
        <v>25</v>
      </c>
      <c r="O73" s="21" t="s">
        <v>146</v>
      </c>
      <c r="P73" s="21" t="s">
        <v>147</v>
      </c>
      <c r="Q73" s="92">
        <v>2200</v>
      </c>
      <c r="R73" s="22">
        <f>IF(EXACT($D$6,"LOT 3 (Tots)"),SUMIF(Inventari!K:K,Tasques!E73,Inventari!Q:Q),SUMIFS(Inventari!Q:Q,Inventari!O:O,$D$7,Inventari!K:K,Tasques!E73))</f>
        <v>2</v>
      </c>
      <c r="S73" s="22"/>
      <c r="T73" s="92">
        <f t="shared" si="0"/>
        <v>4400</v>
      </c>
      <c r="U73" s="22">
        <v>1</v>
      </c>
      <c r="V73" s="92">
        <f t="shared" si="1"/>
        <v>4400</v>
      </c>
      <c r="W73" s="87" t="e">
        <f>_xlfn.XLOOKUP(P73,#REF!,#REF!)</f>
        <v>#REF!</v>
      </c>
      <c r="X73" s="80" t="e">
        <f t="shared" si="2"/>
        <v>#REF!</v>
      </c>
      <c r="Y73" s="80" t="str">
        <f>IF(EXACT(COUNTIFS($B$1:B73,B73,$E$1:E73,E73),_xlfn.MAXIFS(AA:AA,B:B,B73,E:E,E73)),SUMIFS(X:X,B:B,B73,E:E,E73),"")</f>
        <v/>
      </c>
      <c r="Z73" s="81" t="str">
        <f t="shared" si="3"/>
        <v/>
      </c>
      <c r="AA73" s="98">
        <f>COUNTIFS($B$1:B73,B73,$E$1:E73,E73)</f>
        <v>3</v>
      </c>
      <c r="AB73" s="98"/>
    </row>
    <row r="74" spans="1:28" ht="19.95" customHeight="1" x14ac:dyDescent="0.3">
      <c r="A74" s="9" t="s">
        <v>61</v>
      </c>
      <c r="B74" s="21" t="s">
        <v>137</v>
      </c>
      <c r="C74" s="21" t="s">
        <v>138</v>
      </c>
      <c r="D74" s="21" t="s">
        <v>216</v>
      </c>
      <c r="E74" s="21" t="s">
        <v>217</v>
      </c>
      <c r="F74" s="21" t="s">
        <v>218</v>
      </c>
      <c r="G74" s="21" t="s">
        <v>219</v>
      </c>
      <c r="H74" s="21" t="s">
        <v>226</v>
      </c>
      <c r="I74" s="21" t="s">
        <v>227</v>
      </c>
      <c r="J74" s="21" t="s">
        <v>23</v>
      </c>
      <c r="K74" s="21"/>
      <c r="L74" s="21" t="s">
        <v>120</v>
      </c>
      <c r="M74" s="21" t="s">
        <v>145</v>
      </c>
      <c r="N74" s="21" t="s">
        <v>25</v>
      </c>
      <c r="O74" s="21" t="s">
        <v>146</v>
      </c>
      <c r="P74" s="21" t="s">
        <v>147</v>
      </c>
      <c r="Q74" s="92">
        <v>2200</v>
      </c>
      <c r="R74" s="22">
        <f>IF(EXACT($D$6,"LOT 3 (Tots)"),SUMIF(Inventari!K:K,Tasques!E74,Inventari!Q:Q),SUMIFS(Inventari!Q:Q,Inventari!O:O,$D$7,Inventari!K:K,Tasques!E74))</f>
        <v>2</v>
      </c>
      <c r="S74" s="22"/>
      <c r="T74" s="92">
        <f t="shared" si="0"/>
        <v>4400</v>
      </c>
      <c r="U74" s="22">
        <v>1</v>
      </c>
      <c r="V74" s="92">
        <f t="shared" si="1"/>
        <v>4400</v>
      </c>
      <c r="W74" s="87" t="e">
        <f>_xlfn.XLOOKUP(P74,#REF!,#REF!)</f>
        <v>#REF!</v>
      </c>
      <c r="X74" s="80" t="e">
        <f t="shared" si="2"/>
        <v>#REF!</v>
      </c>
      <c r="Y74" s="80" t="str">
        <f>IF(EXACT(COUNTIFS($B$1:B74,B74,$E$1:E74,E74),_xlfn.MAXIFS(AA:AA,B:B,B74,E:E,E74)),SUMIFS(X:X,B:B,B74,E:E,E74),"")</f>
        <v/>
      </c>
      <c r="Z74" s="81" t="str">
        <f t="shared" si="3"/>
        <v/>
      </c>
      <c r="AA74" s="98">
        <f>COUNTIFS($B$1:B74,B74,$E$1:E74,E74)</f>
        <v>4</v>
      </c>
      <c r="AB74" s="98"/>
    </row>
    <row r="75" spans="1:28" ht="19.95" customHeight="1" x14ac:dyDescent="0.3">
      <c r="A75" s="9" t="s">
        <v>61</v>
      </c>
      <c r="B75" s="21" t="s">
        <v>137</v>
      </c>
      <c r="C75" s="21" t="s">
        <v>138</v>
      </c>
      <c r="D75" s="21" t="s">
        <v>216</v>
      </c>
      <c r="E75" s="21" t="s">
        <v>217</v>
      </c>
      <c r="F75" s="21" t="s">
        <v>218</v>
      </c>
      <c r="G75" s="21" t="s">
        <v>219</v>
      </c>
      <c r="H75" s="21" t="s">
        <v>228</v>
      </c>
      <c r="I75" s="21" t="s">
        <v>229</v>
      </c>
      <c r="J75" s="21" t="s">
        <v>23</v>
      </c>
      <c r="K75" s="21"/>
      <c r="L75" s="21" t="s">
        <v>120</v>
      </c>
      <c r="M75" s="21" t="s">
        <v>145</v>
      </c>
      <c r="N75" s="21" t="s">
        <v>25</v>
      </c>
      <c r="O75" s="21" t="s">
        <v>146</v>
      </c>
      <c r="P75" s="21" t="s">
        <v>147</v>
      </c>
      <c r="Q75" s="92">
        <v>2200</v>
      </c>
      <c r="R75" s="22">
        <f>IF(EXACT($D$6,"LOT 3 (Tots)"),SUMIF(Inventari!K:K,Tasques!E75,Inventari!Q:Q),SUMIFS(Inventari!Q:Q,Inventari!O:O,$D$7,Inventari!K:K,Tasques!E75))</f>
        <v>2</v>
      </c>
      <c r="S75" s="22"/>
      <c r="T75" s="92">
        <f t="shared" ref="T75:T136" si="4">Q75*R75</f>
        <v>4400</v>
      </c>
      <c r="U75" s="22">
        <v>1</v>
      </c>
      <c r="V75" s="92">
        <f t="shared" ref="V75:V136" si="5">T75*U75</f>
        <v>4400</v>
      </c>
      <c r="W75" s="87" t="e">
        <f>_xlfn.XLOOKUP(P75,#REF!,#REF!)</f>
        <v>#REF!</v>
      </c>
      <c r="X75" s="80" t="e">
        <f t="shared" ref="X75:X136" si="6">(V75/3600)*W75</f>
        <v>#REF!</v>
      </c>
      <c r="Y75" s="80" t="str">
        <f>IF(EXACT(COUNTIFS($B$1:B75,B75,$E$1:E75,E75),_xlfn.MAXIFS(AA:AA,B:B,B75,E:E,E75)),SUMIFS(X:X,B:B,B75,E:E,E75),"")</f>
        <v/>
      </c>
      <c r="Z75" s="81" t="str">
        <f t="shared" si="3"/>
        <v/>
      </c>
      <c r="AA75" s="98">
        <f>COUNTIFS($B$1:B75,B75,$E$1:E75,E75)</f>
        <v>5</v>
      </c>
      <c r="AB75" s="98"/>
    </row>
    <row r="76" spans="1:28" ht="19.95" customHeight="1" x14ac:dyDescent="0.3">
      <c r="A76" s="9" t="s">
        <v>61</v>
      </c>
      <c r="B76" s="21" t="s">
        <v>137</v>
      </c>
      <c r="C76" s="21" t="s">
        <v>138</v>
      </c>
      <c r="D76" s="21" t="s">
        <v>216</v>
      </c>
      <c r="E76" s="21" t="s">
        <v>217</v>
      </c>
      <c r="F76" s="21" t="s">
        <v>218</v>
      </c>
      <c r="G76" s="21" t="s">
        <v>219</v>
      </c>
      <c r="H76" s="21" t="s">
        <v>230</v>
      </c>
      <c r="I76" s="21" t="s">
        <v>231</v>
      </c>
      <c r="J76" s="21" t="s">
        <v>23</v>
      </c>
      <c r="K76" s="21"/>
      <c r="L76" s="21" t="s">
        <v>120</v>
      </c>
      <c r="M76" s="21" t="s">
        <v>145</v>
      </c>
      <c r="N76" s="21" t="s">
        <v>25</v>
      </c>
      <c r="O76" s="21" t="s">
        <v>146</v>
      </c>
      <c r="P76" s="21" t="s">
        <v>147</v>
      </c>
      <c r="Q76" s="92">
        <v>2200</v>
      </c>
      <c r="R76" s="22">
        <f>IF(EXACT($D$6,"LOT 3 (Tots)"),SUMIF(Inventari!K:K,Tasques!E76,Inventari!Q:Q),SUMIFS(Inventari!Q:Q,Inventari!O:O,$D$7,Inventari!K:K,Tasques!E76))</f>
        <v>2</v>
      </c>
      <c r="S76" s="22"/>
      <c r="T76" s="92">
        <f t="shared" si="4"/>
        <v>4400</v>
      </c>
      <c r="U76" s="22">
        <v>1</v>
      </c>
      <c r="V76" s="92">
        <f t="shared" si="5"/>
        <v>4400</v>
      </c>
      <c r="W76" s="87" t="e">
        <f>_xlfn.XLOOKUP(P76,#REF!,#REF!)</f>
        <v>#REF!</v>
      </c>
      <c r="X76" s="80" t="e">
        <f t="shared" si="6"/>
        <v>#REF!</v>
      </c>
      <c r="Y76" s="80" t="str">
        <f>IF(EXACT(COUNTIFS($B$1:B76,B76,$E$1:E76,E76),_xlfn.MAXIFS(AA:AA,B:B,B76,E:E,E76)),SUMIFS(X:X,B:B,B76,E:E,E76),"")</f>
        <v/>
      </c>
      <c r="Z76" s="81" t="str">
        <f t="shared" ref="Z76:Z139" si="7">IF(EXACT(AB76,""),IF(EXACT(B76,B77),"",SUMIF(B:B,B76,Y:Y)),AB76)</f>
        <v/>
      </c>
      <c r="AA76" s="98">
        <f>COUNTIFS($B$1:B76,B76,$E$1:E76,E76)</f>
        <v>6</v>
      </c>
      <c r="AB76" s="98"/>
    </row>
    <row r="77" spans="1:28" ht="19.95" customHeight="1" x14ac:dyDescent="0.3">
      <c r="A77" s="9" t="s">
        <v>61</v>
      </c>
      <c r="B77" s="21" t="s">
        <v>137</v>
      </c>
      <c r="C77" s="21" t="s">
        <v>138</v>
      </c>
      <c r="D77" s="21" t="s">
        <v>216</v>
      </c>
      <c r="E77" s="21" t="s">
        <v>217</v>
      </c>
      <c r="F77" s="21" t="s">
        <v>218</v>
      </c>
      <c r="G77" s="21" t="s">
        <v>219</v>
      </c>
      <c r="H77" s="21" t="s">
        <v>232</v>
      </c>
      <c r="I77" s="21" t="s">
        <v>233</v>
      </c>
      <c r="J77" s="21" t="s">
        <v>23</v>
      </c>
      <c r="K77" s="21"/>
      <c r="L77" s="21" t="s">
        <v>120</v>
      </c>
      <c r="M77" s="21" t="s">
        <v>145</v>
      </c>
      <c r="N77" s="21" t="s">
        <v>25</v>
      </c>
      <c r="O77" s="21" t="s">
        <v>146</v>
      </c>
      <c r="P77" s="21" t="s">
        <v>147</v>
      </c>
      <c r="Q77" s="92">
        <v>2200</v>
      </c>
      <c r="R77" s="22">
        <f>IF(EXACT($D$6,"LOT 3 (Tots)"),SUMIF(Inventari!K:K,Tasques!E77,Inventari!Q:Q),SUMIFS(Inventari!Q:Q,Inventari!O:O,$D$7,Inventari!K:K,Tasques!E77))</f>
        <v>2</v>
      </c>
      <c r="S77" s="22"/>
      <c r="T77" s="92">
        <f t="shared" si="4"/>
        <v>4400</v>
      </c>
      <c r="U77" s="22">
        <v>1</v>
      </c>
      <c r="V77" s="92">
        <f t="shared" si="5"/>
        <v>4400</v>
      </c>
      <c r="W77" s="87" t="e">
        <f>_xlfn.XLOOKUP(P77,#REF!,#REF!)</f>
        <v>#REF!</v>
      </c>
      <c r="X77" s="80" t="e">
        <f t="shared" si="6"/>
        <v>#REF!</v>
      </c>
      <c r="Y77" s="80" t="str">
        <f>IF(EXACT(COUNTIFS($B$1:B77,B77,$E$1:E77,E77),_xlfn.MAXIFS(AA:AA,B:B,B77,E:E,E77)),SUMIFS(X:X,B:B,B77,E:E,E77),"")</f>
        <v/>
      </c>
      <c r="Z77" s="81" t="str">
        <f t="shared" si="7"/>
        <v/>
      </c>
      <c r="AA77" s="98">
        <f>COUNTIFS($B$1:B77,B77,$E$1:E77,E77)</f>
        <v>7</v>
      </c>
      <c r="AB77" s="98"/>
    </row>
    <row r="78" spans="1:28" ht="19.95" customHeight="1" x14ac:dyDescent="0.3">
      <c r="A78" s="9" t="s">
        <v>61</v>
      </c>
      <c r="B78" s="21" t="s">
        <v>137</v>
      </c>
      <c r="C78" s="21" t="s">
        <v>138</v>
      </c>
      <c r="D78" s="21" t="s">
        <v>216</v>
      </c>
      <c r="E78" s="21" t="s">
        <v>217</v>
      </c>
      <c r="F78" s="21" t="s">
        <v>218</v>
      </c>
      <c r="G78" s="21" t="s">
        <v>219</v>
      </c>
      <c r="H78" s="21" t="s">
        <v>234</v>
      </c>
      <c r="I78" s="21" t="s">
        <v>235</v>
      </c>
      <c r="J78" s="21" t="s">
        <v>23</v>
      </c>
      <c r="K78" s="21"/>
      <c r="L78" s="21" t="s">
        <v>120</v>
      </c>
      <c r="M78" s="21" t="s">
        <v>145</v>
      </c>
      <c r="N78" s="21" t="s">
        <v>25</v>
      </c>
      <c r="O78" s="21" t="s">
        <v>146</v>
      </c>
      <c r="P78" s="21" t="s">
        <v>147</v>
      </c>
      <c r="Q78" s="92">
        <v>2200</v>
      </c>
      <c r="R78" s="22">
        <f>IF(EXACT($D$6,"LOT 3 (Tots)"),SUMIF(Inventari!K:K,Tasques!E78,Inventari!Q:Q),SUMIFS(Inventari!Q:Q,Inventari!O:O,$D$7,Inventari!K:K,Tasques!E78))</f>
        <v>2</v>
      </c>
      <c r="S78" s="22"/>
      <c r="T78" s="92">
        <f t="shared" si="4"/>
        <v>4400</v>
      </c>
      <c r="U78" s="22">
        <v>1</v>
      </c>
      <c r="V78" s="92">
        <f t="shared" si="5"/>
        <v>4400</v>
      </c>
      <c r="W78" s="87" t="e">
        <f>_xlfn.XLOOKUP(P78,#REF!,#REF!)</f>
        <v>#REF!</v>
      </c>
      <c r="X78" s="80" t="e">
        <f t="shared" si="6"/>
        <v>#REF!</v>
      </c>
      <c r="Y78" s="80" t="str">
        <f>IF(EXACT(COUNTIFS($B$1:B78,B78,$E$1:E78,E78),_xlfn.MAXIFS(AA:AA,B:B,B78,E:E,E78)),SUMIFS(X:X,B:B,B78,E:E,E78),"")</f>
        <v/>
      </c>
      <c r="Z78" s="81" t="str">
        <f t="shared" si="7"/>
        <v/>
      </c>
      <c r="AA78" s="98">
        <f>COUNTIFS($B$1:B78,B78,$E$1:E78,E78)</f>
        <v>8</v>
      </c>
      <c r="AB78" s="98"/>
    </row>
    <row r="79" spans="1:28" ht="19.95" customHeight="1" x14ac:dyDescent="0.3">
      <c r="A79" s="9" t="s">
        <v>61</v>
      </c>
      <c r="B79" s="21" t="s">
        <v>137</v>
      </c>
      <c r="C79" s="21" t="s">
        <v>138</v>
      </c>
      <c r="D79" s="21" t="s">
        <v>216</v>
      </c>
      <c r="E79" s="21" t="s">
        <v>217</v>
      </c>
      <c r="F79" s="21" t="s">
        <v>218</v>
      </c>
      <c r="G79" s="21" t="s">
        <v>219</v>
      </c>
      <c r="H79" s="21" t="s">
        <v>236</v>
      </c>
      <c r="I79" s="21" t="s">
        <v>237</v>
      </c>
      <c r="J79" s="21" t="s">
        <v>23</v>
      </c>
      <c r="K79" s="21"/>
      <c r="L79" s="21" t="s">
        <v>120</v>
      </c>
      <c r="M79" s="21" t="s">
        <v>145</v>
      </c>
      <c r="N79" s="21" t="s">
        <v>25</v>
      </c>
      <c r="O79" s="21" t="s">
        <v>146</v>
      </c>
      <c r="P79" s="21" t="s">
        <v>147</v>
      </c>
      <c r="Q79" s="92">
        <v>2200</v>
      </c>
      <c r="R79" s="22">
        <f>IF(EXACT($D$6,"LOT 3 (Tots)"),SUMIF(Inventari!K:K,Tasques!E79,Inventari!Q:Q),SUMIFS(Inventari!Q:Q,Inventari!O:O,$D$7,Inventari!K:K,Tasques!E79))</f>
        <v>2</v>
      </c>
      <c r="S79" s="22"/>
      <c r="T79" s="92">
        <f t="shared" si="4"/>
        <v>4400</v>
      </c>
      <c r="U79" s="22">
        <v>1</v>
      </c>
      <c r="V79" s="92">
        <f t="shared" si="5"/>
        <v>4400</v>
      </c>
      <c r="W79" s="87" t="e">
        <f>_xlfn.XLOOKUP(P79,#REF!,#REF!)</f>
        <v>#REF!</v>
      </c>
      <c r="X79" s="80" t="e">
        <f t="shared" si="6"/>
        <v>#REF!</v>
      </c>
      <c r="Y79" s="80" t="str">
        <f>IF(EXACT(COUNTIFS($B$1:B79,B79,$E$1:E79,E79),_xlfn.MAXIFS(AA:AA,B:B,B79,E:E,E79)),SUMIFS(X:X,B:B,B79,E:E,E79),"")</f>
        <v/>
      </c>
      <c r="Z79" s="81" t="str">
        <f t="shared" si="7"/>
        <v/>
      </c>
      <c r="AA79" s="98">
        <f>COUNTIFS($B$1:B79,B79,$E$1:E79,E79)</f>
        <v>9</v>
      </c>
      <c r="AB79" s="98"/>
    </row>
    <row r="80" spans="1:28" ht="19.95" customHeight="1" x14ac:dyDescent="0.3">
      <c r="A80" s="9" t="s">
        <v>61</v>
      </c>
      <c r="B80" s="21" t="s">
        <v>137</v>
      </c>
      <c r="C80" s="21" t="s">
        <v>138</v>
      </c>
      <c r="D80" s="21" t="s">
        <v>216</v>
      </c>
      <c r="E80" s="21" t="s">
        <v>217</v>
      </c>
      <c r="F80" s="21" t="s">
        <v>218</v>
      </c>
      <c r="G80" s="21" t="s">
        <v>219</v>
      </c>
      <c r="H80" s="21" t="s">
        <v>238</v>
      </c>
      <c r="I80" s="21" t="s">
        <v>239</v>
      </c>
      <c r="J80" s="21" t="s">
        <v>23</v>
      </c>
      <c r="K80" s="21"/>
      <c r="L80" s="21" t="s">
        <v>120</v>
      </c>
      <c r="M80" s="21" t="s">
        <v>145</v>
      </c>
      <c r="N80" s="21" t="s">
        <v>25</v>
      </c>
      <c r="O80" s="21" t="s">
        <v>146</v>
      </c>
      <c r="P80" s="21" t="s">
        <v>147</v>
      </c>
      <c r="Q80" s="92">
        <v>2200</v>
      </c>
      <c r="R80" s="22">
        <f>IF(EXACT($D$6,"LOT 3 (Tots)"),SUMIF(Inventari!K:K,Tasques!E80,Inventari!Q:Q),SUMIFS(Inventari!Q:Q,Inventari!O:O,$D$7,Inventari!K:K,Tasques!E80))</f>
        <v>2</v>
      </c>
      <c r="S80" s="22"/>
      <c r="T80" s="92">
        <f t="shared" si="4"/>
        <v>4400</v>
      </c>
      <c r="U80" s="22">
        <v>1</v>
      </c>
      <c r="V80" s="92">
        <f t="shared" si="5"/>
        <v>4400</v>
      </c>
      <c r="W80" s="87" t="e">
        <f>_xlfn.XLOOKUP(P80,#REF!,#REF!)</f>
        <v>#REF!</v>
      </c>
      <c r="X80" s="80" t="e">
        <f t="shared" si="6"/>
        <v>#REF!</v>
      </c>
      <c r="Y80" s="80" t="str">
        <f>IF(EXACT(COUNTIFS($B$1:B80,B80,$E$1:E80,E80),_xlfn.MAXIFS(AA:AA,B:B,B80,E:E,E80)),SUMIFS(X:X,B:B,B80,E:E,E80),"")</f>
        <v/>
      </c>
      <c r="Z80" s="81" t="str">
        <f t="shared" si="7"/>
        <v/>
      </c>
      <c r="AA80" s="98">
        <f>COUNTIFS($B$1:B80,B80,$E$1:E80,E80)</f>
        <v>10</v>
      </c>
      <c r="AB80" s="98"/>
    </row>
    <row r="81" spans="1:28" ht="19.95" customHeight="1" x14ac:dyDescent="0.3">
      <c r="A81" s="9" t="s">
        <v>61</v>
      </c>
      <c r="B81" s="21" t="s">
        <v>137</v>
      </c>
      <c r="C81" s="21" t="s">
        <v>138</v>
      </c>
      <c r="D81" s="21" t="s">
        <v>216</v>
      </c>
      <c r="E81" s="21" t="s">
        <v>217</v>
      </c>
      <c r="F81" s="21" t="s">
        <v>218</v>
      </c>
      <c r="G81" s="21" t="s">
        <v>219</v>
      </c>
      <c r="H81" s="21" t="s">
        <v>240</v>
      </c>
      <c r="I81" s="21" t="s">
        <v>241</v>
      </c>
      <c r="J81" s="21" t="s">
        <v>23</v>
      </c>
      <c r="K81" s="21"/>
      <c r="L81" s="21" t="s">
        <v>120</v>
      </c>
      <c r="M81" s="21" t="s">
        <v>145</v>
      </c>
      <c r="N81" s="21" t="s">
        <v>25</v>
      </c>
      <c r="O81" s="21" t="s">
        <v>146</v>
      </c>
      <c r="P81" s="21" t="s">
        <v>147</v>
      </c>
      <c r="Q81" s="92">
        <v>2200</v>
      </c>
      <c r="R81" s="22">
        <f>IF(EXACT($D$6,"LOT 3 (Tots)"),SUMIF(Inventari!K:K,Tasques!E81,Inventari!Q:Q),SUMIFS(Inventari!Q:Q,Inventari!O:O,$D$7,Inventari!K:K,Tasques!E81))</f>
        <v>2</v>
      </c>
      <c r="S81" s="22"/>
      <c r="T81" s="92">
        <f t="shared" si="4"/>
        <v>4400</v>
      </c>
      <c r="U81" s="22">
        <v>1</v>
      </c>
      <c r="V81" s="92">
        <f t="shared" si="5"/>
        <v>4400</v>
      </c>
      <c r="W81" s="87" t="e">
        <f>_xlfn.XLOOKUP(P81,#REF!,#REF!)</f>
        <v>#REF!</v>
      </c>
      <c r="X81" s="80" t="e">
        <f t="shared" si="6"/>
        <v>#REF!</v>
      </c>
      <c r="Y81" s="80" t="str">
        <f>IF(EXACT(COUNTIFS($B$1:B81,B81,$E$1:E81,E81),_xlfn.MAXIFS(AA:AA,B:B,B81,E:E,E81)),SUMIFS(X:X,B:B,B81,E:E,E81),"")</f>
        <v/>
      </c>
      <c r="Z81" s="81" t="str">
        <f t="shared" si="7"/>
        <v/>
      </c>
      <c r="AA81" s="98">
        <f>COUNTIFS($B$1:B81,B81,$E$1:E81,E81)</f>
        <v>11</v>
      </c>
      <c r="AB81" s="98"/>
    </row>
    <row r="82" spans="1:28" ht="19.95" customHeight="1" x14ac:dyDescent="0.3">
      <c r="A82" s="9" t="s">
        <v>61</v>
      </c>
      <c r="B82" s="21" t="s">
        <v>137</v>
      </c>
      <c r="C82" s="21" t="s">
        <v>138</v>
      </c>
      <c r="D82" s="21" t="s">
        <v>216</v>
      </c>
      <c r="E82" s="21" t="s">
        <v>217</v>
      </c>
      <c r="F82" s="21" t="s">
        <v>218</v>
      </c>
      <c r="G82" s="21" t="s">
        <v>219</v>
      </c>
      <c r="H82" s="21" t="s">
        <v>242</v>
      </c>
      <c r="I82" s="21" t="s">
        <v>243</v>
      </c>
      <c r="J82" s="21" t="s">
        <v>23</v>
      </c>
      <c r="K82" s="21"/>
      <c r="L82" s="21" t="s">
        <v>120</v>
      </c>
      <c r="M82" s="21" t="s">
        <v>145</v>
      </c>
      <c r="N82" s="21" t="s">
        <v>25</v>
      </c>
      <c r="O82" s="21" t="s">
        <v>146</v>
      </c>
      <c r="P82" s="21" t="s">
        <v>147</v>
      </c>
      <c r="Q82" s="92">
        <v>2200</v>
      </c>
      <c r="R82" s="22">
        <f>IF(EXACT($D$6,"LOT 3 (Tots)"),SUMIF(Inventari!K:K,Tasques!E82,Inventari!Q:Q),SUMIFS(Inventari!Q:Q,Inventari!O:O,$D$7,Inventari!K:K,Tasques!E82))</f>
        <v>2</v>
      </c>
      <c r="S82" s="22"/>
      <c r="T82" s="92">
        <f t="shared" si="4"/>
        <v>4400</v>
      </c>
      <c r="U82" s="22">
        <v>1</v>
      </c>
      <c r="V82" s="92">
        <f t="shared" si="5"/>
        <v>4400</v>
      </c>
      <c r="W82" s="87" t="e">
        <f>_xlfn.XLOOKUP(P82,#REF!,#REF!)</f>
        <v>#REF!</v>
      </c>
      <c r="X82" s="80" t="e">
        <f t="shared" si="6"/>
        <v>#REF!</v>
      </c>
      <c r="Y82" s="80" t="str">
        <f>IF(EXACT(COUNTIFS($B$1:B82,B82,$E$1:E82,E82),_xlfn.MAXIFS(AA:AA,B:B,B82,E:E,E82)),SUMIFS(X:X,B:B,B82,E:E,E82),"")</f>
        <v/>
      </c>
      <c r="Z82" s="81" t="str">
        <f t="shared" si="7"/>
        <v/>
      </c>
      <c r="AA82" s="98">
        <f>COUNTIFS($B$1:B82,B82,$E$1:E82,E82)</f>
        <v>12</v>
      </c>
      <c r="AB82" s="98"/>
    </row>
    <row r="83" spans="1:28" ht="19.95" customHeight="1" x14ac:dyDescent="0.3">
      <c r="A83" s="9" t="s">
        <v>61</v>
      </c>
      <c r="B83" s="21" t="s">
        <v>137</v>
      </c>
      <c r="C83" s="21" t="s">
        <v>138</v>
      </c>
      <c r="D83" s="21" t="s">
        <v>216</v>
      </c>
      <c r="E83" s="21" t="s">
        <v>217</v>
      </c>
      <c r="F83" s="21" t="s">
        <v>218</v>
      </c>
      <c r="G83" s="21" t="s">
        <v>219</v>
      </c>
      <c r="H83" s="21" t="s">
        <v>244</v>
      </c>
      <c r="I83" s="21" t="s">
        <v>245</v>
      </c>
      <c r="J83" s="21" t="s">
        <v>23</v>
      </c>
      <c r="K83" s="21"/>
      <c r="L83" s="21" t="s">
        <v>120</v>
      </c>
      <c r="M83" s="21" t="s">
        <v>145</v>
      </c>
      <c r="N83" s="21" t="s">
        <v>25</v>
      </c>
      <c r="O83" s="21" t="s">
        <v>146</v>
      </c>
      <c r="P83" s="21" t="s">
        <v>147</v>
      </c>
      <c r="Q83" s="92">
        <v>2200</v>
      </c>
      <c r="R83" s="22">
        <f>IF(EXACT($D$6,"LOT 3 (Tots)"),SUMIF(Inventari!K:K,Tasques!E83,Inventari!Q:Q),SUMIFS(Inventari!Q:Q,Inventari!O:O,$D$7,Inventari!K:K,Tasques!E83))</f>
        <v>2</v>
      </c>
      <c r="S83" s="22"/>
      <c r="T83" s="92">
        <f t="shared" si="4"/>
        <v>4400</v>
      </c>
      <c r="U83" s="22">
        <v>1</v>
      </c>
      <c r="V83" s="92">
        <f t="shared" si="5"/>
        <v>4400</v>
      </c>
      <c r="W83" s="87" t="e">
        <f>_xlfn.XLOOKUP(P83,#REF!,#REF!)</f>
        <v>#REF!</v>
      </c>
      <c r="X83" s="80" t="e">
        <f t="shared" si="6"/>
        <v>#REF!</v>
      </c>
      <c r="Y83" s="80" t="e">
        <f>IF(EXACT(COUNTIFS($B$1:B83,B83,$E$1:E83,E83),_xlfn.MAXIFS(AA:AA,B:B,B83,E:E,E83)),SUMIFS(X:X,B:B,B83,E:E,E83),"")</f>
        <v>#REF!</v>
      </c>
      <c r="Z83" s="81" t="str">
        <f t="shared" si="7"/>
        <v/>
      </c>
      <c r="AA83" s="98">
        <f>COUNTIFS($B$1:B83,B83,$E$1:E83,E83)</f>
        <v>13</v>
      </c>
      <c r="AB83" s="98"/>
    </row>
    <row r="84" spans="1:28" ht="19.95" customHeight="1" x14ac:dyDescent="0.3">
      <c r="A84" s="9" t="s">
        <v>61</v>
      </c>
      <c r="B84" s="21" t="s">
        <v>137</v>
      </c>
      <c r="C84" s="21" t="s">
        <v>138</v>
      </c>
      <c r="D84" s="21" t="s">
        <v>139</v>
      </c>
      <c r="E84" s="21" t="s">
        <v>246</v>
      </c>
      <c r="F84" s="21" t="s">
        <v>247</v>
      </c>
      <c r="G84" s="21" t="s">
        <v>248</v>
      </c>
      <c r="H84" s="21" t="s">
        <v>249</v>
      </c>
      <c r="I84" s="21" t="s">
        <v>250</v>
      </c>
      <c r="J84" s="21" t="s">
        <v>23</v>
      </c>
      <c r="K84" s="21"/>
      <c r="L84" s="21" t="s">
        <v>120</v>
      </c>
      <c r="M84" s="21" t="s">
        <v>145</v>
      </c>
      <c r="N84" s="21" t="s">
        <v>25</v>
      </c>
      <c r="O84" s="21" t="s">
        <v>146</v>
      </c>
      <c r="P84" s="21" t="s">
        <v>147</v>
      </c>
      <c r="Q84" s="92">
        <v>14</v>
      </c>
      <c r="R84" s="22">
        <f>IF(EXACT($D$6,"LOT 3 (Tots)"),SUMIF(Inventari!K:K,Tasques!E84,Inventari!Q:Q),SUMIFS(Inventari!Q:Q,Inventari!O:O,$D$7,Inventari!K:K,Tasques!E84))</f>
        <v>980</v>
      </c>
      <c r="S84" s="22"/>
      <c r="T84" s="92">
        <f t="shared" si="4"/>
        <v>13720</v>
      </c>
      <c r="U84" s="22">
        <v>1</v>
      </c>
      <c r="V84" s="92">
        <f t="shared" si="5"/>
        <v>13720</v>
      </c>
      <c r="W84" s="87" t="e">
        <f>_xlfn.XLOOKUP(P84,#REF!,#REF!)</f>
        <v>#REF!</v>
      </c>
      <c r="X84" s="80" t="e">
        <f t="shared" si="6"/>
        <v>#REF!</v>
      </c>
      <c r="Y84" s="80" t="str">
        <f>IF(EXACT(COUNTIFS($B$1:B84,B84,$E$1:E84,E84),_xlfn.MAXIFS(AA:AA,B:B,B84,E:E,E84)),SUMIFS(X:X,B:B,B84,E:E,E84),"")</f>
        <v/>
      </c>
      <c r="Z84" s="81" t="str">
        <f t="shared" si="7"/>
        <v/>
      </c>
      <c r="AA84" s="98">
        <f>COUNTIFS($B$1:B84,B84,$E$1:E84,E84)</f>
        <v>1</v>
      </c>
      <c r="AB84" s="98"/>
    </row>
    <row r="85" spans="1:28" ht="19.95" customHeight="1" x14ac:dyDescent="0.3">
      <c r="A85" s="9" t="s">
        <v>61</v>
      </c>
      <c r="B85" s="21" t="s">
        <v>137</v>
      </c>
      <c r="C85" s="21" t="s">
        <v>138</v>
      </c>
      <c r="D85" s="21" t="s">
        <v>139</v>
      </c>
      <c r="E85" s="21" t="s">
        <v>246</v>
      </c>
      <c r="F85" s="21" t="s">
        <v>247</v>
      </c>
      <c r="G85" s="21" t="s">
        <v>248</v>
      </c>
      <c r="H85" s="21" t="s">
        <v>251</v>
      </c>
      <c r="I85" s="21" t="s">
        <v>252</v>
      </c>
      <c r="J85" s="21" t="s">
        <v>23</v>
      </c>
      <c r="K85" s="21"/>
      <c r="L85" s="21" t="s">
        <v>120</v>
      </c>
      <c r="M85" s="21" t="s">
        <v>145</v>
      </c>
      <c r="N85" s="21" t="s">
        <v>25</v>
      </c>
      <c r="O85" s="21" t="s">
        <v>146</v>
      </c>
      <c r="P85" s="21" t="s">
        <v>147</v>
      </c>
      <c r="Q85" s="92">
        <v>14</v>
      </c>
      <c r="R85" s="22">
        <f>IF(EXACT($D$6,"LOT 3 (Tots)"),SUMIF(Inventari!K:K,Tasques!E85,Inventari!Q:Q),SUMIFS(Inventari!Q:Q,Inventari!O:O,$D$7,Inventari!K:K,Tasques!E85))</f>
        <v>980</v>
      </c>
      <c r="S85" s="22"/>
      <c r="T85" s="92">
        <f t="shared" si="4"/>
        <v>13720</v>
      </c>
      <c r="U85" s="22">
        <v>1</v>
      </c>
      <c r="V85" s="92">
        <f t="shared" si="5"/>
        <v>13720</v>
      </c>
      <c r="W85" s="87" t="e">
        <f>_xlfn.XLOOKUP(P85,#REF!,#REF!)</f>
        <v>#REF!</v>
      </c>
      <c r="X85" s="80" t="e">
        <f t="shared" si="6"/>
        <v>#REF!</v>
      </c>
      <c r="Y85" s="80" t="str">
        <f>IF(EXACT(COUNTIFS($B$1:B85,B85,$E$1:E85,E85),_xlfn.MAXIFS(AA:AA,B:B,B85,E:E,E85)),SUMIFS(X:X,B:B,B85,E:E,E85),"")</f>
        <v/>
      </c>
      <c r="Z85" s="81" t="str">
        <f t="shared" si="7"/>
        <v/>
      </c>
      <c r="AA85" s="98">
        <f>COUNTIFS($B$1:B85,B85,$E$1:E85,E85)</f>
        <v>2</v>
      </c>
      <c r="AB85" s="98"/>
    </row>
    <row r="86" spans="1:28" ht="19.95" customHeight="1" x14ac:dyDescent="0.3">
      <c r="A86" s="9" t="s">
        <v>61</v>
      </c>
      <c r="B86" s="21" t="s">
        <v>137</v>
      </c>
      <c r="C86" s="21" t="s">
        <v>138</v>
      </c>
      <c r="D86" s="21" t="s">
        <v>139</v>
      </c>
      <c r="E86" s="21" t="s">
        <v>246</v>
      </c>
      <c r="F86" s="21" t="s">
        <v>247</v>
      </c>
      <c r="G86" s="21" t="s">
        <v>248</v>
      </c>
      <c r="H86" s="21" t="s">
        <v>253</v>
      </c>
      <c r="I86" s="21" t="s">
        <v>254</v>
      </c>
      <c r="J86" s="21" t="s">
        <v>23</v>
      </c>
      <c r="K86" s="21"/>
      <c r="L86" s="21" t="s">
        <v>120</v>
      </c>
      <c r="M86" s="21" t="s">
        <v>145</v>
      </c>
      <c r="N86" s="21" t="s">
        <v>25</v>
      </c>
      <c r="O86" s="21" t="s">
        <v>146</v>
      </c>
      <c r="P86" s="21" t="s">
        <v>147</v>
      </c>
      <c r="Q86" s="92">
        <v>14</v>
      </c>
      <c r="R86" s="22">
        <f>IF(EXACT($D$6,"LOT 3 (Tots)"),SUMIF(Inventari!K:K,Tasques!E86,Inventari!Q:Q),SUMIFS(Inventari!Q:Q,Inventari!O:O,$D$7,Inventari!K:K,Tasques!E86))</f>
        <v>980</v>
      </c>
      <c r="S86" s="22"/>
      <c r="T86" s="92">
        <f t="shared" si="4"/>
        <v>13720</v>
      </c>
      <c r="U86" s="22">
        <v>1</v>
      </c>
      <c r="V86" s="92">
        <f t="shared" si="5"/>
        <v>13720</v>
      </c>
      <c r="W86" s="87" t="e">
        <f>_xlfn.XLOOKUP(P86,#REF!,#REF!)</f>
        <v>#REF!</v>
      </c>
      <c r="X86" s="80" t="e">
        <f t="shared" si="6"/>
        <v>#REF!</v>
      </c>
      <c r="Y86" s="80" t="str">
        <f>IF(EXACT(COUNTIFS($B$1:B86,B86,$E$1:E86,E86),_xlfn.MAXIFS(AA:AA,B:B,B86,E:E,E86)),SUMIFS(X:X,B:B,B86,E:E,E86),"")</f>
        <v/>
      </c>
      <c r="Z86" s="81" t="str">
        <f t="shared" si="7"/>
        <v/>
      </c>
      <c r="AA86" s="98">
        <f>COUNTIFS($B$1:B86,B86,$E$1:E86,E86)</f>
        <v>3</v>
      </c>
      <c r="AB86" s="98"/>
    </row>
    <row r="87" spans="1:28" ht="19.95" customHeight="1" x14ac:dyDescent="0.3">
      <c r="A87" s="9" t="s">
        <v>61</v>
      </c>
      <c r="B87" s="21" t="s">
        <v>137</v>
      </c>
      <c r="C87" s="21" t="s">
        <v>138</v>
      </c>
      <c r="D87" s="21" t="s">
        <v>139</v>
      </c>
      <c r="E87" s="21" t="s">
        <v>246</v>
      </c>
      <c r="F87" s="21" t="s">
        <v>247</v>
      </c>
      <c r="G87" s="21" t="s">
        <v>248</v>
      </c>
      <c r="H87" s="21" t="s">
        <v>255</v>
      </c>
      <c r="I87" s="21" t="s">
        <v>256</v>
      </c>
      <c r="J87" s="21" t="s">
        <v>23</v>
      </c>
      <c r="K87" s="21"/>
      <c r="L87" s="21" t="s">
        <v>120</v>
      </c>
      <c r="M87" s="21" t="s">
        <v>145</v>
      </c>
      <c r="N87" s="21" t="s">
        <v>25</v>
      </c>
      <c r="O87" s="21" t="s">
        <v>146</v>
      </c>
      <c r="P87" s="21" t="s">
        <v>147</v>
      </c>
      <c r="Q87" s="92">
        <v>14</v>
      </c>
      <c r="R87" s="22">
        <f>IF(EXACT($D$6,"LOT 3 (Tots)"),SUMIF(Inventari!K:K,Tasques!E87,Inventari!Q:Q),SUMIFS(Inventari!Q:Q,Inventari!O:O,$D$7,Inventari!K:K,Tasques!E87))</f>
        <v>980</v>
      </c>
      <c r="S87" s="22"/>
      <c r="T87" s="92">
        <f t="shared" si="4"/>
        <v>13720</v>
      </c>
      <c r="U87" s="22">
        <v>1</v>
      </c>
      <c r="V87" s="92">
        <f t="shared" si="5"/>
        <v>13720</v>
      </c>
      <c r="W87" s="87" t="e">
        <f>_xlfn.XLOOKUP(P87,#REF!,#REF!)</f>
        <v>#REF!</v>
      </c>
      <c r="X87" s="80" t="e">
        <f t="shared" si="6"/>
        <v>#REF!</v>
      </c>
      <c r="Y87" s="80" t="e">
        <f>IF(EXACT(COUNTIFS($B$1:B87,B87,$E$1:E87,E87),_xlfn.MAXIFS(AA:AA,B:B,B87,E:E,E87)),SUMIFS(X:X,B:B,B87,E:E,E87),"")</f>
        <v>#REF!</v>
      </c>
      <c r="Z87" s="81" t="str">
        <f t="shared" si="7"/>
        <v/>
      </c>
      <c r="AA87" s="98">
        <f>COUNTIFS($B$1:B87,B87,$E$1:E87,E87)</f>
        <v>4</v>
      </c>
      <c r="AB87" s="98"/>
    </row>
    <row r="88" spans="1:28" ht="19.95" customHeight="1" x14ac:dyDescent="0.3">
      <c r="A88" s="9" t="s">
        <v>61</v>
      </c>
      <c r="B88" s="21" t="s">
        <v>137</v>
      </c>
      <c r="C88" s="21" t="s">
        <v>138</v>
      </c>
      <c r="D88" s="21" t="s">
        <v>139</v>
      </c>
      <c r="E88" s="21" t="s">
        <v>257</v>
      </c>
      <c r="F88" s="21" t="s">
        <v>258</v>
      </c>
      <c r="G88" s="21" t="s">
        <v>259</v>
      </c>
      <c r="H88" s="21" t="s">
        <v>260</v>
      </c>
      <c r="I88" s="21" t="s">
        <v>261</v>
      </c>
      <c r="J88" s="21" t="s">
        <v>23</v>
      </c>
      <c r="K88" s="21"/>
      <c r="L88" s="21" t="s">
        <v>120</v>
      </c>
      <c r="M88" s="21" t="s">
        <v>145</v>
      </c>
      <c r="N88" s="21" t="s">
        <v>25</v>
      </c>
      <c r="O88" s="21" t="s">
        <v>146</v>
      </c>
      <c r="P88" s="21" t="s">
        <v>147</v>
      </c>
      <c r="Q88" s="92">
        <v>60</v>
      </c>
      <c r="R88" s="22">
        <f>IF(EXACT($D$6,"LOT 3 (Tots)"),SUMIF(Inventari!K:K,Tasques!E88,Inventari!Q:Q),SUMIFS(Inventari!Q:Q,Inventari!O:O,$D$7,Inventari!K:K,Tasques!E88))</f>
        <v>355</v>
      </c>
      <c r="S88" s="22"/>
      <c r="T88" s="92">
        <f t="shared" si="4"/>
        <v>21300</v>
      </c>
      <c r="U88" s="22">
        <v>1</v>
      </c>
      <c r="V88" s="92">
        <f t="shared" si="5"/>
        <v>21300</v>
      </c>
      <c r="W88" s="87" t="e">
        <f>_xlfn.XLOOKUP(P88,#REF!,#REF!)</f>
        <v>#REF!</v>
      </c>
      <c r="X88" s="80" t="e">
        <f t="shared" si="6"/>
        <v>#REF!</v>
      </c>
      <c r="Y88" s="80" t="str">
        <f>IF(EXACT(COUNTIFS($B$1:B88,B88,$E$1:E88,E88),_xlfn.MAXIFS(AA:AA,B:B,B88,E:E,E88)),SUMIFS(X:X,B:B,B88,E:E,E88),"")</f>
        <v/>
      </c>
      <c r="Z88" s="81" t="str">
        <f t="shared" si="7"/>
        <v/>
      </c>
      <c r="AA88" s="98">
        <f>COUNTIFS($B$1:B88,B88,$E$1:E88,E88)</f>
        <v>1</v>
      </c>
      <c r="AB88" s="98"/>
    </row>
    <row r="89" spans="1:28" ht="19.95" customHeight="1" x14ac:dyDescent="0.3">
      <c r="A89" s="9" t="s">
        <v>61</v>
      </c>
      <c r="B89" s="21" t="s">
        <v>137</v>
      </c>
      <c r="C89" s="21" t="s">
        <v>138</v>
      </c>
      <c r="D89" s="21" t="s">
        <v>139</v>
      </c>
      <c r="E89" s="21" t="s">
        <v>257</v>
      </c>
      <c r="F89" s="21" t="s">
        <v>258</v>
      </c>
      <c r="G89" s="21" t="s">
        <v>259</v>
      </c>
      <c r="H89" s="21" t="s">
        <v>262</v>
      </c>
      <c r="I89" s="21" t="s">
        <v>263</v>
      </c>
      <c r="J89" s="21" t="s">
        <v>23</v>
      </c>
      <c r="K89" s="21"/>
      <c r="L89" s="21" t="s">
        <v>120</v>
      </c>
      <c r="M89" s="21" t="s">
        <v>145</v>
      </c>
      <c r="N89" s="21" t="s">
        <v>25</v>
      </c>
      <c r="O89" s="21" t="s">
        <v>146</v>
      </c>
      <c r="P89" s="21" t="s">
        <v>147</v>
      </c>
      <c r="Q89" s="92">
        <v>60</v>
      </c>
      <c r="R89" s="22">
        <f>IF(EXACT($D$6,"LOT 3 (Tots)"),SUMIF(Inventari!K:K,Tasques!E89,Inventari!Q:Q),SUMIFS(Inventari!Q:Q,Inventari!O:O,$D$7,Inventari!K:K,Tasques!E89))</f>
        <v>355</v>
      </c>
      <c r="S89" s="22"/>
      <c r="T89" s="92">
        <f t="shared" si="4"/>
        <v>21300</v>
      </c>
      <c r="U89" s="22">
        <v>1</v>
      </c>
      <c r="V89" s="92">
        <f t="shared" si="5"/>
        <v>21300</v>
      </c>
      <c r="W89" s="87" t="e">
        <f>_xlfn.XLOOKUP(P89,#REF!,#REF!)</f>
        <v>#REF!</v>
      </c>
      <c r="X89" s="80" t="e">
        <f t="shared" si="6"/>
        <v>#REF!</v>
      </c>
      <c r="Y89" s="80" t="str">
        <f>IF(EXACT(COUNTIFS($B$1:B89,B89,$E$1:E89,E89),_xlfn.MAXIFS(AA:AA,B:B,B89,E:E,E89)),SUMIFS(X:X,B:B,B89,E:E,E89),"")</f>
        <v/>
      </c>
      <c r="Z89" s="81" t="str">
        <f t="shared" si="7"/>
        <v/>
      </c>
      <c r="AA89" s="98">
        <f>COUNTIFS($B$1:B89,B89,$E$1:E89,E89)</f>
        <v>2</v>
      </c>
      <c r="AB89" s="98"/>
    </row>
    <row r="90" spans="1:28" ht="19.95" customHeight="1" x14ac:dyDescent="0.3">
      <c r="A90" s="9" t="s">
        <v>61</v>
      </c>
      <c r="B90" s="21" t="s">
        <v>137</v>
      </c>
      <c r="C90" s="21" t="s">
        <v>138</v>
      </c>
      <c r="D90" s="21" t="s">
        <v>139</v>
      </c>
      <c r="E90" s="21" t="s">
        <v>257</v>
      </c>
      <c r="F90" s="21" t="s">
        <v>258</v>
      </c>
      <c r="G90" s="21" t="s">
        <v>259</v>
      </c>
      <c r="H90" s="21" t="s">
        <v>264</v>
      </c>
      <c r="I90" s="21" t="s">
        <v>265</v>
      </c>
      <c r="J90" s="21" t="s">
        <v>23</v>
      </c>
      <c r="K90" s="21"/>
      <c r="L90" s="21" t="s">
        <v>120</v>
      </c>
      <c r="M90" s="21" t="s">
        <v>145</v>
      </c>
      <c r="N90" s="21" t="s">
        <v>25</v>
      </c>
      <c r="O90" s="21" t="s">
        <v>146</v>
      </c>
      <c r="P90" s="21" t="s">
        <v>147</v>
      </c>
      <c r="Q90" s="92">
        <v>60</v>
      </c>
      <c r="R90" s="22">
        <f>IF(EXACT($D$6,"LOT 3 (Tots)"),SUMIF(Inventari!K:K,Tasques!E90,Inventari!Q:Q),SUMIFS(Inventari!Q:Q,Inventari!O:O,$D$7,Inventari!K:K,Tasques!E90))</f>
        <v>355</v>
      </c>
      <c r="S90" s="22"/>
      <c r="T90" s="92">
        <f t="shared" si="4"/>
        <v>21300</v>
      </c>
      <c r="U90" s="22">
        <v>1</v>
      </c>
      <c r="V90" s="92">
        <f t="shared" si="5"/>
        <v>21300</v>
      </c>
      <c r="W90" s="87" t="e">
        <f>_xlfn.XLOOKUP(P90,#REF!,#REF!)</f>
        <v>#REF!</v>
      </c>
      <c r="X90" s="80" t="e">
        <f t="shared" si="6"/>
        <v>#REF!</v>
      </c>
      <c r="Y90" s="80" t="e">
        <f>IF(EXACT(COUNTIFS($B$1:B90,B90,$E$1:E90,E90),_xlfn.MAXIFS(AA:AA,B:B,B90,E:E,E90)),SUMIFS(X:X,B:B,B90,E:E,E90),"")</f>
        <v>#REF!</v>
      </c>
      <c r="Z90" s="81" t="str">
        <f t="shared" si="7"/>
        <v/>
      </c>
      <c r="AA90" s="98">
        <f>COUNTIFS($B$1:B90,B90,$E$1:E90,E90)</f>
        <v>3</v>
      </c>
      <c r="AB90" s="98"/>
    </row>
    <row r="91" spans="1:28" ht="19.95" customHeight="1" x14ac:dyDescent="0.3">
      <c r="A91" s="9" t="s">
        <v>61</v>
      </c>
      <c r="B91" s="21" t="s">
        <v>137</v>
      </c>
      <c r="C91" s="21" t="s">
        <v>138</v>
      </c>
      <c r="D91" s="21" t="s">
        <v>139</v>
      </c>
      <c r="E91" s="21" t="s">
        <v>266</v>
      </c>
      <c r="F91" s="21" t="s">
        <v>267</v>
      </c>
      <c r="G91" s="21" t="s">
        <v>268</v>
      </c>
      <c r="H91" s="21" t="s">
        <v>269</v>
      </c>
      <c r="I91" s="21" t="s">
        <v>270</v>
      </c>
      <c r="J91" s="21" t="s">
        <v>23</v>
      </c>
      <c r="K91" s="21"/>
      <c r="L91" s="21" t="s">
        <v>120</v>
      </c>
      <c r="M91" s="21" t="s">
        <v>145</v>
      </c>
      <c r="N91" s="21" t="s">
        <v>25</v>
      </c>
      <c r="O91" s="21" t="s">
        <v>146</v>
      </c>
      <c r="P91" s="21" t="s">
        <v>147</v>
      </c>
      <c r="Q91" s="92">
        <v>1800</v>
      </c>
      <c r="R91" s="22">
        <f>IF(EXACT($D$6,"LOT 3 (Tots)"),SUMIF(Inventari!K:K,Tasques!E91,Inventari!Q:Q),SUMIFS(Inventari!Q:Q,Inventari!O:O,$D$7,Inventari!K:K,Tasques!E91))</f>
        <v>11</v>
      </c>
      <c r="S91" s="22"/>
      <c r="T91" s="92">
        <f t="shared" si="4"/>
        <v>19800</v>
      </c>
      <c r="U91" s="22">
        <v>1</v>
      </c>
      <c r="V91" s="92">
        <f t="shared" si="5"/>
        <v>19800</v>
      </c>
      <c r="W91" s="87" t="e">
        <f>_xlfn.XLOOKUP(P91,#REF!,#REF!)</f>
        <v>#REF!</v>
      </c>
      <c r="X91" s="80" t="e">
        <f t="shared" si="6"/>
        <v>#REF!</v>
      </c>
      <c r="Y91" s="80" t="e">
        <f>IF(EXACT(COUNTIFS($B$1:B91,B91,$E$1:E91,E91),_xlfn.MAXIFS(AA:AA,B:B,B91,E:E,E91)),SUMIFS(X:X,B:B,B91,E:E,E91),"")</f>
        <v>#REF!</v>
      </c>
      <c r="Z91" s="81" t="e">
        <f t="shared" si="7"/>
        <v>#REF!</v>
      </c>
      <c r="AA91" s="98">
        <f>COUNTIFS($B$1:B91,B91,$E$1:E91,E91)</f>
        <v>1</v>
      </c>
      <c r="AB91" s="98"/>
    </row>
    <row r="92" spans="1:28" ht="19.95" customHeight="1" x14ac:dyDescent="0.3">
      <c r="A92" s="3" t="s">
        <v>61</v>
      </c>
      <c r="B92" s="16" t="s">
        <v>271</v>
      </c>
      <c r="C92" s="16" t="s">
        <v>272</v>
      </c>
      <c r="D92" s="16" t="s">
        <v>273</v>
      </c>
      <c r="E92" s="16" t="s">
        <v>274</v>
      </c>
      <c r="F92" s="16" t="s">
        <v>275</v>
      </c>
      <c r="G92" s="16" t="s">
        <v>276</v>
      </c>
      <c r="H92" s="16" t="s">
        <v>277</v>
      </c>
      <c r="I92" s="16" t="s">
        <v>278</v>
      </c>
      <c r="J92" s="16" t="s">
        <v>23</v>
      </c>
      <c r="K92" s="16"/>
      <c r="L92" s="16" t="s">
        <v>120</v>
      </c>
      <c r="M92" s="16" t="s">
        <v>12</v>
      </c>
      <c r="N92" s="16" t="s">
        <v>25</v>
      </c>
      <c r="O92" s="16" t="s">
        <v>279</v>
      </c>
      <c r="P92" s="16" t="s">
        <v>280</v>
      </c>
      <c r="Q92" s="91">
        <v>5400</v>
      </c>
      <c r="R92" s="19">
        <f>IF(EXACT($D$6,"LOT 3 (Tots)"),SUMIF(Inventari!K:K,Tasques!E92,Inventari!Q:Q),SUMIFS(Inventari!Q:Q,Inventari!O:O,$D$7,Inventari!K:K,Tasques!E92))</f>
        <v>5</v>
      </c>
      <c r="S92" s="19"/>
      <c r="T92" s="91">
        <f t="shared" si="4"/>
        <v>27000</v>
      </c>
      <c r="U92" s="19">
        <v>1</v>
      </c>
      <c r="V92" s="91">
        <f t="shared" si="5"/>
        <v>27000</v>
      </c>
      <c r="W92" s="86" t="e">
        <f>_xlfn.XLOOKUP(P92,#REF!,#REF!)</f>
        <v>#REF!</v>
      </c>
      <c r="X92" s="78" t="e">
        <f t="shared" si="6"/>
        <v>#REF!</v>
      </c>
      <c r="Y92" s="78" t="str">
        <f>IF(EXACT(COUNTIFS($B$1:B92,B92,$E$1:E92,E92),_xlfn.MAXIFS(AA:AA,B:B,B92,E:E,E92)),SUMIFS(X:X,B:B,B92,E:E,E92),"")</f>
        <v/>
      </c>
      <c r="Z92" s="79" t="str">
        <f t="shared" si="7"/>
        <v/>
      </c>
      <c r="AA92" s="97">
        <f>COUNTIFS($B$1:B92,B92,$E$1:E92,E92)</f>
        <v>1</v>
      </c>
      <c r="AB92" s="97"/>
    </row>
    <row r="93" spans="1:28" ht="19.95" customHeight="1" x14ac:dyDescent="0.3">
      <c r="A93" s="3" t="s">
        <v>61</v>
      </c>
      <c r="B93" s="16" t="s">
        <v>271</v>
      </c>
      <c r="C93" s="16" t="s">
        <v>272</v>
      </c>
      <c r="D93" s="16" t="s">
        <v>273</v>
      </c>
      <c r="E93" s="16" t="s">
        <v>274</v>
      </c>
      <c r="F93" s="16" t="s">
        <v>275</v>
      </c>
      <c r="G93" s="16" t="s">
        <v>276</v>
      </c>
      <c r="H93" s="16" t="s">
        <v>281</v>
      </c>
      <c r="I93" s="16" t="s">
        <v>282</v>
      </c>
      <c r="J93" s="16" t="s">
        <v>23</v>
      </c>
      <c r="K93" s="16"/>
      <c r="L93" s="16" t="s">
        <v>120</v>
      </c>
      <c r="M93" s="16" t="s">
        <v>12</v>
      </c>
      <c r="N93" s="16" t="s">
        <v>25</v>
      </c>
      <c r="O93" s="16" t="s">
        <v>279</v>
      </c>
      <c r="P93" s="16" t="s">
        <v>280</v>
      </c>
      <c r="Q93" s="91">
        <v>5400</v>
      </c>
      <c r="R93" s="19">
        <f>IF(EXACT($D$6,"LOT 3 (Tots)"),SUMIF(Inventari!K:K,Tasques!E93,Inventari!Q:Q),SUMIFS(Inventari!Q:Q,Inventari!O:O,$D$7,Inventari!K:K,Tasques!E93))</f>
        <v>5</v>
      </c>
      <c r="S93" s="19"/>
      <c r="T93" s="91">
        <f t="shared" si="4"/>
        <v>27000</v>
      </c>
      <c r="U93" s="19">
        <v>1</v>
      </c>
      <c r="V93" s="91">
        <f t="shared" si="5"/>
        <v>27000</v>
      </c>
      <c r="W93" s="86" t="e">
        <f>_xlfn.XLOOKUP(P93,#REF!,#REF!)</f>
        <v>#REF!</v>
      </c>
      <c r="X93" s="78" t="e">
        <f t="shared" si="6"/>
        <v>#REF!</v>
      </c>
      <c r="Y93" s="78" t="str">
        <f>IF(EXACT(COUNTIFS($B$1:B93,B93,$E$1:E93,E93),_xlfn.MAXIFS(AA:AA,B:B,B93,E:E,E93)),SUMIFS(X:X,B:B,B93,E:E,E93),"")</f>
        <v/>
      </c>
      <c r="Z93" s="79" t="str">
        <f t="shared" si="7"/>
        <v/>
      </c>
      <c r="AA93" s="97">
        <f>COUNTIFS($B$1:B93,B93,$E$1:E93,E93)</f>
        <v>2</v>
      </c>
      <c r="AB93" s="97"/>
    </row>
    <row r="94" spans="1:28" ht="19.95" customHeight="1" x14ac:dyDescent="0.3">
      <c r="A94" s="3" t="s">
        <v>61</v>
      </c>
      <c r="B94" s="16" t="s">
        <v>271</v>
      </c>
      <c r="C94" s="16" t="s">
        <v>272</v>
      </c>
      <c r="D94" s="16" t="s">
        <v>273</v>
      </c>
      <c r="E94" s="16" t="s">
        <v>274</v>
      </c>
      <c r="F94" s="16" t="s">
        <v>275</v>
      </c>
      <c r="G94" s="16" t="s">
        <v>276</v>
      </c>
      <c r="H94" s="16" t="s">
        <v>283</v>
      </c>
      <c r="I94" s="16" t="s">
        <v>284</v>
      </c>
      <c r="J94" s="16" t="s">
        <v>23</v>
      </c>
      <c r="K94" s="16"/>
      <c r="L94" s="16" t="s">
        <v>120</v>
      </c>
      <c r="M94" s="16" t="s">
        <v>12</v>
      </c>
      <c r="N94" s="16" t="s">
        <v>25</v>
      </c>
      <c r="O94" s="16" t="s">
        <v>279</v>
      </c>
      <c r="P94" s="16" t="s">
        <v>280</v>
      </c>
      <c r="Q94" s="91">
        <v>5400</v>
      </c>
      <c r="R94" s="19">
        <f>IF(EXACT($D$6,"LOT 3 (Tots)"),SUMIF(Inventari!K:K,Tasques!E94,Inventari!Q:Q),SUMIFS(Inventari!Q:Q,Inventari!O:O,$D$7,Inventari!K:K,Tasques!E94))</f>
        <v>5</v>
      </c>
      <c r="S94" s="19"/>
      <c r="T94" s="91">
        <f t="shared" si="4"/>
        <v>27000</v>
      </c>
      <c r="U94" s="19">
        <v>1</v>
      </c>
      <c r="V94" s="91">
        <f t="shared" si="5"/>
        <v>27000</v>
      </c>
      <c r="W94" s="86" t="e">
        <f>_xlfn.XLOOKUP(P94,#REF!,#REF!)</f>
        <v>#REF!</v>
      </c>
      <c r="X94" s="78" t="e">
        <f t="shared" si="6"/>
        <v>#REF!</v>
      </c>
      <c r="Y94" s="78" t="str">
        <f>IF(EXACT(COUNTIFS($B$1:B94,B94,$E$1:E94,E94),_xlfn.MAXIFS(AA:AA,B:B,B94,E:E,E94)),SUMIFS(X:X,B:B,B94,E:E,E94),"")</f>
        <v/>
      </c>
      <c r="Z94" s="79" t="str">
        <f t="shared" si="7"/>
        <v/>
      </c>
      <c r="AA94" s="97">
        <f>COUNTIFS($B$1:B94,B94,$E$1:E94,E94)</f>
        <v>3</v>
      </c>
      <c r="AB94" s="97"/>
    </row>
    <row r="95" spans="1:28" ht="19.95" customHeight="1" x14ac:dyDescent="0.3">
      <c r="A95" s="3" t="s">
        <v>61</v>
      </c>
      <c r="B95" s="16" t="s">
        <v>271</v>
      </c>
      <c r="C95" s="16" t="s">
        <v>272</v>
      </c>
      <c r="D95" s="16" t="s">
        <v>273</v>
      </c>
      <c r="E95" s="16" t="s">
        <v>274</v>
      </c>
      <c r="F95" s="16" t="s">
        <v>275</v>
      </c>
      <c r="G95" s="16" t="s">
        <v>276</v>
      </c>
      <c r="H95" s="16" t="s">
        <v>285</v>
      </c>
      <c r="I95" s="16" t="s">
        <v>286</v>
      </c>
      <c r="J95" s="16" t="s">
        <v>23</v>
      </c>
      <c r="K95" s="16"/>
      <c r="L95" s="16" t="s">
        <v>120</v>
      </c>
      <c r="M95" s="16" t="s">
        <v>12</v>
      </c>
      <c r="N95" s="16" t="s">
        <v>25</v>
      </c>
      <c r="O95" s="16" t="s">
        <v>279</v>
      </c>
      <c r="P95" s="16" t="s">
        <v>280</v>
      </c>
      <c r="Q95" s="91">
        <v>5400</v>
      </c>
      <c r="R95" s="19">
        <f>IF(EXACT($D$6,"LOT 3 (Tots)"),SUMIF(Inventari!K:K,Tasques!E95,Inventari!Q:Q),SUMIFS(Inventari!Q:Q,Inventari!O:O,$D$7,Inventari!K:K,Tasques!E95))</f>
        <v>5</v>
      </c>
      <c r="S95" s="19"/>
      <c r="T95" s="91">
        <f t="shared" si="4"/>
        <v>27000</v>
      </c>
      <c r="U95" s="19">
        <v>1</v>
      </c>
      <c r="V95" s="91">
        <f t="shared" si="5"/>
        <v>27000</v>
      </c>
      <c r="W95" s="86" t="e">
        <f>_xlfn.XLOOKUP(P95,#REF!,#REF!)</f>
        <v>#REF!</v>
      </c>
      <c r="X95" s="78" t="e">
        <f t="shared" si="6"/>
        <v>#REF!</v>
      </c>
      <c r="Y95" s="78" t="str">
        <f>IF(EXACT(COUNTIFS($B$1:B95,B95,$E$1:E95,E95),_xlfn.MAXIFS(AA:AA,B:B,B95,E:E,E95)),SUMIFS(X:X,B:B,B95,E:E,E95),"")</f>
        <v/>
      </c>
      <c r="Z95" s="79" t="str">
        <f t="shared" si="7"/>
        <v/>
      </c>
      <c r="AA95" s="97">
        <f>COUNTIFS($B$1:B95,B95,$E$1:E95,E95)</f>
        <v>4</v>
      </c>
      <c r="AB95" s="97"/>
    </row>
    <row r="96" spans="1:28" ht="19.95" customHeight="1" x14ac:dyDescent="0.3">
      <c r="A96" s="3" t="s">
        <v>61</v>
      </c>
      <c r="B96" s="16" t="s">
        <v>271</v>
      </c>
      <c r="C96" s="16" t="s">
        <v>272</v>
      </c>
      <c r="D96" s="16" t="s">
        <v>273</v>
      </c>
      <c r="E96" s="16" t="s">
        <v>274</v>
      </c>
      <c r="F96" s="16" t="s">
        <v>275</v>
      </c>
      <c r="G96" s="16" t="s">
        <v>276</v>
      </c>
      <c r="H96" s="16" t="s">
        <v>287</v>
      </c>
      <c r="I96" s="16" t="s">
        <v>288</v>
      </c>
      <c r="J96" s="16" t="s">
        <v>23</v>
      </c>
      <c r="K96" s="16"/>
      <c r="L96" s="16" t="s">
        <v>120</v>
      </c>
      <c r="M96" s="16" t="s">
        <v>12</v>
      </c>
      <c r="N96" s="16" t="s">
        <v>25</v>
      </c>
      <c r="O96" s="16" t="s">
        <v>279</v>
      </c>
      <c r="P96" s="16" t="s">
        <v>280</v>
      </c>
      <c r="Q96" s="91">
        <v>5400</v>
      </c>
      <c r="R96" s="19">
        <f>IF(EXACT($D$6,"LOT 3 (Tots)"),SUMIF(Inventari!K:K,Tasques!E96,Inventari!Q:Q),SUMIFS(Inventari!Q:Q,Inventari!O:O,$D$7,Inventari!K:K,Tasques!E96))</f>
        <v>5</v>
      </c>
      <c r="S96" s="19"/>
      <c r="T96" s="91">
        <f t="shared" si="4"/>
        <v>27000</v>
      </c>
      <c r="U96" s="19">
        <v>1</v>
      </c>
      <c r="V96" s="91">
        <f t="shared" si="5"/>
        <v>27000</v>
      </c>
      <c r="W96" s="86" t="e">
        <f>_xlfn.XLOOKUP(P96,#REF!,#REF!)</f>
        <v>#REF!</v>
      </c>
      <c r="X96" s="78" t="e">
        <f t="shared" si="6"/>
        <v>#REF!</v>
      </c>
      <c r="Y96" s="78" t="str">
        <f>IF(EXACT(COUNTIFS($B$1:B96,B96,$E$1:E96,E96),_xlfn.MAXIFS(AA:AA,B:B,B96,E:E,E96)),SUMIFS(X:X,B:B,B96,E:E,E96),"")</f>
        <v/>
      </c>
      <c r="Z96" s="79" t="str">
        <f t="shared" si="7"/>
        <v/>
      </c>
      <c r="AA96" s="97">
        <f>COUNTIFS($B$1:B96,B96,$E$1:E96,E96)</f>
        <v>5</v>
      </c>
      <c r="AB96" s="97"/>
    </row>
    <row r="97" spans="1:28" ht="19.95" customHeight="1" x14ac:dyDescent="0.3">
      <c r="A97" s="3" t="s">
        <v>61</v>
      </c>
      <c r="B97" s="16" t="s">
        <v>271</v>
      </c>
      <c r="C97" s="16" t="s">
        <v>272</v>
      </c>
      <c r="D97" s="16" t="s">
        <v>273</v>
      </c>
      <c r="E97" s="16" t="s">
        <v>274</v>
      </c>
      <c r="F97" s="16" t="s">
        <v>275</v>
      </c>
      <c r="G97" s="16" t="s">
        <v>276</v>
      </c>
      <c r="H97" s="16" t="s">
        <v>289</v>
      </c>
      <c r="I97" s="16" t="s">
        <v>290</v>
      </c>
      <c r="J97" s="16" t="s">
        <v>167</v>
      </c>
      <c r="K97" s="16"/>
      <c r="L97" s="16" t="s">
        <v>120</v>
      </c>
      <c r="M97" s="16" t="s">
        <v>12</v>
      </c>
      <c r="N97" s="16" t="s">
        <v>25</v>
      </c>
      <c r="O97" s="16" t="s">
        <v>279</v>
      </c>
      <c r="P97" s="16" t="s">
        <v>280</v>
      </c>
      <c r="Q97" s="91">
        <v>5400</v>
      </c>
      <c r="R97" s="19">
        <f>IF(EXACT($D$6,"LOT 3 (Tots)"),SUMIF(Inventari!K:K,Tasques!E97,Inventari!Q:Q),SUMIFS(Inventari!Q:Q,Inventari!O:O,$D$7,Inventari!K:K,Tasques!E97))</f>
        <v>5</v>
      </c>
      <c r="S97" s="19"/>
      <c r="T97" s="91">
        <f t="shared" si="4"/>
        <v>27000</v>
      </c>
      <c r="U97" s="19">
        <v>1</v>
      </c>
      <c r="V97" s="91">
        <f t="shared" si="5"/>
        <v>27000</v>
      </c>
      <c r="W97" s="86" t="e">
        <f>_xlfn.XLOOKUP(P97,#REF!,#REF!)</f>
        <v>#REF!</v>
      </c>
      <c r="X97" s="78" t="e">
        <f t="shared" si="6"/>
        <v>#REF!</v>
      </c>
      <c r="Y97" s="78" t="str">
        <f>IF(EXACT(COUNTIFS($B$1:B97,B97,$E$1:E97,E97),_xlfn.MAXIFS(AA:AA,B:B,B97,E:E,E97)),SUMIFS(X:X,B:B,B97,E:E,E97),"")</f>
        <v/>
      </c>
      <c r="Z97" s="79" t="str">
        <f t="shared" si="7"/>
        <v/>
      </c>
      <c r="AA97" s="97">
        <f>COUNTIFS($B$1:B97,B97,$E$1:E97,E97)</f>
        <v>6</v>
      </c>
      <c r="AB97" s="97"/>
    </row>
    <row r="98" spans="1:28" ht="19.95" customHeight="1" x14ac:dyDescent="0.3">
      <c r="A98" s="3" t="s">
        <v>61</v>
      </c>
      <c r="B98" s="16" t="s">
        <v>271</v>
      </c>
      <c r="C98" s="16" t="s">
        <v>272</v>
      </c>
      <c r="D98" s="16" t="s">
        <v>273</v>
      </c>
      <c r="E98" s="16" t="s">
        <v>274</v>
      </c>
      <c r="F98" s="16" t="s">
        <v>275</v>
      </c>
      <c r="G98" s="16" t="s">
        <v>276</v>
      </c>
      <c r="H98" s="16" t="s">
        <v>291</v>
      </c>
      <c r="I98" s="16" t="s">
        <v>292</v>
      </c>
      <c r="J98" s="16" t="s">
        <v>167</v>
      </c>
      <c r="K98" s="16"/>
      <c r="L98" s="16" t="s">
        <v>120</v>
      </c>
      <c r="M98" s="16" t="s">
        <v>12</v>
      </c>
      <c r="N98" s="16" t="s">
        <v>25</v>
      </c>
      <c r="O98" s="16" t="s">
        <v>279</v>
      </c>
      <c r="P98" s="16" t="s">
        <v>280</v>
      </c>
      <c r="Q98" s="91">
        <v>5400</v>
      </c>
      <c r="R98" s="19">
        <f>IF(EXACT($D$6,"LOT 3 (Tots)"),SUMIF(Inventari!K:K,Tasques!E98,Inventari!Q:Q),SUMIFS(Inventari!Q:Q,Inventari!O:O,$D$7,Inventari!K:K,Tasques!E98))</f>
        <v>5</v>
      </c>
      <c r="S98" s="19"/>
      <c r="T98" s="91">
        <f t="shared" si="4"/>
        <v>27000</v>
      </c>
      <c r="U98" s="19">
        <v>1</v>
      </c>
      <c r="V98" s="91">
        <f t="shared" si="5"/>
        <v>27000</v>
      </c>
      <c r="W98" s="86" t="e">
        <f>_xlfn.XLOOKUP(P98,#REF!,#REF!)</f>
        <v>#REF!</v>
      </c>
      <c r="X98" s="78" t="e">
        <f t="shared" si="6"/>
        <v>#REF!</v>
      </c>
      <c r="Y98" s="78" t="e">
        <f>IF(EXACT(COUNTIFS($B$1:B98,B98,$E$1:E98,E98),_xlfn.MAXIFS(AA:AA,B:B,B98,E:E,E98)),SUMIFS(X:X,B:B,B98,E:E,E98),"")</f>
        <v>#REF!</v>
      </c>
      <c r="Z98" s="79" t="e">
        <f t="shared" si="7"/>
        <v>#REF!</v>
      </c>
      <c r="AA98" s="97">
        <f>COUNTIFS($B$1:B98,B98,$E$1:E98,E98)</f>
        <v>7</v>
      </c>
      <c r="AB98" s="97"/>
    </row>
    <row r="99" spans="1:28" ht="19.95" customHeight="1" x14ac:dyDescent="0.3">
      <c r="A99" s="9" t="s">
        <v>61</v>
      </c>
      <c r="B99" s="21" t="s">
        <v>293</v>
      </c>
      <c r="C99" s="21" t="s">
        <v>294</v>
      </c>
      <c r="D99" s="21" t="s">
        <v>139</v>
      </c>
      <c r="E99" s="21" t="s">
        <v>295</v>
      </c>
      <c r="F99" s="21" t="s">
        <v>296</v>
      </c>
      <c r="G99" s="21" t="s">
        <v>297</v>
      </c>
      <c r="H99" s="21" t="s">
        <v>298</v>
      </c>
      <c r="I99" s="21" t="s">
        <v>299</v>
      </c>
      <c r="J99" s="21" t="s">
        <v>23</v>
      </c>
      <c r="K99" s="21"/>
      <c r="L99" s="21" t="s">
        <v>120</v>
      </c>
      <c r="M99" s="21" t="s">
        <v>145</v>
      </c>
      <c r="N99" s="21" t="s">
        <v>25</v>
      </c>
      <c r="O99" s="21" t="s">
        <v>146</v>
      </c>
      <c r="P99" s="21" t="s">
        <v>300</v>
      </c>
      <c r="Q99" s="92">
        <v>90</v>
      </c>
      <c r="R99" s="22">
        <f>IF(EXACT($D$6,"LOT 3 (Tots)"),SUMIF(Inventari!K:K,Tasques!E99,Inventari!Q:Q),SUMIFS(Inventari!Q:Q,Inventari!O:O,$D$7,Inventari!K:K,Tasques!E99))</f>
        <v>2</v>
      </c>
      <c r="S99" s="22"/>
      <c r="T99" s="92">
        <f t="shared" si="4"/>
        <v>180</v>
      </c>
      <c r="U99" s="22">
        <v>1</v>
      </c>
      <c r="V99" s="92">
        <f t="shared" si="5"/>
        <v>180</v>
      </c>
      <c r="W99" s="87" t="e">
        <f>_xlfn.XLOOKUP(P99,#REF!,#REF!)</f>
        <v>#REF!</v>
      </c>
      <c r="X99" s="80" t="e">
        <f t="shared" si="6"/>
        <v>#REF!</v>
      </c>
      <c r="Y99" s="80" t="str">
        <f>IF(EXACT(COUNTIFS($B$1:B99,B99,$E$1:E99,E99),_xlfn.MAXIFS(AA:AA,B:B,B99,E:E,E99)),SUMIFS(X:X,B:B,B99,E:E,E99),"")</f>
        <v/>
      </c>
      <c r="Z99" s="81" t="str">
        <f t="shared" si="7"/>
        <v/>
      </c>
      <c r="AA99" s="98">
        <f>COUNTIFS($B$1:B99,B99,$E$1:E99,E99)</f>
        <v>1</v>
      </c>
      <c r="AB99" s="98"/>
    </row>
    <row r="100" spans="1:28" ht="19.95" customHeight="1" x14ac:dyDescent="0.3">
      <c r="A100" s="9" t="s">
        <v>61</v>
      </c>
      <c r="B100" s="21" t="s">
        <v>293</v>
      </c>
      <c r="C100" s="21" t="s">
        <v>294</v>
      </c>
      <c r="D100" s="21" t="s">
        <v>139</v>
      </c>
      <c r="E100" s="21" t="s">
        <v>295</v>
      </c>
      <c r="F100" s="21" t="s">
        <v>296</v>
      </c>
      <c r="G100" s="21" t="s">
        <v>297</v>
      </c>
      <c r="H100" s="21" t="s">
        <v>301</v>
      </c>
      <c r="I100" s="21" t="s">
        <v>302</v>
      </c>
      <c r="J100" s="21" t="s">
        <v>23</v>
      </c>
      <c r="K100" s="21"/>
      <c r="L100" s="21" t="s">
        <v>120</v>
      </c>
      <c r="M100" s="21" t="s">
        <v>145</v>
      </c>
      <c r="N100" s="21" t="s">
        <v>25</v>
      </c>
      <c r="O100" s="21" t="s">
        <v>146</v>
      </c>
      <c r="P100" s="21" t="s">
        <v>300</v>
      </c>
      <c r="Q100" s="92">
        <v>90</v>
      </c>
      <c r="R100" s="22">
        <f>IF(EXACT($D$6,"LOT 3 (Tots)"),SUMIF(Inventari!K:K,Tasques!E100,Inventari!Q:Q),SUMIFS(Inventari!Q:Q,Inventari!O:O,$D$7,Inventari!K:K,Tasques!E100))</f>
        <v>2</v>
      </c>
      <c r="S100" s="22"/>
      <c r="T100" s="92">
        <f t="shared" si="4"/>
        <v>180</v>
      </c>
      <c r="U100" s="22">
        <v>1</v>
      </c>
      <c r="V100" s="92">
        <f t="shared" si="5"/>
        <v>180</v>
      </c>
      <c r="W100" s="87" t="e">
        <f>_xlfn.XLOOKUP(P100,#REF!,#REF!)</f>
        <v>#REF!</v>
      </c>
      <c r="X100" s="80" t="e">
        <f t="shared" si="6"/>
        <v>#REF!</v>
      </c>
      <c r="Y100" s="80" t="str">
        <f>IF(EXACT(COUNTIFS($B$1:B100,B100,$E$1:E100,E100),_xlfn.MAXIFS(AA:AA,B:B,B100,E:E,E100)),SUMIFS(X:X,B:B,B100,E:E,E100),"")</f>
        <v/>
      </c>
      <c r="Z100" s="81" t="str">
        <f t="shared" si="7"/>
        <v/>
      </c>
      <c r="AA100" s="98">
        <f>COUNTIFS($B$1:B100,B100,$E$1:E100,E100)</f>
        <v>2</v>
      </c>
      <c r="AB100" s="98"/>
    </row>
    <row r="101" spans="1:28" ht="19.95" customHeight="1" x14ac:dyDescent="0.3">
      <c r="A101" s="9" t="s">
        <v>61</v>
      </c>
      <c r="B101" s="21" t="s">
        <v>293</v>
      </c>
      <c r="C101" s="21" t="s">
        <v>294</v>
      </c>
      <c r="D101" s="21" t="s">
        <v>139</v>
      </c>
      <c r="E101" s="21" t="s">
        <v>295</v>
      </c>
      <c r="F101" s="21" t="s">
        <v>296</v>
      </c>
      <c r="G101" s="21" t="s">
        <v>297</v>
      </c>
      <c r="H101" s="21" t="s">
        <v>303</v>
      </c>
      <c r="I101" s="21" t="s">
        <v>304</v>
      </c>
      <c r="J101" s="21" t="s">
        <v>23</v>
      </c>
      <c r="K101" s="21"/>
      <c r="L101" s="21" t="s">
        <v>120</v>
      </c>
      <c r="M101" s="21" t="s">
        <v>145</v>
      </c>
      <c r="N101" s="21" t="s">
        <v>25</v>
      </c>
      <c r="O101" s="21" t="s">
        <v>146</v>
      </c>
      <c r="P101" s="21" t="s">
        <v>300</v>
      </c>
      <c r="Q101" s="92">
        <v>900</v>
      </c>
      <c r="R101" s="22">
        <f>IF(EXACT($D$6,"LOT 3 (Tots)"),SUMIF(Inventari!K:K,Tasques!E101,Inventari!Q:Q),SUMIFS(Inventari!Q:Q,Inventari!O:O,$D$7,Inventari!K:K,Tasques!E101))</f>
        <v>2</v>
      </c>
      <c r="S101" s="22"/>
      <c r="T101" s="92">
        <f t="shared" si="4"/>
        <v>1800</v>
      </c>
      <c r="U101" s="22">
        <v>1</v>
      </c>
      <c r="V101" s="92">
        <f t="shared" si="5"/>
        <v>1800</v>
      </c>
      <c r="W101" s="87" t="e">
        <f>_xlfn.XLOOKUP(P101,#REF!,#REF!)</f>
        <v>#REF!</v>
      </c>
      <c r="X101" s="80" t="e">
        <f t="shared" si="6"/>
        <v>#REF!</v>
      </c>
      <c r="Y101" s="80" t="str">
        <f>IF(EXACT(COUNTIFS($B$1:B101,B101,$E$1:E101,E101),_xlfn.MAXIFS(AA:AA,B:B,B101,E:E,E101)),SUMIFS(X:X,B:B,B101,E:E,E101),"")</f>
        <v/>
      </c>
      <c r="Z101" s="81" t="str">
        <f t="shared" si="7"/>
        <v/>
      </c>
      <c r="AA101" s="98">
        <f>COUNTIFS($B$1:B101,B101,$E$1:E101,E101)</f>
        <v>3</v>
      </c>
      <c r="AB101" s="98"/>
    </row>
    <row r="102" spans="1:28" ht="19.95" customHeight="1" x14ac:dyDescent="0.3">
      <c r="A102" s="9" t="s">
        <v>61</v>
      </c>
      <c r="B102" s="21" t="s">
        <v>293</v>
      </c>
      <c r="C102" s="21" t="s">
        <v>294</v>
      </c>
      <c r="D102" s="21" t="s">
        <v>139</v>
      </c>
      <c r="E102" s="21" t="s">
        <v>295</v>
      </c>
      <c r="F102" s="21" t="s">
        <v>296</v>
      </c>
      <c r="G102" s="21" t="s">
        <v>297</v>
      </c>
      <c r="H102" s="21" t="s">
        <v>305</v>
      </c>
      <c r="I102" s="21" t="s">
        <v>306</v>
      </c>
      <c r="J102" s="21" t="s">
        <v>167</v>
      </c>
      <c r="K102" s="21" t="s">
        <v>307</v>
      </c>
      <c r="L102" s="21" t="s">
        <v>120</v>
      </c>
      <c r="M102" s="21" t="s">
        <v>145</v>
      </c>
      <c r="N102" s="21" t="s">
        <v>25</v>
      </c>
      <c r="O102" s="21" t="s">
        <v>146</v>
      </c>
      <c r="P102" s="21" t="s">
        <v>300</v>
      </c>
      <c r="Q102" s="92">
        <v>150</v>
      </c>
      <c r="R102" s="22">
        <f>IF(EXACT($D$6,"LOT 3 (Tots)"),SUMIF(Inventari!K:K,Tasques!E102,Inventari!Q:Q),SUMIFS(Inventari!Q:Q,Inventari!O:O,$D$7,Inventari!K:K,Tasques!E102))</f>
        <v>2</v>
      </c>
      <c r="S102" s="22"/>
      <c r="T102" s="92">
        <f t="shared" si="4"/>
        <v>300</v>
      </c>
      <c r="U102" s="22">
        <v>1</v>
      </c>
      <c r="V102" s="92">
        <f t="shared" si="5"/>
        <v>300</v>
      </c>
      <c r="W102" s="87" t="e">
        <f>_xlfn.XLOOKUP(P102,#REF!,#REF!)</f>
        <v>#REF!</v>
      </c>
      <c r="X102" s="80" t="e">
        <f t="shared" si="6"/>
        <v>#REF!</v>
      </c>
      <c r="Y102" s="80" t="str">
        <f>IF(EXACT(COUNTIFS($B$1:B102,B102,$E$1:E102,E102),_xlfn.MAXIFS(AA:AA,B:B,B102,E:E,E102)),SUMIFS(X:X,B:B,B102,E:E,E102),"")</f>
        <v/>
      </c>
      <c r="Z102" s="81" t="str">
        <f t="shared" si="7"/>
        <v/>
      </c>
      <c r="AA102" s="98">
        <f>COUNTIFS($B$1:B102,B102,$E$1:E102,E102)</f>
        <v>4</v>
      </c>
      <c r="AB102" s="98"/>
    </row>
    <row r="103" spans="1:28" ht="19.95" customHeight="1" x14ac:dyDescent="0.3">
      <c r="A103" s="9" t="s">
        <v>61</v>
      </c>
      <c r="B103" s="21" t="s">
        <v>293</v>
      </c>
      <c r="C103" s="21" t="s">
        <v>294</v>
      </c>
      <c r="D103" s="21" t="s">
        <v>139</v>
      </c>
      <c r="E103" s="21" t="s">
        <v>295</v>
      </c>
      <c r="F103" s="21" t="s">
        <v>296</v>
      </c>
      <c r="G103" s="21" t="s">
        <v>297</v>
      </c>
      <c r="H103" s="21" t="s">
        <v>308</v>
      </c>
      <c r="I103" s="21" t="s">
        <v>309</v>
      </c>
      <c r="J103" s="21" t="s">
        <v>23</v>
      </c>
      <c r="K103" s="21"/>
      <c r="L103" s="21" t="s">
        <v>120</v>
      </c>
      <c r="M103" s="21" t="s">
        <v>145</v>
      </c>
      <c r="N103" s="21" t="s">
        <v>25</v>
      </c>
      <c r="O103" s="21" t="s">
        <v>146</v>
      </c>
      <c r="P103" s="21" t="s">
        <v>300</v>
      </c>
      <c r="Q103" s="92">
        <v>90</v>
      </c>
      <c r="R103" s="22">
        <f>IF(EXACT($D$6,"LOT 3 (Tots)"),SUMIF(Inventari!K:K,Tasques!E103,Inventari!Q:Q),SUMIFS(Inventari!Q:Q,Inventari!O:O,$D$7,Inventari!K:K,Tasques!E103))</f>
        <v>2</v>
      </c>
      <c r="S103" s="22"/>
      <c r="T103" s="92">
        <f t="shared" si="4"/>
        <v>180</v>
      </c>
      <c r="U103" s="22">
        <v>1</v>
      </c>
      <c r="V103" s="92">
        <f t="shared" si="5"/>
        <v>180</v>
      </c>
      <c r="W103" s="87" t="e">
        <f>_xlfn.XLOOKUP(P103,#REF!,#REF!)</f>
        <v>#REF!</v>
      </c>
      <c r="X103" s="80" t="e">
        <f t="shared" si="6"/>
        <v>#REF!</v>
      </c>
      <c r="Y103" s="80" t="e">
        <f>IF(EXACT(COUNTIFS($B$1:B103,B103,$E$1:E103,E103),_xlfn.MAXIFS(AA:AA,B:B,B103,E:E,E103)),SUMIFS(X:X,B:B,B103,E:E,E103),"")</f>
        <v>#REF!</v>
      </c>
      <c r="Z103" s="81" t="e">
        <f t="shared" si="7"/>
        <v>#REF!</v>
      </c>
      <c r="AA103" s="98">
        <f>COUNTIFS($B$1:B103,B103,$E$1:E103,E103)</f>
        <v>5</v>
      </c>
      <c r="AB103" s="98"/>
    </row>
    <row r="104" spans="1:28" ht="19.95" customHeight="1" x14ac:dyDescent="0.3">
      <c r="A104" s="3" t="s">
        <v>14</v>
      </c>
      <c r="B104" s="16" t="s">
        <v>310</v>
      </c>
      <c r="C104" s="16" t="s">
        <v>311</v>
      </c>
      <c r="D104" s="16" t="s">
        <v>273</v>
      </c>
      <c r="E104" s="16" t="s">
        <v>312</v>
      </c>
      <c r="F104" s="16" t="s">
        <v>313</v>
      </c>
      <c r="G104" s="16" t="s">
        <v>314</v>
      </c>
      <c r="H104" s="16" t="s">
        <v>315</v>
      </c>
      <c r="I104" s="16" t="s">
        <v>316</v>
      </c>
      <c r="J104" s="16" t="s">
        <v>23</v>
      </c>
      <c r="K104" s="16"/>
      <c r="L104" s="16" t="s">
        <v>317</v>
      </c>
      <c r="M104" s="16" t="s">
        <v>12</v>
      </c>
      <c r="N104" s="16" t="s">
        <v>25</v>
      </c>
      <c r="O104" s="16" t="s">
        <v>279</v>
      </c>
      <c r="P104" s="16" t="s">
        <v>27</v>
      </c>
      <c r="Q104" s="91">
        <v>0</v>
      </c>
      <c r="R104" s="19">
        <f>IF(EXACT($D$6,"LOT 3 (Tots)"),SUMIF(Inventari!K:K,Tasques!E104,Inventari!Q:Q),SUMIFS(Inventari!Q:Q,Inventari!O:O,$D$7,Inventari!K:K,Tasques!E104))</f>
        <v>3</v>
      </c>
      <c r="S104" s="19"/>
      <c r="T104" s="91">
        <f t="shared" si="4"/>
        <v>0</v>
      </c>
      <c r="U104" s="19">
        <v>1</v>
      </c>
      <c r="V104" s="91">
        <f t="shared" si="5"/>
        <v>0</v>
      </c>
      <c r="W104" s="86" t="e">
        <f>_xlfn.XLOOKUP(P104,#REF!,#REF!)</f>
        <v>#REF!</v>
      </c>
      <c r="X104" s="78" t="e">
        <f t="shared" si="6"/>
        <v>#REF!</v>
      </c>
      <c r="Y104" s="78" t="e">
        <f>IF(EXACT(COUNTIFS($B$1:B104,B104,$E$1:E104,E104),_xlfn.MAXIFS(AA:AA,B:B,B104,E:E,E104)),SUMIFS(X:X,B:B,B104,E:E,E104),"")</f>
        <v>#REF!</v>
      </c>
      <c r="Z104" s="79" t="str">
        <f t="shared" si="7"/>
        <v/>
      </c>
      <c r="AA104" s="97">
        <f>COUNTIFS($B$1:B104,B104,$E$1:E104,E104)</f>
        <v>1</v>
      </c>
      <c r="AB104" s="97"/>
    </row>
    <row r="105" spans="1:28" ht="19.95" customHeight="1" x14ac:dyDescent="0.3">
      <c r="A105" s="3" t="s">
        <v>14</v>
      </c>
      <c r="B105" s="16" t="s">
        <v>310</v>
      </c>
      <c r="C105" s="16" t="s">
        <v>311</v>
      </c>
      <c r="D105" s="16" t="s">
        <v>273</v>
      </c>
      <c r="E105" s="16" t="s">
        <v>274</v>
      </c>
      <c r="F105" s="16" t="s">
        <v>275</v>
      </c>
      <c r="G105" s="16" t="s">
        <v>318</v>
      </c>
      <c r="H105" s="16" t="s">
        <v>319</v>
      </c>
      <c r="I105" s="16" t="s">
        <v>320</v>
      </c>
      <c r="J105" s="16" t="s">
        <v>23</v>
      </c>
      <c r="K105" s="16"/>
      <c r="L105" s="16" t="s">
        <v>317</v>
      </c>
      <c r="M105" s="16" t="s">
        <v>12</v>
      </c>
      <c r="N105" s="16" t="s">
        <v>25</v>
      </c>
      <c r="O105" s="16" t="s">
        <v>279</v>
      </c>
      <c r="P105" s="16" t="s">
        <v>27</v>
      </c>
      <c r="Q105" s="91">
        <v>0</v>
      </c>
      <c r="R105" s="19">
        <f>IF(EXACT($D$6,"LOT 3 (Tots)"),SUMIF(Inventari!K:K,Tasques!E105,Inventari!Q:Q),SUMIFS(Inventari!Q:Q,Inventari!O:O,$D$7,Inventari!K:K,Tasques!E105))</f>
        <v>5</v>
      </c>
      <c r="S105" s="19"/>
      <c r="T105" s="91">
        <f t="shared" si="4"/>
        <v>0</v>
      </c>
      <c r="U105" s="19">
        <v>1</v>
      </c>
      <c r="V105" s="91">
        <f t="shared" si="5"/>
        <v>0</v>
      </c>
      <c r="W105" s="86" t="e">
        <f>_xlfn.XLOOKUP(P105,#REF!,#REF!)</f>
        <v>#REF!</v>
      </c>
      <c r="X105" s="78" t="e">
        <f t="shared" si="6"/>
        <v>#REF!</v>
      </c>
      <c r="Y105" s="78" t="e">
        <f>IF(EXACT(COUNTIFS($B$1:B105,B105,$E$1:E105,E105),_xlfn.MAXIFS(AA:AA,B:B,B105,E:E,E105)),SUMIFS(X:X,B:B,B105,E:E,E105),"")</f>
        <v>#REF!</v>
      </c>
      <c r="Z105" s="79">
        <f t="shared" si="7"/>
        <v>507</v>
      </c>
      <c r="AA105" s="97">
        <f>COUNTIFS($B$1:B105,B105,$E$1:E105,E105)</f>
        <v>1</v>
      </c>
      <c r="AB105" s="97">
        <f>195+(R105-1)*78</f>
        <v>507</v>
      </c>
    </row>
    <row r="106" spans="1:28" ht="19.95" customHeight="1" x14ac:dyDescent="0.3">
      <c r="A106" s="9" t="s">
        <v>14</v>
      </c>
      <c r="B106" s="21" t="s">
        <v>321</v>
      </c>
      <c r="C106" s="21" t="s">
        <v>322</v>
      </c>
      <c r="D106" s="21" t="s">
        <v>17</v>
      </c>
      <c r="E106" s="21" t="s">
        <v>18</v>
      </c>
      <c r="F106" s="21" t="s">
        <v>19</v>
      </c>
      <c r="G106" s="21" t="s">
        <v>323</v>
      </c>
      <c r="H106" s="21" t="s">
        <v>324</v>
      </c>
      <c r="I106" s="21" t="s">
        <v>325</v>
      </c>
      <c r="J106" s="21" t="s">
        <v>23</v>
      </c>
      <c r="K106" s="21"/>
      <c r="L106" s="21" t="s">
        <v>326</v>
      </c>
      <c r="M106" s="21" t="s">
        <v>12</v>
      </c>
      <c r="N106" s="21" t="s">
        <v>25</v>
      </c>
      <c r="O106" s="21" t="s">
        <v>327</v>
      </c>
      <c r="P106" s="21" t="s">
        <v>328</v>
      </c>
      <c r="Q106" s="92">
        <v>0</v>
      </c>
      <c r="R106" s="22">
        <f>IF(EXACT($D$6,"LOT 3 (Tots)"),SUMIF(Inventari!K:K,Tasques!E106,Inventari!Q:Q),SUMIFS(Inventari!Q:Q,Inventari!O:O,$D$7,Inventari!K:K,Tasques!E106))</f>
        <v>4</v>
      </c>
      <c r="S106" s="22"/>
      <c r="T106" s="92">
        <f t="shared" si="4"/>
        <v>0</v>
      </c>
      <c r="U106" s="22">
        <v>1</v>
      </c>
      <c r="V106" s="92">
        <f t="shared" si="5"/>
        <v>0</v>
      </c>
      <c r="W106" s="87" t="e">
        <f>_xlfn.XLOOKUP(P106,#REF!,#REF!)</f>
        <v>#REF!</v>
      </c>
      <c r="X106" s="80" t="e">
        <f t="shared" si="6"/>
        <v>#REF!</v>
      </c>
      <c r="Y106" s="80" t="e">
        <f>IF(EXACT(COUNTIFS($B$1:B106,B106,$E$1:E106,E106),_xlfn.MAXIFS(AA:AA,B:B,B106,E:E,E106)),SUMIFS(X:X,B:B,B106,E:E,E106),"")</f>
        <v>#REF!</v>
      </c>
      <c r="Z106" s="81" t="str">
        <f t="shared" si="7"/>
        <v/>
      </c>
      <c r="AA106" s="98">
        <f>COUNTIFS($B$1:B106,B106,$E$1:E106,E106)</f>
        <v>1</v>
      </c>
      <c r="AB106" s="98"/>
    </row>
    <row r="107" spans="1:28" ht="19.95" customHeight="1" x14ac:dyDescent="0.3">
      <c r="A107" s="9" t="s">
        <v>14</v>
      </c>
      <c r="B107" s="21" t="s">
        <v>321</v>
      </c>
      <c r="C107" s="21" t="s">
        <v>322</v>
      </c>
      <c r="D107" s="21" t="s">
        <v>216</v>
      </c>
      <c r="E107" s="21" t="s">
        <v>329</v>
      </c>
      <c r="F107" s="21" t="s">
        <v>330</v>
      </c>
      <c r="G107" s="21" t="s">
        <v>323</v>
      </c>
      <c r="H107" s="21" t="s">
        <v>331</v>
      </c>
      <c r="I107" s="21" t="s">
        <v>332</v>
      </c>
      <c r="J107" s="21" t="s">
        <v>23</v>
      </c>
      <c r="K107" s="21"/>
      <c r="L107" s="21" t="s">
        <v>326</v>
      </c>
      <c r="M107" s="21" t="s">
        <v>12</v>
      </c>
      <c r="N107" s="21" t="s">
        <v>25</v>
      </c>
      <c r="O107" s="21" t="s">
        <v>327</v>
      </c>
      <c r="P107" s="21" t="s">
        <v>328</v>
      </c>
      <c r="Q107" s="92">
        <v>0</v>
      </c>
      <c r="R107" s="22">
        <f>IF(EXACT($D$6,"LOT 3 (Tots)"),SUMIF(Inventari!K:K,Tasques!E107,Inventari!Q:Q),SUMIFS(Inventari!Q:Q,Inventari!O:O,$D$7,Inventari!K:K,Tasques!E107))</f>
        <v>1</v>
      </c>
      <c r="S107" s="22"/>
      <c r="T107" s="92">
        <f t="shared" si="4"/>
        <v>0</v>
      </c>
      <c r="U107" s="22">
        <v>1</v>
      </c>
      <c r="V107" s="92">
        <f t="shared" si="5"/>
        <v>0</v>
      </c>
      <c r="W107" s="87" t="e">
        <f>_xlfn.XLOOKUP(P107,#REF!,#REF!)</f>
        <v>#REF!</v>
      </c>
      <c r="X107" s="80" t="e">
        <f t="shared" si="6"/>
        <v>#REF!</v>
      </c>
      <c r="Y107" s="80" t="e">
        <f>IF(EXACT(COUNTIFS($B$1:B107,B107,$E$1:E107,E107),_xlfn.MAXIFS(AA:AA,B:B,B107,E:E,E107)),SUMIFS(X:X,B:B,B107,E:E,E107),"")</f>
        <v>#REF!</v>
      </c>
      <c r="Z107" s="81" t="e">
        <f t="shared" si="7"/>
        <v>#REF!</v>
      </c>
      <c r="AA107" s="98">
        <f>COUNTIFS($B$1:B107,B107,$E$1:E107,E107)</f>
        <v>1</v>
      </c>
      <c r="AB107" s="98"/>
    </row>
    <row r="108" spans="1:28" ht="19.95" customHeight="1" x14ac:dyDescent="0.3">
      <c r="A108" s="3" t="s">
        <v>61</v>
      </c>
      <c r="B108" s="16" t="s">
        <v>333</v>
      </c>
      <c r="C108" s="16" t="s">
        <v>334</v>
      </c>
      <c r="D108" s="16" t="s">
        <v>335</v>
      </c>
      <c r="E108" s="16" t="s">
        <v>336</v>
      </c>
      <c r="F108" s="16" t="s">
        <v>337</v>
      </c>
      <c r="G108" s="16" t="s">
        <v>338</v>
      </c>
      <c r="H108" s="16" t="s">
        <v>339</v>
      </c>
      <c r="I108" s="16" t="s">
        <v>340</v>
      </c>
      <c r="J108" s="16" t="s">
        <v>23</v>
      </c>
      <c r="K108" s="16"/>
      <c r="L108" s="16" t="s">
        <v>326</v>
      </c>
      <c r="M108" s="16" t="s">
        <v>12</v>
      </c>
      <c r="N108" s="16" t="s">
        <v>25</v>
      </c>
      <c r="O108" s="16" t="s">
        <v>341</v>
      </c>
      <c r="P108" s="16" t="s">
        <v>342</v>
      </c>
      <c r="Q108" s="91">
        <v>0</v>
      </c>
      <c r="R108" s="19">
        <f>IF(EXACT($D$6,"LOT 3 (Tots)"),SUMIF(Inventari!K:K,Tasques!E108,Inventari!Q:Q),SUMIFS(Inventari!Q:Q,Inventari!O:O,$D$7,Inventari!K:K,Tasques!E108))</f>
        <v>40</v>
      </c>
      <c r="S108" s="19"/>
      <c r="T108" s="91">
        <f t="shared" si="4"/>
        <v>0</v>
      </c>
      <c r="U108" s="19">
        <v>1</v>
      </c>
      <c r="V108" s="91">
        <f t="shared" si="5"/>
        <v>0</v>
      </c>
      <c r="W108" s="86" t="e">
        <f>_xlfn.XLOOKUP(P108,#REF!,#REF!)</f>
        <v>#REF!</v>
      </c>
      <c r="X108" s="78" t="e">
        <f t="shared" si="6"/>
        <v>#REF!</v>
      </c>
      <c r="Y108" s="78" t="e">
        <f>IF(EXACT(COUNTIFS($B$1:B108,B108,$E$1:E108,E108),_xlfn.MAXIFS(AA:AA,B:B,B108,E:E,E108)),SUMIFS(X:X,B:B,B108,E:E,E108),"")</f>
        <v>#REF!</v>
      </c>
      <c r="Z108" s="79" t="str">
        <f t="shared" si="7"/>
        <v/>
      </c>
      <c r="AA108" s="97">
        <f>COUNTIFS($B$1:B108,B108,$E$1:E108,E108)</f>
        <v>1</v>
      </c>
      <c r="AB108" s="97"/>
    </row>
    <row r="109" spans="1:28" ht="19.95" customHeight="1" x14ac:dyDescent="0.3">
      <c r="A109" s="3" t="s">
        <v>61</v>
      </c>
      <c r="B109" s="16" t="s">
        <v>333</v>
      </c>
      <c r="C109" s="16" t="s">
        <v>334</v>
      </c>
      <c r="D109" s="16" t="s">
        <v>335</v>
      </c>
      <c r="E109" s="16" t="s">
        <v>343</v>
      </c>
      <c r="F109" s="16" t="s">
        <v>344</v>
      </c>
      <c r="G109" s="16" t="s">
        <v>345</v>
      </c>
      <c r="H109" s="16" t="s">
        <v>346</v>
      </c>
      <c r="I109" s="16" t="s">
        <v>340</v>
      </c>
      <c r="J109" s="16" t="s">
        <v>23</v>
      </c>
      <c r="K109" s="16"/>
      <c r="L109" s="16" t="s">
        <v>326</v>
      </c>
      <c r="M109" s="16" t="s">
        <v>12</v>
      </c>
      <c r="N109" s="16" t="s">
        <v>25</v>
      </c>
      <c r="O109" s="16" t="s">
        <v>341</v>
      </c>
      <c r="P109" s="16" t="s">
        <v>342</v>
      </c>
      <c r="Q109" s="91">
        <v>0</v>
      </c>
      <c r="R109" s="19">
        <f>IF(EXACT($D$6,"LOT 3 (Tots)"),SUMIF(Inventari!K:K,Tasques!E109,Inventari!Q:Q),SUMIFS(Inventari!Q:Q,Inventari!O:O,$D$7,Inventari!K:K,Tasques!E109))</f>
        <v>161</v>
      </c>
      <c r="S109" s="19"/>
      <c r="T109" s="91">
        <f t="shared" si="4"/>
        <v>0</v>
      </c>
      <c r="U109" s="19">
        <v>1</v>
      </c>
      <c r="V109" s="91">
        <f t="shared" si="5"/>
        <v>0</v>
      </c>
      <c r="W109" s="86" t="e">
        <f>_xlfn.XLOOKUP(P109,#REF!,#REF!)</f>
        <v>#REF!</v>
      </c>
      <c r="X109" s="78" t="e">
        <f t="shared" si="6"/>
        <v>#REF!</v>
      </c>
      <c r="Y109" s="78" t="e">
        <f>IF(EXACT(COUNTIFS($B$1:B109,B109,$E$1:E109,E109),_xlfn.MAXIFS(AA:AA,B:B,B109,E:E,E109)),SUMIFS(X:X,B:B,B109,E:E,E109),"")</f>
        <v>#REF!</v>
      </c>
      <c r="Z109" s="79" t="e">
        <f t="shared" si="7"/>
        <v>#REF!</v>
      </c>
      <c r="AA109" s="97">
        <f>COUNTIFS($B$1:B109,B109,$E$1:E109,E109)</f>
        <v>1</v>
      </c>
      <c r="AB109" s="97"/>
    </row>
    <row r="110" spans="1:28" ht="19.95" customHeight="1" x14ac:dyDescent="0.3">
      <c r="A110" s="9" t="s">
        <v>61</v>
      </c>
      <c r="B110" s="21" t="s">
        <v>347</v>
      </c>
      <c r="C110" s="21" t="s">
        <v>348</v>
      </c>
      <c r="D110" s="21" t="s">
        <v>335</v>
      </c>
      <c r="E110" s="21" t="s">
        <v>349</v>
      </c>
      <c r="F110" s="21" t="s">
        <v>350</v>
      </c>
      <c r="G110" s="21" t="s">
        <v>351</v>
      </c>
      <c r="H110" s="21" t="s">
        <v>352</v>
      </c>
      <c r="I110" s="21" t="s">
        <v>353</v>
      </c>
      <c r="J110" s="21" t="s">
        <v>23</v>
      </c>
      <c r="K110" s="21"/>
      <c r="L110" s="21" t="s">
        <v>326</v>
      </c>
      <c r="M110" s="21" t="s">
        <v>12</v>
      </c>
      <c r="N110" s="21" t="s">
        <v>25</v>
      </c>
      <c r="O110" s="21" t="s">
        <v>341</v>
      </c>
      <c r="P110" s="21" t="s">
        <v>342</v>
      </c>
      <c r="Q110" s="92">
        <v>1800</v>
      </c>
      <c r="R110" s="22">
        <f>IF(EXACT($D$6,"LOT 3 (Tots)"),SUMIF(Inventari!K:K,Tasques!E110,Inventari!Q:Q),SUMIFS(Inventari!Q:Q,Inventari!O:O,$D$7,Inventari!K:K,Tasques!E110))</f>
        <v>45</v>
      </c>
      <c r="S110" s="22"/>
      <c r="T110" s="92">
        <f t="shared" si="4"/>
        <v>81000</v>
      </c>
      <c r="U110" s="22">
        <v>1</v>
      </c>
      <c r="V110" s="92">
        <f t="shared" si="5"/>
        <v>81000</v>
      </c>
      <c r="W110" s="87" t="e">
        <f>_xlfn.XLOOKUP(P110,#REF!,#REF!)</f>
        <v>#REF!</v>
      </c>
      <c r="X110" s="80" t="e">
        <f t="shared" si="6"/>
        <v>#REF!</v>
      </c>
      <c r="Y110" s="80" t="e">
        <f>IF(EXACT(COUNTIFS($B$1:B110,B110,$E$1:E110,E110),_xlfn.MAXIFS(AA:AA,B:B,B110,E:E,E110)),SUMIFS(X:X,B:B,B110,E:E,E110),"")</f>
        <v>#REF!</v>
      </c>
      <c r="Z110" s="81" t="e">
        <f t="shared" si="7"/>
        <v>#REF!</v>
      </c>
      <c r="AA110" s="98">
        <f>COUNTIFS($B$1:B110,B110,$E$1:E110,E110)</f>
        <v>1</v>
      </c>
      <c r="AB110" s="98"/>
    </row>
    <row r="111" spans="1:28" ht="19.95" customHeight="1" x14ac:dyDescent="0.3">
      <c r="A111" s="3" t="s">
        <v>61</v>
      </c>
      <c r="B111" s="16" t="s">
        <v>354</v>
      </c>
      <c r="C111" s="16" t="s">
        <v>355</v>
      </c>
      <c r="D111" s="16" t="s">
        <v>216</v>
      </c>
      <c r="E111" s="16" t="s">
        <v>217</v>
      </c>
      <c r="F111" s="16" t="s">
        <v>218</v>
      </c>
      <c r="G111" s="16" t="s">
        <v>356</v>
      </c>
      <c r="H111" s="16" t="s">
        <v>357</v>
      </c>
      <c r="I111" s="16" t="s">
        <v>358</v>
      </c>
      <c r="J111" s="16" t="s">
        <v>23</v>
      </c>
      <c r="K111" s="16"/>
      <c r="L111" s="16" t="s">
        <v>326</v>
      </c>
      <c r="M111" s="16" t="s">
        <v>12</v>
      </c>
      <c r="N111" s="16" t="s">
        <v>25</v>
      </c>
      <c r="O111" s="16" t="s">
        <v>359</v>
      </c>
      <c r="P111" s="16" t="s">
        <v>360</v>
      </c>
      <c r="Q111" s="91">
        <v>4200</v>
      </c>
      <c r="R111" s="19">
        <f>IF(EXACT($D$6,"LOT 3 (Tots)"),SUMIF(Inventari!K:K,Tasques!E111,Inventari!Q:Q),SUMIFS(Inventari!Q:Q,Inventari!O:O,$D$7,Inventari!K:K,Tasques!E111))</f>
        <v>2</v>
      </c>
      <c r="S111" s="19"/>
      <c r="T111" s="91">
        <f t="shared" si="4"/>
        <v>8400</v>
      </c>
      <c r="U111" s="19">
        <v>1</v>
      </c>
      <c r="V111" s="91">
        <f t="shared" si="5"/>
        <v>8400</v>
      </c>
      <c r="W111" s="86" t="e">
        <f>_xlfn.XLOOKUP(P111,#REF!,#REF!)</f>
        <v>#REF!</v>
      </c>
      <c r="X111" s="78" t="e">
        <f t="shared" si="6"/>
        <v>#REF!</v>
      </c>
      <c r="Y111" s="78" t="str">
        <f>IF(EXACT(COUNTIFS($B$1:B111,B111,$E$1:E111,E111),_xlfn.MAXIFS(AA:AA,B:B,B111,E:E,E111)),SUMIFS(X:X,B:B,B111,E:E,E111),"")</f>
        <v/>
      </c>
      <c r="Z111" s="79" t="str">
        <f t="shared" si="7"/>
        <v/>
      </c>
      <c r="AA111" s="97">
        <f>COUNTIFS($B$1:B111,B111,$E$1:E111,E111)</f>
        <v>1</v>
      </c>
      <c r="AB111" s="97"/>
    </row>
    <row r="112" spans="1:28" ht="19.95" customHeight="1" x14ac:dyDescent="0.3">
      <c r="A112" s="3" t="s">
        <v>61</v>
      </c>
      <c r="B112" s="16" t="s">
        <v>354</v>
      </c>
      <c r="C112" s="16" t="s">
        <v>355</v>
      </c>
      <c r="D112" s="16" t="s">
        <v>216</v>
      </c>
      <c r="E112" s="16" t="s">
        <v>217</v>
      </c>
      <c r="F112" s="16" t="s">
        <v>218</v>
      </c>
      <c r="G112" s="16" t="s">
        <v>356</v>
      </c>
      <c r="H112" s="16" t="s">
        <v>361</v>
      </c>
      <c r="I112" s="16" t="s">
        <v>362</v>
      </c>
      <c r="J112" s="16" t="s">
        <v>23</v>
      </c>
      <c r="K112" s="16"/>
      <c r="L112" s="16" t="s">
        <v>326</v>
      </c>
      <c r="M112" s="16" t="s">
        <v>12</v>
      </c>
      <c r="N112" s="16" t="s">
        <v>25</v>
      </c>
      <c r="O112" s="16" t="s">
        <v>359</v>
      </c>
      <c r="P112" s="16" t="s">
        <v>360</v>
      </c>
      <c r="Q112" s="91">
        <v>4200</v>
      </c>
      <c r="R112" s="19">
        <f>IF(EXACT($D$6,"LOT 3 (Tots)"),SUMIF(Inventari!K:K,Tasques!E112,Inventari!Q:Q),SUMIFS(Inventari!Q:Q,Inventari!O:O,$D$7,Inventari!K:K,Tasques!E112))</f>
        <v>2</v>
      </c>
      <c r="S112" s="19"/>
      <c r="T112" s="91">
        <f t="shared" si="4"/>
        <v>8400</v>
      </c>
      <c r="U112" s="19">
        <v>1</v>
      </c>
      <c r="V112" s="91">
        <f t="shared" si="5"/>
        <v>8400</v>
      </c>
      <c r="W112" s="86" t="e">
        <f>_xlfn.XLOOKUP(P112,#REF!,#REF!)</f>
        <v>#REF!</v>
      </c>
      <c r="X112" s="78" t="e">
        <f t="shared" si="6"/>
        <v>#REF!</v>
      </c>
      <c r="Y112" s="78" t="e">
        <f>IF(EXACT(COUNTIFS($B$1:B112,B112,$E$1:E112,E112),_xlfn.MAXIFS(AA:AA,B:B,B112,E:E,E112)),SUMIFS(X:X,B:B,B112,E:E,E112),"")</f>
        <v>#REF!</v>
      </c>
      <c r="Z112" s="79" t="e">
        <f t="shared" si="7"/>
        <v>#REF!</v>
      </c>
      <c r="AA112" s="97">
        <f>COUNTIFS($B$1:B112,B112,$E$1:E112,E112)</f>
        <v>2</v>
      </c>
      <c r="AB112" s="97"/>
    </row>
    <row r="113" spans="1:28" ht="19.95" customHeight="1" x14ac:dyDescent="0.3">
      <c r="A113" s="9" t="s">
        <v>61</v>
      </c>
      <c r="B113" s="21" t="s">
        <v>363</v>
      </c>
      <c r="C113" s="21" t="s">
        <v>364</v>
      </c>
      <c r="D113" s="21" t="s">
        <v>89</v>
      </c>
      <c r="E113" s="21" t="s">
        <v>132</v>
      </c>
      <c r="F113" s="21" t="s">
        <v>133</v>
      </c>
      <c r="G113" s="21" t="s">
        <v>371</v>
      </c>
      <c r="H113" s="21" t="s">
        <v>372</v>
      </c>
      <c r="I113" s="21" t="s">
        <v>370</v>
      </c>
      <c r="J113" s="21" t="s">
        <v>23</v>
      </c>
      <c r="K113" s="21"/>
      <c r="L113" s="21" t="s">
        <v>368</v>
      </c>
      <c r="M113" s="21" t="s">
        <v>12</v>
      </c>
      <c r="N113" s="21" t="s">
        <v>25</v>
      </c>
      <c r="O113" s="21" t="s">
        <v>95</v>
      </c>
      <c r="P113" s="21" t="s">
        <v>96</v>
      </c>
      <c r="Q113" s="92">
        <v>108</v>
      </c>
      <c r="R113" s="22">
        <f>IF(EXACT($D$6,"LOT 3 (Tots)"),SUMIF(Inventari!K:K,Tasques!E113,Inventari!Q:Q),SUMIFS(Inventari!Q:Q,Inventari!O:O,$D$7,Inventari!K:K,Tasques!E113))</f>
        <v>65</v>
      </c>
      <c r="S113" s="22"/>
      <c r="T113" s="92">
        <f t="shared" si="4"/>
        <v>7020</v>
      </c>
      <c r="U113" s="22">
        <v>1</v>
      </c>
      <c r="V113" s="92">
        <f t="shared" si="5"/>
        <v>7020</v>
      </c>
      <c r="W113" s="87" t="e">
        <f>_xlfn.XLOOKUP(P113,#REF!,#REF!)</f>
        <v>#REF!</v>
      </c>
      <c r="X113" s="80" t="e">
        <f t="shared" si="6"/>
        <v>#REF!</v>
      </c>
      <c r="Y113" s="80" t="str">
        <f>IF(EXACT(COUNTIFS($B$1:B113,B113,$E$1:E113,E113),_xlfn.MAXIFS(AA:AA,B:B,B113,E:E,E113)),SUMIFS(X:X,B:B,B113,E:E,E113),"")</f>
        <v/>
      </c>
      <c r="Z113" s="81" t="str">
        <f t="shared" si="7"/>
        <v/>
      </c>
      <c r="AA113" s="98">
        <f>COUNTIFS($B$1:B113,B113,$E$1:E113,E113)</f>
        <v>1</v>
      </c>
      <c r="AB113" s="98"/>
    </row>
    <row r="114" spans="1:28" ht="19.95" customHeight="1" x14ac:dyDescent="0.3">
      <c r="A114" s="9" t="s">
        <v>61</v>
      </c>
      <c r="B114" s="21" t="s">
        <v>363</v>
      </c>
      <c r="C114" s="21" t="s">
        <v>364</v>
      </c>
      <c r="D114" s="21" t="s">
        <v>89</v>
      </c>
      <c r="E114" s="21" t="s">
        <v>132</v>
      </c>
      <c r="F114" s="21" t="s">
        <v>133</v>
      </c>
      <c r="G114" s="21" t="s">
        <v>373</v>
      </c>
      <c r="H114" s="21" t="s">
        <v>374</v>
      </c>
      <c r="I114" s="21" t="s">
        <v>375</v>
      </c>
      <c r="J114" s="21" t="s">
        <v>23</v>
      </c>
      <c r="K114" s="21"/>
      <c r="L114" s="21" t="s">
        <v>368</v>
      </c>
      <c r="M114" s="21" t="s">
        <v>12</v>
      </c>
      <c r="N114" s="21" t="s">
        <v>25</v>
      </c>
      <c r="O114" s="21" t="s">
        <v>95</v>
      </c>
      <c r="P114" s="21" t="s">
        <v>96</v>
      </c>
      <c r="Q114" s="92">
        <v>300</v>
      </c>
      <c r="R114" s="22">
        <f>IF(EXACT($D$6,"LOT 3 (Tots)"),SUMIF(Inventari!K:K,Tasques!E114,Inventari!Q:Q),SUMIFS(Inventari!Q:Q,Inventari!O:O,$D$7,Inventari!K:K,Tasques!E114))</f>
        <v>65</v>
      </c>
      <c r="S114" s="22"/>
      <c r="T114" s="92">
        <f t="shared" si="4"/>
        <v>19500</v>
      </c>
      <c r="U114" s="22">
        <v>12</v>
      </c>
      <c r="V114" s="92">
        <f t="shared" si="5"/>
        <v>234000</v>
      </c>
      <c r="W114" s="87" t="e">
        <f>_xlfn.XLOOKUP(P114,#REF!,#REF!)</f>
        <v>#REF!</v>
      </c>
      <c r="X114" s="80" t="e">
        <f t="shared" si="6"/>
        <v>#REF!</v>
      </c>
      <c r="Y114" s="80" t="e">
        <f>IF(EXACT(COUNTIFS($B$1:B114,B114,$E$1:E114,E114),_xlfn.MAXIFS(AA:AA,B:B,B114,E:E,E114)),SUMIFS(X:X,B:B,B114,E:E,E114),"")</f>
        <v>#REF!</v>
      </c>
      <c r="Z114" s="81" t="e">
        <f t="shared" si="7"/>
        <v>#REF!</v>
      </c>
      <c r="AA114" s="98">
        <f>COUNTIFS($B$1:B114,B114,$E$1:E114,E114)</f>
        <v>2</v>
      </c>
      <c r="AB114" s="98"/>
    </row>
    <row r="115" spans="1:28" ht="19.95" customHeight="1" x14ac:dyDescent="0.3">
      <c r="A115" s="3" t="s">
        <v>61</v>
      </c>
      <c r="B115" s="16" t="s">
        <v>376</v>
      </c>
      <c r="C115" s="16" t="s">
        <v>377</v>
      </c>
      <c r="D115" s="16" t="s">
        <v>53</v>
      </c>
      <c r="E115" s="16" t="s">
        <v>54</v>
      </c>
      <c r="F115" s="16" t="s">
        <v>55</v>
      </c>
      <c r="G115" s="16" t="s">
        <v>378</v>
      </c>
      <c r="H115" s="16" t="s">
        <v>379</v>
      </c>
      <c r="I115" s="16" t="s">
        <v>380</v>
      </c>
      <c r="J115" s="16" t="s">
        <v>23</v>
      </c>
      <c r="K115" s="16"/>
      <c r="L115" s="16" t="s">
        <v>368</v>
      </c>
      <c r="M115" s="16" t="s">
        <v>12</v>
      </c>
      <c r="N115" s="16" t="s">
        <v>25</v>
      </c>
      <c r="O115" s="16" t="s">
        <v>60</v>
      </c>
      <c r="P115" s="16" t="s">
        <v>381</v>
      </c>
      <c r="Q115" s="91">
        <v>5400</v>
      </c>
      <c r="R115" s="19">
        <f>IF(EXACT($D$6,"LOT 3 (Tots)"),SUMIF(Inventari!K:K,Tasques!E115,Inventari!Q:Q),SUMIFS(Inventari!Q:Q,Inventari!O:O,$D$7,Inventari!K:K,Tasques!E115))</f>
        <v>4</v>
      </c>
      <c r="S115" s="19"/>
      <c r="T115" s="91">
        <f t="shared" si="4"/>
        <v>21600</v>
      </c>
      <c r="U115" s="19">
        <v>12</v>
      </c>
      <c r="V115" s="91">
        <f t="shared" si="5"/>
        <v>259200</v>
      </c>
      <c r="W115" s="86" t="e">
        <f>_xlfn.XLOOKUP(P115,#REF!,#REF!)</f>
        <v>#REF!</v>
      </c>
      <c r="X115" s="78" t="e">
        <f t="shared" si="6"/>
        <v>#REF!</v>
      </c>
      <c r="Y115" s="78" t="e">
        <f>IF(EXACT(COUNTIFS($B$1:B115,B115,$E$1:E115,E115),_xlfn.MAXIFS(AA:AA,B:B,B115,E:E,E115)),SUMIFS(X:X,B:B,B115,E:E,E115),"")</f>
        <v>#REF!</v>
      </c>
      <c r="Z115" s="79" t="e">
        <f t="shared" si="7"/>
        <v>#REF!</v>
      </c>
      <c r="AA115" s="97">
        <f>COUNTIFS($B$1:B115,B115,$E$1:E115,E115)</f>
        <v>1</v>
      </c>
      <c r="AB115" s="97"/>
    </row>
    <row r="116" spans="1:28" ht="19.95" customHeight="1" x14ac:dyDescent="0.3">
      <c r="A116" s="9" t="s">
        <v>61</v>
      </c>
      <c r="B116" s="21" t="s">
        <v>382</v>
      </c>
      <c r="C116" s="21" t="s">
        <v>383</v>
      </c>
      <c r="D116" s="21" t="s">
        <v>17</v>
      </c>
      <c r="E116" s="21" t="s">
        <v>384</v>
      </c>
      <c r="F116" s="21" t="s">
        <v>385</v>
      </c>
      <c r="G116" s="21" t="s">
        <v>386</v>
      </c>
      <c r="H116" s="21" t="s">
        <v>387</v>
      </c>
      <c r="I116" s="21" t="s">
        <v>388</v>
      </c>
      <c r="J116" s="21" t="s">
        <v>23</v>
      </c>
      <c r="K116" s="21"/>
      <c r="L116" s="21" t="s">
        <v>120</v>
      </c>
      <c r="M116" s="21" t="s">
        <v>12</v>
      </c>
      <c r="N116" s="21" t="s">
        <v>389</v>
      </c>
      <c r="O116" s="21" t="s">
        <v>390</v>
      </c>
      <c r="P116" s="21" t="s">
        <v>391</v>
      </c>
      <c r="Q116" s="92">
        <v>1800</v>
      </c>
      <c r="R116" s="22">
        <f>IF(EXACT($D$6,"LOT 3 (Tots)"),SUMIF(Inventari!K:K,Tasques!E116,Inventari!Q:Q),SUMIFS(Inventari!Q:Q,Inventari!O:O,$D$7,Inventari!K:K,Tasques!E116))</f>
        <v>2</v>
      </c>
      <c r="S116" s="22"/>
      <c r="T116" s="92">
        <f t="shared" si="4"/>
        <v>3600</v>
      </c>
      <c r="U116" s="22">
        <v>1</v>
      </c>
      <c r="V116" s="92">
        <f t="shared" si="5"/>
        <v>3600</v>
      </c>
      <c r="W116" s="87" t="e">
        <f>_xlfn.XLOOKUP(P116,#REF!,#REF!)</f>
        <v>#REF!</v>
      </c>
      <c r="X116" s="80" t="e">
        <f t="shared" si="6"/>
        <v>#REF!</v>
      </c>
      <c r="Y116" s="80" t="e">
        <f>IF(EXACT(COUNTIFS($B$1:B116,B116,$E$1:E116,E116),_xlfn.MAXIFS(AA:AA,B:B,B116,E:E,E116)),SUMIFS(X:X,B:B,B116,E:E,E116),"")</f>
        <v>#REF!</v>
      </c>
      <c r="Z116" s="81" t="e">
        <f t="shared" si="7"/>
        <v>#REF!</v>
      </c>
      <c r="AA116" s="98">
        <f>COUNTIFS($B$1:B116,B116,$E$1:E116,E116)</f>
        <v>1</v>
      </c>
      <c r="AB116" s="98"/>
    </row>
    <row r="117" spans="1:28" ht="19.95" customHeight="1" x14ac:dyDescent="0.3">
      <c r="A117" s="3" t="s">
        <v>61</v>
      </c>
      <c r="B117" s="16" t="s">
        <v>392</v>
      </c>
      <c r="C117" s="16" t="s">
        <v>393</v>
      </c>
      <c r="D117" s="16" t="s">
        <v>17</v>
      </c>
      <c r="E117" s="16" t="s">
        <v>28</v>
      </c>
      <c r="F117" s="16" t="s">
        <v>29</v>
      </c>
      <c r="G117" s="16" t="s">
        <v>394</v>
      </c>
      <c r="H117" s="16" t="s">
        <v>395</v>
      </c>
      <c r="I117" s="16" t="s">
        <v>396</v>
      </c>
      <c r="J117" s="16" t="s">
        <v>23</v>
      </c>
      <c r="K117" s="16"/>
      <c r="L117" s="16" t="s">
        <v>120</v>
      </c>
      <c r="M117" s="16" t="s">
        <v>12</v>
      </c>
      <c r="N117" s="16" t="s">
        <v>25</v>
      </c>
      <c r="O117" s="16" t="s">
        <v>397</v>
      </c>
      <c r="P117" s="16" t="s">
        <v>391</v>
      </c>
      <c r="Q117" s="91">
        <v>720</v>
      </c>
      <c r="R117" s="19">
        <f>IF(EXACT($D$6,"LOT 3 (Tots)"),SUMIF(Inventari!K:K,Tasques!E117,Inventari!Q:Q),SUMIFS(Inventari!Q:Q,Inventari!O:O,$D$7,Inventari!K:K,Tasques!E117))</f>
        <v>5</v>
      </c>
      <c r="S117" s="19"/>
      <c r="T117" s="91">
        <f t="shared" si="4"/>
        <v>3600</v>
      </c>
      <c r="U117" s="19">
        <v>1</v>
      </c>
      <c r="V117" s="91">
        <f t="shared" si="5"/>
        <v>3600</v>
      </c>
      <c r="W117" s="86" t="e">
        <f>_xlfn.XLOOKUP(P117,#REF!,#REF!)</f>
        <v>#REF!</v>
      </c>
      <c r="X117" s="78" t="e">
        <f t="shared" si="6"/>
        <v>#REF!</v>
      </c>
      <c r="Y117" s="78" t="e">
        <f>IF(EXACT(COUNTIFS($B$1:B117,B117,$E$1:E117,E117),_xlfn.MAXIFS(AA:AA,B:B,B117,E:E,E117)),SUMIFS(X:X,B:B,B117,E:E,E117),"")</f>
        <v>#REF!</v>
      </c>
      <c r="Z117" s="79" t="str">
        <f t="shared" si="7"/>
        <v/>
      </c>
      <c r="AA117" s="97">
        <f>COUNTIFS($B$1:B117,B117,$E$1:E117,E117)</f>
        <v>1</v>
      </c>
      <c r="AB117" s="97"/>
    </row>
    <row r="118" spans="1:28" ht="19.95" customHeight="1" x14ac:dyDescent="0.3">
      <c r="A118" s="3" t="s">
        <v>61</v>
      </c>
      <c r="B118" s="16" t="s">
        <v>392</v>
      </c>
      <c r="C118" s="16" t="s">
        <v>393</v>
      </c>
      <c r="D118" s="16" t="s">
        <v>17</v>
      </c>
      <c r="E118" s="16" t="s">
        <v>32</v>
      </c>
      <c r="F118" s="16" t="s">
        <v>33</v>
      </c>
      <c r="G118" s="16" t="s">
        <v>394</v>
      </c>
      <c r="H118" s="16" t="s">
        <v>398</v>
      </c>
      <c r="I118" s="16" t="s">
        <v>396</v>
      </c>
      <c r="J118" s="16" t="s">
        <v>23</v>
      </c>
      <c r="K118" s="16"/>
      <c r="L118" s="16" t="s">
        <v>120</v>
      </c>
      <c r="M118" s="16" t="s">
        <v>12</v>
      </c>
      <c r="N118" s="16" t="s">
        <v>25</v>
      </c>
      <c r="O118" s="16" t="s">
        <v>397</v>
      </c>
      <c r="P118" s="16" t="s">
        <v>391</v>
      </c>
      <c r="Q118" s="91">
        <v>720</v>
      </c>
      <c r="R118" s="19">
        <f>IF(EXACT($D$6,"LOT 3 (Tots)"),SUMIF(Inventari!K:K,Tasques!E118,Inventari!Q:Q),SUMIFS(Inventari!Q:Q,Inventari!O:O,$D$7,Inventari!K:K,Tasques!E118))</f>
        <v>9</v>
      </c>
      <c r="S118" s="19"/>
      <c r="T118" s="91">
        <f t="shared" si="4"/>
        <v>6480</v>
      </c>
      <c r="U118" s="19">
        <v>1</v>
      </c>
      <c r="V118" s="91">
        <f t="shared" si="5"/>
        <v>6480</v>
      </c>
      <c r="W118" s="86" t="e">
        <f>_xlfn.XLOOKUP(P118,#REF!,#REF!)</f>
        <v>#REF!</v>
      </c>
      <c r="X118" s="78" t="e">
        <f t="shared" si="6"/>
        <v>#REF!</v>
      </c>
      <c r="Y118" s="78" t="e">
        <f>IF(EXACT(COUNTIFS($B$1:B118,B118,$E$1:E118,E118),_xlfn.MAXIFS(AA:AA,B:B,B118,E:E,E118)),SUMIFS(X:X,B:B,B118,E:E,E118),"")</f>
        <v>#REF!</v>
      </c>
      <c r="Z118" s="79" t="str">
        <f t="shared" si="7"/>
        <v/>
      </c>
      <c r="AA118" s="97">
        <f>COUNTIFS($B$1:B118,B118,$E$1:E118,E118)</f>
        <v>1</v>
      </c>
      <c r="AB118" s="97"/>
    </row>
    <row r="119" spans="1:28" ht="19.95" customHeight="1" x14ac:dyDescent="0.3">
      <c r="A119" s="3" t="s">
        <v>61</v>
      </c>
      <c r="B119" s="16" t="s">
        <v>392</v>
      </c>
      <c r="C119" s="16" t="s">
        <v>393</v>
      </c>
      <c r="D119" s="16" t="s">
        <v>17</v>
      </c>
      <c r="E119" s="16" t="s">
        <v>39</v>
      </c>
      <c r="F119" s="16" t="s">
        <v>40</v>
      </c>
      <c r="G119" s="16" t="s">
        <v>399</v>
      </c>
      <c r="H119" s="16" t="s">
        <v>400</v>
      </c>
      <c r="I119" s="16" t="s">
        <v>396</v>
      </c>
      <c r="J119" s="16" t="s">
        <v>23</v>
      </c>
      <c r="K119" s="16"/>
      <c r="L119" s="16" t="s">
        <v>120</v>
      </c>
      <c r="M119" s="16" t="s">
        <v>12</v>
      </c>
      <c r="N119" s="16" t="s">
        <v>25</v>
      </c>
      <c r="O119" s="16" t="s">
        <v>397</v>
      </c>
      <c r="P119" s="16" t="s">
        <v>391</v>
      </c>
      <c r="Q119" s="91">
        <v>720</v>
      </c>
      <c r="R119" s="19">
        <f>IF(EXACT($D$6,"LOT 3 (Tots)"),SUMIF(Inventari!K:K,Tasques!E119,Inventari!Q:Q),SUMIFS(Inventari!Q:Q,Inventari!O:O,$D$7,Inventari!K:K,Tasques!E119))</f>
        <v>1</v>
      </c>
      <c r="S119" s="19"/>
      <c r="T119" s="91">
        <f t="shared" si="4"/>
        <v>720</v>
      </c>
      <c r="U119" s="19">
        <v>1</v>
      </c>
      <c r="V119" s="91">
        <f t="shared" si="5"/>
        <v>720</v>
      </c>
      <c r="W119" s="86" t="e">
        <f>_xlfn.XLOOKUP(P119,#REF!,#REF!)</f>
        <v>#REF!</v>
      </c>
      <c r="X119" s="78" t="e">
        <f t="shared" si="6"/>
        <v>#REF!</v>
      </c>
      <c r="Y119" s="78" t="e">
        <f>IF(EXACT(COUNTIFS($B$1:B119,B119,$E$1:E119,E119),_xlfn.MAXIFS(AA:AA,B:B,B119,E:E,E119)),SUMIFS(X:X,B:B,B119,E:E,E119),"")</f>
        <v>#REF!</v>
      </c>
      <c r="Z119" s="79" t="str">
        <f t="shared" si="7"/>
        <v/>
      </c>
      <c r="AA119" s="97">
        <f>COUNTIFS($B$1:B119,B119,$E$1:E119,E119)</f>
        <v>1</v>
      </c>
      <c r="AB119" s="97"/>
    </row>
    <row r="120" spans="1:28" ht="19.95" customHeight="1" x14ac:dyDescent="0.3">
      <c r="A120" s="3" t="s">
        <v>61</v>
      </c>
      <c r="B120" s="16" t="s">
        <v>392</v>
      </c>
      <c r="C120" s="16" t="s">
        <v>393</v>
      </c>
      <c r="D120" s="16" t="s">
        <v>17</v>
      </c>
      <c r="E120" s="16" t="s">
        <v>47</v>
      </c>
      <c r="F120" s="16" t="s">
        <v>48</v>
      </c>
      <c r="G120" s="16" t="s">
        <v>401</v>
      </c>
      <c r="H120" s="16" t="s">
        <v>402</v>
      </c>
      <c r="I120" s="16" t="s">
        <v>403</v>
      </c>
      <c r="J120" s="16" t="s">
        <v>23</v>
      </c>
      <c r="K120" s="16"/>
      <c r="L120" s="16" t="s">
        <v>120</v>
      </c>
      <c r="M120" s="16" t="s">
        <v>12</v>
      </c>
      <c r="N120" s="16" t="s">
        <v>25</v>
      </c>
      <c r="O120" s="16" t="s">
        <v>397</v>
      </c>
      <c r="P120" s="16" t="s">
        <v>391</v>
      </c>
      <c r="Q120" s="91">
        <v>720</v>
      </c>
      <c r="R120" s="19">
        <f>IF(EXACT($D$6,"LOT 3 (Tots)"),SUMIF(Inventari!K:K,Tasques!E120,Inventari!Q:Q),SUMIFS(Inventari!Q:Q,Inventari!O:O,$D$7,Inventari!K:K,Tasques!E120))</f>
        <v>1</v>
      </c>
      <c r="S120" s="19"/>
      <c r="T120" s="91">
        <f t="shared" si="4"/>
        <v>720</v>
      </c>
      <c r="U120" s="19">
        <v>1</v>
      </c>
      <c r="V120" s="91">
        <f t="shared" si="5"/>
        <v>720</v>
      </c>
      <c r="W120" s="86" t="e">
        <f>_xlfn.XLOOKUP(P120,#REF!,#REF!)</f>
        <v>#REF!</v>
      </c>
      <c r="X120" s="78" t="e">
        <f t="shared" si="6"/>
        <v>#REF!</v>
      </c>
      <c r="Y120" s="78" t="e">
        <f>IF(EXACT(COUNTIFS($B$1:B120,B120,$E$1:E120,E120),_xlfn.MAXIFS(AA:AA,B:B,B120,E:E,E120)),SUMIFS(X:X,B:B,B120,E:E,E120),"")</f>
        <v>#REF!</v>
      </c>
      <c r="Z120" s="79" t="e">
        <f t="shared" si="7"/>
        <v>#REF!</v>
      </c>
      <c r="AA120" s="97">
        <f>COUNTIFS($B$1:B120,B120,$E$1:E120,E120)</f>
        <v>1</v>
      </c>
      <c r="AB120" s="97"/>
    </row>
    <row r="121" spans="1:28" ht="19.95" customHeight="1" x14ac:dyDescent="0.3">
      <c r="A121" s="9" t="s">
        <v>61</v>
      </c>
      <c r="B121" s="21" t="s">
        <v>404</v>
      </c>
      <c r="C121" s="21" t="s">
        <v>405</v>
      </c>
      <c r="D121" s="21" t="s">
        <v>17</v>
      </c>
      <c r="E121" s="21" t="s">
        <v>32</v>
      </c>
      <c r="F121" s="21" t="s">
        <v>33</v>
      </c>
      <c r="G121" s="21" t="s">
        <v>394</v>
      </c>
      <c r="H121" s="21" t="s">
        <v>406</v>
      </c>
      <c r="I121" s="21" t="s">
        <v>396</v>
      </c>
      <c r="J121" s="21" t="s">
        <v>23</v>
      </c>
      <c r="K121" s="21"/>
      <c r="L121" s="21" t="s">
        <v>59</v>
      </c>
      <c r="M121" s="21" t="s">
        <v>12</v>
      </c>
      <c r="N121" s="21" t="s">
        <v>25</v>
      </c>
      <c r="O121" s="21" t="s">
        <v>397</v>
      </c>
      <c r="P121" s="21" t="s">
        <v>391</v>
      </c>
      <c r="Q121" s="92">
        <v>720</v>
      </c>
      <c r="R121" s="22">
        <f>IF(EXACT($D$6,"LOT 3 (Tots)"),SUMIF(Inventari!K:K,Tasques!E121,Inventari!Q:Q),SUMIFS(Inventari!Q:Q,Inventari!O:O,$D$7,Inventari!K:K,Tasques!E121))</f>
        <v>9</v>
      </c>
      <c r="S121" s="22"/>
      <c r="T121" s="92">
        <f t="shared" si="4"/>
        <v>6480</v>
      </c>
      <c r="U121" s="22">
        <v>1</v>
      </c>
      <c r="V121" s="92">
        <f t="shared" si="5"/>
        <v>6480</v>
      </c>
      <c r="W121" s="87" t="e">
        <f>_xlfn.XLOOKUP(P121,#REF!,#REF!)</f>
        <v>#REF!</v>
      </c>
      <c r="X121" s="80" t="e">
        <f t="shared" si="6"/>
        <v>#REF!</v>
      </c>
      <c r="Y121" s="80" t="e">
        <f>IF(EXACT(COUNTIFS($B$1:B121,B121,$E$1:E121,E121),_xlfn.MAXIFS(AA:AA,B:B,B121,E:E,E121)),SUMIFS(X:X,B:B,B121,E:E,E121),"")</f>
        <v>#REF!</v>
      </c>
      <c r="Z121" s="81" t="str">
        <f t="shared" si="7"/>
        <v/>
      </c>
      <c r="AA121" s="98">
        <f>COUNTIFS($B$1:B121,B121,$E$1:E121,E121)</f>
        <v>1</v>
      </c>
      <c r="AB121" s="98"/>
    </row>
    <row r="122" spans="1:28" ht="19.95" customHeight="1" x14ac:dyDescent="0.3">
      <c r="A122" s="9" t="s">
        <v>61</v>
      </c>
      <c r="B122" s="21" t="s">
        <v>404</v>
      </c>
      <c r="C122" s="21" t="s">
        <v>405</v>
      </c>
      <c r="D122" s="21" t="s">
        <v>17</v>
      </c>
      <c r="E122" s="21" t="s">
        <v>28</v>
      </c>
      <c r="F122" s="21" t="s">
        <v>29</v>
      </c>
      <c r="G122" s="21" t="s">
        <v>394</v>
      </c>
      <c r="H122" s="21" t="s">
        <v>398</v>
      </c>
      <c r="I122" s="21" t="s">
        <v>396</v>
      </c>
      <c r="J122" s="21" t="s">
        <v>23</v>
      </c>
      <c r="K122" s="21"/>
      <c r="L122" s="21" t="s">
        <v>59</v>
      </c>
      <c r="M122" s="21" t="s">
        <v>12</v>
      </c>
      <c r="N122" s="21" t="s">
        <v>25</v>
      </c>
      <c r="O122" s="21" t="s">
        <v>397</v>
      </c>
      <c r="P122" s="21" t="s">
        <v>391</v>
      </c>
      <c r="Q122" s="92">
        <v>720</v>
      </c>
      <c r="R122" s="22">
        <f>IF(EXACT($D$6,"LOT 3 (Tots)"),SUMIF(Inventari!K:K,Tasques!E122,Inventari!Q:Q),SUMIFS(Inventari!Q:Q,Inventari!O:O,$D$7,Inventari!K:K,Tasques!E122))</f>
        <v>5</v>
      </c>
      <c r="S122" s="22"/>
      <c r="T122" s="92">
        <f t="shared" si="4"/>
        <v>3600</v>
      </c>
      <c r="U122" s="22">
        <v>1</v>
      </c>
      <c r="V122" s="92">
        <f t="shared" si="5"/>
        <v>3600</v>
      </c>
      <c r="W122" s="87" t="e">
        <f>_xlfn.XLOOKUP(P122,#REF!,#REF!)</f>
        <v>#REF!</v>
      </c>
      <c r="X122" s="80" t="e">
        <f t="shared" si="6"/>
        <v>#REF!</v>
      </c>
      <c r="Y122" s="80" t="e">
        <f>IF(EXACT(COUNTIFS($B$1:B122,B122,$E$1:E122,E122),_xlfn.MAXIFS(AA:AA,B:B,B122,E:E,E122)),SUMIFS(X:X,B:B,B122,E:E,E122),"")</f>
        <v>#REF!</v>
      </c>
      <c r="Z122" s="81" t="str">
        <f t="shared" si="7"/>
        <v/>
      </c>
      <c r="AA122" s="98">
        <f>COUNTIFS($B$1:B122,B122,$E$1:E122,E122)</f>
        <v>1</v>
      </c>
      <c r="AB122" s="98"/>
    </row>
    <row r="123" spans="1:28" ht="19.95" customHeight="1" x14ac:dyDescent="0.3">
      <c r="A123" s="9" t="s">
        <v>61</v>
      </c>
      <c r="B123" s="21" t="s">
        <v>404</v>
      </c>
      <c r="C123" s="21" t="s">
        <v>405</v>
      </c>
      <c r="D123" s="21" t="s">
        <v>17</v>
      </c>
      <c r="E123" s="21" t="s">
        <v>39</v>
      </c>
      <c r="F123" s="21" t="s">
        <v>40</v>
      </c>
      <c r="G123" s="21" t="s">
        <v>399</v>
      </c>
      <c r="H123" s="21" t="s">
        <v>400</v>
      </c>
      <c r="I123" s="21" t="s">
        <v>407</v>
      </c>
      <c r="J123" s="21" t="s">
        <v>23</v>
      </c>
      <c r="K123" s="21"/>
      <c r="L123" s="21" t="s">
        <v>59</v>
      </c>
      <c r="M123" s="21" t="s">
        <v>12</v>
      </c>
      <c r="N123" s="21" t="s">
        <v>25</v>
      </c>
      <c r="O123" s="21" t="s">
        <v>397</v>
      </c>
      <c r="P123" s="21" t="s">
        <v>391</v>
      </c>
      <c r="Q123" s="92">
        <v>720</v>
      </c>
      <c r="R123" s="22">
        <f>IF(EXACT($D$6,"LOT 3 (Tots)"),SUMIF(Inventari!K:K,Tasques!E123,Inventari!Q:Q),SUMIFS(Inventari!Q:Q,Inventari!O:O,$D$7,Inventari!K:K,Tasques!E123))</f>
        <v>1</v>
      </c>
      <c r="S123" s="22"/>
      <c r="T123" s="92">
        <f t="shared" si="4"/>
        <v>720</v>
      </c>
      <c r="U123" s="22">
        <v>1</v>
      </c>
      <c r="V123" s="92">
        <f t="shared" si="5"/>
        <v>720</v>
      </c>
      <c r="W123" s="87" t="e">
        <f>_xlfn.XLOOKUP(P123,#REF!,#REF!)</f>
        <v>#REF!</v>
      </c>
      <c r="X123" s="80" t="e">
        <f t="shared" si="6"/>
        <v>#REF!</v>
      </c>
      <c r="Y123" s="80" t="e">
        <f>IF(EXACT(COUNTIFS($B$1:B123,B123,$E$1:E123,E123),_xlfn.MAXIFS(AA:AA,B:B,B123,E:E,E123)),SUMIFS(X:X,B:B,B123,E:E,E123),"")</f>
        <v>#REF!</v>
      </c>
      <c r="Z123" s="81" t="str">
        <f t="shared" si="7"/>
        <v/>
      </c>
      <c r="AA123" s="98">
        <f>COUNTIFS($B$1:B123,B123,$E$1:E123,E123)</f>
        <v>1</v>
      </c>
      <c r="AB123" s="98"/>
    </row>
    <row r="124" spans="1:28" ht="19.95" customHeight="1" x14ac:dyDescent="0.3">
      <c r="A124" s="9" t="s">
        <v>61</v>
      </c>
      <c r="B124" s="21" t="s">
        <v>404</v>
      </c>
      <c r="C124" s="21" t="s">
        <v>405</v>
      </c>
      <c r="D124" s="21" t="s">
        <v>17</v>
      </c>
      <c r="E124" s="21" t="s">
        <v>47</v>
      </c>
      <c r="F124" s="21" t="s">
        <v>48</v>
      </c>
      <c r="G124" s="21" t="s">
        <v>401</v>
      </c>
      <c r="H124" s="21" t="s">
        <v>402</v>
      </c>
      <c r="I124" s="21" t="s">
        <v>407</v>
      </c>
      <c r="J124" s="21" t="s">
        <v>23</v>
      </c>
      <c r="K124" s="21"/>
      <c r="L124" s="21" t="s">
        <v>59</v>
      </c>
      <c r="M124" s="21" t="s">
        <v>12</v>
      </c>
      <c r="N124" s="21" t="s">
        <v>25</v>
      </c>
      <c r="O124" s="21" t="s">
        <v>397</v>
      </c>
      <c r="P124" s="21" t="s">
        <v>391</v>
      </c>
      <c r="Q124" s="92">
        <v>720</v>
      </c>
      <c r="R124" s="22">
        <f>IF(EXACT($D$6,"LOT 3 (Tots)"),SUMIF(Inventari!K:K,Tasques!E124,Inventari!Q:Q),SUMIFS(Inventari!Q:Q,Inventari!O:O,$D$7,Inventari!K:K,Tasques!E124))</f>
        <v>1</v>
      </c>
      <c r="S124" s="22"/>
      <c r="T124" s="92">
        <f t="shared" si="4"/>
        <v>720</v>
      </c>
      <c r="U124" s="22">
        <v>1</v>
      </c>
      <c r="V124" s="92">
        <f t="shared" si="5"/>
        <v>720</v>
      </c>
      <c r="W124" s="87" t="e">
        <f>_xlfn.XLOOKUP(P124,#REF!,#REF!)</f>
        <v>#REF!</v>
      </c>
      <c r="X124" s="80" t="e">
        <f t="shared" si="6"/>
        <v>#REF!</v>
      </c>
      <c r="Y124" s="80" t="e">
        <f>IF(EXACT(COUNTIFS($B$1:B124,B124,$E$1:E124,E124),_xlfn.MAXIFS(AA:AA,B:B,B124,E:E,E124)),SUMIFS(X:X,B:B,B124,E:E,E124),"")</f>
        <v>#REF!</v>
      </c>
      <c r="Z124" s="81" t="e">
        <f t="shared" si="7"/>
        <v>#REF!</v>
      </c>
      <c r="AA124" s="98">
        <f>COUNTIFS($B$1:B124,B124,$E$1:E124,E124)</f>
        <v>1</v>
      </c>
      <c r="AB124" s="98"/>
    </row>
    <row r="125" spans="1:28" ht="19.95" customHeight="1" x14ac:dyDescent="0.3">
      <c r="A125" s="3" t="s">
        <v>61</v>
      </c>
      <c r="B125" s="16" t="s">
        <v>408</v>
      </c>
      <c r="C125" s="16" t="s">
        <v>409</v>
      </c>
      <c r="D125" s="16" t="s">
        <v>17</v>
      </c>
      <c r="E125" s="16" t="s">
        <v>43</v>
      </c>
      <c r="F125" s="16" t="s">
        <v>44</v>
      </c>
      <c r="G125" s="16" t="s">
        <v>410</v>
      </c>
      <c r="H125" s="16" t="s">
        <v>411</v>
      </c>
      <c r="I125" s="16" t="s">
        <v>396</v>
      </c>
      <c r="J125" s="16" t="s">
        <v>23</v>
      </c>
      <c r="K125" s="16"/>
      <c r="L125" s="16" t="s">
        <v>412</v>
      </c>
      <c r="M125" s="16" t="s">
        <v>12</v>
      </c>
      <c r="N125" s="16" t="s">
        <v>25</v>
      </c>
      <c r="O125" s="16" t="s">
        <v>397</v>
      </c>
      <c r="P125" s="16" t="s">
        <v>391</v>
      </c>
      <c r="Q125" s="91">
        <v>720</v>
      </c>
      <c r="R125" s="19">
        <f>IF(EXACT($D$6,"LOT 3 (Tots)"),SUMIF(Inventari!K:K,Tasques!E125,Inventari!Q:Q),SUMIFS(Inventari!Q:Q,Inventari!O:O,$D$7,Inventari!K:K,Tasques!E125))</f>
        <v>3</v>
      </c>
      <c r="S125" s="19"/>
      <c r="T125" s="91">
        <f t="shared" si="4"/>
        <v>2160</v>
      </c>
      <c r="U125" s="19">
        <v>2</v>
      </c>
      <c r="V125" s="91">
        <f t="shared" si="5"/>
        <v>4320</v>
      </c>
      <c r="W125" s="86" t="e">
        <f>_xlfn.XLOOKUP(P125,#REF!,#REF!)</f>
        <v>#REF!</v>
      </c>
      <c r="X125" s="78" t="e">
        <f t="shared" si="6"/>
        <v>#REF!</v>
      </c>
      <c r="Y125" s="78" t="e">
        <f>IF(EXACT(COUNTIFS($B$1:B125,B125,$E$1:E125,E125),_xlfn.MAXIFS(AA:AA,B:B,B125,E:E,E125)),SUMIFS(X:X,B:B,B125,E:E,E125),"")</f>
        <v>#REF!</v>
      </c>
      <c r="Z125" s="79" t="e">
        <f t="shared" si="7"/>
        <v>#REF!</v>
      </c>
      <c r="AA125" s="97">
        <f>COUNTIFS($B$1:B125,B125,$E$1:E125,E125)</f>
        <v>1</v>
      </c>
      <c r="AB125" s="97"/>
    </row>
    <row r="126" spans="1:28" ht="19.95" customHeight="1" x14ac:dyDescent="0.3">
      <c r="A126" s="9" t="s">
        <v>61</v>
      </c>
      <c r="B126" s="21" t="s">
        <v>413</v>
      </c>
      <c r="C126" s="21" t="s">
        <v>414</v>
      </c>
      <c r="D126" s="21" t="s">
        <v>17</v>
      </c>
      <c r="E126" s="21" t="s">
        <v>43</v>
      </c>
      <c r="F126" s="21" t="s">
        <v>44</v>
      </c>
      <c r="G126" s="21" t="s">
        <v>410</v>
      </c>
      <c r="H126" s="21" t="s">
        <v>411</v>
      </c>
      <c r="I126" s="21" t="s">
        <v>407</v>
      </c>
      <c r="J126" s="21" t="s">
        <v>23</v>
      </c>
      <c r="K126" s="21"/>
      <c r="L126" s="21" t="s">
        <v>120</v>
      </c>
      <c r="M126" s="21" t="s">
        <v>12</v>
      </c>
      <c r="N126" s="21" t="s">
        <v>25</v>
      </c>
      <c r="O126" s="21" t="s">
        <v>397</v>
      </c>
      <c r="P126" s="21" t="s">
        <v>391</v>
      </c>
      <c r="Q126" s="92">
        <v>720</v>
      </c>
      <c r="R126" s="22">
        <f>IF(EXACT($D$6,"LOT 3 (Tots)"),SUMIF(Inventari!K:K,Tasques!E126,Inventari!Q:Q),SUMIFS(Inventari!Q:Q,Inventari!O:O,$D$7,Inventari!K:K,Tasques!E126))</f>
        <v>3</v>
      </c>
      <c r="S126" s="22"/>
      <c r="T126" s="92">
        <f t="shared" si="4"/>
        <v>2160</v>
      </c>
      <c r="U126" s="22">
        <v>1</v>
      </c>
      <c r="V126" s="92">
        <f t="shared" si="5"/>
        <v>2160</v>
      </c>
      <c r="W126" s="87" t="e">
        <f>_xlfn.XLOOKUP(P126,#REF!,#REF!)</f>
        <v>#REF!</v>
      </c>
      <c r="X126" s="80" t="e">
        <f t="shared" si="6"/>
        <v>#REF!</v>
      </c>
      <c r="Y126" s="80" t="e">
        <f>IF(EXACT(COUNTIFS($B$1:B126,B126,$E$1:E126,E126),_xlfn.MAXIFS(AA:AA,B:B,B126,E:E,E126)),SUMIFS(X:X,B:B,B126,E:E,E126),"")</f>
        <v>#REF!</v>
      </c>
      <c r="Z126" s="81" t="e">
        <f t="shared" si="7"/>
        <v>#REF!</v>
      </c>
      <c r="AA126" s="98">
        <f>COUNTIFS($B$1:B126,B126,$E$1:E126,E126)</f>
        <v>1</v>
      </c>
      <c r="AB126" s="98"/>
    </row>
    <row r="127" spans="1:28" ht="19.95" customHeight="1" x14ac:dyDescent="0.3">
      <c r="A127" s="3" t="s">
        <v>61</v>
      </c>
      <c r="B127" s="16" t="s">
        <v>415</v>
      </c>
      <c r="C127" s="16" t="s">
        <v>416</v>
      </c>
      <c r="D127" s="16" t="s">
        <v>89</v>
      </c>
      <c r="E127" s="16" t="s">
        <v>417</v>
      </c>
      <c r="F127" s="16" t="s">
        <v>418</v>
      </c>
      <c r="G127" s="16" t="s">
        <v>419</v>
      </c>
      <c r="H127" s="16" t="s">
        <v>420</v>
      </c>
      <c r="I127" s="16" t="s">
        <v>421</v>
      </c>
      <c r="J127" s="16" t="s">
        <v>23</v>
      </c>
      <c r="K127" s="16"/>
      <c r="L127" s="16" t="s">
        <v>412</v>
      </c>
      <c r="M127" s="16" t="s">
        <v>12</v>
      </c>
      <c r="N127" s="16" t="s">
        <v>25</v>
      </c>
      <c r="O127" s="16" t="s">
        <v>422</v>
      </c>
      <c r="P127" s="16" t="s">
        <v>423</v>
      </c>
      <c r="Q127" s="91">
        <v>1543</v>
      </c>
      <c r="R127" s="19">
        <f>IF(EXACT($D$6,"LOT 3 (Tots)"),SUMIF(Inventari!K:K,Tasques!E127,Inventari!Q:Q),SUMIFS(Inventari!Q:Q,Inventari!O:O,$D$7,Inventari!K:K,Tasques!E127))</f>
        <v>16</v>
      </c>
      <c r="S127" s="19"/>
      <c r="T127" s="91">
        <f t="shared" si="4"/>
        <v>24688</v>
      </c>
      <c r="U127" s="19">
        <v>2</v>
      </c>
      <c r="V127" s="91">
        <f t="shared" si="5"/>
        <v>49376</v>
      </c>
      <c r="W127" s="86" t="e">
        <f>_xlfn.XLOOKUP(P127,#REF!,#REF!)</f>
        <v>#REF!</v>
      </c>
      <c r="X127" s="78" t="e">
        <f t="shared" si="6"/>
        <v>#REF!</v>
      </c>
      <c r="Y127" s="78" t="str">
        <f>IF(EXACT(COUNTIFS($B$1:B127,B127,$E$1:E127,E127),_xlfn.MAXIFS(AA:AA,B:B,B127,E:E,E127)),SUMIFS(X:X,B:B,B127,E:E,E127),"")</f>
        <v/>
      </c>
      <c r="Z127" s="79" t="str">
        <f t="shared" si="7"/>
        <v/>
      </c>
      <c r="AA127" s="97">
        <f>COUNTIFS($B$1:B127,B127,$E$1:E127,E127)</f>
        <v>1</v>
      </c>
      <c r="AB127" s="97"/>
    </row>
    <row r="128" spans="1:28" ht="19.95" customHeight="1" x14ac:dyDescent="0.3">
      <c r="A128" s="3" t="s">
        <v>61</v>
      </c>
      <c r="B128" s="16" t="s">
        <v>415</v>
      </c>
      <c r="C128" s="16" t="s">
        <v>416</v>
      </c>
      <c r="D128" s="16" t="s">
        <v>89</v>
      </c>
      <c r="E128" s="16" t="s">
        <v>417</v>
      </c>
      <c r="F128" s="16" t="s">
        <v>418</v>
      </c>
      <c r="G128" s="16" t="s">
        <v>419</v>
      </c>
      <c r="H128" s="16" t="s">
        <v>424</v>
      </c>
      <c r="I128" s="16" t="s">
        <v>425</v>
      </c>
      <c r="J128" s="16" t="s">
        <v>23</v>
      </c>
      <c r="K128" s="16"/>
      <c r="L128" s="16" t="s">
        <v>412</v>
      </c>
      <c r="M128" s="16" t="s">
        <v>12</v>
      </c>
      <c r="N128" s="16" t="s">
        <v>25</v>
      </c>
      <c r="O128" s="16" t="s">
        <v>422</v>
      </c>
      <c r="P128" s="16" t="s">
        <v>423</v>
      </c>
      <c r="Q128" s="91">
        <v>1543</v>
      </c>
      <c r="R128" s="19">
        <f>IF(EXACT($D$6,"LOT 3 (Tots)"),SUMIF(Inventari!K:K,Tasques!E128,Inventari!Q:Q),SUMIFS(Inventari!Q:Q,Inventari!O:O,$D$7,Inventari!K:K,Tasques!E128))</f>
        <v>16</v>
      </c>
      <c r="S128" s="19"/>
      <c r="T128" s="91">
        <f t="shared" si="4"/>
        <v>24688</v>
      </c>
      <c r="U128" s="19">
        <v>2</v>
      </c>
      <c r="V128" s="91">
        <f t="shared" si="5"/>
        <v>49376</v>
      </c>
      <c r="W128" s="86" t="e">
        <f>_xlfn.XLOOKUP(P128,#REF!,#REF!)</f>
        <v>#REF!</v>
      </c>
      <c r="X128" s="78" t="e">
        <f t="shared" si="6"/>
        <v>#REF!</v>
      </c>
      <c r="Y128" s="78" t="str">
        <f>IF(EXACT(COUNTIFS($B$1:B128,B128,$E$1:E128,E128),_xlfn.MAXIFS(AA:AA,B:B,B128,E:E,E128)),SUMIFS(X:X,B:B,B128,E:E,E128),"")</f>
        <v/>
      </c>
      <c r="Z128" s="79" t="str">
        <f t="shared" si="7"/>
        <v/>
      </c>
      <c r="AA128" s="97">
        <f>COUNTIFS($B$1:B128,B128,$E$1:E128,E128)</f>
        <v>2</v>
      </c>
      <c r="AB128" s="97"/>
    </row>
    <row r="129" spans="1:28" ht="19.95" customHeight="1" x14ac:dyDescent="0.3">
      <c r="A129" s="3" t="s">
        <v>61</v>
      </c>
      <c r="B129" s="16" t="s">
        <v>415</v>
      </c>
      <c r="C129" s="16" t="s">
        <v>416</v>
      </c>
      <c r="D129" s="16" t="s">
        <v>89</v>
      </c>
      <c r="E129" s="16" t="s">
        <v>417</v>
      </c>
      <c r="F129" s="16" t="s">
        <v>418</v>
      </c>
      <c r="G129" s="16" t="s">
        <v>419</v>
      </c>
      <c r="H129" s="16" t="s">
        <v>426</v>
      </c>
      <c r="I129" s="16" t="s">
        <v>427</v>
      </c>
      <c r="J129" s="16" t="s">
        <v>23</v>
      </c>
      <c r="K129" s="16"/>
      <c r="L129" s="16" t="s">
        <v>412</v>
      </c>
      <c r="M129" s="16" t="s">
        <v>12</v>
      </c>
      <c r="N129" s="16" t="s">
        <v>25</v>
      </c>
      <c r="O129" s="16" t="s">
        <v>422</v>
      </c>
      <c r="P129" s="16" t="s">
        <v>423</v>
      </c>
      <c r="Q129" s="91">
        <v>1543</v>
      </c>
      <c r="R129" s="19">
        <f>IF(EXACT($D$6,"LOT 3 (Tots)"),SUMIF(Inventari!K:K,Tasques!E129,Inventari!Q:Q),SUMIFS(Inventari!Q:Q,Inventari!O:O,$D$7,Inventari!K:K,Tasques!E129))</f>
        <v>16</v>
      </c>
      <c r="S129" s="19"/>
      <c r="T129" s="91">
        <f t="shared" si="4"/>
        <v>24688</v>
      </c>
      <c r="U129" s="19">
        <v>2</v>
      </c>
      <c r="V129" s="91">
        <f t="shared" si="5"/>
        <v>49376</v>
      </c>
      <c r="W129" s="86" t="e">
        <f>_xlfn.XLOOKUP(P129,#REF!,#REF!)</f>
        <v>#REF!</v>
      </c>
      <c r="X129" s="78" t="e">
        <f t="shared" si="6"/>
        <v>#REF!</v>
      </c>
      <c r="Y129" s="78" t="str">
        <f>IF(EXACT(COUNTIFS($B$1:B129,B129,$E$1:E129,E129),_xlfn.MAXIFS(AA:AA,B:B,B129,E:E,E129)),SUMIFS(X:X,B:B,B129,E:E,E129),"")</f>
        <v/>
      </c>
      <c r="Z129" s="79" t="str">
        <f t="shared" si="7"/>
        <v/>
      </c>
      <c r="AA129" s="97">
        <f>COUNTIFS($B$1:B129,B129,$E$1:E129,E129)</f>
        <v>3</v>
      </c>
      <c r="AB129" s="97"/>
    </row>
    <row r="130" spans="1:28" ht="19.95" customHeight="1" x14ac:dyDescent="0.3">
      <c r="A130" s="3" t="s">
        <v>61</v>
      </c>
      <c r="B130" s="16" t="s">
        <v>415</v>
      </c>
      <c r="C130" s="16" t="s">
        <v>416</v>
      </c>
      <c r="D130" s="16" t="s">
        <v>89</v>
      </c>
      <c r="E130" s="16" t="s">
        <v>417</v>
      </c>
      <c r="F130" s="16" t="s">
        <v>418</v>
      </c>
      <c r="G130" s="16" t="s">
        <v>419</v>
      </c>
      <c r="H130" s="16" t="s">
        <v>428</v>
      </c>
      <c r="I130" s="16" t="s">
        <v>429</v>
      </c>
      <c r="J130" s="16" t="s">
        <v>23</v>
      </c>
      <c r="K130" s="16"/>
      <c r="L130" s="16" t="s">
        <v>412</v>
      </c>
      <c r="M130" s="16" t="s">
        <v>12</v>
      </c>
      <c r="N130" s="16" t="s">
        <v>25</v>
      </c>
      <c r="O130" s="16" t="s">
        <v>422</v>
      </c>
      <c r="P130" s="16" t="s">
        <v>423</v>
      </c>
      <c r="Q130" s="91">
        <v>1543</v>
      </c>
      <c r="R130" s="19">
        <f>IF(EXACT($D$6,"LOT 3 (Tots)"),SUMIF(Inventari!K:K,Tasques!E130,Inventari!Q:Q),SUMIFS(Inventari!Q:Q,Inventari!O:O,$D$7,Inventari!K:K,Tasques!E130))</f>
        <v>16</v>
      </c>
      <c r="S130" s="19"/>
      <c r="T130" s="91">
        <f t="shared" si="4"/>
        <v>24688</v>
      </c>
      <c r="U130" s="19">
        <v>2</v>
      </c>
      <c r="V130" s="91">
        <f t="shared" si="5"/>
        <v>49376</v>
      </c>
      <c r="W130" s="86" t="e">
        <f>_xlfn.XLOOKUP(P130,#REF!,#REF!)</f>
        <v>#REF!</v>
      </c>
      <c r="X130" s="78" t="e">
        <f t="shared" si="6"/>
        <v>#REF!</v>
      </c>
      <c r="Y130" s="78" t="str">
        <f>IF(EXACT(COUNTIFS($B$1:B130,B130,$E$1:E130,E130),_xlfn.MAXIFS(AA:AA,B:B,B130,E:E,E130)),SUMIFS(X:X,B:B,B130,E:E,E130),"")</f>
        <v/>
      </c>
      <c r="Z130" s="79" t="str">
        <f t="shared" si="7"/>
        <v/>
      </c>
      <c r="AA130" s="97">
        <f>COUNTIFS($B$1:B130,B130,$E$1:E130,E130)</f>
        <v>4</v>
      </c>
      <c r="AB130" s="97"/>
    </row>
    <row r="131" spans="1:28" ht="19.95" customHeight="1" x14ac:dyDescent="0.3">
      <c r="A131" s="3" t="s">
        <v>61</v>
      </c>
      <c r="B131" s="16" t="s">
        <v>415</v>
      </c>
      <c r="C131" s="16" t="s">
        <v>416</v>
      </c>
      <c r="D131" s="16" t="s">
        <v>89</v>
      </c>
      <c r="E131" s="16" t="s">
        <v>417</v>
      </c>
      <c r="F131" s="16" t="s">
        <v>418</v>
      </c>
      <c r="G131" s="16" t="s">
        <v>419</v>
      </c>
      <c r="H131" s="16" t="s">
        <v>430</v>
      </c>
      <c r="I131" s="16" t="s">
        <v>431</v>
      </c>
      <c r="J131" s="16" t="s">
        <v>23</v>
      </c>
      <c r="K131" s="16"/>
      <c r="L131" s="16" t="s">
        <v>412</v>
      </c>
      <c r="M131" s="16" t="s">
        <v>12</v>
      </c>
      <c r="N131" s="16" t="s">
        <v>25</v>
      </c>
      <c r="O131" s="16" t="s">
        <v>422</v>
      </c>
      <c r="P131" s="16" t="s">
        <v>423</v>
      </c>
      <c r="Q131" s="91">
        <v>1543</v>
      </c>
      <c r="R131" s="19">
        <f>IF(EXACT($D$6,"LOT 3 (Tots)"),SUMIF(Inventari!K:K,Tasques!E131,Inventari!Q:Q),SUMIFS(Inventari!Q:Q,Inventari!O:O,$D$7,Inventari!K:K,Tasques!E131))</f>
        <v>16</v>
      </c>
      <c r="S131" s="19"/>
      <c r="T131" s="91">
        <f t="shared" si="4"/>
        <v>24688</v>
      </c>
      <c r="U131" s="19">
        <v>2</v>
      </c>
      <c r="V131" s="91">
        <f t="shared" si="5"/>
        <v>49376</v>
      </c>
      <c r="W131" s="86" t="e">
        <f>_xlfn.XLOOKUP(P131,#REF!,#REF!)</f>
        <v>#REF!</v>
      </c>
      <c r="X131" s="78" t="e">
        <f t="shared" si="6"/>
        <v>#REF!</v>
      </c>
      <c r="Y131" s="78" t="str">
        <f>IF(EXACT(COUNTIFS($B$1:B131,B131,$E$1:E131,E131),_xlfn.MAXIFS(AA:AA,B:B,B131,E:E,E131)),SUMIFS(X:X,B:B,B131,E:E,E131),"")</f>
        <v/>
      </c>
      <c r="Z131" s="79" t="str">
        <f t="shared" si="7"/>
        <v/>
      </c>
      <c r="AA131" s="97">
        <f>COUNTIFS($B$1:B131,B131,$E$1:E131,E131)</f>
        <v>5</v>
      </c>
      <c r="AB131" s="97"/>
    </row>
    <row r="132" spans="1:28" ht="19.95" customHeight="1" x14ac:dyDescent="0.3">
      <c r="A132" s="3" t="s">
        <v>61</v>
      </c>
      <c r="B132" s="16" t="s">
        <v>415</v>
      </c>
      <c r="C132" s="16" t="s">
        <v>416</v>
      </c>
      <c r="D132" s="16" t="s">
        <v>89</v>
      </c>
      <c r="E132" s="16" t="s">
        <v>417</v>
      </c>
      <c r="F132" s="16" t="s">
        <v>418</v>
      </c>
      <c r="G132" s="16" t="s">
        <v>419</v>
      </c>
      <c r="H132" s="16" t="s">
        <v>432</v>
      </c>
      <c r="I132" s="16" t="s">
        <v>433</v>
      </c>
      <c r="J132" s="16" t="s">
        <v>23</v>
      </c>
      <c r="K132" s="16"/>
      <c r="L132" s="16" t="s">
        <v>412</v>
      </c>
      <c r="M132" s="16" t="s">
        <v>12</v>
      </c>
      <c r="N132" s="16" t="s">
        <v>25</v>
      </c>
      <c r="O132" s="16" t="s">
        <v>422</v>
      </c>
      <c r="P132" s="16" t="s">
        <v>423</v>
      </c>
      <c r="Q132" s="91">
        <v>1543</v>
      </c>
      <c r="R132" s="19">
        <f>IF(EXACT($D$6,"LOT 3 (Tots)"),SUMIF(Inventari!K:K,Tasques!E132,Inventari!Q:Q),SUMIFS(Inventari!Q:Q,Inventari!O:O,$D$7,Inventari!K:K,Tasques!E132))</f>
        <v>16</v>
      </c>
      <c r="S132" s="19"/>
      <c r="T132" s="91">
        <f t="shared" si="4"/>
        <v>24688</v>
      </c>
      <c r="U132" s="19">
        <v>2</v>
      </c>
      <c r="V132" s="91">
        <f t="shared" si="5"/>
        <v>49376</v>
      </c>
      <c r="W132" s="86" t="e">
        <f>_xlfn.XLOOKUP(P132,#REF!,#REF!)</f>
        <v>#REF!</v>
      </c>
      <c r="X132" s="78" t="e">
        <f t="shared" si="6"/>
        <v>#REF!</v>
      </c>
      <c r="Y132" s="78" t="str">
        <f>IF(EXACT(COUNTIFS($B$1:B132,B132,$E$1:E132,E132),_xlfn.MAXIFS(AA:AA,B:B,B132,E:E,E132)),SUMIFS(X:X,B:B,B132,E:E,E132),"")</f>
        <v/>
      </c>
      <c r="Z132" s="79" t="str">
        <f t="shared" si="7"/>
        <v/>
      </c>
      <c r="AA132" s="97">
        <f>COUNTIFS($B$1:B132,B132,$E$1:E132,E132)</f>
        <v>6</v>
      </c>
      <c r="AB132" s="97"/>
    </row>
    <row r="133" spans="1:28" ht="19.95" customHeight="1" x14ac:dyDescent="0.3">
      <c r="A133" s="3" t="s">
        <v>61</v>
      </c>
      <c r="B133" s="16" t="s">
        <v>415</v>
      </c>
      <c r="C133" s="16" t="s">
        <v>416</v>
      </c>
      <c r="D133" s="16" t="s">
        <v>89</v>
      </c>
      <c r="E133" s="16" t="s">
        <v>417</v>
      </c>
      <c r="F133" s="16" t="s">
        <v>418</v>
      </c>
      <c r="G133" s="16" t="s">
        <v>419</v>
      </c>
      <c r="H133" s="16" t="s">
        <v>434</v>
      </c>
      <c r="I133" s="16" t="s">
        <v>435</v>
      </c>
      <c r="J133" s="16" t="s">
        <v>23</v>
      </c>
      <c r="K133" s="16"/>
      <c r="L133" s="16" t="s">
        <v>412</v>
      </c>
      <c r="M133" s="16" t="s">
        <v>12</v>
      </c>
      <c r="N133" s="16" t="s">
        <v>25</v>
      </c>
      <c r="O133" s="16" t="s">
        <v>422</v>
      </c>
      <c r="P133" s="16" t="s">
        <v>423</v>
      </c>
      <c r="Q133" s="91">
        <v>1543</v>
      </c>
      <c r="R133" s="19">
        <f>IF(EXACT($D$6,"LOT 3 (Tots)"),SUMIF(Inventari!K:K,Tasques!E133,Inventari!Q:Q),SUMIFS(Inventari!Q:Q,Inventari!O:O,$D$7,Inventari!K:K,Tasques!E133))</f>
        <v>16</v>
      </c>
      <c r="S133" s="19"/>
      <c r="T133" s="91">
        <f t="shared" si="4"/>
        <v>24688</v>
      </c>
      <c r="U133" s="19">
        <v>2</v>
      </c>
      <c r="V133" s="91">
        <f t="shared" si="5"/>
        <v>49376</v>
      </c>
      <c r="W133" s="86" t="e">
        <f>_xlfn.XLOOKUP(P133,#REF!,#REF!)</f>
        <v>#REF!</v>
      </c>
      <c r="X133" s="78" t="e">
        <f t="shared" si="6"/>
        <v>#REF!</v>
      </c>
      <c r="Y133" s="78" t="e">
        <f>IF(EXACT(COUNTIFS($B$1:B133,B133,$E$1:E133,E133),_xlfn.MAXIFS(AA:AA,B:B,B133,E:E,E133)),SUMIFS(X:X,B:B,B133,E:E,E133),"")</f>
        <v>#REF!</v>
      </c>
      <c r="Z133" s="79" t="e">
        <f t="shared" si="7"/>
        <v>#REF!</v>
      </c>
      <c r="AA133" s="97">
        <f>COUNTIFS($B$1:B133,B133,$E$1:E133,E133)</f>
        <v>7</v>
      </c>
      <c r="AB133" s="97"/>
    </row>
    <row r="134" spans="1:28" ht="19.95" customHeight="1" x14ac:dyDescent="0.3">
      <c r="A134" s="9" t="s">
        <v>61</v>
      </c>
      <c r="B134" s="21" t="s">
        <v>436</v>
      </c>
      <c r="C134" s="21" t="s">
        <v>437</v>
      </c>
      <c r="D134" s="21" t="s">
        <v>89</v>
      </c>
      <c r="E134" s="21" t="s">
        <v>417</v>
      </c>
      <c r="F134" s="21" t="s">
        <v>418</v>
      </c>
      <c r="G134" s="21" t="s">
        <v>438</v>
      </c>
      <c r="H134" s="21" t="s">
        <v>439</v>
      </c>
      <c r="I134" s="21" t="s">
        <v>440</v>
      </c>
      <c r="J134" s="21" t="s">
        <v>23</v>
      </c>
      <c r="K134" s="21"/>
      <c r="L134" s="21" t="s">
        <v>120</v>
      </c>
      <c r="M134" s="21" t="s">
        <v>12</v>
      </c>
      <c r="N134" s="21" t="s">
        <v>25</v>
      </c>
      <c r="O134" s="21" t="s">
        <v>422</v>
      </c>
      <c r="P134" s="21" t="s">
        <v>423</v>
      </c>
      <c r="Q134" s="92">
        <v>4800</v>
      </c>
      <c r="R134" s="22">
        <f>IF(EXACT($D$6,"LOT 3 (Tots)"),SUMIF(Inventari!K:K,Tasques!E134,Inventari!Q:Q),SUMIFS(Inventari!Q:Q,Inventari!O:O,$D$7,Inventari!K:K,Tasques!E134))</f>
        <v>16</v>
      </c>
      <c r="S134" s="22"/>
      <c r="T134" s="92">
        <f t="shared" si="4"/>
        <v>76800</v>
      </c>
      <c r="U134" s="22">
        <v>1</v>
      </c>
      <c r="V134" s="92">
        <f t="shared" si="5"/>
        <v>76800</v>
      </c>
      <c r="W134" s="87" t="e">
        <f>_xlfn.XLOOKUP(P134,#REF!,#REF!)</f>
        <v>#REF!</v>
      </c>
      <c r="X134" s="80" t="e">
        <f t="shared" si="6"/>
        <v>#REF!</v>
      </c>
      <c r="Y134" s="80" t="str">
        <f>IF(EXACT(COUNTIFS($B$1:B134,B134,$E$1:E134,E134),_xlfn.MAXIFS(AA:AA,B:B,B134,E:E,E134)),SUMIFS(X:X,B:B,B134,E:E,E134),"")</f>
        <v/>
      </c>
      <c r="Z134" s="81" t="str">
        <f t="shared" si="7"/>
        <v/>
      </c>
      <c r="AA134" s="98">
        <f>COUNTIFS($B$1:B134,B134,$E$1:E134,E134)</f>
        <v>1</v>
      </c>
      <c r="AB134" s="98"/>
    </row>
    <row r="135" spans="1:28" ht="19.95" customHeight="1" x14ac:dyDescent="0.3">
      <c r="A135" s="9" t="s">
        <v>61</v>
      </c>
      <c r="B135" s="21" t="s">
        <v>436</v>
      </c>
      <c r="C135" s="21" t="s">
        <v>437</v>
      </c>
      <c r="D135" s="21" t="s">
        <v>89</v>
      </c>
      <c r="E135" s="21" t="s">
        <v>417</v>
      </c>
      <c r="F135" s="21" t="s">
        <v>418</v>
      </c>
      <c r="G135" s="21" t="s">
        <v>438</v>
      </c>
      <c r="H135" s="21" t="s">
        <v>441</v>
      </c>
      <c r="I135" s="21" t="s">
        <v>442</v>
      </c>
      <c r="J135" s="21" t="s">
        <v>23</v>
      </c>
      <c r="K135" s="21"/>
      <c r="L135" s="21" t="s">
        <v>120</v>
      </c>
      <c r="M135" s="21" t="s">
        <v>12</v>
      </c>
      <c r="N135" s="21" t="s">
        <v>25</v>
      </c>
      <c r="O135" s="21" t="s">
        <v>422</v>
      </c>
      <c r="P135" s="21" t="s">
        <v>423</v>
      </c>
      <c r="Q135" s="92">
        <v>4800</v>
      </c>
      <c r="R135" s="22">
        <f>IF(EXACT($D$6,"LOT 3 (Tots)"),SUMIF(Inventari!K:K,Tasques!E135,Inventari!Q:Q),SUMIFS(Inventari!Q:Q,Inventari!O:O,$D$7,Inventari!K:K,Tasques!E135))</f>
        <v>16</v>
      </c>
      <c r="S135" s="22"/>
      <c r="T135" s="92">
        <f t="shared" si="4"/>
        <v>76800</v>
      </c>
      <c r="U135" s="22">
        <v>1</v>
      </c>
      <c r="V135" s="92">
        <f t="shared" si="5"/>
        <v>76800</v>
      </c>
      <c r="W135" s="87" t="e">
        <f>_xlfn.XLOOKUP(P135,#REF!,#REF!)</f>
        <v>#REF!</v>
      </c>
      <c r="X135" s="80" t="e">
        <f t="shared" si="6"/>
        <v>#REF!</v>
      </c>
      <c r="Y135" s="80" t="str">
        <f>IF(EXACT(COUNTIFS($B$1:B135,B135,$E$1:E135,E135),_xlfn.MAXIFS(AA:AA,B:B,B135,E:E,E135)),SUMIFS(X:X,B:B,B135,E:E,E135),"")</f>
        <v/>
      </c>
      <c r="Z135" s="81" t="str">
        <f t="shared" si="7"/>
        <v/>
      </c>
      <c r="AA135" s="98">
        <f>COUNTIFS($B$1:B135,B135,$E$1:E135,E135)</f>
        <v>2</v>
      </c>
      <c r="AB135" s="98"/>
    </row>
    <row r="136" spans="1:28" ht="19.95" customHeight="1" x14ac:dyDescent="0.3">
      <c r="A136" s="9" t="s">
        <v>61</v>
      </c>
      <c r="B136" s="21" t="s">
        <v>436</v>
      </c>
      <c r="C136" s="21" t="s">
        <v>437</v>
      </c>
      <c r="D136" s="21" t="s">
        <v>89</v>
      </c>
      <c r="E136" s="21" t="s">
        <v>417</v>
      </c>
      <c r="F136" s="21" t="s">
        <v>418</v>
      </c>
      <c r="G136" s="21" t="s">
        <v>438</v>
      </c>
      <c r="H136" s="21" t="s">
        <v>443</v>
      </c>
      <c r="I136" s="21" t="s">
        <v>444</v>
      </c>
      <c r="J136" s="21" t="s">
        <v>23</v>
      </c>
      <c r="K136" s="21"/>
      <c r="L136" s="21" t="s">
        <v>120</v>
      </c>
      <c r="M136" s="21" t="s">
        <v>12</v>
      </c>
      <c r="N136" s="21" t="s">
        <v>25</v>
      </c>
      <c r="O136" s="21" t="s">
        <v>422</v>
      </c>
      <c r="P136" s="21" t="s">
        <v>423</v>
      </c>
      <c r="Q136" s="92">
        <v>4800</v>
      </c>
      <c r="R136" s="22">
        <f>IF(EXACT($D$6,"LOT 3 (Tots)"),SUMIF(Inventari!K:K,Tasques!E136,Inventari!Q:Q),SUMIFS(Inventari!Q:Q,Inventari!O:O,$D$7,Inventari!K:K,Tasques!E136))</f>
        <v>16</v>
      </c>
      <c r="S136" s="22"/>
      <c r="T136" s="92">
        <f t="shared" si="4"/>
        <v>76800</v>
      </c>
      <c r="U136" s="22">
        <v>1</v>
      </c>
      <c r="V136" s="92">
        <f t="shared" si="5"/>
        <v>76800</v>
      </c>
      <c r="W136" s="87" t="e">
        <f>_xlfn.XLOOKUP(P136,#REF!,#REF!)</f>
        <v>#REF!</v>
      </c>
      <c r="X136" s="80" t="e">
        <f t="shared" si="6"/>
        <v>#REF!</v>
      </c>
      <c r="Y136" s="80" t="str">
        <f>IF(EXACT(COUNTIFS($B$1:B136,B136,$E$1:E136,E136),_xlfn.MAXIFS(AA:AA,B:B,B136,E:E,E136)),SUMIFS(X:X,B:B,B136,E:E,E136),"")</f>
        <v/>
      </c>
      <c r="Z136" s="81" t="str">
        <f t="shared" si="7"/>
        <v/>
      </c>
      <c r="AA136" s="98">
        <f>COUNTIFS($B$1:B136,B136,$E$1:E136,E136)</f>
        <v>3</v>
      </c>
      <c r="AB136" s="98"/>
    </row>
    <row r="137" spans="1:28" ht="19.95" customHeight="1" x14ac:dyDescent="0.3">
      <c r="A137" s="9" t="s">
        <v>61</v>
      </c>
      <c r="B137" s="21" t="s">
        <v>436</v>
      </c>
      <c r="C137" s="21" t="s">
        <v>437</v>
      </c>
      <c r="D137" s="21" t="s">
        <v>89</v>
      </c>
      <c r="E137" s="21" t="s">
        <v>417</v>
      </c>
      <c r="F137" s="21" t="s">
        <v>418</v>
      </c>
      <c r="G137" s="21" t="s">
        <v>438</v>
      </c>
      <c r="H137" s="21" t="s">
        <v>445</v>
      </c>
      <c r="I137" s="21" t="s">
        <v>446</v>
      </c>
      <c r="J137" s="21" t="s">
        <v>23</v>
      </c>
      <c r="K137" s="21"/>
      <c r="L137" s="21" t="s">
        <v>120</v>
      </c>
      <c r="M137" s="21" t="s">
        <v>12</v>
      </c>
      <c r="N137" s="21" t="s">
        <v>25</v>
      </c>
      <c r="O137" s="21" t="s">
        <v>422</v>
      </c>
      <c r="P137" s="21" t="s">
        <v>423</v>
      </c>
      <c r="Q137" s="92">
        <v>4800</v>
      </c>
      <c r="R137" s="22">
        <f>IF(EXACT($D$6,"LOT 3 (Tots)"),SUMIF(Inventari!K:K,Tasques!E137,Inventari!Q:Q),SUMIFS(Inventari!Q:Q,Inventari!O:O,$D$7,Inventari!K:K,Tasques!E137))</f>
        <v>16</v>
      </c>
      <c r="S137" s="22"/>
      <c r="T137" s="92">
        <f t="shared" ref="T137:T200" si="8">Q137*R137</f>
        <v>76800</v>
      </c>
      <c r="U137" s="22">
        <v>1</v>
      </c>
      <c r="V137" s="92">
        <f t="shared" ref="V137:V200" si="9">T137*U137</f>
        <v>76800</v>
      </c>
      <c r="W137" s="87" t="e">
        <f>_xlfn.XLOOKUP(P137,#REF!,#REF!)</f>
        <v>#REF!</v>
      </c>
      <c r="X137" s="80" t="e">
        <f t="shared" ref="X137:X200" si="10">(V137/3600)*W137</f>
        <v>#REF!</v>
      </c>
      <c r="Y137" s="80" t="str">
        <f>IF(EXACT(COUNTIFS($B$1:B137,B137,$E$1:E137,E137),_xlfn.MAXIFS(AA:AA,B:B,B137,E:E,E137)),SUMIFS(X:X,B:B,B137,E:E,E137),"")</f>
        <v/>
      </c>
      <c r="Z137" s="81" t="str">
        <f t="shared" si="7"/>
        <v/>
      </c>
      <c r="AA137" s="98">
        <f>COUNTIFS($B$1:B137,B137,$E$1:E137,E137)</f>
        <v>4</v>
      </c>
      <c r="AB137" s="98"/>
    </row>
    <row r="138" spans="1:28" ht="19.95" customHeight="1" x14ac:dyDescent="0.3">
      <c r="A138" s="9" t="s">
        <v>61</v>
      </c>
      <c r="B138" s="21" t="s">
        <v>436</v>
      </c>
      <c r="C138" s="21" t="s">
        <v>437</v>
      </c>
      <c r="D138" s="21" t="s">
        <v>89</v>
      </c>
      <c r="E138" s="21" t="s">
        <v>417</v>
      </c>
      <c r="F138" s="21" t="s">
        <v>418</v>
      </c>
      <c r="G138" s="21" t="s">
        <v>438</v>
      </c>
      <c r="H138" s="21" t="s">
        <v>447</v>
      </c>
      <c r="I138" s="21" t="s">
        <v>448</v>
      </c>
      <c r="J138" s="21" t="s">
        <v>23</v>
      </c>
      <c r="K138" s="21"/>
      <c r="L138" s="21" t="s">
        <v>120</v>
      </c>
      <c r="M138" s="21" t="s">
        <v>12</v>
      </c>
      <c r="N138" s="21" t="s">
        <v>25</v>
      </c>
      <c r="O138" s="21" t="s">
        <v>422</v>
      </c>
      <c r="P138" s="21" t="s">
        <v>423</v>
      </c>
      <c r="Q138" s="92">
        <v>4800</v>
      </c>
      <c r="R138" s="22">
        <f>IF(EXACT($D$6,"LOT 3 (Tots)"),SUMIF(Inventari!K:K,Tasques!E138,Inventari!Q:Q),SUMIFS(Inventari!Q:Q,Inventari!O:O,$D$7,Inventari!K:K,Tasques!E138))</f>
        <v>16</v>
      </c>
      <c r="S138" s="22"/>
      <c r="T138" s="92">
        <f t="shared" si="8"/>
        <v>76800</v>
      </c>
      <c r="U138" s="22">
        <v>1</v>
      </c>
      <c r="V138" s="92">
        <f t="shared" si="9"/>
        <v>76800</v>
      </c>
      <c r="W138" s="87" t="e">
        <f>_xlfn.XLOOKUP(P138,#REF!,#REF!)</f>
        <v>#REF!</v>
      </c>
      <c r="X138" s="80" t="e">
        <f t="shared" si="10"/>
        <v>#REF!</v>
      </c>
      <c r="Y138" s="80" t="str">
        <f>IF(EXACT(COUNTIFS($B$1:B138,B138,$E$1:E138,E138),_xlfn.MAXIFS(AA:AA,B:B,B138,E:E,E138)),SUMIFS(X:X,B:B,B138,E:E,E138),"")</f>
        <v/>
      </c>
      <c r="Z138" s="81" t="str">
        <f t="shared" si="7"/>
        <v/>
      </c>
      <c r="AA138" s="98">
        <f>COUNTIFS($B$1:B138,B138,$E$1:E138,E138)</f>
        <v>5</v>
      </c>
      <c r="AB138" s="98"/>
    </row>
    <row r="139" spans="1:28" ht="19.95" customHeight="1" x14ac:dyDescent="0.3">
      <c r="A139" s="9" t="s">
        <v>61</v>
      </c>
      <c r="B139" s="21" t="s">
        <v>436</v>
      </c>
      <c r="C139" s="21" t="s">
        <v>437</v>
      </c>
      <c r="D139" s="21" t="s">
        <v>89</v>
      </c>
      <c r="E139" s="21" t="s">
        <v>417</v>
      </c>
      <c r="F139" s="21" t="s">
        <v>418</v>
      </c>
      <c r="G139" s="21" t="s">
        <v>438</v>
      </c>
      <c r="H139" s="21" t="s">
        <v>449</v>
      </c>
      <c r="I139" s="21" t="s">
        <v>450</v>
      </c>
      <c r="J139" s="21" t="s">
        <v>23</v>
      </c>
      <c r="K139" s="21"/>
      <c r="L139" s="21" t="s">
        <v>120</v>
      </c>
      <c r="M139" s="21" t="s">
        <v>12</v>
      </c>
      <c r="N139" s="21" t="s">
        <v>25</v>
      </c>
      <c r="O139" s="21" t="s">
        <v>422</v>
      </c>
      <c r="P139" s="21" t="s">
        <v>423</v>
      </c>
      <c r="Q139" s="92">
        <v>4800</v>
      </c>
      <c r="R139" s="22">
        <f>IF(EXACT($D$6,"LOT 3 (Tots)"),SUMIF(Inventari!K:K,Tasques!E139,Inventari!Q:Q),SUMIFS(Inventari!Q:Q,Inventari!O:O,$D$7,Inventari!K:K,Tasques!E139))</f>
        <v>16</v>
      </c>
      <c r="S139" s="22"/>
      <c r="T139" s="92">
        <f t="shared" si="8"/>
        <v>76800</v>
      </c>
      <c r="U139" s="22">
        <v>1</v>
      </c>
      <c r="V139" s="92">
        <f t="shared" si="9"/>
        <v>76800</v>
      </c>
      <c r="W139" s="87" t="e">
        <f>_xlfn.XLOOKUP(P139,#REF!,#REF!)</f>
        <v>#REF!</v>
      </c>
      <c r="X139" s="80" t="e">
        <f t="shared" si="10"/>
        <v>#REF!</v>
      </c>
      <c r="Y139" s="80" t="e">
        <f>IF(EXACT(COUNTIFS($B$1:B139,B139,$E$1:E139,E139),_xlfn.MAXIFS(AA:AA,B:B,B139,E:E,E139)),SUMIFS(X:X,B:B,B139,E:E,E139),"")</f>
        <v>#REF!</v>
      </c>
      <c r="Z139" s="81" t="e">
        <f t="shared" si="7"/>
        <v>#REF!</v>
      </c>
      <c r="AA139" s="98">
        <f>COUNTIFS($B$1:B139,B139,$E$1:E139,E139)</f>
        <v>6</v>
      </c>
      <c r="AB139" s="98"/>
    </row>
    <row r="140" spans="1:28" ht="19.95" customHeight="1" x14ac:dyDescent="0.3">
      <c r="A140" s="3" t="s">
        <v>61</v>
      </c>
      <c r="B140" s="16" t="s">
        <v>451</v>
      </c>
      <c r="C140" s="16" t="s">
        <v>452</v>
      </c>
      <c r="D140" s="16" t="s">
        <v>89</v>
      </c>
      <c r="E140" s="16" t="s">
        <v>417</v>
      </c>
      <c r="F140" s="16" t="s">
        <v>418</v>
      </c>
      <c r="G140" s="16" t="s">
        <v>453</v>
      </c>
      <c r="H140" s="16" t="s">
        <v>454</v>
      </c>
      <c r="I140" s="16" t="s">
        <v>455</v>
      </c>
      <c r="J140" s="16" t="s">
        <v>23</v>
      </c>
      <c r="K140" s="16"/>
      <c r="L140" s="16" t="s">
        <v>456</v>
      </c>
      <c r="M140" s="16" t="s">
        <v>12</v>
      </c>
      <c r="N140" s="16" t="s">
        <v>25</v>
      </c>
      <c r="O140" s="16" t="s">
        <v>422</v>
      </c>
      <c r="P140" s="16" t="s">
        <v>423</v>
      </c>
      <c r="Q140" s="91">
        <v>28800</v>
      </c>
      <c r="R140" s="19">
        <f>IF(EXACT($D$6,"LOT 3 (Tots)"),SUMIF(Inventari!K:K,Tasques!E140,Inventari!Q:Q),SUMIFS(Inventari!Q:Q,Inventari!O:O,$D$7,Inventari!K:K,Tasques!E140))</f>
        <v>16</v>
      </c>
      <c r="S140" s="19"/>
      <c r="T140" s="91">
        <f t="shared" si="8"/>
        <v>460800</v>
      </c>
      <c r="U140" s="19">
        <v>1</v>
      </c>
      <c r="V140" s="91">
        <f t="shared" si="9"/>
        <v>460800</v>
      </c>
      <c r="W140" s="86" t="e">
        <f>_xlfn.XLOOKUP(P140,#REF!,#REF!)</f>
        <v>#REF!</v>
      </c>
      <c r="X140" s="78" t="e">
        <f t="shared" si="10"/>
        <v>#REF!</v>
      </c>
      <c r="Y140" s="78" t="e">
        <f>IF(EXACT(COUNTIFS($B$1:B140,B140,$E$1:E140,E140),_xlfn.MAXIFS(AA:AA,B:B,B140,E:E,E140)),SUMIFS(X:X,B:B,B140,E:E,E140),"")</f>
        <v>#REF!</v>
      </c>
      <c r="Z140" s="79" t="e">
        <f t="shared" ref="Z140:Z203" si="11">IF(EXACT(AB140,""),IF(EXACT(B140,B141),"",SUMIF(B:B,B140,Y:Y)),AB140)</f>
        <v>#REF!</v>
      </c>
      <c r="AA140" s="97">
        <f>COUNTIFS($B$1:B140,B140,$E$1:E140,E140)</f>
        <v>1</v>
      </c>
      <c r="AB140" s="97"/>
    </row>
    <row r="141" spans="1:28" ht="19.95" customHeight="1" x14ac:dyDescent="0.3">
      <c r="A141" s="9" t="s">
        <v>61</v>
      </c>
      <c r="B141" s="21" t="s">
        <v>457</v>
      </c>
      <c r="C141" s="21" t="s">
        <v>458</v>
      </c>
      <c r="D141" s="21" t="s">
        <v>114</v>
      </c>
      <c r="E141" s="21" t="s">
        <v>459</v>
      </c>
      <c r="F141" s="21" t="s">
        <v>460</v>
      </c>
      <c r="G141" s="21" t="s">
        <v>461</v>
      </c>
      <c r="H141" s="21" t="s">
        <v>462</v>
      </c>
      <c r="I141" s="21" t="s">
        <v>463</v>
      </c>
      <c r="J141" s="21" t="s">
        <v>23</v>
      </c>
      <c r="K141" s="21"/>
      <c r="L141" s="21" t="s">
        <v>70</v>
      </c>
      <c r="M141" s="21" t="s">
        <v>12</v>
      </c>
      <c r="N141" s="21" t="s">
        <v>25</v>
      </c>
      <c r="O141" s="21" t="s">
        <v>464</v>
      </c>
      <c r="P141" s="21" t="s">
        <v>465</v>
      </c>
      <c r="Q141" s="92">
        <v>60</v>
      </c>
      <c r="R141" s="22">
        <f>IF(EXACT($D$6,"LOT 3 (Tots)"),SUMIF(Inventari!K:K,Tasques!E141,Inventari!Q:Q),SUMIFS(Inventari!Q:Q,Inventari!O:O,$D$7,Inventari!K:K,Tasques!E141))</f>
        <v>241</v>
      </c>
      <c r="S141" s="22"/>
      <c r="T141" s="92">
        <f t="shared" si="8"/>
        <v>14460</v>
      </c>
      <c r="U141" s="22">
        <v>4</v>
      </c>
      <c r="V141" s="92">
        <f t="shared" si="9"/>
        <v>57840</v>
      </c>
      <c r="W141" s="87" t="e">
        <f>_xlfn.XLOOKUP(P141,#REF!,#REF!)</f>
        <v>#REF!</v>
      </c>
      <c r="X141" s="80" t="e">
        <f t="shared" si="10"/>
        <v>#REF!</v>
      </c>
      <c r="Y141" s="80" t="str">
        <f>IF(EXACT(COUNTIFS($B$1:B141,B141,$E$1:E141,E141),_xlfn.MAXIFS(AA:AA,B:B,B141,E:E,E141)),SUMIFS(X:X,B:B,B141,E:E,E141),"")</f>
        <v/>
      </c>
      <c r="Z141" s="81" t="str">
        <f t="shared" si="11"/>
        <v/>
      </c>
      <c r="AA141" s="98">
        <f>COUNTIFS($B$1:B141,B141,$E$1:E141,E141)</f>
        <v>1</v>
      </c>
      <c r="AB141" s="98"/>
    </row>
    <row r="142" spans="1:28" ht="19.95" customHeight="1" x14ac:dyDescent="0.3">
      <c r="A142" s="9" t="s">
        <v>61</v>
      </c>
      <c r="B142" s="21" t="s">
        <v>457</v>
      </c>
      <c r="C142" s="21" t="s">
        <v>458</v>
      </c>
      <c r="D142" s="21" t="s">
        <v>114</v>
      </c>
      <c r="E142" s="21" t="s">
        <v>459</v>
      </c>
      <c r="F142" s="21" t="s">
        <v>460</v>
      </c>
      <c r="G142" s="21" t="s">
        <v>461</v>
      </c>
      <c r="H142" s="21" t="s">
        <v>466</v>
      </c>
      <c r="I142" s="21" t="s">
        <v>467</v>
      </c>
      <c r="J142" s="21" t="s">
        <v>23</v>
      </c>
      <c r="K142" s="21"/>
      <c r="L142" s="21" t="s">
        <v>70</v>
      </c>
      <c r="M142" s="21" t="s">
        <v>12</v>
      </c>
      <c r="N142" s="21" t="s">
        <v>25</v>
      </c>
      <c r="O142" s="21" t="s">
        <v>464</v>
      </c>
      <c r="P142" s="21" t="s">
        <v>465</v>
      </c>
      <c r="Q142" s="92">
        <v>60</v>
      </c>
      <c r="R142" s="22">
        <f>IF(EXACT($D$6,"LOT 3 (Tots)"),SUMIF(Inventari!K:K,Tasques!E142,Inventari!Q:Q),SUMIFS(Inventari!Q:Q,Inventari!O:O,$D$7,Inventari!K:K,Tasques!E142))</f>
        <v>241</v>
      </c>
      <c r="S142" s="22"/>
      <c r="T142" s="92">
        <f t="shared" si="8"/>
        <v>14460</v>
      </c>
      <c r="U142" s="22">
        <v>4</v>
      </c>
      <c r="V142" s="92">
        <f t="shared" si="9"/>
        <v>57840</v>
      </c>
      <c r="W142" s="87" t="e">
        <f>_xlfn.XLOOKUP(P142,#REF!,#REF!)</f>
        <v>#REF!</v>
      </c>
      <c r="X142" s="80" t="e">
        <f t="shared" si="10"/>
        <v>#REF!</v>
      </c>
      <c r="Y142" s="80" t="e">
        <f>IF(EXACT(COUNTIFS($B$1:B142,B142,$E$1:E142,E142),_xlfn.MAXIFS(AA:AA,B:B,B142,E:E,E142)),SUMIFS(X:X,B:B,B142,E:E,E142),"")</f>
        <v>#REF!</v>
      </c>
      <c r="Z142" s="81" t="e">
        <f t="shared" si="11"/>
        <v>#REF!</v>
      </c>
      <c r="AA142" s="98">
        <f>COUNTIFS($B$1:B142,B142,$E$1:E142,E142)</f>
        <v>2</v>
      </c>
      <c r="AB142" s="98"/>
    </row>
    <row r="143" spans="1:28" ht="19.95" customHeight="1" x14ac:dyDescent="0.3">
      <c r="A143" s="3" t="s">
        <v>61</v>
      </c>
      <c r="B143" s="16" t="s">
        <v>468</v>
      </c>
      <c r="C143" s="16" t="s">
        <v>469</v>
      </c>
      <c r="D143" s="16" t="s">
        <v>114</v>
      </c>
      <c r="E143" s="16" t="s">
        <v>459</v>
      </c>
      <c r="F143" s="16" t="s">
        <v>460</v>
      </c>
      <c r="G143" s="16" t="s">
        <v>470</v>
      </c>
      <c r="H143" s="16" t="s">
        <v>471</v>
      </c>
      <c r="I143" s="16" t="s">
        <v>472</v>
      </c>
      <c r="J143" s="16" t="s">
        <v>23</v>
      </c>
      <c r="K143" s="16"/>
      <c r="L143" s="16" t="s">
        <v>412</v>
      </c>
      <c r="M143" s="16" t="s">
        <v>12</v>
      </c>
      <c r="N143" s="16" t="s">
        <v>25</v>
      </c>
      <c r="O143" s="16" t="s">
        <v>464</v>
      </c>
      <c r="P143" s="16" t="s">
        <v>465</v>
      </c>
      <c r="Q143" s="91">
        <v>60</v>
      </c>
      <c r="R143" s="19">
        <f>IF(EXACT($D$6,"LOT 3 (Tots)"),SUMIF(Inventari!K:K,Tasques!E143,Inventari!Q:Q),SUMIFS(Inventari!Q:Q,Inventari!O:O,$D$7,Inventari!K:K,Tasques!E143))</f>
        <v>241</v>
      </c>
      <c r="S143" s="19"/>
      <c r="T143" s="91">
        <f t="shared" si="8"/>
        <v>14460</v>
      </c>
      <c r="U143" s="19">
        <v>2</v>
      </c>
      <c r="V143" s="91">
        <f t="shared" si="9"/>
        <v>28920</v>
      </c>
      <c r="W143" s="86" t="e">
        <f>_xlfn.XLOOKUP(P143,#REF!,#REF!)</f>
        <v>#REF!</v>
      </c>
      <c r="X143" s="78" t="e">
        <f t="shared" si="10"/>
        <v>#REF!</v>
      </c>
      <c r="Y143" s="78" t="str">
        <f>IF(EXACT(COUNTIFS($B$1:B143,B143,$E$1:E143,E143),_xlfn.MAXIFS(AA:AA,B:B,B143,E:E,E143)),SUMIFS(X:X,B:B,B143,E:E,E143),"")</f>
        <v/>
      </c>
      <c r="Z143" s="79" t="str">
        <f t="shared" si="11"/>
        <v/>
      </c>
      <c r="AA143" s="97">
        <f>COUNTIFS($B$1:B143,B143,$E$1:E143,E143)</f>
        <v>1</v>
      </c>
      <c r="AB143" s="97"/>
    </row>
    <row r="144" spans="1:28" ht="19.95" customHeight="1" x14ac:dyDescent="0.3">
      <c r="A144" s="3" t="s">
        <v>61</v>
      </c>
      <c r="B144" s="16" t="s">
        <v>468</v>
      </c>
      <c r="C144" s="16" t="s">
        <v>469</v>
      </c>
      <c r="D144" s="16" t="s">
        <v>114</v>
      </c>
      <c r="E144" s="16" t="s">
        <v>459</v>
      </c>
      <c r="F144" s="16" t="s">
        <v>460</v>
      </c>
      <c r="G144" s="16" t="s">
        <v>470</v>
      </c>
      <c r="H144" s="16" t="s">
        <v>473</v>
      </c>
      <c r="I144" s="16" t="s">
        <v>474</v>
      </c>
      <c r="J144" s="16" t="s">
        <v>23</v>
      </c>
      <c r="K144" s="16"/>
      <c r="L144" s="16" t="s">
        <v>412</v>
      </c>
      <c r="M144" s="16" t="s">
        <v>12</v>
      </c>
      <c r="N144" s="16" t="s">
        <v>25</v>
      </c>
      <c r="O144" s="16" t="s">
        <v>464</v>
      </c>
      <c r="P144" s="16" t="s">
        <v>465</v>
      </c>
      <c r="Q144" s="91">
        <v>60</v>
      </c>
      <c r="R144" s="19">
        <f>IF(EXACT($D$6,"LOT 3 (Tots)"),SUMIF(Inventari!K:K,Tasques!E144,Inventari!Q:Q),SUMIFS(Inventari!Q:Q,Inventari!O:O,$D$7,Inventari!K:K,Tasques!E144))</f>
        <v>241</v>
      </c>
      <c r="S144" s="19"/>
      <c r="T144" s="91">
        <f t="shared" si="8"/>
        <v>14460</v>
      </c>
      <c r="U144" s="19">
        <v>2</v>
      </c>
      <c r="V144" s="91">
        <f t="shared" si="9"/>
        <v>28920</v>
      </c>
      <c r="W144" s="86" t="e">
        <f>_xlfn.XLOOKUP(P144,#REF!,#REF!)</f>
        <v>#REF!</v>
      </c>
      <c r="X144" s="78" t="e">
        <f t="shared" si="10"/>
        <v>#REF!</v>
      </c>
      <c r="Y144" s="78" t="e">
        <f>IF(EXACT(COUNTIFS($B$1:B144,B144,$E$1:E144,E144),_xlfn.MAXIFS(AA:AA,B:B,B144,E:E,E144)),SUMIFS(X:X,B:B,B144,E:E,E144),"")</f>
        <v>#REF!</v>
      </c>
      <c r="Z144" s="79" t="e">
        <f t="shared" si="11"/>
        <v>#REF!</v>
      </c>
      <c r="AA144" s="97">
        <f>COUNTIFS($B$1:B144,B144,$E$1:E144,E144)</f>
        <v>2</v>
      </c>
      <c r="AB144" s="97"/>
    </row>
    <row r="145" spans="1:28" ht="19.95" customHeight="1" x14ac:dyDescent="0.3">
      <c r="A145" s="9" t="s">
        <v>61</v>
      </c>
      <c r="B145" s="21" t="s">
        <v>475</v>
      </c>
      <c r="C145" s="21" t="s">
        <v>476</v>
      </c>
      <c r="D145" s="21" t="s">
        <v>114</v>
      </c>
      <c r="E145" s="21" t="s">
        <v>459</v>
      </c>
      <c r="F145" s="21" t="s">
        <v>460</v>
      </c>
      <c r="G145" s="21" t="s">
        <v>477</v>
      </c>
      <c r="H145" s="21" t="s">
        <v>478</v>
      </c>
      <c r="I145" s="21" t="s">
        <v>479</v>
      </c>
      <c r="J145" s="21" t="s">
        <v>23</v>
      </c>
      <c r="K145" s="21"/>
      <c r="L145" s="21" t="s">
        <v>120</v>
      </c>
      <c r="M145" s="21" t="s">
        <v>12</v>
      </c>
      <c r="N145" s="21" t="s">
        <v>25</v>
      </c>
      <c r="O145" s="21" t="s">
        <v>464</v>
      </c>
      <c r="P145" s="21" t="s">
        <v>342</v>
      </c>
      <c r="Q145" s="92">
        <v>30</v>
      </c>
      <c r="R145" s="22">
        <f>IF(EXACT($D$6,"LOT 3 (Tots)"),SUMIF(Inventari!K:K,Tasques!E145,Inventari!Q:Q),SUMIFS(Inventari!Q:Q,Inventari!O:O,$D$7,Inventari!K:K,Tasques!E145))</f>
        <v>241</v>
      </c>
      <c r="S145" s="22"/>
      <c r="T145" s="92">
        <f t="shared" si="8"/>
        <v>7230</v>
      </c>
      <c r="U145" s="22">
        <v>1</v>
      </c>
      <c r="V145" s="92">
        <f t="shared" si="9"/>
        <v>7230</v>
      </c>
      <c r="W145" s="87" t="e">
        <f>_xlfn.XLOOKUP(P145,#REF!,#REF!)</f>
        <v>#REF!</v>
      </c>
      <c r="X145" s="80" t="e">
        <f t="shared" si="10"/>
        <v>#REF!</v>
      </c>
      <c r="Y145" s="80" t="str">
        <f>IF(EXACT(COUNTIFS($B$1:B145,B145,$E$1:E145,E145),_xlfn.MAXIFS(AA:AA,B:B,B145,E:E,E145)),SUMIFS(X:X,B:B,B145,E:E,E145),"")</f>
        <v/>
      </c>
      <c r="Z145" s="81" t="str">
        <f t="shared" si="11"/>
        <v/>
      </c>
      <c r="AA145" s="98">
        <f>COUNTIFS($B$1:B145,B145,$E$1:E145,E145)</f>
        <v>1</v>
      </c>
      <c r="AB145" s="98"/>
    </row>
    <row r="146" spans="1:28" ht="19.95" customHeight="1" x14ac:dyDescent="0.3">
      <c r="A146" s="9" t="s">
        <v>61</v>
      </c>
      <c r="B146" s="21" t="s">
        <v>475</v>
      </c>
      <c r="C146" s="21" t="s">
        <v>476</v>
      </c>
      <c r="D146" s="21" t="s">
        <v>114</v>
      </c>
      <c r="E146" s="21" t="s">
        <v>459</v>
      </c>
      <c r="F146" s="21" t="s">
        <v>460</v>
      </c>
      <c r="G146" s="21" t="s">
        <v>477</v>
      </c>
      <c r="H146" s="21" t="s">
        <v>480</v>
      </c>
      <c r="I146" s="21" t="s">
        <v>481</v>
      </c>
      <c r="J146" s="21" t="s">
        <v>23</v>
      </c>
      <c r="K146" s="21"/>
      <c r="L146" s="21" t="s">
        <v>120</v>
      </c>
      <c r="M146" s="21" t="s">
        <v>12</v>
      </c>
      <c r="N146" s="21" t="s">
        <v>25</v>
      </c>
      <c r="O146" s="21" t="s">
        <v>464</v>
      </c>
      <c r="P146" s="21" t="s">
        <v>342</v>
      </c>
      <c r="Q146" s="92">
        <v>30</v>
      </c>
      <c r="R146" s="22">
        <f>IF(EXACT($D$6,"LOT 3 (Tots)"),SUMIF(Inventari!K:K,Tasques!E146,Inventari!Q:Q),SUMIFS(Inventari!Q:Q,Inventari!O:O,$D$7,Inventari!K:K,Tasques!E146))</f>
        <v>241</v>
      </c>
      <c r="S146" s="22"/>
      <c r="T146" s="92">
        <f t="shared" si="8"/>
        <v>7230</v>
      </c>
      <c r="U146" s="22">
        <v>1</v>
      </c>
      <c r="V146" s="92">
        <f t="shared" si="9"/>
        <v>7230</v>
      </c>
      <c r="W146" s="87" t="e">
        <f>_xlfn.XLOOKUP(P146,#REF!,#REF!)</f>
        <v>#REF!</v>
      </c>
      <c r="X146" s="80" t="e">
        <f t="shared" si="10"/>
        <v>#REF!</v>
      </c>
      <c r="Y146" s="80" t="str">
        <f>IF(EXACT(COUNTIFS($B$1:B146,B146,$E$1:E146,E146),_xlfn.MAXIFS(AA:AA,B:B,B146,E:E,E146)),SUMIFS(X:X,B:B,B146,E:E,E146),"")</f>
        <v/>
      </c>
      <c r="Z146" s="81" t="str">
        <f t="shared" si="11"/>
        <v/>
      </c>
      <c r="AA146" s="98">
        <f>COUNTIFS($B$1:B146,B146,$E$1:E146,E146)</f>
        <v>2</v>
      </c>
      <c r="AB146" s="98"/>
    </row>
    <row r="147" spans="1:28" ht="19.95" customHeight="1" x14ac:dyDescent="0.3">
      <c r="A147" s="9" t="s">
        <v>61</v>
      </c>
      <c r="B147" s="21" t="s">
        <v>475</v>
      </c>
      <c r="C147" s="21" t="s">
        <v>476</v>
      </c>
      <c r="D147" s="21" t="s">
        <v>114</v>
      </c>
      <c r="E147" s="21" t="s">
        <v>459</v>
      </c>
      <c r="F147" s="21" t="s">
        <v>460</v>
      </c>
      <c r="G147" s="21" t="s">
        <v>477</v>
      </c>
      <c r="H147" s="21" t="s">
        <v>482</v>
      </c>
      <c r="I147" s="21" t="s">
        <v>483</v>
      </c>
      <c r="J147" s="21" t="s">
        <v>23</v>
      </c>
      <c r="K147" s="21"/>
      <c r="L147" s="21" t="s">
        <v>120</v>
      </c>
      <c r="M147" s="21" t="s">
        <v>12</v>
      </c>
      <c r="N147" s="21" t="s">
        <v>25</v>
      </c>
      <c r="O147" s="21" t="s">
        <v>464</v>
      </c>
      <c r="P147" s="21" t="s">
        <v>342</v>
      </c>
      <c r="Q147" s="92">
        <v>30</v>
      </c>
      <c r="R147" s="22">
        <f>IF(EXACT($D$6,"LOT 3 (Tots)"),SUMIF(Inventari!K:K,Tasques!E147,Inventari!Q:Q),SUMIFS(Inventari!Q:Q,Inventari!O:O,$D$7,Inventari!K:K,Tasques!E147))</f>
        <v>241</v>
      </c>
      <c r="S147" s="22"/>
      <c r="T147" s="92">
        <f t="shared" si="8"/>
        <v>7230</v>
      </c>
      <c r="U147" s="22">
        <v>1</v>
      </c>
      <c r="V147" s="92">
        <f t="shared" si="9"/>
        <v>7230</v>
      </c>
      <c r="W147" s="87" t="e">
        <f>_xlfn.XLOOKUP(P147,#REF!,#REF!)</f>
        <v>#REF!</v>
      </c>
      <c r="X147" s="80" t="e">
        <f t="shared" si="10"/>
        <v>#REF!</v>
      </c>
      <c r="Y147" s="80" t="str">
        <f>IF(EXACT(COUNTIFS($B$1:B147,B147,$E$1:E147,E147),_xlfn.MAXIFS(AA:AA,B:B,B147,E:E,E147)),SUMIFS(X:X,B:B,B147,E:E,E147),"")</f>
        <v/>
      </c>
      <c r="Z147" s="81" t="str">
        <f t="shared" si="11"/>
        <v/>
      </c>
      <c r="AA147" s="98">
        <f>COUNTIFS($B$1:B147,B147,$E$1:E147,E147)</f>
        <v>3</v>
      </c>
      <c r="AB147" s="98"/>
    </row>
    <row r="148" spans="1:28" ht="19.95" customHeight="1" x14ac:dyDescent="0.3">
      <c r="A148" s="9" t="s">
        <v>61</v>
      </c>
      <c r="B148" s="21" t="s">
        <v>475</v>
      </c>
      <c r="C148" s="21" t="s">
        <v>476</v>
      </c>
      <c r="D148" s="21" t="s">
        <v>114</v>
      </c>
      <c r="E148" s="21" t="s">
        <v>459</v>
      </c>
      <c r="F148" s="21" t="s">
        <v>460</v>
      </c>
      <c r="G148" s="21" t="s">
        <v>477</v>
      </c>
      <c r="H148" s="21" t="s">
        <v>484</v>
      </c>
      <c r="I148" s="21" t="s">
        <v>485</v>
      </c>
      <c r="J148" s="21" t="s">
        <v>23</v>
      </c>
      <c r="K148" s="21"/>
      <c r="L148" s="21" t="s">
        <v>120</v>
      </c>
      <c r="M148" s="21" t="s">
        <v>12</v>
      </c>
      <c r="N148" s="21" t="s">
        <v>25</v>
      </c>
      <c r="O148" s="21" t="s">
        <v>464</v>
      </c>
      <c r="P148" s="21" t="s">
        <v>342</v>
      </c>
      <c r="Q148" s="92">
        <v>30</v>
      </c>
      <c r="R148" s="22">
        <f>IF(EXACT($D$6,"LOT 3 (Tots)"),SUMIF(Inventari!K:K,Tasques!E148,Inventari!Q:Q),SUMIFS(Inventari!Q:Q,Inventari!O:O,$D$7,Inventari!K:K,Tasques!E148))</f>
        <v>241</v>
      </c>
      <c r="S148" s="22"/>
      <c r="T148" s="92">
        <f t="shared" si="8"/>
        <v>7230</v>
      </c>
      <c r="U148" s="22">
        <v>1</v>
      </c>
      <c r="V148" s="92">
        <f t="shared" si="9"/>
        <v>7230</v>
      </c>
      <c r="W148" s="87" t="e">
        <f>_xlfn.XLOOKUP(P148,#REF!,#REF!)</f>
        <v>#REF!</v>
      </c>
      <c r="X148" s="80" t="e">
        <f t="shared" si="10"/>
        <v>#REF!</v>
      </c>
      <c r="Y148" s="80" t="e">
        <f>IF(EXACT(COUNTIFS($B$1:B148,B148,$E$1:E148,E148),_xlfn.MAXIFS(AA:AA,B:B,B148,E:E,E148)),SUMIFS(X:X,B:B,B148,E:E,E148),"")</f>
        <v>#REF!</v>
      </c>
      <c r="Z148" s="81" t="e">
        <f t="shared" si="11"/>
        <v>#REF!</v>
      </c>
      <c r="AA148" s="98">
        <f>COUNTIFS($B$1:B148,B148,$E$1:E148,E148)</f>
        <v>4</v>
      </c>
      <c r="AB148" s="98"/>
    </row>
    <row r="149" spans="1:28" ht="19.95" customHeight="1" x14ac:dyDescent="0.3">
      <c r="A149" s="3" t="s">
        <v>61</v>
      </c>
      <c r="B149" s="16" t="s">
        <v>486</v>
      </c>
      <c r="C149" s="16" t="s">
        <v>487</v>
      </c>
      <c r="D149" s="16" t="s">
        <v>335</v>
      </c>
      <c r="E149" s="16" t="s">
        <v>343</v>
      </c>
      <c r="F149" s="16" t="s">
        <v>344</v>
      </c>
      <c r="G149" s="16" t="s">
        <v>488</v>
      </c>
      <c r="H149" s="16" t="s">
        <v>489</v>
      </c>
      <c r="I149" s="16" t="s">
        <v>490</v>
      </c>
      <c r="J149" s="16" t="s">
        <v>23</v>
      </c>
      <c r="K149" s="16"/>
      <c r="L149" s="16" t="s">
        <v>120</v>
      </c>
      <c r="M149" s="16" t="s">
        <v>12</v>
      </c>
      <c r="N149" s="16" t="s">
        <v>25</v>
      </c>
      <c r="O149" s="16" t="s">
        <v>341</v>
      </c>
      <c r="P149" s="16" t="s">
        <v>465</v>
      </c>
      <c r="Q149" s="91">
        <v>30</v>
      </c>
      <c r="R149" s="19">
        <f>IF(EXACT($D$6,"LOT 3 (Tots)"),SUMIF(Inventari!K:K,Tasques!E149,Inventari!Q:Q),SUMIFS(Inventari!Q:Q,Inventari!O:O,$D$7,Inventari!K:K,Tasques!E149))</f>
        <v>161</v>
      </c>
      <c r="S149" s="19"/>
      <c r="T149" s="91">
        <f t="shared" si="8"/>
        <v>4830</v>
      </c>
      <c r="U149" s="19">
        <v>1</v>
      </c>
      <c r="V149" s="91">
        <f t="shared" si="9"/>
        <v>4830</v>
      </c>
      <c r="W149" s="86" t="e">
        <f>_xlfn.XLOOKUP(P149,#REF!,#REF!)</f>
        <v>#REF!</v>
      </c>
      <c r="X149" s="78" t="e">
        <f t="shared" si="10"/>
        <v>#REF!</v>
      </c>
      <c r="Y149" s="78" t="str">
        <f>IF(EXACT(COUNTIFS($B$1:B149,B149,$E$1:E149,E149),_xlfn.MAXIFS(AA:AA,B:B,B149,E:E,E149)),SUMIFS(X:X,B:B,B149,E:E,E149),"")</f>
        <v/>
      </c>
      <c r="Z149" s="79" t="str">
        <f t="shared" si="11"/>
        <v/>
      </c>
      <c r="AA149" s="97">
        <f>COUNTIFS($B$1:B149,B149,$E$1:E149,E149)</f>
        <v>1</v>
      </c>
      <c r="AB149" s="97"/>
    </row>
    <row r="150" spans="1:28" ht="19.95" customHeight="1" x14ac:dyDescent="0.3">
      <c r="A150" s="3" t="s">
        <v>61</v>
      </c>
      <c r="B150" s="16" t="s">
        <v>486</v>
      </c>
      <c r="C150" s="16" t="s">
        <v>487</v>
      </c>
      <c r="D150" s="16" t="s">
        <v>335</v>
      </c>
      <c r="E150" s="16" t="s">
        <v>336</v>
      </c>
      <c r="F150" s="16" t="s">
        <v>337</v>
      </c>
      <c r="G150" s="16" t="s">
        <v>488</v>
      </c>
      <c r="H150" s="16" t="s">
        <v>491</v>
      </c>
      <c r="I150" s="16" t="s">
        <v>490</v>
      </c>
      <c r="J150" s="16" t="s">
        <v>23</v>
      </c>
      <c r="K150" s="16"/>
      <c r="L150" s="16" t="s">
        <v>120</v>
      </c>
      <c r="M150" s="16" t="s">
        <v>12</v>
      </c>
      <c r="N150" s="16" t="s">
        <v>25</v>
      </c>
      <c r="O150" s="16" t="s">
        <v>341</v>
      </c>
      <c r="P150" s="16" t="s">
        <v>465</v>
      </c>
      <c r="Q150" s="91">
        <v>30</v>
      </c>
      <c r="R150" s="19">
        <f>IF(EXACT($D$6,"LOT 3 (Tots)"),SUMIF(Inventari!K:K,Tasques!E150,Inventari!Q:Q),SUMIFS(Inventari!Q:Q,Inventari!O:O,$D$7,Inventari!K:K,Tasques!E150))</f>
        <v>40</v>
      </c>
      <c r="S150" s="19"/>
      <c r="T150" s="91">
        <f t="shared" si="8"/>
        <v>1200</v>
      </c>
      <c r="U150" s="19">
        <v>1</v>
      </c>
      <c r="V150" s="91">
        <f t="shared" si="9"/>
        <v>1200</v>
      </c>
      <c r="W150" s="86" t="e">
        <f>_xlfn.XLOOKUP(P150,#REF!,#REF!)</f>
        <v>#REF!</v>
      </c>
      <c r="X150" s="78" t="e">
        <f t="shared" si="10"/>
        <v>#REF!</v>
      </c>
      <c r="Y150" s="78" t="str">
        <f>IF(EXACT(COUNTIFS($B$1:B150,B150,$E$1:E150,E150),_xlfn.MAXIFS(AA:AA,B:B,B150,E:E,E150)),SUMIFS(X:X,B:B,B150,E:E,E150),"")</f>
        <v/>
      </c>
      <c r="Z150" s="79" t="str">
        <f t="shared" si="11"/>
        <v/>
      </c>
      <c r="AA150" s="97">
        <f>COUNTIFS($B$1:B150,B150,$E$1:E150,E150)</f>
        <v>1</v>
      </c>
      <c r="AB150" s="97"/>
    </row>
    <row r="151" spans="1:28" ht="19.95" customHeight="1" x14ac:dyDescent="0.3">
      <c r="A151" s="3" t="s">
        <v>61</v>
      </c>
      <c r="B151" s="16" t="s">
        <v>486</v>
      </c>
      <c r="C151" s="16" t="s">
        <v>487</v>
      </c>
      <c r="D151" s="16" t="s">
        <v>335</v>
      </c>
      <c r="E151" s="16" t="s">
        <v>349</v>
      </c>
      <c r="F151" s="16" t="s">
        <v>350</v>
      </c>
      <c r="G151" s="16" t="s">
        <v>488</v>
      </c>
      <c r="H151" s="16" t="s">
        <v>492</v>
      </c>
      <c r="I151" s="16" t="s">
        <v>490</v>
      </c>
      <c r="J151" s="16" t="s">
        <v>23</v>
      </c>
      <c r="K151" s="16"/>
      <c r="L151" s="16" t="s">
        <v>120</v>
      </c>
      <c r="M151" s="16" t="s">
        <v>12</v>
      </c>
      <c r="N151" s="16" t="s">
        <v>25</v>
      </c>
      <c r="O151" s="16" t="s">
        <v>341</v>
      </c>
      <c r="P151" s="16" t="s">
        <v>465</v>
      </c>
      <c r="Q151" s="91">
        <v>30</v>
      </c>
      <c r="R151" s="19">
        <f>IF(EXACT($D$6,"LOT 3 (Tots)"),SUMIF(Inventari!K:K,Tasques!E151,Inventari!Q:Q),SUMIFS(Inventari!Q:Q,Inventari!O:O,$D$7,Inventari!K:K,Tasques!E151))</f>
        <v>45</v>
      </c>
      <c r="S151" s="19"/>
      <c r="T151" s="91">
        <f t="shared" si="8"/>
        <v>1350</v>
      </c>
      <c r="U151" s="19">
        <v>1</v>
      </c>
      <c r="V151" s="91">
        <f t="shared" si="9"/>
        <v>1350</v>
      </c>
      <c r="W151" s="86" t="e">
        <f>_xlfn.XLOOKUP(P151,#REF!,#REF!)</f>
        <v>#REF!</v>
      </c>
      <c r="X151" s="78" t="e">
        <f t="shared" si="10"/>
        <v>#REF!</v>
      </c>
      <c r="Y151" s="78" t="str">
        <f>IF(EXACT(COUNTIFS($B$1:B151,B151,$E$1:E151,E151),_xlfn.MAXIFS(AA:AA,B:B,B151,E:E,E151)),SUMIFS(X:X,B:B,B151,E:E,E151),"")</f>
        <v/>
      </c>
      <c r="Z151" s="79" t="str">
        <f t="shared" si="11"/>
        <v/>
      </c>
      <c r="AA151" s="97">
        <f>COUNTIFS($B$1:B151,B151,$E$1:E151,E151)</f>
        <v>1</v>
      </c>
      <c r="AB151" s="97"/>
    </row>
    <row r="152" spans="1:28" ht="19.95" customHeight="1" x14ac:dyDescent="0.3">
      <c r="A152" s="3" t="s">
        <v>61</v>
      </c>
      <c r="B152" s="16" t="s">
        <v>486</v>
      </c>
      <c r="C152" s="16" t="s">
        <v>487</v>
      </c>
      <c r="D152" s="16" t="s">
        <v>335</v>
      </c>
      <c r="E152" s="16" t="s">
        <v>343</v>
      </c>
      <c r="F152" s="16" t="s">
        <v>344</v>
      </c>
      <c r="G152" s="16" t="s">
        <v>488</v>
      </c>
      <c r="H152" s="16" t="s">
        <v>493</v>
      </c>
      <c r="I152" s="16" t="s">
        <v>494</v>
      </c>
      <c r="J152" s="16" t="s">
        <v>23</v>
      </c>
      <c r="K152" s="16"/>
      <c r="L152" s="16" t="s">
        <v>120</v>
      </c>
      <c r="M152" s="16" t="s">
        <v>12</v>
      </c>
      <c r="N152" s="16" t="s">
        <v>25</v>
      </c>
      <c r="O152" s="16" t="s">
        <v>341</v>
      </c>
      <c r="P152" s="16" t="s">
        <v>465</v>
      </c>
      <c r="Q152" s="91">
        <v>30</v>
      </c>
      <c r="R152" s="19">
        <f>IF(EXACT($D$6,"LOT 3 (Tots)"),SUMIF(Inventari!K:K,Tasques!E152,Inventari!Q:Q),SUMIFS(Inventari!Q:Q,Inventari!O:O,$D$7,Inventari!K:K,Tasques!E152))</f>
        <v>161</v>
      </c>
      <c r="S152" s="19"/>
      <c r="T152" s="91">
        <f t="shared" si="8"/>
        <v>4830</v>
      </c>
      <c r="U152" s="19">
        <v>1</v>
      </c>
      <c r="V152" s="91">
        <f t="shared" si="9"/>
        <v>4830</v>
      </c>
      <c r="W152" s="86" t="e">
        <f>_xlfn.XLOOKUP(P152,#REF!,#REF!)</f>
        <v>#REF!</v>
      </c>
      <c r="X152" s="78" t="e">
        <f t="shared" si="10"/>
        <v>#REF!</v>
      </c>
      <c r="Y152" s="78" t="e">
        <f>IF(EXACT(COUNTIFS($B$1:B152,B152,$E$1:E152,E152),_xlfn.MAXIFS(AA:AA,B:B,B152,E:E,E152)),SUMIFS(X:X,B:B,B152,E:E,E152),"")</f>
        <v>#REF!</v>
      </c>
      <c r="Z152" s="79" t="str">
        <f t="shared" si="11"/>
        <v/>
      </c>
      <c r="AA152" s="97">
        <f>COUNTIFS($B$1:B152,B152,$E$1:E152,E152)</f>
        <v>2</v>
      </c>
      <c r="AB152" s="97"/>
    </row>
    <row r="153" spans="1:28" ht="19.95" customHeight="1" x14ac:dyDescent="0.3">
      <c r="A153" s="3" t="s">
        <v>61</v>
      </c>
      <c r="B153" s="16" t="s">
        <v>486</v>
      </c>
      <c r="C153" s="16" t="s">
        <v>487</v>
      </c>
      <c r="D153" s="16" t="s">
        <v>335</v>
      </c>
      <c r="E153" s="16" t="s">
        <v>336</v>
      </c>
      <c r="F153" s="16" t="s">
        <v>337</v>
      </c>
      <c r="G153" s="16" t="s">
        <v>488</v>
      </c>
      <c r="H153" s="16" t="s">
        <v>495</v>
      </c>
      <c r="I153" s="16" t="s">
        <v>494</v>
      </c>
      <c r="J153" s="16" t="s">
        <v>23</v>
      </c>
      <c r="K153" s="16"/>
      <c r="L153" s="16" t="s">
        <v>120</v>
      </c>
      <c r="M153" s="16" t="s">
        <v>12</v>
      </c>
      <c r="N153" s="16" t="s">
        <v>25</v>
      </c>
      <c r="O153" s="16" t="s">
        <v>341</v>
      </c>
      <c r="P153" s="16" t="s">
        <v>465</v>
      </c>
      <c r="Q153" s="91">
        <v>30</v>
      </c>
      <c r="R153" s="19">
        <f>IF(EXACT($D$6,"LOT 3 (Tots)"),SUMIF(Inventari!K:K,Tasques!E153,Inventari!Q:Q),SUMIFS(Inventari!Q:Q,Inventari!O:O,$D$7,Inventari!K:K,Tasques!E153))</f>
        <v>40</v>
      </c>
      <c r="S153" s="19"/>
      <c r="T153" s="91">
        <f t="shared" si="8"/>
        <v>1200</v>
      </c>
      <c r="U153" s="19">
        <v>1</v>
      </c>
      <c r="V153" s="91">
        <f t="shared" si="9"/>
        <v>1200</v>
      </c>
      <c r="W153" s="86" t="e">
        <f>_xlfn.XLOOKUP(P153,#REF!,#REF!)</f>
        <v>#REF!</v>
      </c>
      <c r="X153" s="78" t="e">
        <f t="shared" si="10"/>
        <v>#REF!</v>
      </c>
      <c r="Y153" s="78" t="e">
        <f>IF(EXACT(COUNTIFS($B$1:B153,B153,$E$1:E153,E153),_xlfn.MAXIFS(AA:AA,B:B,B153,E:E,E153)),SUMIFS(X:X,B:B,B153,E:E,E153),"")</f>
        <v>#REF!</v>
      </c>
      <c r="Z153" s="79" t="str">
        <f t="shared" si="11"/>
        <v/>
      </c>
      <c r="AA153" s="97">
        <f>COUNTIFS($B$1:B153,B153,$E$1:E153,E153)</f>
        <v>2</v>
      </c>
      <c r="AB153" s="97"/>
    </row>
    <row r="154" spans="1:28" ht="19.95" customHeight="1" x14ac:dyDescent="0.3">
      <c r="A154" s="3" t="s">
        <v>61</v>
      </c>
      <c r="B154" s="16" t="s">
        <v>486</v>
      </c>
      <c r="C154" s="16" t="s">
        <v>487</v>
      </c>
      <c r="D154" s="16" t="s">
        <v>335</v>
      </c>
      <c r="E154" s="16" t="s">
        <v>349</v>
      </c>
      <c r="F154" s="16" t="s">
        <v>350</v>
      </c>
      <c r="G154" s="16" t="s">
        <v>488</v>
      </c>
      <c r="H154" s="16" t="s">
        <v>496</v>
      </c>
      <c r="I154" s="16" t="s">
        <v>494</v>
      </c>
      <c r="J154" s="16" t="s">
        <v>23</v>
      </c>
      <c r="K154" s="16"/>
      <c r="L154" s="16" t="s">
        <v>120</v>
      </c>
      <c r="M154" s="16" t="s">
        <v>12</v>
      </c>
      <c r="N154" s="16" t="s">
        <v>25</v>
      </c>
      <c r="O154" s="16" t="s">
        <v>341</v>
      </c>
      <c r="P154" s="16" t="s">
        <v>465</v>
      </c>
      <c r="Q154" s="91">
        <v>30</v>
      </c>
      <c r="R154" s="19">
        <f>IF(EXACT($D$6,"LOT 3 (Tots)"),SUMIF(Inventari!K:K,Tasques!E154,Inventari!Q:Q),SUMIFS(Inventari!Q:Q,Inventari!O:O,$D$7,Inventari!K:K,Tasques!E154))</f>
        <v>45</v>
      </c>
      <c r="S154" s="19"/>
      <c r="T154" s="91">
        <f t="shared" si="8"/>
        <v>1350</v>
      </c>
      <c r="U154" s="19">
        <v>1</v>
      </c>
      <c r="V154" s="91">
        <f t="shared" si="9"/>
        <v>1350</v>
      </c>
      <c r="W154" s="86" t="e">
        <f>_xlfn.XLOOKUP(P154,#REF!,#REF!)</f>
        <v>#REF!</v>
      </c>
      <c r="X154" s="78" t="e">
        <f t="shared" si="10"/>
        <v>#REF!</v>
      </c>
      <c r="Y154" s="78" t="e">
        <f>IF(EXACT(COUNTIFS($B$1:B154,B154,$E$1:E154,E154),_xlfn.MAXIFS(AA:AA,B:B,B154,E:E,E154)),SUMIFS(X:X,B:B,B154,E:E,E154),"")</f>
        <v>#REF!</v>
      </c>
      <c r="Z154" s="79" t="str">
        <f t="shared" si="11"/>
        <v/>
      </c>
      <c r="AA154" s="97">
        <f>COUNTIFS($B$1:B154,B154,$E$1:E154,E154)</f>
        <v>2</v>
      </c>
      <c r="AB154" s="97"/>
    </row>
    <row r="155" spans="1:28" ht="19.95" customHeight="1" x14ac:dyDescent="0.3">
      <c r="A155" s="3" t="s">
        <v>61</v>
      </c>
      <c r="B155" s="16" t="s">
        <v>486</v>
      </c>
      <c r="C155" s="16" t="s">
        <v>487</v>
      </c>
      <c r="D155" s="16" t="s">
        <v>114</v>
      </c>
      <c r="E155" s="16" t="s">
        <v>497</v>
      </c>
      <c r="F155" s="16" t="s">
        <v>498</v>
      </c>
      <c r="G155" s="16" t="s">
        <v>488</v>
      </c>
      <c r="H155" s="16" t="s">
        <v>499</v>
      </c>
      <c r="I155" s="16" t="s">
        <v>490</v>
      </c>
      <c r="J155" s="16" t="s">
        <v>23</v>
      </c>
      <c r="K155" s="16"/>
      <c r="L155" s="16" t="s">
        <v>120</v>
      </c>
      <c r="M155" s="16" t="s">
        <v>12</v>
      </c>
      <c r="N155" s="16" t="s">
        <v>25</v>
      </c>
      <c r="O155" s="16" t="s">
        <v>341</v>
      </c>
      <c r="P155" s="16" t="s">
        <v>465</v>
      </c>
      <c r="Q155" s="91">
        <v>30</v>
      </c>
      <c r="R155" s="19">
        <f>IF(EXACT($D$6,"LOT 3 (Tots)"),SUMIF(Inventari!K:K,Tasques!E155,Inventari!Q:Q),SUMIFS(Inventari!Q:Q,Inventari!O:O,$D$7,Inventari!K:K,Tasques!E155))</f>
        <v>14</v>
      </c>
      <c r="S155" s="19"/>
      <c r="T155" s="91">
        <f t="shared" si="8"/>
        <v>420</v>
      </c>
      <c r="U155" s="19">
        <v>1</v>
      </c>
      <c r="V155" s="91">
        <f t="shared" si="9"/>
        <v>420</v>
      </c>
      <c r="W155" s="86" t="e">
        <f>_xlfn.XLOOKUP(P155,#REF!,#REF!)</f>
        <v>#REF!</v>
      </c>
      <c r="X155" s="78" t="e">
        <f t="shared" si="10"/>
        <v>#REF!</v>
      </c>
      <c r="Y155" s="78" t="str">
        <f>IF(EXACT(COUNTIFS($B$1:B155,B155,$E$1:E155,E155),_xlfn.MAXIFS(AA:AA,B:B,B155,E:E,E155)),SUMIFS(X:X,B:B,B155,E:E,E155),"")</f>
        <v/>
      </c>
      <c r="Z155" s="79" t="str">
        <f t="shared" si="11"/>
        <v/>
      </c>
      <c r="AA155" s="97">
        <f>COUNTIFS($B$1:B155,B155,$E$1:E155,E155)</f>
        <v>1</v>
      </c>
      <c r="AB155" s="97"/>
    </row>
    <row r="156" spans="1:28" ht="19.95" customHeight="1" x14ac:dyDescent="0.3">
      <c r="A156" s="3" t="s">
        <v>61</v>
      </c>
      <c r="B156" s="16" t="s">
        <v>486</v>
      </c>
      <c r="C156" s="16" t="s">
        <v>487</v>
      </c>
      <c r="D156" s="16" t="s">
        <v>114</v>
      </c>
      <c r="E156" s="16" t="s">
        <v>497</v>
      </c>
      <c r="F156" s="16" t="s">
        <v>498</v>
      </c>
      <c r="G156" s="16" t="s">
        <v>488</v>
      </c>
      <c r="H156" s="16" t="s">
        <v>500</v>
      </c>
      <c r="I156" s="16" t="s">
        <v>494</v>
      </c>
      <c r="J156" s="16" t="s">
        <v>23</v>
      </c>
      <c r="K156" s="16"/>
      <c r="L156" s="16" t="s">
        <v>120</v>
      </c>
      <c r="M156" s="16" t="s">
        <v>12</v>
      </c>
      <c r="N156" s="16" t="s">
        <v>25</v>
      </c>
      <c r="O156" s="16" t="s">
        <v>341</v>
      </c>
      <c r="P156" s="16" t="s">
        <v>465</v>
      </c>
      <c r="Q156" s="91">
        <v>30</v>
      </c>
      <c r="R156" s="19">
        <f>IF(EXACT($D$6,"LOT 3 (Tots)"),SUMIF(Inventari!K:K,Tasques!E156,Inventari!Q:Q),SUMIFS(Inventari!Q:Q,Inventari!O:O,$D$7,Inventari!K:K,Tasques!E156))</f>
        <v>14</v>
      </c>
      <c r="S156" s="19"/>
      <c r="T156" s="91">
        <f t="shared" si="8"/>
        <v>420</v>
      </c>
      <c r="U156" s="19">
        <v>1</v>
      </c>
      <c r="V156" s="91">
        <f t="shared" si="9"/>
        <v>420</v>
      </c>
      <c r="W156" s="86" t="e">
        <f>_xlfn.XLOOKUP(P156,#REF!,#REF!)</f>
        <v>#REF!</v>
      </c>
      <c r="X156" s="78" t="e">
        <f t="shared" si="10"/>
        <v>#REF!</v>
      </c>
      <c r="Y156" s="78" t="e">
        <f>IF(EXACT(COUNTIFS($B$1:B156,B156,$E$1:E156,E156),_xlfn.MAXIFS(AA:AA,B:B,B156,E:E,E156)),SUMIFS(X:X,B:B,B156,E:E,E156),"")</f>
        <v>#REF!</v>
      </c>
      <c r="Z156" s="79" t="e">
        <f t="shared" si="11"/>
        <v>#REF!</v>
      </c>
      <c r="AA156" s="97">
        <f>COUNTIFS($B$1:B156,B156,$E$1:E156,E156)</f>
        <v>2</v>
      </c>
      <c r="AB156" s="97"/>
    </row>
    <row r="157" spans="1:28" ht="19.95" customHeight="1" x14ac:dyDescent="0.3">
      <c r="A157" s="9" t="s">
        <v>61</v>
      </c>
      <c r="B157" s="21" t="s">
        <v>501</v>
      </c>
      <c r="C157" s="21" t="s">
        <v>502</v>
      </c>
      <c r="D157" s="21" t="s">
        <v>114</v>
      </c>
      <c r="E157" s="21" t="s">
        <v>497</v>
      </c>
      <c r="F157" s="21" t="s">
        <v>498</v>
      </c>
      <c r="G157" s="21" t="s">
        <v>503</v>
      </c>
      <c r="H157" s="21" t="s">
        <v>504</v>
      </c>
      <c r="I157" s="21" t="s">
        <v>505</v>
      </c>
      <c r="J157" s="21" t="s">
        <v>23</v>
      </c>
      <c r="K157" s="21"/>
      <c r="L157" s="21" t="s">
        <v>456</v>
      </c>
      <c r="M157" s="21" t="s">
        <v>12</v>
      </c>
      <c r="N157" s="21" t="s">
        <v>25</v>
      </c>
      <c r="O157" s="21" t="s">
        <v>341</v>
      </c>
      <c r="P157" s="21" t="s">
        <v>342</v>
      </c>
      <c r="Q157" s="92">
        <v>0</v>
      </c>
      <c r="R157" s="22">
        <f>IF(EXACT($D$6,"LOT 3 (Tots)"),SUMIF(Inventari!K:K,Tasques!E157,Inventari!Q:Q),SUMIFS(Inventari!Q:Q,Inventari!O:O,$D$7,Inventari!K:K,Tasques!E157))</f>
        <v>14</v>
      </c>
      <c r="S157" s="22"/>
      <c r="T157" s="92">
        <f t="shared" si="8"/>
        <v>0</v>
      </c>
      <c r="U157" s="22">
        <v>1</v>
      </c>
      <c r="V157" s="92">
        <f t="shared" si="9"/>
        <v>0</v>
      </c>
      <c r="W157" s="87" t="e">
        <f>_xlfn.XLOOKUP(P157,#REF!,#REF!)</f>
        <v>#REF!</v>
      </c>
      <c r="X157" s="80" t="e">
        <f t="shared" si="10"/>
        <v>#REF!</v>
      </c>
      <c r="Y157" s="80" t="e">
        <f>IF(EXACT(COUNTIFS($B$1:B157,B157,$E$1:E157,E157),_xlfn.MAXIFS(AA:AA,B:B,B157,E:E,E157)),SUMIFS(X:X,B:B,B157,E:E,E157),"")</f>
        <v>#REF!</v>
      </c>
      <c r="Z157" s="81" t="e">
        <f t="shared" si="11"/>
        <v>#REF!</v>
      </c>
      <c r="AA157" s="98">
        <f>COUNTIFS($B$1:B157,B157,$E$1:E157,E157)</f>
        <v>1</v>
      </c>
      <c r="AB157" s="98"/>
    </row>
    <row r="158" spans="1:28" ht="19.95" customHeight="1" x14ac:dyDescent="0.3">
      <c r="A158" s="3" t="s">
        <v>61</v>
      </c>
      <c r="B158" s="16" t="s">
        <v>506</v>
      </c>
      <c r="C158" s="16" t="s">
        <v>507</v>
      </c>
      <c r="D158" s="16" t="s">
        <v>89</v>
      </c>
      <c r="E158" s="16" t="s">
        <v>508</v>
      </c>
      <c r="F158" s="16" t="s">
        <v>509</v>
      </c>
      <c r="G158" s="16" t="s">
        <v>510</v>
      </c>
      <c r="H158" s="16" t="s">
        <v>511</v>
      </c>
      <c r="I158" s="16" t="s">
        <v>512</v>
      </c>
      <c r="J158" s="16" t="s">
        <v>23</v>
      </c>
      <c r="K158" s="16"/>
      <c r="L158" s="16" t="s">
        <v>120</v>
      </c>
      <c r="M158" s="16" t="s">
        <v>12</v>
      </c>
      <c r="N158" s="16" t="s">
        <v>25</v>
      </c>
      <c r="O158" s="16" t="s">
        <v>95</v>
      </c>
      <c r="P158" s="16" t="s">
        <v>128</v>
      </c>
      <c r="Q158" s="91">
        <v>14000</v>
      </c>
      <c r="R158" s="19">
        <f>IF(EXACT($D$6,"LOT 3 (Tots)"),SUMIF(Inventari!K:K,Tasques!E158,Inventari!Q:Q),SUMIFS(Inventari!Q:Q,Inventari!O:O,$D$7,Inventari!K:K,Tasques!E158))</f>
        <v>12</v>
      </c>
      <c r="S158" s="19"/>
      <c r="T158" s="91">
        <f t="shared" si="8"/>
        <v>168000</v>
      </c>
      <c r="U158" s="19">
        <v>1</v>
      </c>
      <c r="V158" s="91">
        <f t="shared" si="9"/>
        <v>168000</v>
      </c>
      <c r="W158" s="86" t="e">
        <f>_xlfn.XLOOKUP(P158,#REF!,#REF!)</f>
        <v>#REF!</v>
      </c>
      <c r="X158" s="78" t="e">
        <f t="shared" si="10"/>
        <v>#REF!</v>
      </c>
      <c r="Y158" s="78" t="e">
        <f>IF(EXACT(COUNTIFS($B$1:B158,B158,$E$1:E158,E158),_xlfn.MAXIFS(AA:AA,B:B,B158,E:E,E158)),SUMIFS(X:X,B:B,B158,E:E,E158),"")</f>
        <v>#REF!</v>
      </c>
      <c r="Z158" s="79" t="str">
        <f t="shared" si="11"/>
        <v/>
      </c>
      <c r="AA158" s="97">
        <f>COUNTIFS($B$1:B158,B158,$E$1:E158,E158)</f>
        <v>1</v>
      </c>
      <c r="AB158" s="97"/>
    </row>
    <row r="159" spans="1:28" ht="19.95" customHeight="1" x14ac:dyDescent="0.3">
      <c r="A159" s="3" t="s">
        <v>61</v>
      </c>
      <c r="B159" s="16" t="s">
        <v>506</v>
      </c>
      <c r="C159" s="16" t="s">
        <v>507</v>
      </c>
      <c r="D159" s="16" t="s">
        <v>17</v>
      </c>
      <c r="E159" s="16" t="s">
        <v>513</v>
      </c>
      <c r="F159" s="16" t="s">
        <v>514</v>
      </c>
      <c r="G159" s="16" t="s">
        <v>515</v>
      </c>
      <c r="H159" s="16" t="s">
        <v>516</v>
      </c>
      <c r="I159" s="16" t="s">
        <v>512</v>
      </c>
      <c r="J159" s="16" t="s">
        <v>23</v>
      </c>
      <c r="K159" s="16"/>
      <c r="L159" s="16" t="s">
        <v>120</v>
      </c>
      <c r="M159" s="16" t="s">
        <v>12</v>
      </c>
      <c r="N159" s="16" t="s">
        <v>25</v>
      </c>
      <c r="O159" s="16" t="s">
        <v>95</v>
      </c>
      <c r="P159" s="16" t="s">
        <v>128</v>
      </c>
      <c r="Q159" s="91">
        <v>14400</v>
      </c>
      <c r="R159" s="19">
        <f>IF(EXACT($D$6,"LOT 3 (Tots)"),SUMIF(Inventari!K:K,Tasques!E159,Inventari!Q:Q),SUMIFS(Inventari!Q:Q,Inventari!O:O,$D$7,Inventari!K:K,Tasques!E159))</f>
        <v>1</v>
      </c>
      <c r="S159" s="19"/>
      <c r="T159" s="91">
        <f t="shared" si="8"/>
        <v>14400</v>
      </c>
      <c r="U159" s="19">
        <v>1</v>
      </c>
      <c r="V159" s="91">
        <f t="shared" si="9"/>
        <v>14400</v>
      </c>
      <c r="W159" s="86" t="e">
        <f>_xlfn.XLOOKUP(P159,#REF!,#REF!)</f>
        <v>#REF!</v>
      </c>
      <c r="X159" s="78" t="e">
        <f t="shared" si="10"/>
        <v>#REF!</v>
      </c>
      <c r="Y159" s="78" t="e">
        <f>IF(EXACT(COUNTIFS($B$1:B159,B159,$E$1:E159,E159),_xlfn.MAXIFS(AA:AA,B:B,B159,E:E,E159)),SUMIFS(X:X,B:B,B159,E:E,E159),"")</f>
        <v>#REF!</v>
      </c>
      <c r="Z159" s="79" t="e">
        <f t="shared" si="11"/>
        <v>#REF!</v>
      </c>
      <c r="AA159" s="97">
        <f>COUNTIFS($B$1:B159,B159,$E$1:E159,E159)</f>
        <v>1</v>
      </c>
      <c r="AB159" s="97"/>
    </row>
    <row r="160" spans="1:28" ht="19.95" customHeight="1" x14ac:dyDescent="0.3">
      <c r="A160" s="9" t="s">
        <v>61</v>
      </c>
      <c r="B160" s="21" t="s">
        <v>517</v>
      </c>
      <c r="C160" s="21" t="s">
        <v>518</v>
      </c>
      <c r="D160" s="21" t="s">
        <v>519</v>
      </c>
      <c r="E160" s="21" t="s">
        <v>520</v>
      </c>
      <c r="F160" s="21" t="s">
        <v>521</v>
      </c>
      <c r="G160" s="21" t="s">
        <v>522</v>
      </c>
      <c r="H160" s="21" t="s">
        <v>523</v>
      </c>
      <c r="I160" s="21" t="s">
        <v>524</v>
      </c>
      <c r="J160" s="21" t="s">
        <v>23</v>
      </c>
      <c r="K160" s="21"/>
      <c r="L160" s="21" t="s">
        <v>456</v>
      </c>
      <c r="M160" s="21" t="s">
        <v>12</v>
      </c>
      <c r="N160" s="21" t="s">
        <v>389</v>
      </c>
      <c r="O160" s="21" t="s">
        <v>525</v>
      </c>
      <c r="P160" s="21" t="s">
        <v>122</v>
      </c>
      <c r="Q160" s="92">
        <v>36000</v>
      </c>
      <c r="R160" s="22">
        <f>IF(EXACT($D$6,"LOT 3 (Tots)"),SUMIF(Inventari!K:K,Tasques!E160,Inventari!Q:Q),SUMIFS(Inventari!Q:Q,Inventari!O:O,$D$7,Inventari!K:K,Tasques!E160))</f>
        <v>2</v>
      </c>
      <c r="S160" s="22"/>
      <c r="T160" s="92">
        <f t="shared" si="8"/>
        <v>72000</v>
      </c>
      <c r="U160" s="22">
        <v>1</v>
      </c>
      <c r="V160" s="92">
        <f t="shared" si="9"/>
        <v>72000</v>
      </c>
      <c r="W160" s="87" t="e">
        <f>_xlfn.XLOOKUP(P160,#REF!,#REF!)</f>
        <v>#REF!</v>
      </c>
      <c r="X160" s="80" t="e">
        <f t="shared" si="10"/>
        <v>#REF!</v>
      </c>
      <c r="Y160" s="80" t="e">
        <f>IF(EXACT(COUNTIFS($B$1:B160,B160,$E$1:E160,E160),_xlfn.MAXIFS(AA:AA,B:B,B160,E:E,E160)),SUMIFS(X:X,B:B,B160,E:E,E160),"")</f>
        <v>#REF!</v>
      </c>
      <c r="Z160" s="81" t="e">
        <f t="shared" si="11"/>
        <v>#REF!</v>
      </c>
      <c r="AA160" s="98">
        <f>COUNTIFS($B$1:B160,B160,$E$1:E160,E160)</f>
        <v>1</v>
      </c>
      <c r="AB160" s="98"/>
    </row>
    <row r="161" spans="1:28" ht="19.95" customHeight="1" x14ac:dyDescent="0.3">
      <c r="A161" s="3" t="s">
        <v>61</v>
      </c>
      <c r="B161" s="16" t="s">
        <v>526</v>
      </c>
      <c r="C161" s="16" t="s">
        <v>527</v>
      </c>
      <c r="D161" s="16" t="s">
        <v>114</v>
      </c>
      <c r="E161" s="16" t="s">
        <v>528</v>
      </c>
      <c r="F161" s="16" t="s">
        <v>529</v>
      </c>
      <c r="G161" s="16" t="s">
        <v>530</v>
      </c>
      <c r="H161" s="16" t="s">
        <v>531</v>
      </c>
      <c r="I161" s="100" t="s">
        <v>6698</v>
      </c>
      <c r="J161" s="16" t="s">
        <v>23</v>
      </c>
      <c r="K161" s="16"/>
      <c r="L161" s="16" t="s">
        <v>109</v>
      </c>
      <c r="M161" s="16" t="s">
        <v>12</v>
      </c>
      <c r="N161" s="16" t="s">
        <v>389</v>
      </c>
      <c r="O161" s="16" t="s">
        <v>121</v>
      </c>
      <c r="P161" s="16" t="s">
        <v>122</v>
      </c>
      <c r="Q161" s="91">
        <v>36000</v>
      </c>
      <c r="R161" s="19">
        <f>IF(EXACT($D$6,"LOT 3 (Tots)"),SUMIF(Inventari!K:K,Tasques!E161,Inventari!Q:Q),SUMIFS(Inventari!Q:Q,Inventari!O:O,$D$7,Inventari!K:K,Tasques!E161))</f>
        <v>2</v>
      </c>
      <c r="S161" s="19"/>
      <c r="T161" s="91">
        <f t="shared" si="8"/>
        <v>72000</v>
      </c>
      <c r="U161" s="19">
        <v>1</v>
      </c>
      <c r="V161" s="91">
        <f t="shared" si="9"/>
        <v>72000</v>
      </c>
      <c r="W161" s="86" t="e">
        <f>_xlfn.XLOOKUP(P161,#REF!,#REF!)</f>
        <v>#REF!</v>
      </c>
      <c r="X161" s="78" t="e">
        <f t="shared" si="10"/>
        <v>#REF!</v>
      </c>
      <c r="Y161" s="78" t="e">
        <f>IF(EXACT(COUNTIFS($B$1:B161,B161,$E$1:E161,E161),_xlfn.MAXIFS(AA:AA,B:B,B161,E:E,E161)),SUMIFS(X:X,B:B,B161,E:E,E161),"")</f>
        <v>#REF!</v>
      </c>
      <c r="Z161" s="79" t="e">
        <f t="shared" si="11"/>
        <v>#REF!</v>
      </c>
      <c r="AA161" s="97">
        <f>COUNTIFS($B$1:B161,B161,$E$1:E161,E161)</f>
        <v>1</v>
      </c>
      <c r="AB161" s="97"/>
    </row>
    <row r="162" spans="1:28" ht="19.95" customHeight="1" x14ac:dyDescent="0.3">
      <c r="A162" s="9" t="s">
        <v>61</v>
      </c>
      <c r="B162" s="21" t="s">
        <v>532</v>
      </c>
      <c r="C162" s="21" t="s">
        <v>533</v>
      </c>
      <c r="D162" s="21" t="s">
        <v>139</v>
      </c>
      <c r="E162" s="21" t="s">
        <v>534</v>
      </c>
      <c r="F162" s="21" t="s">
        <v>535</v>
      </c>
      <c r="G162" s="21" t="s">
        <v>536</v>
      </c>
      <c r="H162" s="21" t="s">
        <v>537</v>
      </c>
      <c r="I162" s="21" t="s">
        <v>524</v>
      </c>
      <c r="J162" s="21" t="s">
        <v>23</v>
      </c>
      <c r="K162" s="21"/>
      <c r="L162" s="21" t="s">
        <v>109</v>
      </c>
      <c r="M162" s="21" t="s">
        <v>12</v>
      </c>
      <c r="N162" s="21" t="s">
        <v>389</v>
      </c>
      <c r="O162" s="21" t="s">
        <v>538</v>
      </c>
      <c r="P162" s="21" t="s">
        <v>122</v>
      </c>
      <c r="Q162" s="92">
        <v>57600</v>
      </c>
      <c r="R162" s="22">
        <f>IF(EXACT($D$6,"LOT 3 (Tots)"),SUMIF(Inventari!K:K,Tasques!E162,Inventari!Q:Q),SUMIFS(Inventari!Q:Q,Inventari!O:O,$D$7,Inventari!K:K,Tasques!E162))</f>
        <v>1</v>
      </c>
      <c r="S162" s="22"/>
      <c r="T162" s="92">
        <f t="shared" si="8"/>
        <v>57600</v>
      </c>
      <c r="U162" s="22">
        <v>1</v>
      </c>
      <c r="V162" s="92">
        <f t="shared" si="9"/>
        <v>57600</v>
      </c>
      <c r="W162" s="87" t="e">
        <f>_xlfn.XLOOKUP(P162,#REF!,#REF!)</f>
        <v>#REF!</v>
      </c>
      <c r="X162" s="80" t="e">
        <f t="shared" si="10"/>
        <v>#REF!</v>
      </c>
      <c r="Y162" s="80" t="e">
        <f>IF(EXACT(COUNTIFS($B$1:B162,B162,$E$1:E162,E162),_xlfn.MAXIFS(AA:AA,B:B,B162,E:E,E162)),SUMIFS(X:X,B:B,B162,E:E,E162),"")</f>
        <v>#REF!</v>
      </c>
      <c r="Z162" s="81" t="e">
        <f t="shared" si="11"/>
        <v>#REF!</v>
      </c>
      <c r="AA162" s="98">
        <f>COUNTIFS($B$1:B162,B162,$E$1:E162,E162)</f>
        <v>1</v>
      </c>
      <c r="AB162" s="98"/>
    </row>
    <row r="163" spans="1:28" ht="19.95" customHeight="1" x14ac:dyDescent="0.3">
      <c r="A163" s="3" t="s">
        <v>61</v>
      </c>
      <c r="B163" s="16" t="s">
        <v>539</v>
      </c>
      <c r="C163" s="16" t="s">
        <v>540</v>
      </c>
      <c r="D163" s="16" t="s">
        <v>541</v>
      </c>
      <c r="E163" s="16" t="s">
        <v>542</v>
      </c>
      <c r="F163" s="16" t="s">
        <v>543</v>
      </c>
      <c r="G163" s="16" t="s">
        <v>544</v>
      </c>
      <c r="H163" s="16" t="s">
        <v>545</v>
      </c>
      <c r="I163" s="16" t="s">
        <v>546</v>
      </c>
      <c r="J163" s="16" t="s">
        <v>23</v>
      </c>
      <c r="K163" s="16"/>
      <c r="L163" s="16" t="s">
        <v>70</v>
      </c>
      <c r="M163" s="16" t="s">
        <v>12</v>
      </c>
      <c r="N163" s="16" t="s">
        <v>25</v>
      </c>
      <c r="O163" s="16" t="s">
        <v>341</v>
      </c>
      <c r="P163" s="16" t="s">
        <v>465</v>
      </c>
      <c r="Q163" s="91">
        <v>60</v>
      </c>
      <c r="R163" s="19">
        <f>IF(EXACT($D$6,"LOT 3 (Tots)"),SUMIF(Inventari!K:K,Tasques!E163,Inventari!Q:Q),SUMIFS(Inventari!Q:Q,Inventari!O:O,$D$7,Inventari!K:K,Tasques!E163))</f>
        <v>2</v>
      </c>
      <c r="S163" s="19"/>
      <c r="T163" s="91">
        <f t="shared" si="8"/>
        <v>120</v>
      </c>
      <c r="U163" s="19">
        <v>4</v>
      </c>
      <c r="V163" s="91">
        <f t="shared" si="9"/>
        <v>480</v>
      </c>
      <c r="W163" s="86" t="e">
        <f>_xlfn.XLOOKUP(P163,#REF!,#REF!)</f>
        <v>#REF!</v>
      </c>
      <c r="X163" s="78" t="e">
        <f t="shared" si="10"/>
        <v>#REF!</v>
      </c>
      <c r="Y163" s="78" t="str">
        <f>IF(EXACT(COUNTIFS($B$1:B163,B163,$E$1:E163,E163),_xlfn.MAXIFS(AA:AA,B:B,B163,E:E,E163)),SUMIFS(X:X,B:B,B163,E:E,E163),"")</f>
        <v/>
      </c>
      <c r="Z163" s="79" t="str">
        <f t="shared" si="11"/>
        <v/>
      </c>
      <c r="AA163" s="97">
        <f>COUNTIFS($B$1:B163,B163,$E$1:E163,E163)</f>
        <v>1</v>
      </c>
      <c r="AB163" s="97"/>
    </row>
    <row r="164" spans="1:28" ht="19.95" customHeight="1" x14ac:dyDescent="0.3">
      <c r="A164" s="3" t="s">
        <v>61</v>
      </c>
      <c r="B164" s="16" t="s">
        <v>539</v>
      </c>
      <c r="C164" s="16" t="s">
        <v>540</v>
      </c>
      <c r="D164" s="16" t="s">
        <v>541</v>
      </c>
      <c r="E164" s="16" t="s">
        <v>547</v>
      </c>
      <c r="F164" s="16" t="s">
        <v>548</v>
      </c>
      <c r="G164" s="16" t="s">
        <v>544</v>
      </c>
      <c r="H164" s="16" t="s">
        <v>549</v>
      </c>
      <c r="I164" s="16" t="s">
        <v>550</v>
      </c>
      <c r="J164" s="16" t="s">
        <v>23</v>
      </c>
      <c r="K164" s="16"/>
      <c r="L164" s="16" t="s">
        <v>70</v>
      </c>
      <c r="M164" s="16" t="s">
        <v>12</v>
      </c>
      <c r="N164" s="16" t="s">
        <v>25</v>
      </c>
      <c r="O164" s="16" t="s">
        <v>341</v>
      </c>
      <c r="P164" s="16" t="s">
        <v>465</v>
      </c>
      <c r="Q164" s="91">
        <v>60</v>
      </c>
      <c r="R164" s="19">
        <f>IF(EXACT($D$6,"LOT 3 (Tots)"),SUMIF(Inventari!K:K,Tasques!E164,Inventari!Q:Q),SUMIFS(Inventari!Q:Q,Inventari!O:O,$D$7,Inventari!K:K,Tasques!E164))</f>
        <v>41</v>
      </c>
      <c r="S164" s="19"/>
      <c r="T164" s="91">
        <f t="shared" si="8"/>
        <v>2460</v>
      </c>
      <c r="U164" s="19">
        <v>4</v>
      </c>
      <c r="V164" s="91">
        <f t="shared" si="9"/>
        <v>9840</v>
      </c>
      <c r="W164" s="86" t="e">
        <f>_xlfn.XLOOKUP(P164,#REF!,#REF!)</f>
        <v>#REF!</v>
      </c>
      <c r="X164" s="78" t="e">
        <f t="shared" si="10"/>
        <v>#REF!</v>
      </c>
      <c r="Y164" s="78" t="e">
        <f>IF(EXACT(COUNTIFS($B$1:B164,B164,$E$1:E164,E164),_xlfn.MAXIFS(AA:AA,B:B,B164,E:E,E164)),SUMIFS(X:X,B:B,B164,E:E,E164),"")</f>
        <v>#REF!</v>
      </c>
      <c r="Z164" s="79" t="str">
        <f t="shared" si="11"/>
        <v/>
      </c>
      <c r="AA164" s="97">
        <f>COUNTIFS($B$1:B164,B164,$E$1:E164,E164)</f>
        <v>1</v>
      </c>
      <c r="AB164" s="97"/>
    </row>
    <row r="165" spans="1:28" ht="19.95" customHeight="1" x14ac:dyDescent="0.3">
      <c r="A165" s="3" t="s">
        <v>61</v>
      </c>
      <c r="B165" s="16" t="s">
        <v>539</v>
      </c>
      <c r="C165" s="16" t="s">
        <v>540</v>
      </c>
      <c r="D165" s="16" t="s">
        <v>541</v>
      </c>
      <c r="E165" s="16" t="s">
        <v>551</v>
      </c>
      <c r="F165" s="16" t="s">
        <v>552</v>
      </c>
      <c r="G165" s="16" t="s">
        <v>544</v>
      </c>
      <c r="H165" s="16" t="s">
        <v>553</v>
      </c>
      <c r="I165" s="16" t="s">
        <v>554</v>
      </c>
      <c r="J165" s="16" t="s">
        <v>23</v>
      </c>
      <c r="K165" s="16"/>
      <c r="L165" s="16" t="s">
        <v>70</v>
      </c>
      <c r="M165" s="16" t="s">
        <v>12</v>
      </c>
      <c r="N165" s="16" t="s">
        <v>25</v>
      </c>
      <c r="O165" s="16" t="s">
        <v>341</v>
      </c>
      <c r="P165" s="16" t="s">
        <v>465</v>
      </c>
      <c r="Q165" s="91">
        <v>60</v>
      </c>
      <c r="R165" s="19">
        <f>IF(EXACT($D$6,"LOT 3 (Tots)"),SUMIF(Inventari!K:K,Tasques!E165,Inventari!Q:Q),SUMIFS(Inventari!Q:Q,Inventari!O:O,$D$7,Inventari!K:K,Tasques!E165))</f>
        <v>10</v>
      </c>
      <c r="S165" s="19"/>
      <c r="T165" s="91">
        <f t="shared" si="8"/>
        <v>600</v>
      </c>
      <c r="U165" s="19">
        <v>4</v>
      </c>
      <c r="V165" s="91">
        <f t="shared" si="9"/>
        <v>2400</v>
      </c>
      <c r="W165" s="86" t="e">
        <f>_xlfn.XLOOKUP(P165,#REF!,#REF!)</f>
        <v>#REF!</v>
      </c>
      <c r="X165" s="78" t="e">
        <f t="shared" si="10"/>
        <v>#REF!</v>
      </c>
      <c r="Y165" s="78" t="e">
        <f>IF(EXACT(COUNTIFS($B$1:B165,B165,$E$1:E165,E165),_xlfn.MAXIFS(AA:AA,B:B,B165,E:E,E165)),SUMIFS(X:X,B:B,B165,E:E,E165),"")</f>
        <v>#REF!</v>
      </c>
      <c r="Z165" s="79" t="str">
        <f t="shared" si="11"/>
        <v/>
      </c>
      <c r="AA165" s="97">
        <f>COUNTIFS($B$1:B165,B165,$E$1:E165,E165)</f>
        <v>1</v>
      </c>
      <c r="AB165" s="97"/>
    </row>
    <row r="166" spans="1:28" ht="19.95" customHeight="1" x14ac:dyDescent="0.3">
      <c r="A166" s="3" t="s">
        <v>61</v>
      </c>
      <c r="B166" s="16" t="s">
        <v>539</v>
      </c>
      <c r="C166" s="16" t="s">
        <v>540</v>
      </c>
      <c r="D166" s="16" t="s">
        <v>541</v>
      </c>
      <c r="E166" s="16" t="s">
        <v>542</v>
      </c>
      <c r="F166" s="16" t="s">
        <v>543</v>
      </c>
      <c r="G166" s="16" t="s">
        <v>544</v>
      </c>
      <c r="H166" s="16" t="s">
        <v>555</v>
      </c>
      <c r="I166" s="16" t="s">
        <v>556</v>
      </c>
      <c r="J166" s="16" t="s">
        <v>23</v>
      </c>
      <c r="K166" s="16"/>
      <c r="L166" s="16" t="s">
        <v>70</v>
      </c>
      <c r="M166" s="16" t="s">
        <v>12</v>
      </c>
      <c r="N166" s="16" t="s">
        <v>25</v>
      </c>
      <c r="O166" s="16" t="s">
        <v>341</v>
      </c>
      <c r="P166" s="16" t="s">
        <v>465</v>
      </c>
      <c r="Q166" s="91">
        <v>450</v>
      </c>
      <c r="R166" s="19">
        <f>IF(EXACT($D$6,"LOT 3 (Tots)"),SUMIF(Inventari!K:K,Tasques!E166,Inventari!Q:Q),SUMIFS(Inventari!Q:Q,Inventari!O:O,$D$7,Inventari!K:K,Tasques!E166))</f>
        <v>2</v>
      </c>
      <c r="S166" s="19"/>
      <c r="T166" s="91">
        <f t="shared" si="8"/>
        <v>900</v>
      </c>
      <c r="U166" s="19">
        <v>4</v>
      </c>
      <c r="V166" s="91">
        <f t="shared" si="9"/>
        <v>3600</v>
      </c>
      <c r="W166" s="86" t="e">
        <f>_xlfn.XLOOKUP(P166,#REF!,#REF!)</f>
        <v>#REF!</v>
      </c>
      <c r="X166" s="78" t="e">
        <f t="shared" si="10"/>
        <v>#REF!</v>
      </c>
      <c r="Y166" s="78" t="str">
        <f>IF(EXACT(COUNTIFS($B$1:B166,B166,$E$1:E166,E166),_xlfn.MAXIFS(AA:AA,B:B,B166,E:E,E166)),SUMIFS(X:X,B:B,B166,E:E,E166),"")</f>
        <v/>
      </c>
      <c r="Z166" s="79" t="str">
        <f t="shared" si="11"/>
        <v/>
      </c>
      <c r="AA166" s="97">
        <f>COUNTIFS($B$1:B166,B166,$E$1:E166,E166)</f>
        <v>2</v>
      </c>
      <c r="AB166" s="97"/>
    </row>
    <row r="167" spans="1:28" ht="19.95" customHeight="1" x14ac:dyDescent="0.3">
      <c r="A167" s="3" t="s">
        <v>61</v>
      </c>
      <c r="B167" s="16" t="s">
        <v>539</v>
      </c>
      <c r="C167" s="16" t="s">
        <v>540</v>
      </c>
      <c r="D167" s="16" t="s">
        <v>541</v>
      </c>
      <c r="E167" s="16" t="s">
        <v>542</v>
      </c>
      <c r="F167" s="16" t="s">
        <v>543</v>
      </c>
      <c r="G167" s="16" t="s">
        <v>544</v>
      </c>
      <c r="H167" s="16" t="s">
        <v>557</v>
      </c>
      <c r="I167" s="16" t="s">
        <v>558</v>
      </c>
      <c r="J167" s="16" t="s">
        <v>23</v>
      </c>
      <c r="K167" s="16"/>
      <c r="L167" s="16" t="s">
        <v>70</v>
      </c>
      <c r="M167" s="16" t="s">
        <v>12</v>
      </c>
      <c r="N167" s="16" t="s">
        <v>25</v>
      </c>
      <c r="O167" s="16" t="s">
        <v>341</v>
      </c>
      <c r="P167" s="16" t="s">
        <v>465</v>
      </c>
      <c r="Q167" s="91">
        <v>450</v>
      </c>
      <c r="R167" s="19">
        <f>IF(EXACT($D$6,"LOT 3 (Tots)"),SUMIF(Inventari!K:K,Tasques!E167,Inventari!Q:Q),SUMIFS(Inventari!Q:Q,Inventari!O:O,$D$7,Inventari!K:K,Tasques!E167))</f>
        <v>2</v>
      </c>
      <c r="S167" s="19"/>
      <c r="T167" s="91">
        <f t="shared" si="8"/>
        <v>900</v>
      </c>
      <c r="U167" s="19">
        <v>4</v>
      </c>
      <c r="V167" s="91">
        <f t="shared" si="9"/>
        <v>3600</v>
      </c>
      <c r="W167" s="86" t="e">
        <f>_xlfn.XLOOKUP(P167,#REF!,#REF!)</f>
        <v>#REF!</v>
      </c>
      <c r="X167" s="78" t="e">
        <f t="shared" si="10"/>
        <v>#REF!</v>
      </c>
      <c r="Y167" s="78" t="str">
        <f>IF(EXACT(COUNTIFS($B$1:B167,B167,$E$1:E167,E167),_xlfn.MAXIFS(AA:AA,B:B,B167,E:E,E167)),SUMIFS(X:X,B:B,B167,E:E,E167),"")</f>
        <v/>
      </c>
      <c r="Z167" s="79" t="str">
        <f t="shared" si="11"/>
        <v/>
      </c>
      <c r="AA167" s="97">
        <f>COUNTIFS($B$1:B167,B167,$E$1:E167,E167)</f>
        <v>3</v>
      </c>
      <c r="AB167" s="97"/>
    </row>
    <row r="168" spans="1:28" ht="19.95" customHeight="1" x14ac:dyDescent="0.3">
      <c r="A168" s="3" t="s">
        <v>61</v>
      </c>
      <c r="B168" s="16" t="s">
        <v>539</v>
      </c>
      <c r="C168" s="16" t="s">
        <v>540</v>
      </c>
      <c r="D168" s="16" t="s">
        <v>541</v>
      </c>
      <c r="E168" s="16" t="s">
        <v>542</v>
      </c>
      <c r="F168" s="16" t="s">
        <v>543</v>
      </c>
      <c r="G168" s="16" t="s">
        <v>544</v>
      </c>
      <c r="H168" s="16" t="s">
        <v>559</v>
      </c>
      <c r="I168" s="16" t="s">
        <v>560</v>
      </c>
      <c r="J168" s="16" t="s">
        <v>23</v>
      </c>
      <c r="K168" s="16"/>
      <c r="L168" s="16" t="s">
        <v>70</v>
      </c>
      <c r="M168" s="16" t="s">
        <v>12</v>
      </c>
      <c r="N168" s="16" t="s">
        <v>25</v>
      </c>
      <c r="O168" s="16" t="s">
        <v>341</v>
      </c>
      <c r="P168" s="16" t="s">
        <v>465</v>
      </c>
      <c r="Q168" s="91">
        <v>450</v>
      </c>
      <c r="R168" s="19">
        <f>IF(EXACT($D$6,"LOT 3 (Tots)"),SUMIF(Inventari!K:K,Tasques!E168,Inventari!Q:Q),SUMIFS(Inventari!Q:Q,Inventari!O:O,$D$7,Inventari!K:K,Tasques!E168))</f>
        <v>2</v>
      </c>
      <c r="S168" s="19"/>
      <c r="T168" s="91">
        <f t="shared" si="8"/>
        <v>900</v>
      </c>
      <c r="U168" s="19">
        <v>4</v>
      </c>
      <c r="V168" s="91">
        <f t="shared" si="9"/>
        <v>3600</v>
      </c>
      <c r="W168" s="86" t="e">
        <f>_xlfn.XLOOKUP(P168,#REF!,#REF!)</f>
        <v>#REF!</v>
      </c>
      <c r="X168" s="78" t="e">
        <f t="shared" si="10"/>
        <v>#REF!</v>
      </c>
      <c r="Y168" s="78" t="str">
        <f>IF(EXACT(COUNTIFS($B$1:B168,B168,$E$1:E168,E168),_xlfn.MAXIFS(AA:AA,B:B,B168,E:E,E168)),SUMIFS(X:X,B:B,B168,E:E,E168),"")</f>
        <v/>
      </c>
      <c r="Z168" s="79" t="str">
        <f t="shared" si="11"/>
        <v/>
      </c>
      <c r="AA168" s="97">
        <f>COUNTIFS($B$1:B168,B168,$E$1:E168,E168)</f>
        <v>4</v>
      </c>
      <c r="AB168" s="97"/>
    </row>
    <row r="169" spans="1:28" ht="19.95" customHeight="1" x14ac:dyDescent="0.3">
      <c r="A169" s="3" t="s">
        <v>61</v>
      </c>
      <c r="B169" s="16" t="s">
        <v>539</v>
      </c>
      <c r="C169" s="16" t="s">
        <v>540</v>
      </c>
      <c r="D169" s="16" t="s">
        <v>541</v>
      </c>
      <c r="E169" s="16" t="s">
        <v>542</v>
      </c>
      <c r="F169" s="16" t="s">
        <v>543</v>
      </c>
      <c r="G169" s="16" t="s">
        <v>544</v>
      </c>
      <c r="H169" s="16" t="s">
        <v>561</v>
      </c>
      <c r="I169" s="16" t="s">
        <v>562</v>
      </c>
      <c r="J169" s="16" t="s">
        <v>23</v>
      </c>
      <c r="K169" s="16"/>
      <c r="L169" s="16" t="s">
        <v>70</v>
      </c>
      <c r="M169" s="16" t="s">
        <v>12</v>
      </c>
      <c r="N169" s="16" t="s">
        <v>25</v>
      </c>
      <c r="O169" s="16" t="s">
        <v>341</v>
      </c>
      <c r="P169" s="16" t="s">
        <v>465</v>
      </c>
      <c r="Q169" s="91">
        <v>450</v>
      </c>
      <c r="R169" s="19">
        <f>IF(EXACT($D$6,"LOT 3 (Tots)"),SUMIF(Inventari!K:K,Tasques!E169,Inventari!Q:Q),SUMIFS(Inventari!Q:Q,Inventari!O:O,$D$7,Inventari!K:K,Tasques!E169))</f>
        <v>2</v>
      </c>
      <c r="S169" s="19"/>
      <c r="T169" s="91">
        <f t="shared" si="8"/>
        <v>900</v>
      </c>
      <c r="U169" s="19">
        <v>4</v>
      </c>
      <c r="V169" s="91">
        <f t="shared" si="9"/>
        <v>3600</v>
      </c>
      <c r="W169" s="86" t="e">
        <f>_xlfn.XLOOKUP(P169,#REF!,#REF!)</f>
        <v>#REF!</v>
      </c>
      <c r="X169" s="78" t="e">
        <f t="shared" si="10"/>
        <v>#REF!</v>
      </c>
      <c r="Y169" s="78" t="str">
        <f>IF(EXACT(COUNTIFS($B$1:B169,B169,$E$1:E169,E169),_xlfn.MAXIFS(AA:AA,B:B,B169,E:E,E169)),SUMIFS(X:X,B:B,B169,E:E,E169),"")</f>
        <v/>
      </c>
      <c r="Z169" s="79" t="str">
        <f t="shared" si="11"/>
        <v/>
      </c>
      <c r="AA169" s="97">
        <f>COUNTIFS($B$1:B169,B169,$E$1:E169,E169)</f>
        <v>5</v>
      </c>
      <c r="AB169" s="97"/>
    </row>
    <row r="170" spans="1:28" ht="19.95" customHeight="1" x14ac:dyDescent="0.3">
      <c r="A170" s="3" t="s">
        <v>61</v>
      </c>
      <c r="B170" s="16" t="s">
        <v>539</v>
      </c>
      <c r="C170" s="16" t="s">
        <v>540</v>
      </c>
      <c r="D170" s="16" t="s">
        <v>541</v>
      </c>
      <c r="E170" s="16" t="s">
        <v>542</v>
      </c>
      <c r="F170" s="16" t="s">
        <v>543</v>
      </c>
      <c r="G170" s="16" t="s">
        <v>544</v>
      </c>
      <c r="H170" s="16" t="s">
        <v>563</v>
      </c>
      <c r="I170" s="16" t="s">
        <v>564</v>
      </c>
      <c r="J170" s="16" t="s">
        <v>23</v>
      </c>
      <c r="K170" s="16"/>
      <c r="L170" s="16" t="s">
        <v>70</v>
      </c>
      <c r="M170" s="16" t="s">
        <v>12</v>
      </c>
      <c r="N170" s="16" t="s">
        <v>25</v>
      </c>
      <c r="O170" s="16" t="s">
        <v>341</v>
      </c>
      <c r="P170" s="16" t="s">
        <v>465</v>
      </c>
      <c r="Q170" s="91">
        <v>450</v>
      </c>
      <c r="R170" s="19">
        <f>IF(EXACT($D$6,"LOT 3 (Tots)"),SUMIF(Inventari!K:K,Tasques!E170,Inventari!Q:Q),SUMIFS(Inventari!Q:Q,Inventari!O:O,$D$7,Inventari!K:K,Tasques!E170))</f>
        <v>2</v>
      </c>
      <c r="S170" s="19"/>
      <c r="T170" s="91">
        <f t="shared" si="8"/>
        <v>900</v>
      </c>
      <c r="U170" s="19">
        <v>4</v>
      </c>
      <c r="V170" s="91">
        <f t="shared" si="9"/>
        <v>3600</v>
      </c>
      <c r="W170" s="86" t="e">
        <f>_xlfn.XLOOKUP(P170,#REF!,#REF!)</f>
        <v>#REF!</v>
      </c>
      <c r="X170" s="78" t="e">
        <f t="shared" si="10"/>
        <v>#REF!</v>
      </c>
      <c r="Y170" s="78" t="str">
        <f>IF(EXACT(COUNTIFS($B$1:B170,B170,$E$1:E170,E170),_xlfn.MAXIFS(AA:AA,B:B,B170,E:E,E170)),SUMIFS(X:X,B:B,B170,E:E,E170),"")</f>
        <v/>
      </c>
      <c r="Z170" s="79" t="str">
        <f t="shared" si="11"/>
        <v/>
      </c>
      <c r="AA170" s="97">
        <f>COUNTIFS($B$1:B170,B170,$E$1:E170,E170)</f>
        <v>6</v>
      </c>
      <c r="AB170" s="97"/>
    </row>
    <row r="171" spans="1:28" ht="19.95" customHeight="1" x14ac:dyDescent="0.3">
      <c r="A171" s="3" t="s">
        <v>61</v>
      </c>
      <c r="B171" s="16" t="s">
        <v>539</v>
      </c>
      <c r="C171" s="16" t="s">
        <v>540</v>
      </c>
      <c r="D171" s="16" t="s">
        <v>541</v>
      </c>
      <c r="E171" s="16" t="s">
        <v>542</v>
      </c>
      <c r="F171" s="16" t="s">
        <v>543</v>
      </c>
      <c r="G171" s="16" t="s">
        <v>544</v>
      </c>
      <c r="H171" s="16" t="s">
        <v>565</v>
      </c>
      <c r="I171" s="16" t="s">
        <v>566</v>
      </c>
      <c r="J171" s="16" t="s">
        <v>23</v>
      </c>
      <c r="K171" s="16"/>
      <c r="L171" s="16" t="s">
        <v>70</v>
      </c>
      <c r="M171" s="16" t="s">
        <v>12</v>
      </c>
      <c r="N171" s="16" t="s">
        <v>25</v>
      </c>
      <c r="O171" s="16" t="s">
        <v>341</v>
      </c>
      <c r="P171" s="16" t="s">
        <v>465</v>
      </c>
      <c r="Q171" s="91">
        <v>450</v>
      </c>
      <c r="R171" s="19">
        <f>IF(EXACT($D$6,"LOT 3 (Tots)"),SUMIF(Inventari!K:K,Tasques!E171,Inventari!Q:Q),SUMIFS(Inventari!Q:Q,Inventari!O:O,$D$7,Inventari!K:K,Tasques!E171))</f>
        <v>2</v>
      </c>
      <c r="S171" s="19"/>
      <c r="T171" s="91">
        <f t="shared" si="8"/>
        <v>900</v>
      </c>
      <c r="U171" s="19">
        <v>4</v>
      </c>
      <c r="V171" s="91">
        <f t="shared" si="9"/>
        <v>3600</v>
      </c>
      <c r="W171" s="86" t="e">
        <f>_xlfn.XLOOKUP(P171,#REF!,#REF!)</f>
        <v>#REF!</v>
      </c>
      <c r="X171" s="78" t="e">
        <f t="shared" si="10"/>
        <v>#REF!</v>
      </c>
      <c r="Y171" s="78" t="str">
        <f>IF(EXACT(COUNTIFS($B$1:B171,B171,$E$1:E171,E171),_xlfn.MAXIFS(AA:AA,B:B,B171,E:E,E171)),SUMIFS(X:X,B:B,B171,E:E,E171),"")</f>
        <v/>
      </c>
      <c r="Z171" s="79" t="str">
        <f t="shared" si="11"/>
        <v/>
      </c>
      <c r="AA171" s="97">
        <f>COUNTIFS($B$1:B171,B171,$E$1:E171,E171)</f>
        <v>7</v>
      </c>
      <c r="AB171" s="97"/>
    </row>
    <row r="172" spans="1:28" ht="19.95" customHeight="1" x14ac:dyDescent="0.3">
      <c r="A172" s="3" t="s">
        <v>61</v>
      </c>
      <c r="B172" s="16" t="s">
        <v>539</v>
      </c>
      <c r="C172" s="16" t="s">
        <v>540</v>
      </c>
      <c r="D172" s="16" t="s">
        <v>541</v>
      </c>
      <c r="E172" s="16" t="s">
        <v>542</v>
      </c>
      <c r="F172" s="16" t="s">
        <v>543</v>
      </c>
      <c r="G172" s="16" t="s">
        <v>544</v>
      </c>
      <c r="H172" s="16" t="s">
        <v>567</v>
      </c>
      <c r="I172" s="16" t="s">
        <v>568</v>
      </c>
      <c r="J172" s="16" t="s">
        <v>23</v>
      </c>
      <c r="K172" s="16"/>
      <c r="L172" s="16" t="s">
        <v>70</v>
      </c>
      <c r="M172" s="16" t="s">
        <v>12</v>
      </c>
      <c r="N172" s="16" t="s">
        <v>25</v>
      </c>
      <c r="O172" s="16" t="s">
        <v>341</v>
      </c>
      <c r="P172" s="16" t="s">
        <v>465</v>
      </c>
      <c r="Q172" s="91">
        <v>450</v>
      </c>
      <c r="R172" s="19">
        <f>IF(EXACT($D$6,"LOT 3 (Tots)"),SUMIF(Inventari!K:K,Tasques!E172,Inventari!Q:Q),SUMIFS(Inventari!Q:Q,Inventari!O:O,$D$7,Inventari!K:K,Tasques!E172))</f>
        <v>2</v>
      </c>
      <c r="S172" s="19"/>
      <c r="T172" s="91">
        <f t="shared" si="8"/>
        <v>900</v>
      </c>
      <c r="U172" s="19">
        <v>4</v>
      </c>
      <c r="V172" s="91">
        <f t="shared" si="9"/>
        <v>3600</v>
      </c>
      <c r="W172" s="86" t="e">
        <f>_xlfn.XLOOKUP(P172,#REF!,#REF!)</f>
        <v>#REF!</v>
      </c>
      <c r="X172" s="78" t="e">
        <f t="shared" si="10"/>
        <v>#REF!</v>
      </c>
      <c r="Y172" s="78" t="e">
        <f>IF(EXACT(COUNTIFS($B$1:B172,B172,$E$1:E172,E172),_xlfn.MAXIFS(AA:AA,B:B,B172,E:E,E172)),SUMIFS(X:X,B:B,B172,E:E,E172),"")</f>
        <v>#REF!</v>
      </c>
      <c r="Z172" s="79" t="str">
        <f t="shared" si="11"/>
        <v/>
      </c>
      <c r="AA172" s="97">
        <f>COUNTIFS($B$1:B172,B172,$E$1:E172,E172)</f>
        <v>8</v>
      </c>
      <c r="AB172" s="97"/>
    </row>
    <row r="173" spans="1:28" ht="19.95" customHeight="1" x14ac:dyDescent="0.3">
      <c r="A173" s="3" t="s">
        <v>61</v>
      </c>
      <c r="B173" s="16" t="s">
        <v>539</v>
      </c>
      <c r="C173" s="16" t="s">
        <v>540</v>
      </c>
      <c r="D173" s="16" t="s">
        <v>335</v>
      </c>
      <c r="E173" s="16" t="s">
        <v>349</v>
      </c>
      <c r="F173" s="16" t="s">
        <v>350</v>
      </c>
      <c r="G173" s="16" t="s">
        <v>569</v>
      </c>
      <c r="H173" s="16" t="s">
        <v>570</v>
      </c>
      <c r="I173" s="16" t="s">
        <v>571</v>
      </c>
      <c r="J173" s="16" t="s">
        <v>23</v>
      </c>
      <c r="K173" s="16"/>
      <c r="L173" s="16" t="s">
        <v>70</v>
      </c>
      <c r="M173" s="16" t="s">
        <v>12</v>
      </c>
      <c r="N173" s="16" t="s">
        <v>25</v>
      </c>
      <c r="O173" s="16" t="s">
        <v>341</v>
      </c>
      <c r="P173" s="16" t="s">
        <v>465</v>
      </c>
      <c r="Q173" s="91">
        <v>30</v>
      </c>
      <c r="R173" s="19">
        <f>IF(EXACT($D$6,"LOT 3 (Tots)"),SUMIF(Inventari!K:K,Tasques!E173,Inventari!Q:Q),SUMIFS(Inventari!Q:Q,Inventari!O:O,$D$7,Inventari!K:K,Tasques!E173))</f>
        <v>45</v>
      </c>
      <c r="S173" s="19"/>
      <c r="T173" s="91">
        <f t="shared" si="8"/>
        <v>1350</v>
      </c>
      <c r="U173" s="19">
        <v>4</v>
      </c>
      <c r="V173" s="91">
        <f t="shared" si="9"/>
        <v>5400</v>
      </c>
      <c r="W173" s="86" t="e">
        <f>_xlfn.XLOOKUP(P173,#REF!,#REF!)</f>
        <v>#REF!</v>
      </c>
      <c r="X173" s="78" t="e">
        <f t="shared" si="10"/>
        <v>#REF!</v>
      </c>
      <c r="Y173" s="78" t="e">
        <f>IF(EXACT(COUNTIFS($B$1:B173,B173,$E$1:E173,E173),_xlfn.MAXIFS(AA:AA,B:B,B173,E:E,E173)),SUMIFS(X:X,B:B,B173,E:E,E173),"")</f>
        <v>#REF!</v>
      </c>
      <c r="Z173" s="79" t="str">
        <f t="shared" si="11"/>
        <v/>
      </c>
      <c r="AA173" s="97">
        <f>COUNTIFS($B$1:B173,B173,$E$1:E173,E173)</f>
        <v>1</v>
      </c>
      <c r="AB173" s="97"/>
    </row>
    <row r="174" spans="1:28" ht="19.95" customHeight="1" x14ac:dyDescent="0.3">
      <c r="A174" s="3" t="s">
        <v>61</v>
      </c>
      <c r="B174" s="16" t="s">
        <v>539</v>
      </c>
      <c r="C174" s="16" t="s">
        <v>540</v>
      </c>
      <c r="D174" s="16" t="s">
        <v>335</v>
      </c>
      <c r="E174" s="16" t="s">
        <v>336</v>
      </c>
      <c r="F174" s="16" t="s">
        <v>337</v>
      </c>
      <c r="G174" s="16" t="s">
        <v>572</v>
      </c>
      <c r="H174" s="16" t="s">
        <v>573</v>
      </c>
      <c r="I174" s="16" t="s">
        <v>574</v>
      </c>
      <c r="J174" s="16" t="s">
        <v>23</v>
      </c>
      <c r="K174" s="16"/>
      <c r="L174" s="16" t="s">
        <v>70</v>
      </c>
      <c r="M174" s="16" t="s">
        <v>12</v>
      </c>
      <c r="N174" s="16" t="s">
        <v>25</v>
      </c>
      <c r="O174" s="16" t="s">
        <v>341</v>
      </c>
      <c r="P174" s="16" t="s">
        <v>465</v>
      </c>
      <c r="Q174" s="91">
        <v>16</v>
      </c>
      <c r="R174" s="19">
        <f>IF(EXACT($D$6,"LOT 3 (Tots)"),SUMIF(Inventari!K:K,Tasques!E174,Inventari!Q:Q),SUMIFS(Inventari!Q:Q,Inventari!O:O,$D$7,Inventari!K:K,Tasques!E174))</f>
        <v>40</v>
      </c>
      <c r="S174" s="19"/>
      <c r="T174" s="91">
        <f t="shared" si="8"/>
        <v>640</v>
      </c>
      <c r="U174" s="19">
        <v>4</v>
      </c>
      <c r="V174" s="91">
        <f t="shared" si="9"/>
        <v>2560</v>
      </c>
      <c r="W174" s="86" t="e">
        <f>_xlfn.XLOOKUP(P174,#REF!,#REF!)</f>
        <v>#REF!</v>
      </c>
      <c r="X174" s="78" t="e">
        <f t="shared" si="10"/>
        <v>#REF!</v>
      </c>
      <c r="Y174" s="78" t="str">
        <f>IF(EXACT(COUNTIFS($B$1:B174,B174,$E$1:E174,E174),_xlfn.MAXIFS(AA:AA,B:B,B174,E:E,E174)),SUMIFS(X:X,B:B,B174,E:E,E174),"")</f>
        <v/>
      </c>
      <c r="Z174" s="79" t="str">
        <f t="shared" si="11"/>
        <v/>
      </c>
      <c r="AA174" s="97">
        <f>COUNTIFS($B$1:B174,B174,$E$1:E174,E174)</f>
        <v>1</v>
      </c>
      <c r="AB174" s="97"/>
    </row>
    <row r="175" spans="1:28" ht="19.95" customHeight="1" x14ac:dyDescent="0.3">
      <c r="A175" s="3" t="s">
        <v>61</v>
      </c>
      <c r="B175" s="16" t="s">
        <v>539</v>
      </c>
      <c r="C175" s="16" t="s">
        <v>540</v>
      </c>
      <c r="D175" s="16" t="s">
        <v>335</v>
      </c>
      <c r="E175" s="16" t="s">
        <v>336</v>
      </c>
      <c r="F175" s="16" t="s">
        <v>337</v>
      </c>
      <c r="G175" s="16" t="s">
        <v>572</v>
      </c>
      <c r="H175" s="16" t="s">
        <v>575</v>
      </c>
      <c r="I175" s="16" t="s">
        <v>576</v>
      </c>
      <c r="J175" s="16" t="s">
        <v>23</v>
      </c>
      <c r="K175" s="16"/>
      <c r="L175" s="16" t="s">
        <v>70</v>
      </c>
      <c r="M175" s="16" t="s">
        <v>12</v>
      </c>
      <c r="N175" s="16" t="s">
        <v>25</v>
      </c>
      <c r="O175" s="16" t="s">
        <v>341</v>
      </c>
      <c r="P175" s="16" t="s">
        <v>465</v>
      </c>
      <c r="Q175" s="91">
        <v>16</v>
      </c>
      <c r="R175" s="19">
        <f>IF(EXACT($D$6,"LOT 3 (Tots)"),SUMIF(Inventari!K:K,Tasques!E175,Inventari!Q:Q),SUMIFS(Inventari!Q:Q,Inventari!O:O,$D$7,Inventari!K:K,Tasques!E175))</f>
        <v>40</v>
      </c>
      <c r="S175" s="19"/>
      <c r="T175" s="91">
        <f t="shared" si="8"/>
        <v>640</v>
      </c>
      <c r="U175" s="19">
        <v>4</v>
      </c>
      <c r="V175" s="91">
        <f t="shared" si="9"/>
        <v>2560</v>
      </c>
      <c r="W175" s="86" t="e">
        <f>_xlfn.XLOOKUP(P175,#REF!,#REF!)</f>
        <v>#REF!</v>
      </c>
      <c r="X175" s="78" t="e">
        <f t="shared" si="10"/>
        <v>#REF!</v>
      </c>
      <c r="Y175" s="78" t="str">
        <f>IF(EXACT(COUNTIFS($B$1:B175,B175,$E$1:E175,E175),_xlfn.MAXIFS(AA:AA,B:B,B175,E:E,E175)),SUMIFS(X:X,B:B,B175,E:E,E175),"")</f>
        <v/>
      </c>
      <c r="Z175" s="79" t="str">
        <f t="shared" si="11"/>
        <v/>
      </c>
      <c r="AA175" s="97">
        <f>COUNTIFS($B$1:B175,B175,$E$1:E175,E175)</f>
        <v>2</v>
      </c>
      <c r="AB175" s="97"/>
    </row>
    <row r="176" spans="1:28" ht="19.95" customHeight="1" x14ac:dyDescent="0.3">
      <c r="A176" s="3" t="s">
        <v>61</v>
      </c>
      <c r="B176" s="16" t="s">
        <v>539</v>
      </c>
      <c r="C176" s="16" t="s">
        <v>540</v>
      </c>
      <c r="D176" s="16" t="s">
        <v>335</v>
      </c>
      <c r="E176" s="16" t="s">
        <v>336</v>
      </c>
      <c r="F176" s="16" t="s">
        <v>337</v>
      </c>
      <c r="G176" s="16" t="s">
        <v>572</v>
      </c>
      <c r="H176" s="16" t="s">
        <v>577</v>
      </c>
      <c r="I176" s="16" t="s">
        <v>578</v>
      </c>
      <c r="J176" s="16" t="s">
        <v>23</v>
      </c>
      <c r="K176" s="16"/>
      <c r="L176" s="16" t="s">
        <v>70</v>
      </c>
      <c r="M176" s="16" t="s">
        <v>12</v>
      </c>
      <c r="N176" s="16" t="s">
        <v>25</v>
      </c>
      <c r="O176" s="16" t="s">
        <v>341</v>
      </c>
      <c r="P176" s="16" t="s">
        <v>465</v>
      </c>
      <c r="Q176" s="91">
        <v>16</v>
      </c>
      <c r="R176" s="19">
        <f>IF(EXACT($D$6,"LOT 3 (Tots)"),SUMIF(Inventari!K:K,Tasques!E176,Inventari!Q:Q),SUMIFS(Inventari!Q:Q,Inventari!O:O,$D$7,Inventari!K:K,Tasques!E176))</f>
        <v>40</v>
      </c>
      <c r="S176" s="19"/>
      <c r="T176" s="91">
        <f t="shared" si="8"/>
        <v>640</v>
      </c>
      <c r="U176" s="19">
        <v>4</v>
      </c>
      <c r="V176" s="91">
        <f t="shared" si="9"/>
        <v>2560</v>
      </c>
      <c r="W176" s="86" t="e">
        <f>_xlfn.XLOOKUP(P176,#REF!,#REF!)</f>
        <v>#REF!</v>
      </c>
      <c r="X176" s="78" t="e">
        <f t="shared" si="10"/>
        <v>#REF!</v>
      </c>
      <c r="Y176" s="78" t="str">
        <f>IF(EXACT(COUNTIFS($B$1:B176,B176,$E$1:E176,E176),_xlfn.MAXIFS(AA:AA,B:B,B176,E:E,E176)),SUMIFS(X:X,B:B,B176,E:E,E176),"")</f>
        <v/>
      </c>
      <c r="Z176" s="79" t="str">
        <f t="shared" si="11"/>
        <v/>
      </c>
      <c r="AA176" s="97">
        <f>COUNTIFS($B$1:B176,B176,$E$1:E176,E176)</f>
        <v>3</v>
      </c>
      <c r="AB176" s="97"/>
    </row>
    <row r="177" spans="1:28" ht="19.95" customHeight="1" x14ac:dyDescent="0.3">
      <c r="A177" s="3" t="s">
        <v>61</v>
      </c>
      <c r="B177" s="16" t="s">
        <v>539</v>
      </c>
      <c r="C177" s="16" t="s">
        <v>540</v>
      </c>
      <c r="D177" s="16" t="s">
        <v>335</v>
      </c>
      <c r="E177" s="16" t="s">
        <v>336</v>
      </c>
      <c r="F177" s="16" t="s">
        <v>337</v>
      </c>
      <c r="G177" s="16" t="s">
        <v>572</v>
      </c>
      <c r="H177" s="16" t="s">
        <v>579</v>
      </c>
      <c r="I177" s="16" t="s">
        <v>580</v>
      </c>
      <c r="J177" s="16" t="s">
        <v>23</v>
      </c>
      <c r="K177" s="16"/>
      <c r="L177" s="16" t="s">
        <v>70</v>
      </c>
      <c r="M177" s="16" t="s">
        <v>12</v>
      </c>
      <c r="N177" s="16" t="s">
        <v>25</v>
      </c>
      <c r="O177" s="16" t="s">
        <v>341</v>
      </c>
      <c r="P177" s="16" t="s">
        <v>465</v>
      </c>
      <c r="Q177" s="91">
        <v>16</v>
      </c>
      <c r="R177" s="19">
        <f>IF(EXACT($D$6,"LOT 3 (Tots)"),SUMIF(Inventari!K:K,Tasques!E177,Inventari!Q:Q),SUMIFS(Inventari!Q:Q,Inventari!O:O,$D$7,Inventari!K:K,Tasques!E177))</f>
        <v>40</v>
      </c>
      <c r="S177" s="19"/>
      <c r="T177" s="91">
        <f t="shared" si="8"/>
        <v>640</v>
      </c>
      <c r="U177" s="19">
        <v>4</v>
      </c>
      <c r="V177" s="91">
        <f t="shared" si="9"/>
        <v>2560</v>
      </c>
      <c r="W177" s="86" t="e">
        <f>_xlfn.XLOOKUP(P177,#REF!,#REF!)</f>
        <v>#REF!</v>
      </c>
      <c r="X177" s="78" t="e">
        <f t="shared" si="10"/>
        <v>#REF!</v>
      </c>
      <c r="Y177" s="78" t="str">
        <f>IF(EXACT(COUNTIFS($B$1:B177,B177,$E$1:E177,E177),_xlfn.MAXIFS(AA:AA,B:B,B177,E:E,E177)),SUMIFS(X:X,B:B,B177,E:E,E177),"")</f>
        <v/>
      </c>
      <c r="Z177" s="79" t="str">
        <f t="shared" si="11"/>
        <v/>
      </c>
      <c r="AA177" s="97">
        <f>COUNTIFS($B$1:B177,B177,$E$1:E177,E177)</f>
        <v>4</v>
      </c>
      <c r="AB177" s="97"/>
    </row>
    <row r="178" spans="1:28" ht="19.95" customHeight="1" x14ac:dyDescent="0.3">
      <c r="A178" s="3" t="s">
        <v>61</v>
      </c>
      <c r="B178" s="16" t="s">
        <v>539</v>
      </c>
      <c r="C178" s="16" t="s">
        <v>540</v>
      </c>
      <c r="D178" s="16" t="s">
        <v>335</v>
      </c>
      <c r="E178" s="16" t="s">
        <v>336</v>
      </c>
      <c r="F178" s="16" t="s">
        <v>337</v>
      </c>
      <c r="G178" s="16" t="s">
        <v>572</v>
      </c>
      <c r="H178" s="16" t="s">
        <v>581</v>
      </c>
      <c r="I178" s="16" t="s">
        <v>582</v>
      </c>
      <c r="J178" s="16" t="s">
        <v>23</v>
      </c>
      <c r="K178" s="16"/>
      <c r="L178" s="16" t="s">
        <v>70</v>
      </c>
      <c r="M178" s="16" t="s">
        <v>12</v>
      </c>
      <c r="N178" s="16" t="s">
        <v>25</v>
      </c>
      <c r="O178" s="16" t="s">
        <v>341</v>
      </c>
      <c r="P178" s="16" t="s">
        <v>465</v>
      </c>
      <c r="Q178" s="91">
        <v>16</v>
      </c>
      <c r="R178" s="19">
        <f>IF(EXACT($D$6,"LOT 3 (Tots)"),SUMIF(Inventari!K:K,Tasques!E178,Inventari!Q:Q),SUMIFS(Inventari!Q:Q,Inventari!O:O,$D$7,Inventari!K:K,Tasques!E178))</f>
        <v>40</v>
      </c>
      <c r="S178" s="19"/>
      <c r="T178" s="91">
        <f t="shared" si="8"/>
        <v>640</v>
      </c>
      <c r="U178" s="19">
        <v>4</v>
      </c>
      <c r="V178" s="91">
        <f t="shared" si="9"/>
        <v>2560</v>
      </c>
      <c r="W178" s="86" t="e">
        <f>_xlfn.XLOOKUP(P178,#REF!,#REF!)</f>
        <v>#REF!</v>
      </c>
      <c r="X178" s="78" t="e">
        <f t="shared" si="10"/>
        <v>#REF!</v>
      </c>
      <c r="Y178" s="78" t="str">
        <f>IF(EXACT(COUNTIFS($B$1:B178,B178,$E$1:E178,E178),_xlfn.MAXIFS(AA:AA,B:B,B178,E:E,E178)),SUMIFS(X:X,B:B,B178,E:E,E178),"")</f>
        <v/>
      </c>
      <c r="Z178" s="79" t="str">
        <f t="shared" si="11"/>
        <v/>
      </c>
      <c r="AA178" s="97">
        <f>COUNTIFS($B$1:B178,B178,$E$1:E178,E178)</f>
        <v>5</v>
      </c>
      <c r="AB178" s="97"/>
    </row>
    <row r="179" spans="1:28" ht="19.95" customHeight="1" x14ac:dyDescent="0.3">
      <c r="A179" s="3" t="s">
        <v>61</v>
      </c>
      <c r="B179" s="16" t="s">
        <v>539</v>
      </c>
      <c r="C179" s="16" t="s">
        <v>540</v>
      </c>
      <c r="D179" s="16" t="s">
        <v>335</v>
      </c>
      <c r="E179" s="16" t="s">
        <v>336</v>
      </c>
      <c r="F179" s="16" t="s">
        <v>337</v>
      </c>
      <c r="G179" s="16" t="s">
        <v>572</v>
      </c>
      <c r="H179" s="16" t="s">
        <v>583</v>
      </c>
      <c r="I179" s="16" t="s">
        <v>584</v>
      </c>
      <c r="J179" s="16" t="s">
        <v>23</v>
      </c>
      <c r="K179" s="16"/>
      <c r="L179" s="16" t="s">
        <v>70</v>
      </c>
      <c r="M179" s="16" t="s">
        <v>12</v>
      </c>
      <c r="N179" s="16" t="s">
        <v>25</v>
      </c>
      <c r="O179" s="16" t="s">
        <v>341</v>
      </c>
      <c r="P179" s="16" t="s">
        <v>465</v>
      </c>
      <c r="Q179" s="91">
        <v>16</v>
      </c>
      <c r="R179" s="19">
        <f>IF(EXACT($D$6,"LOT 3 (Tots)"),SUMIF(Inventari!K:K,Tasques!E179,Inventari!Q:Q),SUMIFS(Inventari!Q:Q,Inventari!O:O,$D$7,Inventari!K:K,Tasques!E179))</f>
        <v>40</v>
      </c>
      <c r="S179" s="19"/>
      <c r="T179" s="91">
        <f t="shared" si="8"/>
        <v>640</v>
      </c>
      <c r="U179" s="19">
        <v>4</v>
      </c>
      <c r="V179" s="91">
        <f t="shared" si="9"/>
        <v>2560</v>
      </c>
      <c r="W179" s="86" t="e">
        <f>_xlfn.XLOOKUP(P179,#REF!,#REF!)</f>
        <v>#REF!</v>
      </c>
      <c r="X179" s="78" t="e">
        <f t="shared" si="10"/>
        <v>#REF!</v>
      </c>
      <c r="Y179" s="78" t="str">
        <f>IF(EXACT(COUNTIFS($B$1:B179,B179,$E$1:E179,E179),_xlfn.MAXIFS(AA:AA,B:B,B179,E:E,E179)),SUMIFS(X:X,B:B,B179,E:E,E179),"")</f>
        <v/>
      </c>
      <c r="Z179" s="79" t="str">
        <f t="shared" si="11"/>
        <v/>
      </c>
      <c r="AA179" s="97">
        <f>COUNTIFS($B$1:B179,B179,$E$1:E179,E179)</f>
        <v>6</v>
      </c>
      <c r="AB179" s="97"/>
    </row>
    <row r="180" spans="1:28" ht="19.95" customHeight="1" x14ac:dyDescent="0.3">
      <c r="A180" s="3" t="s">
        <v>61</v>
      </c>
      <c r="B180" s="16" t="s">
        <v>539</v>
      </c>
      <c r="C180" s="16" t="s">
        <v>540</v>
      </c>
      <c r="D180" s="16" t="s">
        <v>335</v>
      </c>
      <c r="E180" s="16" t="s">
        <v>336</v>
      </c>
      <c r="F180" s="16" t="s">
        <v>337</v>
      </c>
      <c r="G180" s="16" t="s">
        <v>572</v>
      </c>
      <c r="H180" s="16" t="s">
        <v>585</v>
      </c>
      <c r="I180" s="16" t="s">
        <v>586</v>
      </c>
      <c r="J180" s="16" t="s">
        <v>23</v>
      </c>
      <c r="K180" s="16"/>
      <c r="L180" s="16" t="s">
        <v>70</v>
      </c>
      <c r="M180" s="16" t="s">
        <v>12</v>
      </c>
      <c r="N180" s="16" t="s">
        <v>25</v>
      </c>
      <c r="O180" s="16" t="s">
        <v>341</v>
      </c>
      <c r="P180" s="16" t="s">
        <v>465</v>
      </c>
      <c r="Q180" s="91">
        <v>16</v>
      </c>
      <c r="R180" s="19">
        <f>IF(EXACT($D$6,"LOT 3 (Tots)"),SUMIF(Inventari!K:K,Tasques!E180,Inventari!Q:Q),SUMIFS(Inventari!Q:Q,Inventari!O:O,$D$7,Inventari!K:K,Tasques!E180))</f>
        <v>40</v>
      </c>
      <c r="S180" s="19"/>
      <c r="T180" s="91">
        <f t="shared" si="8"/>
        <v>640</v>
      </c>
      <c r="U180" s="19">
        <v>4</v>
      </c>
      <c r="V180" s="91">
        <f t="shared" si="9"/>
        <v>2560</v>
      </c>
      <c r="W180" s="86" t="e">
        <f>_xlfn.XLOOKUP(P180,#REF!,#REF!)</f>
        <v>#REF!</v>
      </c>
      <c r="X180" s="78" t="e">
        <f t="shared" si="10"/>
        <v>#REF!</v>
      </c>
      <c r="Y180" s="78" t="str">
        <f>IF(EXACT(COUNTIFS($B$1:B180,B180,$E$1:E180,E180),_xlfn.MAXIFS(AA:AA,B:B,B180,E:E,E180)),SUMIFS(X:X,B:B,B180,E:E,E180),"")</f>
        <v/>
      </c>
      <c r="Z180" s="79" t="str">
        <f t="shared" si="11"/>
        <v/>
      </c>
      <c r="AA180" s="97">
        <f>COUNTIFS($B$1:B180,B180,$E$1:E180,E180)</f>
        <v>7</v>
      </c>
      <c r="AB180" s="97"/>
    </row>
    <row r="181" spans="1:28" ht="19.95" customHeight="1" x14ac:dyDescent="0.3">
      <c r="A181" s="3" t="s">
        <v>61</v>
      </c>
      <c r="B181" s="16" t="s">
        <v>539</v>
      </c>
      <c r="C181" s="16" t="s">
        <v>540</v>
      </c>
      <c r="D181" s="16" t="s">
        <v>335</v>
      </c>
      <c r="E181" s="16" t="s">
        <v>336</v>
      </c>
      <c r="F181" s="16" t="s">
        <v>337</v>
      </c>
      <c r="G181" s="16" t="s">
        <v>572</v>
      </c>
      <c r="H181" s="16" t="s">
        <v>587</v>
      </c>
      <c r="I181" s="16" t="s">
        <v>588</v>
      </c>
      <c r="J181" s="16" t="s">
        <v>23</v>
      </c>
      <c r="K181" s="16"/>
      <c r="L181" s="16" t="s">
        <v>70</v>
      </c>
      <c r="M181" s="16" t="s">
        <v>12</v>
      </c>
      <c r="N181" s="16" t="s">
        <v>25</v>
      </c>
      <c r="O181" s="16" t="s">
        <v>341</v>
      </c>
      <c r="P181" s="16" t="s">
        <v>465</v>
      </c>
      <c r="Q181" s="91">
        <v>16</v>
      </c>
      <c r="R181" s="19">
        <f>IF(EXACT($D$6,"LOT 3 (Tots)"),SUMIF(Inventari!K:K,Tasques!E181,Inventari!Q:Q),SUMIFS(Inventari!Q:Q,Inventari!O:O,$D$7,Inventari!K:K,Tasques!E181))</f>
        <v>40</v>
      </c>
      <c r="S181" s="19"/>
      <c r="T181" s="91">
        <f t="shared" si="8"/>
        <v>640</v>
      </c>
      <c r="U181" s="19">
        <v>4</v>
      </c>
      <c r="V181" s="91">
        <f t="shared" si="9"/>
        <v>2560</v>
      </c>
      <c r="W181" s="86" t="e">
        <f>_xlfn.XLOOKUP(P181,#REF!,#REF!)</f>
        <v>#REF!</v>
      </c>
      <c r="X181" s="78" t="e">
        <f t="shared" si="10"/>
        <v>#REF!</v>
      </c>
      <c r="Y181" s="78" t="str">
        <f>IF(EXACT(COUNTIFS($B$1:B181,B181,$E$1:E181,E181),_xlfn.MAXIFS(AA:AA,B:B,B181,E:E,E181)),SUMIFS(X:X,B:B,B181,E:E,E181),"")</f>
        <v/>
      </c>
      <c r="Z181" s="79" t="str">
        <f t="shared" si="11"/>
        <v/>
      </c>
      <c r="AA181" s="97">
        <f>COUNTIFS($B$1:B181,B181,$E$1:E181,E181)</f>
        <v>8</v>
      </c>
      <c r="AB181" s="97"/>
    </row>
    <row r="182" spans="1:28" ht="19.95" customHeight="1" x14ac:dyDescent="0.3">
      <c r="A182" s="3" t="s">
        <v>61</v>
      </c>
      <c r="B182" s="16" t="s">
        <v>539</v>
      </c>
      <c r="C182" s="16" t="s">
        <v>540</v>
      </c>
      <c r="D182" s="16" t="s">
        <v>335</v>
      </c>
      <c r="E182" s="16" t="s">
        <v>336</v>
      </c>
      <c r="F182" s="16" t="s">
        <v>337</v>
      </c>
      <c r="G182" s="16" t="s">
        <v>572</v>
      </c>
      <c r="H182" s="16" t="s">
        <v>589</v>
      </c>
      <c r="I182" s="16" t="s">
        <v>590</v>
      </c>
      <c r="J182" s="16" t="s">
        <v>23</v>
      </c>
      <c r="K182" s="16"/>
      <c r="L182" s="16" t="s">
        <v>70</v>
      </c>
      <c r="M182" s="16" t="s">
        <v>12</v>
      </c>
      <c r="N182" s="16" t="s">
        <v>25</v>
      </c>
      <c r="O182" s="16" t="s">
        <v>341</v>
      </c>
      <c r="P182" s="16" t="s">
        <v>465</v>
      </c>
      <c r="Q182" s="91">
        <v>16</v>
      </c>
      <c r="R182" s="19">
        <f>IF(EXACT($D$6,"LOT 3 (Tots)"),SUMIF(Inventari!K:K,Tasques!E182,Inventari!Q:Q),SUMIFS(Inventari!Q:Q,Inventari!O:O,$D$7,Inventari!K:K,Tasques!E182))</f>
        <v>40</v>
      </c>
      <c r="S182" s="19"/>
      <c r="T182" s="91">
        <f t="shared" si="8"/>
        <v>640</v>
      </c>
      <c r="U182" s="19">
        <v>4</v>
      </c>
      <c r="V182" s="91">
        <f t="shared" si="9"/>
        <v>2560</v>
      </c>
      <c r="W182" s="86" t="e">
        <f>_xlfn.XLOOKUP(P182,#REF!,#REF!)</f>
        <v>#REF!</v>
      </c>
      <c r="X182" s="78" t="e">
        <f t="shared" si="10"/>
        <v>#REF!</v>
      </c>
      <c r="Y182" s="78" t="e">
        <f>IF(EXACT(COUNTIFS($B$1:B182,B182,$E$1:E182,E182),_xlfn.MAXIFS(AA:AA,B:B,B182,E:E,E182)),SUMIFS(X:X,B:B,B182,E:E,E182),"")</f>
        <v>#REF!</v>
      </c>
      <c r="Z182" s="79" t="str">
        <f t="shared" si="11"/>
        <v/>
      </c>
      <c r="AA182" s="97">
        <f>COUNTIFS($B$1:B182,B182,$E$1:E182,E182)</f>
        <v>9</v>
      </c>
      <c r="AB182" s="97"/>
    </row>
    <row r="183" spans="1:28" ht="19.95" customHeight="1" x14ac:dyDescent="0.3">
      <c r="A183" s="3" t="s">
        <v>61</v>
      </c>
      <c r="B183" s="16" t="s">
        <v>539</v>
      </c>
      <c r="C183" s="16" t="s">
        <v>540</v>
      </c>
      <c r="D183" s="16" t="s">
        <v>335</v>
      </c>
      <c r="E183" s="16" t="s">
        <v>343</v>
      </c>
      <c r="F183" s="16" t="s">
        <v>344</v>
      </c>
      <c r="G183" s="16" t="s">
        <v>591</v>
      </c>
      <c r="H183" s="16" t="s">
        <v>592</v>
      </c>
      <c r="I183" s="16" t="s">
        <v>574</v>
      </c>
      <c r="J183" s="16" t="s">
        <v>23</v>
      </c>
      <c r="K183" s="16"/>
      <c r="L183" s="16" t="s">
        <v>70</v>
      </c>
      <c r="M183" s="16" t="s">
        <v>12</v>
      </c>
      <c r="N183" s="16" t="s">
        <v>25</v>
      </c>
      <c r="O183" s="16" t="s">
        <v>341</v>
      </c>
      <c r="P183" s="16" t="s">
        <v>465</v>
      </c>
      <c r="Q183" s="91">
        <v>16</v>
      </c>
      <c r="R183" s="19">
        <f>IF(EXACT($D$6,"LOT 3 (Tots)"),SUMIF(Inventari!K:K,Tasques!E183,Inventari!Q:Q),SUMIFS(Inventari!Q:Q,Inventari!O:O,$D$7,Inventari!K:K,Tasques!E183))</f>
        <v>161</v>
      </c>
      <c r="S183" s="19"/>
      <c r="T183" s="91">
        <f t="shared" si="8"/>
        <v>2576</v>
      </c>
      <c r="U183" s="19">
        <v>4</v>
      </c>
      <c r="V183" s="91">
        <f t="shared" si="9"/>
        <v>10304</v>
      </c>
      <c r="W183" s="86" t="e">
        <f>_xlfn.XLOOKUP(P183,#REF!,#REF!)</f>
        <v>#REF!</v>
      </c>
      <c r="X183" s="78" t="e">
        <f t="shared" si="10"/>
        <v>#REF!</v>
      </c>
      <c r="Y183" s="78" t="str">
        <f>IF(EXACT(COUNTIFS($B$1:B183,B183,$E$1:E183,E183),_xlfn.MAXIFS(AA:AA,B:B,B183,E:E,E183)),SUMIFS(X:X,B:B,B183,E:E,E183),"")</f>
        <v/>
      </c>
      <c r="Z183" s="79" t="str">
        <f t="shared" si="11"/>
        <v/>
      </c>
      <c r="AA183" s="97">
        <f>COUNTIFS($B$1:B183,B183,$E$1:E183,E183)</f>
        <v>1</v>
      </c>
      <c r="AB183" s="97"/>
    </row>
    <row r="184" spans="1:28" ht="19.95" customHeight="1" x14ac:dyDescent="0.3">
      <c r="A184" s="3" t="s">
        <v>61</v>
      </c>
      <c r="B184" s="16" t="s">
        <v>539</v>
      </c>
      <c r="C184" s="16" t="s">
        <v>540</v>
      </c>
      <c r="D184" s="16" t="s">
        <v>335</v>
      </c>
      <c r="E184" s="16" t="s">
        <v>343</v>
      </c>
      <c r="F184" s="16" t="s">
        <v>344</v>
      </c>
      <c r="G184" s="16" t="s">
        <v>591</v>
      </c>
      <c r="H184" s="16" t="s">
        <v>593</v>
      </c>
      <c r="I184" s="16" t="s">
        <v>576</v>
      </c>
      <c r="J184" s="16" t="s">
        <v>23</v>
      </c>
      <c r="K184" s="16"/>
      <c r="L184" s="16" t="s">
        <v>70</v>
      </c>
      <c r="M184" s="16" t="s">
        <v>12</v>
      </c>
      <c r="N184" s="16" t="s">
        <v>25</v>
      </c>
      <c r="O184" s="16" t="s">
        <v>341</v>
      </c>
      <c r="P184" s="16" t="s">
        <v>465</v>
      </c>
      <c r="Q184" s="91">
        <v>16</v>
      </c>
      <c r="R184" s="19">
        <f>IF(EXACT($D$6,"LOT 3 (Tots)"),SUMIF(Inventari!K:K,Tasques!E184,Inventari!Q:Q),SUMIFS(Inventari!Q:Q,Inventari!O:O,$D$7,Inventari!K:K,Tasques!E184))</f>
        <v>161</v>
      </c>
      <c r="S184" s="19"/>
      <c r="T184" s="91">
        <f t="shared" si="8"/>
        <v>2576</v>
      </c>
      <c r="U184" s="19">
        <v>4</v>
      </c>
      <c r="V184" s="91">
        <f t="shared" si="9"/>
        <v>10304</v>
      </c>
      <c r="W184" s="86" t="e">
        <f>_xlfn.XLOOKUP(P184,#REF!,#REF!)</f>
        <v>#REF!</v>
      </c>
      <c r="X184" s="78" t="e">
        <f t="shared" si="10"/>
        <v>#REF!</v>
      </c>
      <c r="Y184" s="78" t="str">
        <f>IF(EXACT(COUNTIFS($B$1:B184,B184,$E$1:E184,E184),_xlfn.MAXIFS(AA:AA,B:B,B184,E:E,E184)),SUMIFS(X:X,B:B,B184,E:E,E184),"")</f>
        <v/>
      </c>
      <c r="Z184" s="79" t="str">
        <f t="shared" si="11"/>
        <v/>
      </c>
      <c r="AA184" s="97">
        <f>COUNTIFS($B$1:B184,B184,$E$1:E184,E184)</f>
        <v>2</v>
      </c>
      <c r="AB184" s="97"/>
    </row>
    <row r="185" spans="1:28" ht="19.95" customHeight="1" x14ac:dyDescent="0.3">
      <c r="A185" s="3" t="s">
        <v>61</v>
      </c>
      <c r="B185" s="16" t="s">
        <v>539</v>
      </c>
      <c r="C185" s="16" t="s">
        <v>540</v>
      </c>
      <c r="D185" s="16" t="s">
        <v>335</v>
      </c>
      <c r="E185" s="16" t="s">
        <v>343</v>
      </c>
      <c r="F185" s="16" t="s">
        <v>344</v>
      </c>
      <c r="G185" s="16" t="s">
        <v>591</v>
      </c>
      <c r="H185" s="16" t="s">
        <v>594</v>
      </c>
      <c r="I185" s="16" t="s">
        <v>578</v>
      </c>
      <c r="J185" s="16" t="s">
        <v>23</v>
      </c>
      <c r="K185" s="16"/>
      <c r="L185" s="16" t="s">
        <v>70</v>
      </c>
      <c r="M185" s="16" t="s">
        <v>12</v>
      </c>
      <c r="N185" s="16" t="s">
        <v>25</v>
      </c>
      <c r="O185" s="16" t="s">
        <v>341</v>
      </c>
      <c r="P185" s="16" t="s">
        <v>465</v>
      </c>
      <c r="Q185" s="91">
        <v>16</v>
      </c>
      <c r="R185" s="19">
        <f>IF(EXACT($D$6,"LOT 3 (Tots)"),SUMIF(Inventari!K:K,Tasques!E185,Inventari!Q:Q),SUMIFS(Inventari!Q:Q,Inventari!O:O,$D$7,Inventari!K:K,Tasques!E185))</f>
        <v>161</v>
      </c>
      <c r="S185" s="19"/>
      <c r="T185" s="91">
        <f t="shared" si="8"/>
        <v>2576</v>
      </c>
      <c r="U185" s="19">
        <v>4</v>
      </c>
      <c r="V185" s="91">
        <f t="shared" si="9"/>
        <v>10304</v>
      </c>
      <c r="W185" s="86" t="e">
        <f>_xlfn.XLOOKUP(P185,#REF!,#REF!)</f>
        <v>#REF!</v>
      </c>
      <c r="X185" s="78" t="e">
        <f t="shared" si="10"/>
        <v>#REF!</v>
      </c>
      <c r="Y185" s="78" t="str">
        <f>IF(EXACT(COUNTIFS($B$1:B185,B185,$E$1:E185,E185),_xlfn.MAXIFS(AA:AA,B:B,B185,E:E,E185)),SUMIFS(X:X,B:B,B185,E:E,E185),"")</f>
        <v/>
      </c>
      <c r="Z185" s="79" t="str">
        <f t="shared" si="11"/>
        <v/>
      </c>
      <c r="AA185" s="97">
        <f>COUNTIFS($B$1:B185,B185,$E$1:E185,E185)</f>
        <v>3</v>
      </c>
      <c r="AB185" s="97"/>
    </row>
    <row r="186" spans="1:28" ht="19.95" customHeight="1" x14ac:dyDescent="0.3">
      <c r="A186" s="3" t="s">
        <v>61</v>
      </c>
      <c r="B186" s="16" t="s">
        <v>539</v>
      </c>
      <c r="C186" s="16" t="s">
        <v>540</v>
      </c>
      <c r="D186" s="16" t="s">
        <v>335</v>
      </c>
      <c r="E186" s="16" t="s">
        <v>343</v>
      </c>
      <c r="F186" s="16" t="s">
        <v>344</v>
      </c>
      <c r="G186" s="16" t="s">
        <v>591</v>
      </c>
      <c r="H186" s="16" t="s">
        <v>595</v>
      </c>
      <c r="I186" s="16" t="s">
        <v>580</v>
      </c>
      <c r="J186" s="16" t="s">
        <v>23</v>
      </c>
      <c r="K186" s="16"/>
      <c r="L186" s="16" t="s">
        <v>70</v>
      </c>
      <c r="M186" s="16" t="s">
        <v>12</v>
      </c>
      <c r="N186" s="16" t="s">
        <v>25</v>
      </c>
      <c r="O186" s="16" t="s">
        <v>341</v>
      </c>
      <c r="P186" s="16" t="s">
        <v>465</v>
      </c>
      <c r="Q186" s="91">
        <v>16</v>
      </c>
      <c r="R186" s="19">
        <f>IF(EXACT($D$6,"LOT 3 (Tots)"),SUMIF(Inventari!K:K,Tasques!E186,Inventari!Q:Q),SUMIFS(Inventari!Q:Q,Inventari!O:O,$D$7,Inventari!K:K,Tasques!E186))</f>
        <v>161</v>
      </c>
      <c r="S186" s="19"/>
      <c r="T186" s="91">
        <f t="shared" si="8"/>
        <v>2576</v>
      </c>
      <c r="U186" s="19">
        <v>4</v>
      </c>
      <c r="V186" s="91">
        <f t="shared" si="9"/>
        <v>10304</v>
      </c>
      <c r="W186" s="86" t="e">
        <f>_xlfn.XLOOKUP(P186,#REF!,#REF!)</f>
        <v>#REF!</v>
      </c>
      <c r="X186" s="78" t="e">
        <f t="shared" si="10"/>
        <v>#REF!</v>
      </c>
      <c r="Y186" s="78" t="str">
        <f>IF(EXACT(COUNTIFS($B$1:B186,B186,$E$1:E186,E186),_xlfn.MAXIFS(AA:AA,B:B,B186,E:E,E186)),SUMIFS(X:X,B:B,B186,E:E,E186),"")</f>
        <v/>
      </c>
      <c r="Z186" s="79" t="str">
        <f t="shared" si="11"/>
        <v/>
      </c>
      <c r="AA186" s="97">
        <f>COUNTIFS($B$1:B186,B186,$E$1:E186,E186)</f>
        <v>4</v>
      </c>
      <c r="AB186" s="97"/>
    </row>
    <row r="187" spans="1:28" ht="19.95" customHeight="1" x14ac:dyDescent="0.3">
      <c r="A187" s="3" t="s">
        <v>61</v>
      </c>
      <c r="B187" s="16" t="s">
        <v>539</v>
      </c>
      <c r="C187" s="16" t="s">
        <v>540</v>
      </c>
      <c r="D187" s="16" t="s">
        <v>335</v>
      </c>
      <c r="E187" s="16" t="s">
        <v>343</v>
      </c>
      <c r="F187" s="16" t="s">
        <v>344</v>
      </c>
      <c r="G187" s="16" t="s">
        <v>591</v>
      </c>
      <c r="H187" s="16" t="s">
        <v>596</v>
      </c>
      <c r="I187" s="16" t="s">
        <v>582</v>
      </c>
      <c r="J187" s="16" t="s">
        <v>23</v>
      </c>
      <c r="K187" s="16"/>
      <c r="L187" s="16" t="s">
        <v>70</v>
      </c>
      <c r="M187" s="16" t="s">
        <v>12</v>
      </c>
      <c r="N187" s="16" t="s">
        <v>25</v>
      </c>
      <c r="O187" s="16" t="s">
        <v>341</v>
      </c>
      <c r="P187" s="16" t="s">
        <v>465</v>
      </c>
      <c r="Q187" s="91">
        <v>16</v>
      </c>
      <c r="R187" s="19">
        <f>IF(EXACT($D$6,"LOT 3 (Tots)"),SUMIF(Inventari!K:K,Tasques!E187,Inventari!Q:Q),SUMIFS(Inventari!Q:Q,Inventari!O:O,$D$7,Inventari!K:K,Tasques!E187))</f>
        <v>161</v>
      </c>
      <c r="S187" s="19"/>
      <c r="T187" s="91">
        <f t="shared" si="8"/>
        <v>2576</v>
      </c>
      <c r="U187" s="19">
        <v>4</v>
      </c>
      <c r="V187" s="91">
        <f t="shared" si="9"/>
        <v>10304</v>
      </c>
      <c r="W187" s="86" t="e">
        <f>_xlfn.XLOOKUP(P187,#REF!,#REF!)</f>
        <v>#REF!</v>
      </c>
      <c r="X187" s="78" t="e">
        <f t="shared" si="10"/>
        <v>#REF!</v>
      </c>
      <c r="Y187" s="78" t="str">
        <f>IF(EXACT(COUNTIFS($B$1:B187,B187,$E$1:E187,E187),_xlfn.MAXIFS(AA:AA,B:B,B187,E:E,E187)),SUMIFS(X:X,B:B,B187,E:E,E187),"")</f>
        <v/>
      </c>
      <c r="Z187" s="79" t="str">
        <f t="shared" si="11"/>
        <v/>
      </c>
      <c r="AA187" s="97">
        <f>COUNTIFS($B$1:B187,B187,$E$1:E187,E187)</f>
        <v>5</v>
      </c>
      <c r="AB187" s="97"/>
    </row>
    <row r="188" spans="1:28" ht="19.95" customHeight="1" x14ac:dyDescent="0.3">
      <c r="A188" s="3" t="s">
        <v>61</v>
      </c>
      <c r="B188" s="16" t="s">
        <v>539</v>
      </c>
      <c r="C188" s="16" t="s">
        <v>540</v>
      </c>
      <c r="D188" s="16" t="s">
        <v>335</v>
      </c>
      <c r="E188" s="16" t="s">
        <v>343</v>
      </c>
      <c r="F188" s="16" t="s">
        <v>344</v>
      </c>
      <c r="G188" s="16" t="s">
        <v>591</v>
      </c>
      <c r="H188" s="16" t="s">
        <v>597</v>
      </c>
      <c r="I188" s="16" t="s">
        <v>584</v>
      </c>
      <c r="J188" s="16" t="s">
        <v>23</v>
      </c>
      <c r="K188" s="16"/>
      <c r="L188" s="16" t="s">
        <v>70</v>
      </c>
      <c r="M188" s="16" t="s">
        <v>12</v>
      </c>
      <c r="N188" s="16" t="s">
        <v>25</v>
      </c>
      <c r="O188" s="16" t="s">
        <v>341</v>
      </c>
      <c r="P188" s="16" t="s">
        <v>465</v>
      </c>
      <c r="Q188" s="91">
        <v>16</v>
      </c>
      <c r="R188" s="19">
        <f>IF(EXACT($D$6,"LOT 3 (Tots)"),SUMIF(Inventari!K:K,Tasques!E188,Inventari!Q:Q),SUMIFS(Inventari!Q:Q,Inventari!O:O,$D$7,Inventari!K:K,Tasques!E188))</f>
        <v>161</v>
      </c>
      <c r="S188" s="19"/>
      <c r="T188" s="91">
        <f t="shared" si="8"/>
        <v>2576</v>
      </c>
      <c r="U188" s="19">
        <v>4</v>
      </c>
      <c r="V188" s="91">
        <f t="shared" si="9"/>
        <v>10304</v>
      </c>
      <c r="W188" s="86" t="e">
        <f>_xlfn.XLOOKUP(P188,#REF!,#REF!)</f>
        <v>#REF!</v>
      </c>
      <c r="X188" s="78" t="e">
        <f t="shared" si="10"/>
        <v>#REF!</v>
      </c>
      <c r="Y188" s="78" t="str">
        <f>IF(EXACT(COUNTIFS($B$1:B188,B188,$E$1:E188,E188),_xlfn.MAXIFS(AA:AA,B:B,B188,E:E,E188)),SUMIFS(X:X,B:B,B188,E:E,E188),"")</f>
        <v/>
      </c>
      <c r="Z188" s="79" t="str">
        <f t="shared" si="11"/>
        <v/>
      </c>
      <c r="AA188" s="97">
        <f>COUNTIFS($B$1:B188,B188,$E$1:E188,E188)</f>
        <v>6</v>
      </c>
      <c r="AB188" s="97"/>
    </row>
    <row r="189" spans="1:28" ht="19.95" customHeight="1" x14ac:dyDescent="0.3">
      <c r="A189" s="3" t="s">
        <v>61</v>
      </c>
      <c r="B189" s="16" t="s">
        <v>539</v>
      </c>
      <c r="C189" s="16" t="s">
        <v>540</v>
      </c>
      <c r="D189" s="16" t="s">
        <v>335</v>
      </c>
      <c r="E189" s="16" t="s">
        <v>343</v>
      </c>
      <c r="F189" s="16" t="s">
        <v>344</v>
      </c>
      <c r="G189" s="16" t="s">
        <v>591</v>
      </c>
      <c r="H189" s="16" t="s">
        <v>598</v>
      </c>
      <c r="I189" s="16" t="s">
        <v>586</v>
      </c>
      <c r="J189" s="16" t="s">
        <v>23</v>
      </c>
      <c r="K189" s="16"/>
      <c r="L189" s="16" t="s">
        <v>70</v>
      </c>
      <c r="M189" s="16" t="s">
        <v>12</v>
      </c>
      <c r="N189" s="16" t="s">
        <v>25</v>
      </c>
      <c r="O189" s="16" t="s">
        <v>341</v>
      </c>
      <c r="P189" s="16" t="s">
        <v>465</v>
      </c>
      <c r="Q189" s="91">
        <v>16</v>
      </c>
      <c r="R189" s="19">
        <f>IF(EXACT($D$6,"LOT 3 (Tots)"),SUMIF(Inventari!K:K,Tasques!E189,Inventari!Q:Q),SUMIFS(Inventari!Q:Q,Inventari!O:O,$D$7,Inventari!K:K,Tasques!E189))</f>
        <v>161</v>
      </c>
      <c r="S189" s="19"/>
      <c r="T189" s="91">
        <f t="shared" si="8"/>
        <v>2576</v>
      </c>
      <c r="U189" s="19">
        <v>4</v>
      </c>
      <c r="V189" s="91">
        <f t="shared" si="9"/>
        <v>10304</v>
      </c>
      <c r="W189" s="86" t="e">
        <f>_xlfn.XLOOKUP(P189,#REF!,#REF!)</f>
        <v>#REF!</v>
      </c>
      <c r="X189" s="78" t="e">
        <f t="shared" si="10"/>
        <v>#REF!</v>
      </c>
      <c r="Y189" s="78" t="str">
        <f>IF(EXACT(COUNTIFS($B$1:B189,B189,$E$1:E189,E189),_xlfn.MAXIFS(AA:AA,B:B,B189,E:E,E189)),SUMIFS(X:X,B:B,B189,E:E,E189),"")</f>
        <v/>
      </c>
      <c r="Z189" s="79" t="str">
        <f t="shared" si="11"/>
        <v/>
      </c>
      <c r="AA189" s="97">
        <f>COUNTIFS($B$1:B189,B189,$E$1:E189,E189)</f>
        <v>7</v>
      </c>
      <c r="AB189" s="97"/>
    </row>
    <row r="190" spans="1:28" ht="19.95" customHeight="1" x14ac:dyDescent="0.3">
      <c r="A190" s="3" t="s">
        <v>61</v>
      </c>
      <c r="B190" s="16" t="s">
        <v>539</v>
      </c>
      <c r="C190" s="16" t="s">
        <v>540</v>
      </c>
      <c r="D190" s="16" t="s">
        <v>335</v>
      </c>
      <c r="E190" s="16" t="s">
        <v>343</v>
      </c>
      <c r="F190" s="16" t="s">
        <v>344</v>
      </c>
      <c r="G190" s="16" t="s">
        <v>591</v>
      </c>
      <c r="H190" s="16" t="s">
        <v>599</v>
      </c>
      <c r="I190" s="16" t="s">
        <v>588</v>
      </c>
      <c r="J190" s="16" t="s">
        <v>23</v>
      </c>
      <c r="K190" s="16"/>
      <c r="L190" s="16" t="s">
        <v>70</v>
      </c>
      <c r="M190" s="16" t="s">
        <v>12</v>
      </c>
      <c r="N190" s="16" t="s">
        <v>25</v>
      </c>
      <c r="O190" s="16" t="s">
        <v>341</v>
      </c>
      <c r="P190" s="16" t="s">
        <v>465</v>
      </c>
      <c r="Q190" s="91">
        <v>16</v>
      </c>
      <c r="R190" s="19">
        <f>IF(EXACT($D$6,"LOT 3 (Tots)"),SUMIF(Inventari!K:K,Tasques!E190,Inventari!Q:Q),SUMIFS(Inventari!Q:Q,Inventari!O:O,$D$7,Inventari!K:K,Tasques!E190))</f>
        <v>161</v>
      </c>
      <c r="S190" s="19"/>
      <c r="T190" s="91">
        <f t="shared" si="8"/>
        <v>2576</v>
      </c>
      <c r="U190" s="19">
        <v>4</v>
      </c>
      <c r="V190" s="91">
        <f t="shared" si="9"/>
        <v>10304</v>
      </c>
      <c r="W190" s="86" t="e">
        <f>_xlfn.XLOOKUP(P190,#REF!,#REF!)</f>
        <v>#REF!</v>
      </c>
      <c r="X190" s="78" t="e">
        <f t="shared" si="10"/>
        <v>#REF!</v>
      </c>
      <c r="Y190" s="78" t="str">
        <f>IF(EXACT(COUNTIFS($B$1:B190,B190,$E$1:E190,E190),_xlfn.MAXIFS(AA:AA,B:B,B190,E:E,E190)),SUMIFS(X:X,B:B,B190,E:E,E190),"")</f>
        <v/>
      </c>
      <c r="Z190" s="79" t="str">
        <f t="shared" si="11"/>
        <v/>
      </c>
      <c r="AA190" s="97">
        <f>COUNTIFS($B$1:B190,B190,$E$1:E190,E190)</f>
        <v>8</v>
      </c>
      <c r="AB190" s="97"/>
    </row>
    <row r="191" spans="1:28" ht="19.95" customHeight="1" x14ac:dyDescent="0.3">
      <c r="A191" s="3" t="s">
        <v>61</v>
      </c>
      <c r="B191" s="16" t="s">
        <v>539</v>
      </c>
      <c r="C191" s="16" t="s">
        <v>540</v>
      </c>
      <c r="D191" s="16" t="s">
        <v>335</v>
      </c>
      <c r="E191" s="16" t="s">
        <v>343</v>
      </c>
      <c r="F191" s="16" t="s">
        <v>344</v>
      </c>
      <c r="G191" s="16" t="s">
        <v>591</v>
      </c>
      <c r="H191" s="16" t="s">
        <v>600</v>
      </c>
      <c r="I191" s="16" t="s">
        <v>590</v>
      </c>
      <c r="J191" s="16" t="s">
        <v>23</v>
      </c>
      <c r="K191" s="16"/>
      <c r="L191" s="16" t="s">
        <v>70</v>
      </c>
      <c r="M191" s="16" t="s">
        <v>12</v>
      </c>
      <c r="N191" s="16" t="s">
        <v>25</v>
      </c>
      <c r="O191" s="16" t="s">
        <v>341</v>
      </c>
      <c r="P191" s="16" t="s">
        <v>465</v>
      </c>
      <c r="Q191" s="91">
        <v>16</v>
      </c>
      <c r="R191" s="19">
        <f>IF(EXACT($D$6,"LOT 3 (Tots)"),SUMIF(Inventari!K:K,Tasques!E191,Inventari!Q:Q),SUMIFS(Inventari!Q:Q,Inventari!O:O,$D$7,Inventari!K:K,Tasques!E191))</f>
        <v>161</v>
      </c>
      <c r="S191" s="19"/>
      <c r="T191" s="91">
        <f t="shared" si="8"/>
        <v>2576</v>
      </c>
      <c r="U191" s="19">
        <v>4</v>
      </c>
      <c r="V191" s="91">
        <f t="shared" si="9"/>
        <v>10304</v>
      </c>
      <c r="W191" s="86" t="e">
        <f>_xlfn.XLOOKUP(P191,#REF!,#REF!)</f>
        <v>#REF!</v>
      </c>
      <c r="X191" s="78" t="e">
        <f t="shared" si="10"/>
        <v>#REF!</v>
      </c>
      <c r="Y191" s="78" t="e">
        <f>IF(EXACT(COUNTIFS($B$1:B191,B191,$E$1:E191,E191),_xlfn.MAXIFS(AA:AA,B:B,B191,E:E,E191)),SUMIFS(X:X,B:B,B191,E:E,E191),"")</f>
        <v>#REF!</v>
      </c>
      <c r="Z191" s="79" t="str">
        <f t="shared" si="11"/>
        <v/>
      </c>
      <c r="AA191" s="97">
        <f>COUNTIFS($B$1:B191,B191,$E$1:E191,E191)</f>
        <v>9</v>
      </c>
      <c r="AB191" s="97"/>
    </row>
    <row r="192" spans="1:28" ht="19.95" customHeight="1" x14ac:dyDescent="0.3">
      <c r="A192" s="3" t="s">
        <v>61</v>
      </c>
      <c r="B192" s="16" t="s">
        <v>539</v>
      </c>
      <c r="C192" s="16" t="s">
        <v>540</v>
      </c>
      <c r="D192" s="16" t="s">
        <v>335</v>
      </c>
      <c r="E192" s="16" t="s">
        <v>601</v>
      </c>
      <c r="F192" s="16" t="s">
        <v>602</v>
      </c>
      <c r="G192" s="16" t="s">
        <v>603</v>
      </c>
      <c r="H192" s="16" t="s">
        <v>604</v>
      </c>
      <c r="I192" s="16" t="s">
        <v>605</v>
      </c>
      <c r="J192" s="16" t="s">
        <v>23</v>
      </c>
      <c r="K192" s="16"/>
      <c r="L192" s="16" t="s">
        <v>70</v>
      </c>
      <c r="M192" s="16" t="s">
        <v>12</v>
      </c>
      <c r="N192" s="16" t="s">
        <v>25</v>
      </c>
      <c r="O192" s="16" t="s">
        <v>341</v>
      </c>
      <c r="P192" s="16" t="s">
        <v>465</v>
      </c>
      <c r="Q192" s="91">
        <v>720</v>
      </c>
      <c r="R192" s="19">
        <f>IF(EXACT($D$6,"LOT 3 (Tots)"),SUMIF(Inventari!K:K,Tasques!E192,Inventari!Q:Q),SUMIFS(Inventari!Q:Q,Inventari!O:O,$D$7,Inventari!K:K,Tasques!E192))</f>
        <v>2</v>
      </c>
      <c r="S192" s="19"/>
      <c r="T192" s="91">
        <f t="shared" si="8"/>
        <v>1440</v>
      </c>
      <c r="U192" s="19">
        <v>4</v>
      </c>
      <c r="V192" s="91">
        <f t="shared" si="9"/>
        <v>5760</v>
      </c>
      <c r="W192" s="86" t="e">
        <f>_xlfn.XLOOKUP(P192,#REF!,#REF!)</f>
        <v>#REF!</v>
      </c>
      <c r="X192" s="78" t="e">
        <f t="shared" si="10"/>
        <v>#REF!</v>
      </c>
      <c r="Y192" s="78" t="str">
        <f>IF(EXACT(COUNTIFS($B$1:B192,B192,$E$1:E192,E192),_xlfn.MAXIFS(AA:AA,B:B,B192,E:E,E192)),SUMIFS(X:X,B:B,B192,E:E,E192),"")</f>
        <v/>
      </c>
      <c r="Z192" s="79" t="str">
        <f t="shared" si="11"/>
        <v/>
      </c>
      <c r="AA192" s="97">
        <f>COUNTIFS($B$1:B192,B192,$E$1:E192,E192)</f>
        <v>1</v>
      </c>
      <c r="AB192" s="97"/>
    </row>
    <row r="193" spans="1:28" ht="19.95" customHeight="1" x14ac:dyDescent="0.3">
      <c r="A193" s="3" t="s">
        <v>61</v>
      </c>
      <c r="B193" s="16" t="s">
        <v>539</v>
      </c>
      <c r="C193" s="16" t="s">
        <v>540</v>
      </c>
      <c r="D193" s="16" t="s">
        <v>335</v>
      </c>
      <c r="E193" s="16" t="s">
        <v>601</v>
      </c>
      <c r="F193" s="16" t="s">
        <v>602</v>
      </c>
      <c r="G193" s="16" t="s">
        <v>603</v>
      </c>
      <c r="H193" s="16" t="s">
        <v>606</v>
      </c>
      <c r="I193" s="16" t="s">
        <v>607</v>
      </c>
      <c r="J193" s="16" t="s">
        <v>23</v>
      </c>
      <c r="K193" s="16"/>
      <c r="L193" s="16" t="s">
        <v>70</v>
      </c>
      <c r="M193" s="16" t="s">
        <v>12</v>
      </c>
      <c r="N193" s="16" t="s">
        <v>25</v>
      </c>
      <c r="O193" s="16" t="s">
        <v>341</v>
      </c>
      <c r="P193" s="16" t="s">
        <v>465</v>
      </c>
      <c r="Q193" s="91">
        <v>720</v>
      </c>
      <c r="R193" s="19">
        <f>IF(EXACT($D$6,"LOT 3 (Tots)"),SUMIF(Inventari!K:K,Tasques!E193,Inventari!Q:Q),SUMIFS(Inventari!Q:Q,Inventari!O:O,$D$7,Inventari!K:K,Tasques!E193))</f>
        <v>2</v>
      </c>
      <c r="S193" s="19"/>
      <c r="T193" s="91">
        <f t="shared" si="8"/>
        <v>1440</v>
      </c>
      <c r="U193" s="19">
        <v>4</v>
      </c>
      <c r="V193" s="91">
        <f t="shared" si="9"/>
        <v>5760</v>
      </c>
      <c r="W193" s="86" t="e">
        <f>_xlfn.XLOOKUP(P193,#REF!,#REF!)</f>
        <v>#REF!</v>
      </c>
      <c r="X193" s="78" t="e">
        <f t="shared" si="10"/>
        <v>#REF!</v>
      </c>
      <c r="Y193" s="78" t="str">
        <f>IF(EXACT(COUNTIFS($B$1:B193,B193,$E$1:E193,E193),_xlfn.MAXIFS(AA:AA,B:B,B193,E:E,E193)),SUMIFS(X:X,B:B,B193,E:E,E193),"")</f>
        <v/>
      </c>
      <c r="Z193" s="79" t="str">
        <f t="shared" si="11"/>
        <v/>
      </c>
      <c r="AA193" s="97">
        <f>COUNTIFS($B$1:B193,B193,$E$1:E193,E193)</f>
        <v>2</v>
      </c>
      <c r="AB193" s="97"/>
    </row>
    <row r="194" spans="1:28" ht="19.95" customHeight="1" x14ac:dyDescent="0.3">
      <c r="A194" s="3" t="s">
        <v>61</v>
      </c>
      <c r="B194" s="16" t="s">
        <v>539</v>
      </c>
      <c r="C194" s="16" t="s">
        <v>540</v>
      </c>
      <c r="D194" s="16" t="s">
        <v>335</v>
      </c>
      <c r="E194" s="16" t="s">
        <v>601</v>
      </c>
      <c r="F194" s="16" t="s">
        <v>602</v>
      </c>
      <c r="G194" s="16" t="s">
        <v>603</v>
      </c>
      <c r="H194" s="16" t="s">
        <v>608</v>
      </c>
      <c r="I194" s="16" t="s">
        <v>609</v>
      </c>
      <c r="J194" s="16" t="s">
        <v>23</v>
      </c>
      <c r="K194" s="16"/>
      <c r="L194" s="16" t="s">
        <v>70</v>
      </c>
      <c r="M194" s="16" t="s">
        <v>12</v>
      </c>
      <c r="N194" s="16" t="s">
        <v>25</v>
      </c>
      <c r="O194" s="16" t="s">
        <v>341</v>
      </c>
      <c r="P194" s="16" t="s">
        <v>465</v>
      </c>
      <c r="Q194" s="91">
        <v>720</v>
      </c>
      <c r="R194" s="19">
        <f>IF(EXACT($D$6,"LOT 3 (Tots)"),SUMIF(Inventari!K:K,Tasques!E194,Inventari!Q:Q),SUMIFS(Inventari!Q:Q,Inventari!O:O,$D$7,Inventari!K:K,Tasques!E194))</f>
        <v>2</v>
      </c>
      <c r="S194" s="19"/>
      <c r="T194" s="91">
        <f t="shared" si="8"/>
        <v>1440</v>
      </c>
      <c r="U194" s="19">
        <v>4</v>
      </c>
      <c r="V194" s="91">
        <f t="shared" si="9"/>
        <v>5760</v>
      </c>
      <c r="W194" s="86" t="e">
        <f>_xlfn.XLOOKUP(P194,#REF!,#REF!)</f>
        <v>#REF!</v>
      </c>
      <c r="X194" s="78" t="e">
        <f t="shared" si="10"/>
        <v>#REF!</v>
      </c>
      <c r="Y194" s="78" t="str">
        <f>IF(EXACT(COUNTIFS($B$1:B194,B194,$E$1:E194,E194),_xlfn.MAXIFS(AA:AA,B:B,B194,E:E,E194)),SUMIFS(X:X,B:B,B194,E:E,E194),"")</f>
        <v/>
      </c>
      <c r="Z194" s="79" t="str">
        <f t="shared" si="11"/>
        <v/>
      </c>
      <c r="AA194" s="97">
        <f>COUNTIFS($B$1:B194,B194,$E$1:E194,E194)</f>
        <v>3</v>
      </c>
      <c r="AB194" s="97"/>
    </row>
    <row r="195" spans="1:28" ht="19.95" customHeight="1" x14ac:dyDescent="0.3">
      <c r="A195" s="3" t="s">
        <v>61</v>
      </c>
      <c r="B195" s="16" t="s">
        <v>539</v>
      </c>
      <c r="C195" s="16" t="s">
        <v>540</v>
      </c>
      <c r="D195" s="16" t="s">
        <v>335</v>
      </c>
      <c r="E195" s="16" t="s">
        <v>601</v>
      </c>
      <c r="F195" s="16" t="s">
        <v>602</v>
      </c>
      <c r="G195" s="16" t="s">
        <v>603</v>
      </c>
      <c r="H195" s="16" t="s">
        <v>610</v>
      </c>
      <c r="I195" s="16" t="s">
        <v>611</v>
      </c>
      <c r="J195" s="16" t="s">
        <v>23</v>
      </c>
      <c r="K195" s="16"/>
      <c r="L195" s="16" t="s">
        <v>70</v>
      </c>
      <c r="M195" s="16" t="s">
        <v>12</v>
      </c>
      <c r="N195" s="16" t="s">
        <v>25</v>
      </c>
      <c r="O195" s="16" t="s">
        <v>341</v>
      </c>
      <c r="P195" s="16" t="s">
        <v>465</v>
      </c>
      <c r="Q195" s="91">
        <v>720</v>
      </c>
      <c r="R195" s="19">
        <f>IF(EXACT($D$6,"LOT 3 (Tots)"),SUMIF(Inventari!K:K,Tasques!E195,Inventari!Q:Q),SUMIFS(Inventari!Q:Q,Inventari!O:O,$D$7,Inventari!K:K,Tasques!E195))</f>
        <v>2</v>
      </c>
      <c r="S195" s="19"/>
      <c r="T195" s="91">
        <f t="shared" si="8"/>
        <v>1440</v>
      </c>
      <c r="U195" s="19">
        <v>4</v>
      </c>
      <c r="V195" s="91">
        <f t="shared" si="9"/>
        <v>5760</v>
      </c>
      <c r="W195" s="86" t="e">
        <f>_xlfn.XLOOKUP(P195,#REF!,#REF!)</f>
        <v>#REF!</v>
      </c>
      <c r="X195" s="78" t="e">
        <f t="shared" si="10"/>
        <v>#REF!</v>
      </c>
      <c r="Y195" s="78" t="str">
        <f>IF(EXACT(COUNTIFS($B$1:B195,B195,$E$1:E195,E195),_xlfn.MAXIFS(AA:AA,B:B,B195,E:E,E195)),SUMIFS(X:X,B:B,B195,E:E,E195),"")</f>
        <v/>
      </c>
      <c r="Z195" s="79" t="str">
        <f t="shared" si="11"/>
        <v/>
      </c>
      <c r="AA195" s="97">
        <f>COUNTIFS($B$1:B195,B195,$E$1:E195,E195)</f>
        <v>4</v>
      </c>
      <c r="AB195" s="97"/>
    </row>
    <row r="196" spans="1:28" ht="19.95" customHeight="1" x14ac:dyDescent="0.3">
      <c r="A196" s="3" t="s">
        <v>61</v>
      </c>
      <c r="B196" s="16" t="s">
        <v>539</v>
      </c>
      <c r="C196" s="16" t="s">
        <v>540</v>
      </c>
      <c r="D196" s="16" t="s">
        <v>335</v>
      </c>
      <c r="E196" s="16" t="s">
        <v>601</v>
      </c>
      <c r="F196" s="16" t="s">
        <v>602</v>
      </c>
      <c r="G196" s="16" t="s">
        <v>603</v>
      </c>
      <c r="H196" s="16" t="s">
        <v>612</v>
      </c>
      <c r="I196" s="16" t="s">
        <v>613</v>
      </c>
      <c r="J196" s="16" t="s">
        <v>23</v>
      </c>
      <c r="K196" s="16"/>
      <c r="L196" s="16" t="s">
        <v>70</v>
      </c>
      <c r="M196" s="16" t="s">
        <v>12</v>
      </c>
      <c r="N196" s="16" t="s">
        <v>25</v>
      </c>
      <c r="O196" s="16" t="s">
        <v>341</v>
      </c>
      <c r="P196" s="16" t="s">
        <v>465</v>
      </c>
      <c r="Q196" s="91">
        <v>720</v>
      </c>
      <c r="R196" s="19">
        <f>IF(EXACT($D$6,"LOT 3 (Tots)"),SUMIF(Inventari!K:K,Tasques!E196,Inventari!Q:Q),SUMIFS(Inventari!Q:Q,Inventari!O:O,$D$7,Inventari!K:K,Tasques!E196))</f>
        <v>2</v>
      </c>
      <c r="S196" s="19"/>
      <c r="T196" s="91">
        <f t="shared" si="8"/>
        <v>1440</v>
      </c>
      <c r="U196" s="19">
        <v>4</v>
      </c>
      <c r="V196" s="91">
        <f t="shared" si="9"/>
        <v>5760</v>
      </c>
      <c r="W196" s="86" t="e">
        <f>_xlfn.XLOOKUP(P196,#REF!,#REF!)</f>
        <v>#REF!</v>
      </c>
      <c r="X196" s="78" t="e">
        <f t="shared" si="10"/>
        <v>#REF!</v>
      </c>
      <c r="Y196" s="78" t="e">
        <f>IF(EXACT(COUNTIFS($B$1:B196,B196,$E$1:E196,E196),_xlfn.MAXIFS(AA:AA,B:B,B196,E:E,E196)),SUMIFS(X:X,B:B,B196,E:E,E196),"")</f>
        <v>#REF!</v>
      </c>
      <c r="Z196" s="79" t="e">
        <f t="shared" si="11"/>
        <v>#REF!</v>
      </c>
      <c r="AA196" s="97">
        <f>COUNTIFS($B$1:B196,B196,$E$1:E196,E196)</f>
        <v>5</v>
      </c>
      <c r="AB196" s="97"/>
    </row>
    <row r="197" spans="1:28" ht="19.95" customHeight="1" x14ac:dyDescent="0.3">
      <c r="A197" s="9" t="s">
        <v>61</v>
      </c>
      <c r="B197" s="21" t="s">
        <v>614</v>
      </c>
      <c r="C197" s="21" t="s">
        <v>615</v>
      </c>
      <c r="D197" s="21" t="s">
        <v>616</v>
      </c>
      <c r="E197" s="21" t="s">
        <v>617</v>
      </c>
      <c r="F197" s="21" t="s">
        <v>618</v>
      </c>
      <c r="G197" s="21" t="s">
        <v>619</v>
      </c>
      <c r="H197" s="21" t="s">
        <v>620</v>
      </c>
      <c r="I197" s="21" t="s">
        <v>621</v>
      </c>
      <c r="J197" s="21" t="s">
        <v>23</v>
      </c>
      <c r="K197" s="21"/>
      <c r="L197" s="21" t="s">
        <v>120</v>
      </c>
      <c r="M197" s="21" t="s">
        <v>12</v>
      </c>
      <c r="N197" s="21" t="s">
        <v>25</v>
      </c>
      <c r="O197" s="21" t="s">
        <v>622</v>
      </c>
      <c r="P197" s="21" t="s">
        <v>623</v>
      </c>
      <c r="Q197" s="92">
        <v>3600</v>
      </c>
      <c r="R197" s="22">
        <f>IF(EXACT($D$6,"LOT 3 (Tots)"),SUMIF(Inventari!K:K,Tasques!E197,Inventari!Q:Q),SUMIFS(Inventari!Q:Q,Inventari!O:O,$D$7,Inventari!K:K,Tasques!E197))</f>
        <v>1</v>
      </c>
      <c r="S197" s="22"/>
      <c r="T197" s="92">
        <f t="shared" si="8"/>
        <v>3600</v>
      </c>
      <c r="U197" s="22">
        <v>1</v>
      </c>
      <c r="V197" s="92">
        <f t="shared" si="9"/>
        <v>3600</v>
      </c>
      <c r="W197" s="87" t="e">
        <f>_xlfn.XLOOKUP(P197,#REF!,#REF!)</f>
        <v>#REF!</v>
      </c>
      <c r="X197" s="80" t="e">
        <f t="shared" si="10"/>
        <v>#REF!</v>
      </c>
      <c r="Y197" s="80" t="str">
        <f>IF(EXACT(COUNTIFS($B$1:B197,B197,$E$1:E197,E197),_xlfn.MAXIFS(AA:AA,B:B,B197,E:E,E197)),SUMIFS(X:X,B:B,B197,E:E,E197),"")</f>
        <v/>
      </c>
      <c r="Z197" s="81" t="str">
        <f t="shared" si="11"/>
        <v/>
      </c>
      <c r="AA197" s="98">
        <f>COUNTIFS($B$1:B197,B197,$E$1:E197,E197)</f>
        <v>1</v>
      </c>
      <c r="AB197" s="98"/>
    </row>
    <row r="198" spans="1:28" ht="19.95" customHeight="1" x14ac:dyDescent="0.3">
      <c r="A198" s="9" t="s">
        <v>61</v>
      </c>
      <c r="B198" s="21" t="s">
        <v>614</v>
      </c>
      <c r="C198" s="21" t="s">
        <v>615</v>
      </c>
      <c r="D198" s="21" t="s">
        <v>616</v>
      </c>
      <c r="E198" s="21" t="s">
        <v>617</v>
      </c>
      <c r="F198" s="21" t="s">
        <v>618</v>
      </c>
      <c r="G198" s="21" t="s">
        <v>619</v>
      </c>
      <c r="H198" s="21" t="s">
        <v>624</v>
      </c>
      <c r="I198" s="21" t="s">
        <v>625</v>
      </c>
      <c r="J198" s="21" t="s">
        <v>23</v>
      </c>
      <c r="K198" s="21"/>
      <c r="L198" s="21" t="s">
        <v>120</v>
      </c>
      <c r="M198" s="21" t="s">
        <v>12</v>
      </c>
      <c r="N198" s="21" t="s">
        <v>25</v>
      </c>
      <c r="O198" s="21" t="s">
        <v>622</v>
      </c>
      <c r="P198" s="21" t="s">
        <v>623</v>
      </c>
      <c r="Q198" s="92">
        <v>3600</v>
      </c>
      <c r="R198" s="22">
        <f>IF(EXACT($D$6,"LOT 3 (Tots)"),SUMIF(Inventari!K:K,Tasques!E198,Inventari!Q:Q),SUMIFS(Inventari!Q:Q,Inventari!O:O,$D$7,Inventari!K:K,Tasques!E198))</f>
        <v>1</v>
      </c>
      <c r="S198" s="22"/>
      <c r="T198" s="92">
        <f t="shared" si="8"/>
        <v>3600</v>
      </c>
      <c r="U198" s="22">
        <v>1</v>
      </c>
      <c r="V198" s="92">
        <f t="shared" si="9"/>
        <v>3600</v>
      </c>
      <c r="W198" s="87" t="e">
        <f>_xlfn.XLOOKUP(P198,#REF!,#REF!)</f>
        <v>#REF!</v>
      </c>
      <c r="X198" s="80" t="e">
        <f t="shared" si="10"/>
        <v>#REF!</v>
      </c>
      <c r="Y198" s="80" t="str">
        <f>IF(EXACT(COUNTIFS($B$1:B198,B198,$E$1:E198,E198),_xlfn.MAXIFS(AA:AA,B:B,B198,E:E,E198)),SUMIFS(X:X,B:B,B198,E:E,E198),"")</f>
        <v/>
      </c>
      <c r="Z198" s="81" t="str">
        <f t="shared" si="11"/>
        <v/>
      </c>
      <c r="AA198" s="98">
        <f>COUNTIFS($B$1:B198,B198,$E$1:E198,E198)</f>
        <v>2</v>
      </c>
      <c r="AB198" s="98"/>
    </row>
    <row r="199" spans="1:28" ht="19.95" customHeight="1" x14ac:dyDescent="0.3">
      <c r="A199" s="9" t="s">
        <v>61</v>
      </c>
      <c r="B199" s="21" t="s">
        <v>614</v>
      </c>
      <c r="C199" s="21" t="s">
        <v>615</v>
      </c>
      <c r="D199" s="21" t="s">
        <v>616</v>
      </c>
      <c r="E199" s="21" t="s">
        <v>617</v>
      </c>
      <c r="F199" s="21" t="s">
        <v>618</v>
      </c>
      <c r="G199" s="21" t="s">
        <v>619</v>
      </c>
      <c r="H199" s="21" t="s">
        <v>626</v>
      </c>
      <c r="I199" s="21" t="s">
        <v>627</v>
      </c>
      <c r="J199" s="21" t="s">
        <v>23</v>
      </c>
      <c r="K199" s="21"/>
      <c r="L199" s="21" t="s">
        <v>120</v>
      </c>
      <c r="M199" s="21" t="s">
        <v>12</v>
      </c>
      <c r="N199" s="21" t="s">
        <v>25</v>
      </c>
      <c r="O199" s="21" t="s">
        <v>622</v>
      </c>
      <c r="P199" s="21" t="s">
        <v>623</v>
      </c>
      <c r="Q199" s="92">
        <v>3600</v>
      </c>
      <c r="R199" s="22">
        <f>IF(EXACT($D$6,"LOT 3 (Tots)"),SUMIF(Inventari!K:K,Tasques!E199,Inventari!Q:Q),SUMIFS(Inventari!Q:Q,Inventari!O:O,$D$7,Inventari!K:K,Tasques!E199))</f>
        <v>1</v>
      </c>
      <c r="S199" s="22"/>
      <c r="T199" s="92">
        <f t="shared" si="8"/>
        <v>3600</v>
      </c>
      <c r="U199" s="22">
        <v>1</v>
      </c>
      <c r="V199" s="92">
        <f t="shared" si="9"/>
        <v>3600</v>
      </c>
      <c r="W199" s="87" t="e">
        <f>_xlfn.XLOOKUP(P199,#REF!,#REF!)</f>
        <v>#REF!</v>
      </c>
      <c r="X199" s="80" t="e">
        <f t="shared" si="10"/>
        <v>#REF!</v>
      </c>
      <c r="Y199" s="80" t="str">
        <f>IF(EXACT(COUNTIFS($B$1:B199,B199,$E$1:E199,E199),_xlfn.MAXIFS(AA:AA,B:B,B199,E:E,E199)),SUMIFS(X:X,B:B,B199,E:E,E199),"")</f>
        <v/>
      </c>
      <c r="Z199" s="81" t="str">
        <f t="shared" si="11"/>
        <v/>
      </c>
      <c r="AA199" s="98">
        <f>COUNTIFS($B$1:B199,B199,$E$1:E199,E199)</f>
        <v>3</v>
      </c>
      <c r="AB199" s="98"/>
    </row>
    <row r="200" spans="1:28" ht="19.95" customHeight="1" x14ac:dyDescent="0.3">
      <c r="A200" s="9" t="s">
        <v>61</v>
      </c>
      <c r="B200" s="21" t="s">
        <v>614</v>
      </c>
      <c r="C200" s="21" t="s">
        <v>615</v>
      </c>
      <c r="D200" s="21" t="s">
        <v>616</v>
      </c>
      <c r="E200" s="21" t="s">
        <v>617</v>
      </c>
      <c r="F200" s="21" t="s">
        <v>618</v>
      </c>
      <c r="G200" s="21" t="s">
        <v>619</v>
      </c>
      <c r="H200" s="21" t="s">
        <v>628</v>
      </c>
      <c r="I200" s="21" t="s">
        <v>629</v>
      </c>
      <c r="J200" s="21" t="s">
        <v>23</v>
      </c>
      <c r="K200" s="21"/>
      <c r="L200" s="21" t="s">
        <v>120</v>
      </c>
      <c r="M200" s="21" t="s">
        <v>12</v>
      </c>
      <c r="N200" s="21" t="s">
        <v>25</v>
      </c>
      <c r="O200" s="21" t="s">
        <v>622</v>
      </c>
      <c r="P200" s="21" t="s">
        <v>623</v>
      </c>
      <c r="Q200" s="92">
        <v>3600</v>
      </c>
      <c r="R200" s="22">
        <f>IF(EXACT($D$6,"LOT 3 (Tots)"),SUMIF(Inventari!K:K,Tasques!E200,Inventari!Q:Q),SUMIFS(Inventari!Q:Q,Inventari!O:O,$D$7,Inventari!K:K,Tasques!E200))</f>
        <v>1</v>
      </c>
      <c r="S200" s="22"/>
      <c r="T200" s="92">
        <f t="shared" si="8"/>
        <v>3600</v>
      </c>
      <c r="U200" s="22">
        <v>1</v>
      </c>
      <c r="V200" s="92">
        <f t="shared" si="9"/>
        <v>3600</v>
      </c>
      <c r="W200" s="87" t="e">
        <f>_xlfn.XLOOKUP(P200,#REF!,#REF!)</f>
        <v>#REF!</v>
      </c>
      <c r="X200" s="80" t="e">
        <f t="shared" si="10"/>
        <v>#REF!</v>
      </c>
      <c r="Y200" s="80" t="str">
        <f>IF(EXACT(COUNTIFS($B$1:B200,B200,$E$1:E200,E200),_xlfn.MAXIFS(AA:AA,B:B,B200,E:E,E200)),SUMIFS(X:X,B:B,B200,E:E,E200),"")</f>
        <v/>
      </c>
      <c r="Z200" s="81" t="str">
        <f t="shared" si="11"/>
        <v/>
      </c>
      <c r="AA200" s="98">
        <f>COUNTIFS($B$1:B200,B200,$E$1:E200,E200)</f>
        <v>4</v>
      </c>
      <c r="AB200" s="98"/>
    </row>
    <row r="201" spans="1:28" ht="19.95" customHeight="1" x14ac:dyDescent="0.3">
      <c r="A201" s="9" t="s">
        <v>61</v>
      </c>
      <c r="B201" s="21" t="s">
        <v>614</v>
      </c>
      <c r="C201" s="21" t="s">
        <v>615</v>
      </c>
      <c r="D201" s="21" t="s">
        <v>616</v>
      </c>
      <c r="E201" s="21" t="s">
        <v>617</v>
      </c>
      <c r="F201" s="21" t="s">
        <v>618</v>
      </c>
      <c r="G201" s="21" t="s">
        <v>630</v>
      </c>
      <c r="H201" s="21" t="s">
        <v>631</v>
      </c>
      <c r="I201" s="21" t="s">
        <v>632</v>
      </c>
      <c r="J201" s="21" t="s">
        <v>23</v>
      </c>
      <c r="K201" s="21"/>
      <c r="L201" s="21" t="s">
        <v>120</v>
      </c>
      <c r="M201" s="21" t="s">
        <v>12</v>
      </c>
      <c r="N201" s="21" t="s">
        <v>25</v>
      </c>
      <c r="O201" s="21" t="s">
        <v>622</v>
      </c>
      <c r="P201" s="21" t="s">
        <v>623</v>
      </c>
      <c r="Q201" s="92">
        <v>3600</v>
      </c>
      <c r="R201" s="22">
        <f>IF(EXACT($D$6,"LOT 3 (Tots)"),SUMIF(Inventari!K:K,Tasques!E201,Inventari!Q:Q),SUMIFS(Inventari!Q:Q,Inventari!O:O,$D$7,Inventari!K:K,Tasques!E201))</f>
        <v>1</v>
      </c>
      <c r="S201" s="22"/>
      <c r="T201" s="92">
        <f t="shared" ref="T201:T264" si="12">Q201*R201</f>
        <v>3600</v>
      </c>
      <c r="U201" s="22">
        <v>1</v>
      </c>
      <c r="V201" s="92">
        <f t="shared" ref="V201:V264" si="13">T201*U201</f>
        <v>3600</v>
      </c>
      <c r="W201" s="87" t="e">
        <f>_xlfn.XLOOKUP(P201,#REF!,#REF!)</f>
        <v>#REF!</v>
      </c>
      <c r="X201" s="80" t="e">
        <f t="shared" ref="X201:X264" si="14">(V201/3600)*W201</f>
        <v>#REF!</v>
      </c>
      <c r="Y201" s="80" t="e">
        <f>IF(EXACT(COUNTIFS($B$1:B201,B201,$E$1:E201,E201),_xlfn.MAXIFS(AA:AA,B:B,B201,E:E,E201)),SUMIFS(X:X,B:B,B201,E:E,E201),"")</f>
        <v>#REF!</v>
      </c>
      <c r="Z201" s="81" t="str">
        <f t="shared" si="11"/>
        <v/>
      </c>
      <c r="AA201" s="98">
        <f>COUNTIFS($B$1:B201,B201,$E$1:E201,E201)</f>
        <v>5</v>
      </c>
      <c r="AB201" s="98"/>
    </row>
    <row r="202" spans="1:28" ht="19.95" customHeight="1" x14ac:dyDescent="0.3">
      <c r="A202" s="9" t="s">
        <v>61</v>
      </c>
      <c r="B202" s="21" t="s">
        <v>614</v>
      </c>
      <c r="C202" s="21" t="s">
        <v>615</v>
      </c>
      <c r="D202" s="21" t="s">
        <v>17</v>
      </c>
      <c r="E202" s="21" t="s">
        <v>633</v>
      </c>
      <c r="F202" s="21" t="s">
        <v>634</v>
      </c>
      <c r="G202" s="21" t="s">
        <v>635</v>
      </c>
      <c r="H202" s="21" t="s">
        <v>636</v>
      </c>
      <c r="I202" s="21" t="s">
        <v>637</v>
      </c>
      <c r="J202" s="21" t="s">
        <v>23</v>
      </c>
      <c r="K202" s="21"/>
      <c r="L202" s="21" t="s">
        <v>120</v>
      </c>
      <c r="M202" s="21" t="s">
        <v>12</v>
      </c>
      <c r="N202" s="21" t="s">
        <v>25</v>
      </c>
      <c r="O202" s="21" t="s">
        <v>622</v>
      </c>
      <c r="P202" s="21" t="s">
        <v>623</v>
      </c>
      <c r="Q202" s="92">
        <v>1800</v>
      </c>
      <c r="R202" s="22">
        <f>IF(EXACT($D$6,"LOT 3 (Tots)"),SUMIF(Inventari!K:K,Tasques!E202,Inventari!Q:Q),SUMIFS(Inventari!Q:Q,Inventari!O:O,$D$7,Inventari!K:K,Tasques!E202))</f>
        <v>50</v>
      </c>
      <c r="S202" s="22"/>
      <c r="T202" s="92">
        <f t="shared" si="12"/>
        <v>90000</v>
      </c>
      <c r="U202" s="22">
        <v>1</v>
      </c>
      <c r="V202" s="92">
        <f t="shared" si="13"/>
        <v>90000</v>
      </c>
      <c r="W202" s="87" t="e">
        <f>_xlfn.XLOOKUP(P202,#REF!,#REF!)</f>
        <v>#REF!</v>
      </c>
      <c r="X202" s="80" t="e">
        <f t="shared" si="14"/>
        <v>#REF!</v>
      </c>
      <c r="Y202" s="80" t="str">
        <f>IF(EXACT(COUNTIFS($B$1:B202,B202,$E$1:E202,E202),_xlfn.MAXIFS(AA:AA,B:B,B202,E:E,E202)),SUMIFS(X:X,B:B,B202,E:E,E202),"")</f>
        <v/>
      </c>
      <c r="Z202" s="81" t="str">
        <f t="shared" si="11"/>
        <v/>
      </c>
      <c r="AA202" s="98">
        <f>COUNTIFS($B$1:B202,B202,$E$1:E202,E202)</f>
        <v>1</v>
      </c>
      <c r="AB202" s="98"/>
    </row>
    <row r="203" spans="1:28" ht="19.95" customHeight="1" x14ac:dyDescent="0.3">
      <c r="A203" s="9" t="s">
        <v>61</v>
      </c>
      <c r="B203" s="21" t="s">
        <v>614</v>
      </c>
      <c r="C203" s="21" t="s">
        <v>615</v>
      </c>
      <c r="D203" s="21" t="s">
        <v>17</v>
      </c>
      <c r="E203" s="21" t="s">
        <v>633</v>
      </c>
      <c r="F203" s="21" t="s">
        <v>634</v>
      </c>
      <c r="G203" s="21" t="s">
        <v>635</v>
      </c>
      <c r="H203" s="21" t="s">
        <v>638</v>
      </c>
      <c r="I203" s="21" t="s">
        <v>639</v>
      </c>
      <c r="J203" s="21" t="s">
        <v>23</v>
      </c>
      <c r="K203" s="21"/>
      <c r="L203" s="21" t="s">
        <v>120</v>
      </c>
      <c r="M203" s="21" t="s">
        <v>12</v>
      </c>
      <c r="N203" s="21" t="s">
        <v>25</v>
      </c>
      <c r="O203" s="21" t="s">
        <v>622</v>
      </c>
      <c r="P203" s="21" t="s">
        <v>623</v>
      </c>
      <c r="Q203" s="92">
        <v>1800</v>
      </c>
      <c r="R203" s="22">
        <f>IF(EXACT($D$6,"LOT 3 (Tots)"),SUMIF(Inventari!K:K,Tasques!E203,Inventari!Q:Q),SUMIFS(Inventari!Q:Q,Inventari!O:O,$D$7,Inventari!K:K,Tasques!E203))</f>
        <v>50</v>
      </c>
      <c r="S203" s="22"/>
      <c r="T203" s="92">
        <f t="shared" si="12"/>
        <v>90000</v>
      </c>
      <c r="U203" s="22">
        <v>1</v>
      </c>
      <c r="V203" s="92">
        <f t="shared" si="13"/>
        <v>90000</v>
      </c>
      <c r="W203" s="87" t="e">
        <f>_xlfn.XLOOKUP(P203,#REF!,#REF!)</f>
        <v>#REF!</v>
      </c>
      <c r="X203" s="80" t="e">
        <f t="shared" si="14"/>
        <v>#REF!</v>
      </c>
      <c r="Y203" s="80" t="e">
        <f>IF(EXACT(COUNTIFS($B$1:B203,B203,$E$1:E203,E203),_xlfn.MAXIFS(AA:AA,B:B,B203,E:E,E203)),SUMIFS(X:X,B:B,B203,E:E,E203),"")</f>
        <v>#REF!</v>
      </c>
      <c r="Z203" s="81" t="str">
        <f t="shared" si="11"/>
        <v/>
      </c>
      <c r="AA203" s="98">
        <f>COUNTIFS($B$1:B203,B203,$E$1:E203,E203)</f>
        <v>2</v>
      </c>
      <c r="AB203" s="98"/>
    </row>
    <row r="204" spans="1:28" ht="19.95" customHeight="1" x14ac:dyDescent="0.3">
      <c r="A204" s="9" t="s">
        <v>61</v>
      </c>
      <c r="B204" s="21" t="s">
        <v>614</v>
      </c>
      <c r="C204" s="21" t="s">
        <v>615</v>
      </c>
      <c r="D204" s="21" t="s">
        <v>17</v>
      </c>
      <c r="E204" s="21" t="s">
        <v>640</v>
      </c>
      <c r="F204" s="21" t="s">
        <v>641</v>
      </c>
      <c r="G204" s="21" t="s">
        <v>642</v>
      </c>
      <c r="H204" s="21" t="s">
        <v>643</v>
      </c>
      <c r="I204" s="21" t="s">
        <v>637</v>
      </c>
      <c r="J204" s="21" t="s">
        <v>23</v>
      </c>
      <c r="K204" s="21"/>
      <c r="L204" s="21" t="s">
        <v>120</v>
      </c>
      <c r="M204" s="21" t="s">
        <v>12</v>
      </c>
      <c r="N204" s="21" t="s">
        <v>25</v>
      </c>
      <c r="O204" s="21" t="s">
        <v>622</v>
      </c>
      <c r="P204" s="21" t="s">
        <v>623</v>
      </c>
      <c r="Q204" s="92">
        <v>360</v>
      </c>
      <c r="R204" s="22">
        <f>IF(EXACT($D$6,"LOT 3 (Tots)"),SUMIF(Inventari!K:K,Tasques!E204,Inventari!Q:Q),SUMIFS(Inventari!Q:Q,Inventari!O:O,$D$7,Inventari!K:K,Tasques!E204))</f>
        <v>9</v>
      </c>
      <c r="S204" s="22"/>
      <c r="T204" s="92">
        <f t="shared" si="12"/>
        <v>3240</v>
      </c>
      <c r="U204" s="22">
        <v>1</v>
      </c>
      <c r="V204" s="92">
        <f t="shared" si="13"/>
        <v>3240</v>
      </c>
      <c r="W204" s="87" t="e">
        <f>_xlfn.XLOOKUP(P204,#REF!,#REF!)</f>
        <v>#REF!</v>
      </c>
      <c r="X204" s="80" t="e">
        <f t="shared" si="14"/>
        <v>#REF!</v>
      </c>
      <c r="Y204" s="80" t="str">
        <f>IF(EXACT(COUNTIFS($B$1:B204,B204,$E$1:E204,E204),_xlfn.MAXIFS(AA:AA,B:B,B204,E:E,E204)),SUMIFS(X:X,B:B,B204,E:E,E204),"")</f>
        <v/>
      </c>
      <c r="Z204" s="81" t="str">
        <f t="shared" ref="Z204:Z267" si="15">IF(EXACT(AB204,""),IF(EXACT(B204,B205),"",SUMIF(B:B,B204,Y:Y)),AB204)</f>
        <v/>
      </c>
      <c r="AA204" s="98">
        <f>COUNTIFS($B$1:B204,B204,$E$1:E204,E204)</f>
        <v>1</v>
      </c>
      <c r="AB204" s="98"/>
    </row>
    <row r="205" spans="1:28" ht="19.95" customHeight="1" x14ac:dyDescent="0.3">
      <c r="A205" s="9" t="s">
        <v>61</v>
      </c>
      <c r="B205" s="21" t="s">
        <v>614</v>
      </c>
      <c r="C205" s="21" t="s">
        <v>615</v>
      </c>
      <c r="D205" s="21" t="s">
        <v>17</v>
      </c>
      <c r="E205" s="21" t="s">
        <v>640</v>
      </c>
      <c r="F205" s="21" t="s">
        <v>641</v>
      </c>
      <c r="G205" s="21" t="s">
        <v>642</v>
      </c>
      <c r="H205" s="21" t="s">
        <v>644</v>
      </c>
      <c r="I205" s="21" t="s">
        <v>639</v>
      </c>
      <c r="J205" s="21" t="s">
        <v>23</v>
      </c>
      <c r="K205" s="21"/>
      <c r="L205" s="21" t="s">
        <v>120</v>
      </c>
      <c r="M205" s="21" t="s">
        <v>12</v>
      </c>
      <c r="N205" s="21" t="s">
        <v>25</v>
      </c>
      <c r="O205" s="21" t="s">
        <v>622</v>
      </c>
      <c r="P205" s="21" t="s">
        <v>623</v>
      </c>
      <c r="Q205" s="92">
        <v>360</v>
      </c>
      <c r="R205" s="22">
        <f>IF(EXACT($D$6,"LOT 3 (Tots)"),SUMIF(Inventari!K:K,Tasques!E205,Inventari!Q:Q),SUMIFS(Inventari!Q:Q,Inventari!O:O,$D$7,Inventari!K:K,Tasques!E205))</f>
        <v>9</v>
      </c>
      <c r="S205" s="22"/>
      <c r="T205" s="92">
        <f t="shared" si="12"/>
        <v>3240</v>
      </c>
      <c r="U205" s="22">
        <v>1</v>
      </c>
      <c r="V205" s="92">
        <f t="shared" si="13"/>
        <v>3240</v>
      </c>
      <c r="W205" s="87" t="e">
        <f>_xlfn.XLOOKUP(P205,#REF!,#REF!)</f>
        <v>#REF!</v>
      </c>
      <c r="X205" s="80" t="e">
        <f t="shared" si="14"/>
        <v>#REF!</v>
      </c>
      <c r="Y205" s="80" t="e">
        <f>IF(EXACT(COUNTIFS($B$1:B205,B205,$E$1:E205,E205),_xlfn.MAXIFS(AA:AA,B:B,B205,E:E,E205)),SUMIFS(X:X,B:B,B205,E:E,E205),"")</f>
        <v>#REF!</v>
      </c>
      <c r="Z205" s="81" t="e">
        <f t="shared" si="15"/>
        <v>#REF!</v>
      </c>
      <c r="AA205" s="98">
        <f>COUNTIFS($B$1:B205,B205,$E$1:E205,E205)</f>
        <v>2</v>
      </c>
      <c r="AB205" s="98"/>
    </row>
    <row r="206" spans="1:28" ht="19.95" customHeight="1" x14ac:dyDescent="0.3">
      <c r="A206" s="3" t="s">
        <v>61</v>
      </c>
      <c r="B206" s="16" t="s">
        <v>645</v>
      </c>
      <c r="C206" s="16" t="s">
        <v>646</v>
      </c>
      <c r="D206" s="16" t="s">
        <v>89</v>
      </c>
      <c r="E206" s="16" t="s">
        <v>647</v>
      </c>
      <c r="F206" s="16" t="s">
        <v>648</v>
      </c>
      <c r="G206" s="16" t="s">
        <v>649</v>
      </c>
      <c r="H206" s="16" t="s">
        <v>650</v>
      </c>
      <c r="I206" s="16" t="s">
        <v>651</v>
      </c>
      <c r="J206" s="16" t="s">
        <v>23</v>
      </c>
      <c r="K206" s="16"/>
      <c r="L206" s="16" t="s">
        <v>120</v>
      </c>
      <c r="M206" s="16" t="s">
        <v>12</v>
      </c>
      <c r="N206" s="16" t="s">
        <v>25</v>
      </c>
      <c r="O206" s="16" t="s">
        <v>422</v>
      </c>
      <c r="P206" s="16" t="s">
        <v>122</v>
      </c>
      <c r="Q206" s="91">
        <v>900</v>
      </c>
      <c r="R206" s="19">
        <f>IF(EXACT($D$6,"LOT 3 (Tots)"),SUMIF(Inventari!K:K,Tasques!E206,Inventari!Q:Q),SUMIFS(Inventari!Q:Q,Inventari!O:O,$D$7,Inventari!K:K,Tasques!E206))</f>
        <v>53</v>
      </c>
      <c r="S206" s="19"/>
      <c r="T206" s="91">
        <f t="shared" si="12"/>
        <v>47700</v>
      </c>
      <c r="U206" s="19">
        <v>1</v>
      </c>
      <c r="V206" s="91">
        <f t="shared" si="13"/>
        <v>47700</v>
      </c>
      <c r="W206" s="86" t="e">
        <f>_xlfn.XLOOKUP(P206,#REF!,#REF!)</f>
        <v>#REF!</v>
      </c>
      <c r="X206" s="78" t="e">
        <f t="shared" si="14"/>
        <v>#REF!</v>
      </c>
      <c r="Y206" s="78" t="e">
        <f>IF(EXACT(COUNTIFS($B$1:B206,B206,$E$1:E206,E206),_xlfn.MAXIFS(AA:AA,B:B,B206,E:E,E206)),SUMIFS(X:X,B:B,B206,E:E,E206),"")</f>
        <v>#REF!</v>
      </c>
      <c r="Z206" s="79" t="str">
        <f t="shared" si="15"/>
        <v/>
      </c>
      <c r="AA206" s="97">
        <f>COUNTIFS($B$1:B206,B206,$E$1:E206,E206)</f>
        <v>1</v>
      </c>
      <c r="AB206" s="97"/>
    </row>
    <row r="207" spans="1:28" ht="19.95" customHeight="1" x14ac:dyDescent="0.3">
      <c r="A207" s="3" t="s">
        <v>61</v>
      </c>
      <c r="B207" s="16" t="s">
        <v>645</v>
      </c>
      <c r="C207" s="16" t="s">
        <v>646</v>
      </c>
      <c r="D207" s="16" t="s">
        <v>519</v>
      </c>
      <c r="E207" s="16" t="s">
        <v>652</v>
      </c>
      <c r="F207" s="16" t="s">
        <v>653</v>
      </c>
      <c r="G207" s="16" t="s">
        <v>654</v>
      </c>
      <c r="H207" s="16" t="s">
        <v>655</v>
      </c>
      <c r="I207" s="16" t="s">
        <v>656</v>
      </c>
      <c r="J207" s="16" t="s">
        <v>23</v>
      </c>
      <c r="K207" s="16"/>
      <c r="L207" s="16" t="s">
        <v>120</v>
      </c>
      <c r="M207" s="16" t="s">
        <v>12</v>
      </c>
      <c r="N207" s="16" t="s">
        <v>25</v>
      </c>
      <c r="O207" s="16" t="s">
        <v>422</v>
      </c>
      <c r="P207" s="16" t="s">
        <v>122</v>
      </c>
      <c r="Q207" s="91">
        <v>15</v>
      </c>
      <c r="R207" s="19">
        <f>IF(EXACT($D$6,"LOT 3 (Tots)"),SUMIF(Inventari!K:K,Tasques!E207,Inventari!Q:Q),SUMIFS(Inventari!Q:Q,Inventari!O:O,$D$7,Inventari!K:K,Tasques!E207))</f>
        <v>1981</v>
      </c>
      <c r="S207" s="19"/>
      <c r="T207" s="91">
        <f t="shared" si="12"/>
        <v>29715</v>
      </c>
      <c r="U207" s="19">
        <v>1</v>
      </c>
      <c r="V207" s="91">
        <f t="shared" si="13"/>
        <v>29715</v>
      </c>
      <c r="W207" s="86" t="e">
        <f>_xlfn.XLOOKUP(P207,#REF!,#REF!)</f>
        <v>#REF!</v>
      </c>
      <c r="X207" s="78" t="e">
        <f t="shared" si="14"/>
        <v>#REF!</v>
      </c>
      <c r="Y207" s="78" t="e">
        <f>IF(EXACT(COUNTIFS($B$1:B207,B207,$E$1:E207,E207),_xlfn.MAXIFS(AA:AA,B:B,B207,E:E,E207)),SUMIFS(X:X,B:B,B207,E:E,E207),"")</f>
        <v>#REF!</v>
      </c>
      <c r="Z207" s="79" t="str">
        <f t="shared" si="15"/>
        <v/>
      </c>
      <c r="AA207" s="97">
        <f>COUNTIFS($B$1:B207,B207,$E$1:E207,E207)</f>
        <v>1</v>
      </c>
      <c r="AB207" s="97"/>
    </row>
    <row r="208" spans="1:28" ht="19.95" customHeight="1" x14ac:dyDescent="0.3">
      <c r="A208" s="3" t="s">
        <v>61</v>
      </c>
      <c r="B208" s="16" t="s">
        <v>645</v>
      </c>
      <c r="C208" s="16" t="s">
        <v>646</v>
      </c>
      <c r="D208" s="16" t="s">
        <v>519</v>
      </c>
      <c r="E208" s="16" t="s">
        <v>657</v>
      </c>
      <c r="F208" s="16" t="s">
        <v>658</v>
      </c>
      <c r="G208" s="16" t="s">
        <v>659</v>
      </c>
      <c r="H208" s="16" t="s">
        <v>660</v>
      </c>
      <c r="I208" s="16" t="s">
        <v>661</v>
      </c>
      <c r="J208" s="16" t="s">
        <v>23</v>
      </c>
      <c r="K208" s="16"/>
      <c r="L208" s="16" t="s">
        <v>120</v>
      </c>
      <c r="M208" s="16" t="s">
        <v>12</v>
      </c>
      <c r="N208" s="16" t="s">
        <v>25</v>
      </c>
      <c r="O208" s="16" t="s">
        <v>422</v>
      </c>
      <c r="P208" s="16" t="s">
        <v>122</v>
      </c>
      <c r="Q208" s="91">
        <v>15</v>
      </c>
      <c r="R208" s="19">
        <f>IF(EXACT($D$6,"LOT 3 (Tots)"),SUMIF(Inventari!K:K,Tasques!E208,Inventari!Q:Q),SUMIFS(Inventari!Q:Q,Inventari!O:O,$D$7,Inventari!K:K,Tasques!E208))</f>
        <v>12</v>
      </c>
      <c r="S208" s="19"/>
      <c r="T208" s="91">
        <f t="shared" si="12"/>
        <v>180</v>
      </c>
      <c r="U208" s="19">
        <v>1</v>
      </c>
      <c r="V208" s="91">
        <f t="shared" si="13"/>
        <v>180</v>
      </c>
      <c r="W208" s="86" t="e">
        <f>_xlfn.XLOOKUP(P208,#REF!,#REF!)</f>
        <v>#REF!</v>
      </c>
      <c r="X208" s="78" t="e">
        <f t="shared" si="14"/>
        <v>#REF!</v>
      </c>
      <c r="Y208" s="78" t="e">
        <f>IF(EXACT(COUNTIFS($B$1:B208,B208,$E$1:E208,E208),_xlfn.MAXIFS(AA:AA,B:B,B208,E:E,E208)),SUMIFS(X:X,B:B,B208,E:E,E208),"")</f>
        <v>#REF!</v>
      </c>
      <c r="Z208" s="79" t="str">
        <f t="shared" si="15"/>
        <v/>
      </c>
      <c r="AA208" s="97">
        <f>COUNTIFS($B$1:B208,B208,$E$1:E208,E208)</f>
        <v>1</v>
      </c>
      <c r="AB208" s="97"/>
    </row>
    <row r="209" spans="1:28" ht="19.95" customHeight="1" x14ac:dyDescent="0.3">
      <c r="A209" s="3" t="s">
        <v>61</v>
      </c>
      <c r="B209" s="16" t="s">
        <v>645</v>
      </c>
      <c r="C209" s="16" t="s">
        <v>646</v>
      </c>
      <c r="D209" s="16" t="s">
        <v>519</v>
      </c>
      <c r="E209" s="16" t="s">
        <v>662</v>
      </c>
      <c r="F209" s="16" t="s">
        <v>663</v>
      </c>
      <c r="G209" s="16" t="s">
        <v>664</v>
      </c>
      <c r="H209" s="16" t="s">
        <v>665</v>
      </c>
      <c r="I209" s="16" t="s">
        <v>666</v>
      </c>
      <c r="J209" s="16" t="s">
        <v>23</v>
      </c>
      <c r="K209" s="16"/>
      <c r="L209" s="16" t="s">
        <v>120</v>
      </c>
      <c r="M209" s="16" t="s">
        <v>12</v>
      </c>
      <c r="N209" s="16" t="s">
        <v>25</v>
      </c>
      <c r="O209" s="16" t="s">
        <v>422</v>
      </c>
      <c r="P209" s="16" t="s">
        <v>122</v>
      </c>
      <c r="Q209" s="91">
        <v>20</v>
      </c>
      <c r="R209" s="19">
        <f>IF(EXACT($D$6,"LOT 3 (Tots)"),SUMIF(Inventari!K:K,Tasques!E209,Inventari!Q:Q),SUMIFS(Inventari!Q:Q,Inventari!O:O,$D$7,Inventari!K:K,Tasques!E209))</f>
        <v>3504</v>
      </c>
      <c r="S209" s="19"/>
      <c r="T209" s="91">
        <f t="shared" si="12"/>
        <v>70080</v>
      </c>
      <c r="U209" s="19">
        <v>1</v>
      </c>
      <c r="V209" s="91">
        <f t="shared" si="13"/>
        <v>70080</v>
      </c>
      <c r="W209" s="86" t="e">
        <f>_xlfn.XLOOKUP(P209,#REF!,#REF!)</f>
        <v>#REF!</v>
      </c>
      <c r="X209" s="78" t="e">
        <f t="shared" si="14"/>
        <v>#REF!</v>
      </c>
      <c r="Y209" s="78" t="e">
        <f>IF(EXACT(COUNTIFS($B$1:B209,B209,$E$1:E209,E209),_xlfn.MAXIFS(AA:AA,B:B,B209,E:E,E209)),SUMIFS(X:X,B:B,B209,E:E,E209),"")</f>
        <v>#REF!</v>
      </c>
      <c r="Z209" s="79" t="str">
        <f t="shared" si="15"/>
        <v/>
      </c>
      <c r="AA209" s="97">
        <f>COUNTIFS($B$1:B209,B209,$E$1:E209,E209)</f>
        <v>1</v>
      </c>
      <c r="AB209" s="97"/>
    </row>
    <row r="210" spans="1:28" ht="19.95" customHeight="1" x14ac:dyDescent="0.3">
      <c r="A210" s="3" t="s">
        <v>61</v>
      </c>
      <c r="B210" s="16" t="s">
        <v>645</v>
      </c>
      <c r="C210" s="16" t="s">
        <v>646</v>
      </c>
      <c r="D210" s="16" t="s">
        <v>519</v>
      </c>
      <c r="E210" s="16" t="s">
        <v>667</v>
      </c>
      <c r="F210" s="16" t="s">
        <v>668</v>
      </c>
      <c r="G210" s="16" t="s">
        <v>669</v>
      </c>
      <c r="H210" s="16" t="s">
        <v>670</v>
      </c>
      <c r="I210" s="16" t="s">
        <v>671</v>
      </c>
      <c r="J210" s="16" t="s">
        <v>23</v>
      </c>
      <c r="K210" s="16"/>
      <c r="L210" s="16" t="s">
        <v>120</v>
      </c>
      <c r="M210" s="16" t="s">
        <v>12</v>
      </c>
      <c r="N210" s="16" t="s">
        <v>25</v>
      </c>
      <c r="O210" s="16" t="s">
        <v>422</v>
      </c>
      <c r="P210" s="16" t="s">
        <v>122</v>
      </c>
      <c r="Q210" s="91">
        <v>20</v>
      </c>
      <c r="R210" s="19">
        <f>IF(EXACT($D$6,"LOT 3 (Tots)"),SUMIF(Inventari!K:K,Tasques!E210,Inventari!Q:Q),SUMIFS(Inventari!Q:Q,Inventari!O:O,$D$7,Inventari!K:K,Tasques!E210))</f>
        <v>6397</v>
      </c>
      <c r="S210" s="19"/>
      <c r="T210" s="91">
        <f t="shared" si="12"/>
        <v>127940</v>
      </c>
      <c r="U210" s="19">
        <v>1</v>
      </c>
      <c r="V210" s="91">
        <f t="shared" si="13"/>
        <v>127940</v>
      </c>
      <c r="W210" s="86" t="e">
        <f>_xlfn.XLOOKUP(P210,#REF!,#REF!)</f>
        <v>#REF!</v>
      </c>
      <c r="X210" s="78" t="e">
        <f t="shared" si="14"/>
        <v>#REF!</v>
      </c>
      <c r="Y210" s="78" t="e">
        <f>IF(EXACT(COUNTIFS($B$1:B210,B210,$E$1:E210,E210),_xlfn.MAXIFS(AA:AA,B:B,B210,E:E,E210)),SUMIFS(X:X,B:B,B210,E:E,E210),"")</f>
        <v>#REF!</v>
      </c>
      <c r="Z210" s="79" t="str">
        <f t="shared" si="15"/>
        <v/>
      </c>
      <c r="AA210" s="97">
        <f>COUNTIFS($B$1:B210,B210,$E$1:E210,E210)</f>
        <v>1</v>
      </c>
      <c r="AB210" s="97"/>
    </row>
    <row r="211" spans="1:28" ht="19.95" customHeight="1" x14ac:dyDescent="0.3">
      <c r="A211" s="3" t="s">
        <v>61</v>
      </c>
      <c r="B211" s="16" t="s">
        <v>645</v>
      </c>
      <c r="C211" s="16" t="s">
        <v>646</v>
      </c>
      <c r="D211" s="16" t="s">
        <v>519</v>
      </c>
      <c r="E211" s="16" t="s">
        <v>672</v>
      </c>
      <c r="F211" s="16" t="s">
        <v>673</v>
      </c>
      <c r="G211" s="16" t="s">
        <v>674</v>
      </c>
      <c r="H211" s="16" t="s">
        <v>675</v>
      </c>
      <c r="I211" s="16" t="s">
        <v>676</v>
      </c>
      <c r="J211" s="16" t="s">
        <v>23</v>
      </c>
      <c r="K211" s="16"/>
      <c r="L211" s="16" t="s">
        <v>120</v>
      </c>
      <c r="M211" s="16" t="s">
        <v>12</v>
      </c>
      <c r="N211" s="16" t="s">
        <v>25</v>
      </c>
      <c r="O211" s="16" t="s">
        <v>422</v>
      </c>
      <c r="P211" s="16" t="s">
        <v>122</v>
      </c>
      <c r="Q211" s="91">
        <v>15</v>
      </c>
      <c r="R211" s="19">
        <f>IF(EXACT($D$6,"LOT 3 (Tots)"),SUMIF(Inventari!K:K,Tasques!E211,Inventari!Q:Q),SUMIFS(Inventari!Q:Q,Inventari!O:O,$D$7,Inventari!K:K,Tasques!E211))</f>
        <v>280</v>
      </c>
      <c r="S211" s="19"/>
      <c r="T211" s="91">
        <f t="shared" si="12"/>
        <v>4200</v>
      </c>
      <c r="U211" s="19">
        <v>1</v>
      </c>
      <c r="V211" s="91">
        <f t="shared" si="13"/>
        <v>4200</v>
      </c>
      <c r="W211" s="86" t="e">
        <f>_xlfn.XLOOKUP(P211,#REF!,#REF!)</f>
        <v>#REF!</v>
      </c>
      <c r="X211" s="78" t="e">
        <f t="shared" si="14"/>
        <v>#REF!</v>
      </c>
      <c r="Y211" s="78" t="str">
        <f>IF(EXACT(COUNTIFS($B$1:B211,B211,$E$1:E211,E211),_xlfn.MAXIFS(AA:AA,B:B,B211,E:E,E211)),SUMIFS(X:X,B:B,B211,E:E,E211),"")</f>
        <v/>
      </c>
      <c r="Z211" s="79" t="str">
        <f t="shared" si="15"/>
        <v/>
      </c>
      <c r="AA211" s="97">
        <f>COUNTIFS($B$1:B211,B211,$E$1:E211,E211)</f>
        <v>1</v>
      </c>
      <c r="AB211" s="97"/>
    </row>
    <row r="212" spans="1:28" ht="19.95" customHeight="1" x14ac:dyDescent="0.3">
      <c r="A212" s="3" t="s">
        <v>61</v>
      </c>
      <c r="B212" s="16" t="s">
        <v>645</v>
      </c>
      <c r="C212" s="16" t="s">
        <v>646</v>
      </c>
      <c r="D212" s="16" t="s">
        <v>519</v>
      </c>
      <c r="E212" s="16" t="s">
        <v>672</v>
      </c>
      <c r="F212" s="16" t="s">
        <v>673</v>
      </c>
      <c r="G212" s="16" t="s">
        <v>674</v>
      </c>
      <c r="H212" s="16" t="s">
        <v>677</v>
      </c>
      <c r="I212" s="16" t="s">
        <v>678</v>
      </c>
      <c r="J212" s="16" t="s">
        <v>23</v>
      </c>
      <c r="K212" s="16"/>
      <c r="L212" s="16" t="s">
        <v>120</v>
      </c>
      <c r="M212" s="16" t="s">
        <v>12</v>
      </c>
      <c r="N212" s="16" t="s">
        <v>25</v>
      </c>
      <c r="O212" s="16" t="s">
        <v>422</v>
      </c>
      <c r="P212" s="16" t="s">
        <v>122</v>
      </c>
      <c r="Q212" s="91">
        <v>15</v>
      </c>
      <c r="R212" s="19">
        <f>IF(EXACT($D$6,"LOT 3 (Tots)"),SUMIF(Inventari!K:K,Tasques!E212,Inventari!Q:Q),SUMIFS(Inventari!Q:Q,Inventari!O:O,$D$7,Inventari!K:K,Tasques!E212))</f>
        <v>280</v>
      </c>
      <c r="S212" s="19"/>
      <c r="T212" s="91">
        <f t="shared" si="12"/>
        <v>4200</v>
      </c>
      <c r="U212" s="19">
        <v>1</v>
      </c>
      <c r="V212" s="91">
        <f t="shared" si="13"/>
        <v>4200</v>
      </c>
      <c r="W212" s="86" t="e">
        <f>_xlfn.XLOOKUP(P212,#REF!,#REF!)</f>
        <v>#REF!</v>
      </c>
      <c r="X212" s="78" t="e">
        <f t="shared" si="14"/>
        <v>#REF!</v>
      </c>
      <c r="Y212" s="78" t="str">
        <f>IF(EXACT(COUNTIFS($B$1:B212,B212,$E$1:E212,E212),_xlfn.MAXIFS(AA:AA,B:B,B212,E:E,E212)),SUMIFS(X:X,B:B,B212,E:E,E212),"")</f>
        <v/>
      </c>
      <c r="Z212" s="79" t="str">
        <f t="shared" si="15"/>
        <v/>
      </c>
      <c r="AA212" s="97">
        <f>COUNTIFS($B$1:B212,B212,$E$1:E212,E212)</f>
        <v>2</v>
      </c>
      <c r="AB212" s="97"/>
    </row>
    <row r="213" spans="1:28" ht="19.95" customHeight="1" x14ac:dyDescent="0.3">
      <c r="A213" s="3" t="s">
        <v>61</v>
      </c>
      <c r="B213" s="16" t="s">
        <v>645</v>
      </c>
      <c r="C213" s="16" t="s">
        <v>646</v>
      </c>
      <c r="D213" s="16" t="s">
        <v>519</v>
      </c>
      <c r="E213" s="16" t="s">
        <v>672</v>
      </c>
      <c r="F213" s="16" t="s">
        <v>673</v>
      </c>
      <c r="G213" s="16" t="s">
        <v>674</v>
      </c>
      <c r="H213" s="16" t="s">
        <v>679</v>
      </c>
      <c r="I213" s="16" t="s">
        <v>680</v>
      </c>
      <c r="J213" s="16" t="s">
        <v>23</v>
      </c>
      <c r="K213" s="16"/>
      <c r="L213" s="16" t="s">
        <v>120</v>
      </c>
      <c r="M213" s="16" t="s">
        <v>12</v>
      </c>
      <c r="N213" s="16" t="s">
        <v>25</v>
      </c>
      <c r="O213" s="16" t="s">
        <v>422</v>
      </c>
      <c r="P213" s="16" t="s">
        <v>122</v>
      </c>
      <c r="Q213" s="91">
        <v>15</v>
      </c>
      <c r="R213" s="19">
        <f>IF(EXACT($D$6,"LOT 3 (Tots)"),SUMIF(Inventari!K:K,Tasques!E213,Inventari!Q:Q),SUMIFS(Inventari!Q:Q,Inventari!O:O,$D$7,Inventari!K:K,Tasques!E213))</f>
        <v>280</v>
      </c>
      <c r="S213" s="19"/>
      <c r="T213" s="91">
        <f t="shared" si="12"/>
        <v>4200</v>
      </c>
      <c r="U213" s="19">
        <v>1</v>
      </c>
      <c r="V213" s="91">
        <f t="shared" si="13"/>
        <v>4200</v>
      </c>
      <c r="W213" s="86" t="e">
        <f>_xlfn.XLOOKUP(P213,#REF!,#REF!)</f>
        <v>#REF!</v>
      </c>
      <c r="X213" s="78" t="e">
        <f t="shared" si="14"/>
        <v>#REF!</v>
      </c>
      <c r="Y213" s="78" t="e">
        <f>IF(EXACT(COUNTIFS($B$1:B213,B213,$E$1:E213,E213),_xlfn.MAXIFS(AA:AA,B:B,B213,E:E,E213)),SUMIFS(X:X,B:B,B213,E:E,E213),"")</f>
        <v>#REF!</v>
      </c>
      <c r="Z213" s="79" t="e">
        <f t="shared" si="15"/>
        <v>#REF!</v>
      </c>
      <c r="AA213" s="97">
        <f>COUNTIFS($B$1:B213,B213,$E$1:E213,E213)</f>
        <v>3</v>
      </c>
      <c r="AB213" s="97"/>
    </row>
    <row r="214" spans="1:28" ht="19.95" customHeight="1" x14ac:dyDescent="0.3">
      <c r="A214" s="9" t="s">
        <v>61</v>
      </c>
      <c r="B214" s="21" t="s">
        <v>681</v>
      </c>
      <c r="C214" s="21" t="s">
        <v>682</v>
      </c>
      <c r="D214" s="21" t="s">
        <v>519</v>
      </c>
      <c r="E214" s="21" t="s">
        <v>667</v>
      </c>
      <c r="F214" s="21" t="s">
        <v>668</v>
      </c>
      <c r="G214" s="21" t="s">
        <v>683</v>
      </c>
      <c r="H214" s="21" t="s">
        <v>684</v>
      </c>
      <c r="I214" s="21" t="s">
        <v>685</v>
      </c>
      <c r="J214" s="21" t="s">
        <v>23</v>
      </c>
      <c r="K214" s="21"/>
      <c r="L214" s="21" t="s">
        <v>317</v>
      </c>
      <c r="M214" s="21" t="s">
        <v>12</v>
      </c>
      <c r="N214" s="21" t="s">
        <v>25</v>
      </c>
      <c r="O214" s="21" t="s">
        <v>422</v>
      </c>
      <c r="P214" s="21" t="s">
        <v>122</v>
      </c>
      <c r="Q214" s="92">
        <v>15</v>
      </c>
      <c r="R214" s="22">
        <f>IF(EXACT($D$6,"LOT 3 (Tots)"),SUMIF(Inventari!K:K,Tasques!E214,Inventari!Q:Q),SUMIFS(Inventari!Q:Q,Inventari!O:O,$D$7,Inventari!K:K,Tasques!E214))</f>
        <v>6397</v>
      </c>
      <c r="S214" s="22"/>
      <c r="T214" s="92">
        <f t="shared" si="12"/>
        <v>95955</v>
      </c>
      <c r="U214" s="22">
        <v>1</v>
      </c>
      <c r="V214" s="92">
        <f t="shared" si="13"/>
        <v>95955</v>
      </c>
      <c r="W214" s="87" t="e">
        <f>_xlfn.XLOOKUP(P214,#REF!,#REF!)</f>
        <v>#REF!</v>
      </c>
      <c r="X214" s="80" t="e">
        <f t="shared" si="14"/>
        <v>#REF!</v>
      </c>
      <c r="Y214" s="80" t="str">
        <f>IF(EXACT(COUNTIFS($B$1:B214,B214,$E$1:E214,E214),_xlfn.MAXIFS(AA:AA,B:B,B214,E:E,E214)),SUMIFS(X:X,B:B,B214,E:E,E214),"")</f>
        <v/>
      </c>
      <c r="Z214" s="81" t="str">
        <f t="shared" si="15"/>
        <v/>
      </c>
      <c r="AA214" s="98">
        <f>COUNTIFS($B$1:B214,B214,$E$1:E214,E214)</f>
        <v>1</v>
      </c>
      <c r="AB214" s="98"/>
    </row>
    <row r="215" spans="1:28" ht="19.95" customHeight="1" x14ac:dyDescent="0.3">
      <c r="A215" s="9" t="s">
        <v>61</v>
      </c>
      <c r="B215" s="21" t="s">
        <v>681</v>
      </c>
      <c r="C215" s="21" t="s">
        <v>682</v>
      </c>
      <c r="D215" s="21" t="s">
        <v>519</v>
      </c>
      <c r="E215" s="21" t="s">
        <v>667</v>
      </c>
      <c r="F215" s="21" t="s">
        <v>668</v>
      </c>
      <c r="G215" s="21" t="s">
        <v>683</v>
      </c>
      <c r="H215" s="21" t="s">
        <v>686</v>
      </c>
      <c r="I215" s="21" t="s">
        <v>687</v>
      </c>
      <c r="J215" s="21" t="s">
        <v>23</v>
      </c>
      <c r="K215" s="21"/>
      <c r="L215" s="21" t="s">
        <v>317</v>
      </c>
      <c r="M215" s="21" t="s">
        <v>12</v>
      </c>
      <c r="N215" s="21" t="s">
        <v>25</v>
      </c>
      <c r="O215" s="21" t="s">
        <v>422</v>
      </c>
      <c r="P215" s="21" t="s">
        <v>122</v>
      </c>
      <c r="Q215" s="92">
        <v>15</v>
      </c>
      <c r="R215" s="22">
        <f>IF(EXACT($D$6,"LOT 3 (Tots)"),SUMIF(Inventari!K:K,Tasques!E215,Inventari!Q:Q),SUMIFS(Inventari!Q:Q,Inventari!O:O,$D$7,Inventari!K:K,Tasques!E215))</f>
        <v>6397</v>
      </c>
      <c r="S215" s="22"/>
      <c r="T215" s="92">
        <f t="shared" si="12"/>
        <v>95955</v>
      </c>
      <c r="U215" s="22">
        <v>1</v>
      </c>
      <c r="V215" s="92">
        <f t="shared" si="13"/>
        <v>95955</v>
      </c>
      <c r="W215" s="87" t="e">
        <f>_xlfn.XLOOKUP(P215,#REF!,#REF!)</f>
        <v>#REF!</v>
      </c>
      <c r="X215" s="80" t="e">
        <f t="shared" si="14"/>
        <v>#REF!</v>
      </c>
      <c r="Y215" s="80" t="e">
        <f>IF(EXACT(COUNTIFS($B$1:B215,B215,$E$1:E215,E215),_xlfn.MAXIFS(AA:AA,B:B,B215,E:E,E215)),SUMIFS(X:X,B:B,B215,E:E,E215),"")</f>
        <v>#REF!</v>
      </c>
      <c r="Z215" s="81" t="str">
        <f t="shared" si="15"/>
        <v/>
      </c>
      <c r="AA215" s="98">
        <f>COUNTIFS($B$1:B215,B215,$E$1:E215,E215)</f>
        <v>2</v>
      </c>
      <c r="AB215" s="98"/>
    </row>
    <row r="216" spans="1:28" ht="19.95" customHeight="1" x14ac:dyDescent="0.3">
      <c r="A216" s="9" t="s">
        <v>61</v>
      </c>
      <c r="B216" s="21" t="s">
        <v>681</v>
      </c>
      <c r="C216" s="21" t="s">
        <v>682</v>
      </c>
      <c r="D216" s="21" t="s">
        <v>519</v>
      </c>
      <c r="E216" s="21" t="s">
        <v>688</v>
      </c>
      <c r="F216" s="21" t="s">
        <v>689</v>
      </c>
      <c r="G216" s="21" t="s">
        <v>690</v>
      </c>
      <c r="H216" s="21" t="s">
        <v>691</v>
      </c>
      <c r="I216" s="21" t="s">
        <v>692</v>
      </c>
      <c r="J216" s="21" t="s">
        <v>23</v>
      </c>
      <c r="K216" s="21"/>
      <c r="L216" s="21" t="s">
        <v>317</v>
      </c>
      <c r="M216" s="21" t="s">
        <v>12</v>
      </c>
      <c r="N216" s="21" t="s">
        <v>25</v>
      </c>
      <c r="O216" s="21" t="s">
        <v>422</v>
      </c>
      <c r="P216" s="21" t="s">
        <v>122</v>
      </c>
      <c r="Q216" s="92">
        <v>30</v>
      </c>
      <c r="R216" s="22">
        <f>IF(EXACT($D$6,"LOT 3 (Tots)"),SUMIF(Inventari!K:K,Tasques!E216,Inventari!Q:Q),SUMIFS(Inventari!Q:Q,Inventari!O:O,$D$7,Inventari!K:K,Tasques!E216))</f>
        <v>180</v>
      </c>
      <c r="S216" s="22"/>
      <c r="T216" s="92">
        <f t="shared" si="12"/>
        <v>5400</v>
      </c>
      <c r="U216" s="22">
        <v>1</v>
      </c>
      <c r="V216" s="92">
        <f t="shared" si="13"/>
        <v>5400</v>
      </c>
      <c r="W216" s="87" t="e">
        <f>_xlfn.XLOOKUP(P216,#REF!,#REF!)</f>
        <v>#REF!</v>
      </c>
      <c r="X216" s="80" t="e">
        <f t="shared" si="14"/>
        <v>#REF!</v>
      </c>
      <c r="Y216" s="80" t="e">
        <f>IF(EXACT(COUNTIFS($B$1:B216,B216,$E$1:E216,E216),_xlfn.MAXIFS(AA:AA,B:B,B216,E:E,E216)),SUMIFS(X:X,B:B,B216,E:E,E216),"")</f>
        <v>#REF!</v>
      </c>
      <c r="Z216" s="81" t="str">
        <f t="shared" si="15"/>
        <v/>
      </c>
      <c r="AA216" s="98">
        <f>COUNTIFS($B$1:B216,B216,$E$1:E216,E216)</f>
        <v>1</v>
      </c>
      <c r="AB216" s="98"/>
    </row>
    <row r="217" spans="1:28" ht="19.95" customHeight="1" x14ac:dyDescent="0.3">
      <c r="A217" s="9" t="s">
        <v>61</v>
      </c>
      <c r="B217" s="21" t="s">
        <v>681</v>
      </c>
      <c r="C217" s="21" t="s">
        <v>682</v>
      </c>
      <c r="D217" s="21" t="s">
        <v>519</v>
      </c>
      <c r="E217" s="21" t="s">
        <v>693</v>
      </c>
      <c r="F217" s="21" t="s">
        <v>694</v>
      </c>
      <c r="G217" s="21" t="s">
        <v>695</v>
      </c>
      <c r="H217" s="21" t="s">
        <v>696</v>
      </c>
      <c r="I217" s="21" t="s">
        <v>692</v>
      </c>
      <c r="J217" s="21" t="s">
        <v>23</v>
      </c>
      <c r="K217" s="21"/>
      <c r="L217" s="21" t="s">
        <v>317</v>
      </c>
      <c r="M217" s="21" t="s">
        <v>12</v>
      </c>
      <c r="N217" s="21" t="s">
        <v>25</v>
      </c>
      <c r="O217" s="21" t="s">
        <v>422</v>
      </c>
      <c r="P217" s="21" t="s">
        <v>122</v>
      </c>
      <c r="Q217" s="92">
        <v>20</v>
      </c>
      <c r="R217" s="22">
        <f>IF(EXACT($D$6,"LOT 3 (Tots)"),SUMIF(Inventari!K:K,Tasques!E217,Inventari!Q:Q),SUMIFS(Inventari!Q:Q,Inventari!O:O,$D$7,Inventari!K:K,Tasques!E217))</f>
        <v>738</v>
      </c>
      <c r="S217" s="22"/>
      <c r="T217" s="92">
        <f t="shared" si="12"/>
        <v>14760</v>
      </c>
      <c r="U217" s="22">
        <v>1</v>
      </c>
      <c r="V217" s="92">
        <f t="shared" si="13"/>
        <v>14760</v>
      </c>
      <c r="W217" s="87" t="e">
        <f>_xlfn.XLOOKUP(P217,#REF!,#REF!)</f>
        <v>#REF!</v>
      </c>
      <c r="X217" s="80" t="e">
        <f t="shared" si="14"/>
        <v>#REF!</v>
      </c>
      <c r="Y217" s="80" t="e">
        <f>IF(EXACT(COUNTIFS($B$1:B217,B217,$E$1:E217,E217),_xlfn.MAXIFS(AA:AA,B:B,B217,E:E,E217)),SUMIFS(X:X,B:B,B217,E:E,E217),"")</f>
        <v>#REF!</v>
      </c>
      <c r="Z217" s="81" t="str">
        <f t="shared" si="15"/>
        <v/>
      </c>
      <c r="AA217" s="98">
        <f>COUNTIFS($B$1:B217,B217,$E$1:E217,E217)</f>
        <v>1</v>
      </c>
      <c r="AB217" s="98"/>
    </row>
    <row r="218" spans="1:28" ht="19.95" customHeight="1" x14ac:dyDescent="0.3">
      <c r="A218" s="9" t="s">
        <v>61</v>
      </c>
      <c r="B218" s="21" t="s">
        <v>681</v>
      </c>
      <c r="C218" s="21" t="s">
        <v>682</v>
      </c>
      <c r="D218" s="21" t="s">
        <v>519</v>
      </c>
      <c r="E218" s="21" t="s">
        <v>697</v>
      </c>
      <c r="F218" s="21" t="s">
        <v>698</v>
      </c>
      <c r="G218" s="21" t="s">
        <v>699</v>
      </c>
      <c r="H218" s="21" t="s">
        <v>700</v>
      </c>
      <c r="I218" s="21" t="s">
        <v>701</v>
      </c>
      <c r="J218" s="21" t="s">
        <v>23</v>
      </c>
      <c r="K218" s="21"/>
      <c r="L218" s="21" t="s">
        <v>317</v>
      </c>
      <c r="M218" s="21" t="s">
        <v>12</v>
      </c>
      <c r="N218" s="21" t="s">
        <v>25</v>
      </c>
      <c r="O218" s="21" t="s">
        <v>422</v>
      </c>
      <c r="P218" s="21" t="s">
        <v>122</v>
      </c>
      <c r="Q218" s="92">
        <v>15</v>
      </c>
      <c r="R218" s="22">
        <f>IF(EXACT($D$6,"LOT 3 (Tots)"),SUMIF(Inventari!K:K,Tasques!E218,Inventari!Q:Q),SUMIFS(Inventari!Q:Q,Inventari!O:O,$D$7,Inventari!K:K,Tasques!E218))</f>
        <v>630</v>
      </c>
      <c r="S218" s="22"/>
      <c r="T218" s="92">
        <f t="shared" si="12"/>
        <v>9450</v>
      </c>
      <c r="U218" s="22">
        <v>1</v>
      </c>
      <c r="V218" s="92">
        <f t="shared" si="13"/>
        <v>9450</v>
      </c>
      <c r="W218" s="87" t="e">
        <f>_xlfn.XLOOKUP(P218,#REF!,#REF!)</f>
        <v>#REF!</v>
      </c>
      <c r="X218" s="80" t="e">
        <f t="shared" si="14"/>
        <v>#REF!</v>
      </c>
      <c r="Y218" s="80" t="e">
        <f>IF(EXACT(COUNTIFS($B$1:B218,B218,$E$1:E218,E218),_xlfn.MAXIFS(AA:AA,B:B,B218,E:E,E218)),SUMIFS(X:X,B:B,B218,E:E,E218),"")</f>
        <v>#REF!</v>
      </c>
      <c r="Z218" s="81" t="e">
        <f t="shared" si="15"/>
        <v>#REF!</v>
      </c>
      <c r="AA218" s="98">
        <f>COUNTIFS($B$1:B218,B218,$E$1:E218,E218)</f>
        <v>1</v>
      </c>
      <c r="AB218" s="98"/>
    </row>
    <row r="219" spans="1:28" ht="19.95" customHeight="1" x14ac:dyDescent="0.3">
      <c r="A219" s="3" t="s">
        <v>61</v>
      </c>
      <c r="B219" s="16" t="s">
        <v>702</v>
      </c>
      <c r="C219" s="16" t="s">
        <v>703</v>
      </c>
      <c r="D219" s="16" t="s">
        <v>519</v>
      </c>
      <c r="E219" s="16" t="s">
        <v>652</v>
      </c>
      <c r="F219" s="16" t="s">
        <v>653</v>
      </c>
      <c r="G219" s="16" t="s">
        <v>704</v>
      </c>
      <c r="H219" s="16" t="s">
        <v>705</v>
      </c>
      <c r="I219" s="16" t="s">
        <v>706</v>
      </c>
      <c r="J219" s="16" t="s">
        <v>23</v>
      </c>
      <c r="K219" s="16"/>
      <c r="L219" s="16" t="s">
        <v>326</v>
      </c>
      <c r="M219" s="16" t="s">
        <v>12</v>
      </c>
      <c r="N219" s="16" t="s">
        <v>25</v>
      </c>
      <c r="O219" s="16" t="s">
        <v>422</v>
      </c>
      <c r="P219" s="16" t="s">
        <v>122</v>
      </c>
      <c r="Q219" s="91">
        <v>50</v>
      </c>
      <c r="R219" s="19">
        <f>IF(EXACT($D$6,"LOT 3 (Tots)"),SUMIF(Inventari!K:K,Tasques!E219,Inventari!Q:Q),SUMIFS(Inventari!Q:Q,Inventari!O:O,$D$7,Inventari!K:K,Tasques!E219))</f>
        <v>1981</v>
      </c>
      <c r="S219" s="19"/>
      <c r="T219" s="91">
        <f t="shared" si="12"/>
        <v>99050</v>
      </c>
      <c r="U219" s="19">
        <v>1</v>
      </c>
      <c r="V219" s="91">
        <f t="shared" si="13"/>
        <v>99050</v>
      </c>
      <c r="W219" s="86" t="e">
        <f>_xlfn.XLOOKUP(P219,#REF!,#REF!)</f>
        <v>#REF!</v>
      </c>
      <c r="X219" s="78" t="e">
        <f t="shared" si="14"/>
        <v>#REF!</v>
      </c>
      <c r="Y219" s="78" t="e">
        <f>IF(EXACT(COUNTIFS($B$1:B219,B219,$E$1:E219,E219),_xlfn.MAXIFS(AA:AA,B:B,B219,E:E,E219)),SUMIFS(X:X,B:B,B219,E:E,E219),"")</f>
        <v>#REF!</v>
      </c>
      <c r="Z219" s="79" t="str">
        <f t="shared" si="15"/>
        <v/>
      </c>
      <c r="AA219" s="97">
        <f>COUNTIFS($B$1:B219,B219,$E$1:E219,E219)</f>
        <v>1</v>
      </c>
      <c r="AB219" s="97"/>
    </row>
    <row r="220" spans="1:28" ht="19.95" customHeight="1" x14ac:dyDescent="0.3">
      <c r="A220" s="3" t="s">
        <v>61</v>
      </c>
      <c r="B220" s="16" t="s">
        <v>702</v>
      </c>
      <c r="C220" s="16" t="s">
        <v>703</v>
      </c>
      <c r="D220" s="16" t="s">
        <v>519</v>
      </c>
      <c r="E220" s="16" t="s">
        <v>657</v>
      </c>
      <c r="F220" s="16" t="s">
        <v>658</v>
      </c>
      <c r="G220" s="16" t="s">
        <v>707</v>
      </c>
      <c r="H220" s="16" t="s">
        <v>708</v>
      </c>
      <c r="I220" s="16" t="s">
        <v>709</v>
      </c>
      <c r="J220" s="16" t="s">
        <v>23</v>
      </c>
      <c r="K220" s="16"/>
      <c r="L220" s="16" t="s">
        <v>326</v>
      </c>
      <c r="M220" s="16" t="s">
        <v>12</v>
      </c>
      <c r="N220" s="16" t="s">
        <v>25</v>
      </c>
      <c r="O220" s="16" t="s">
        <v>422</v>
      </c>
      <c r="P220" s="16" t="s">
        <v>122</v>
      </c>
      <c r="Q220" s="91">
        <v>60</v>
      </c>
      <c r="R220" s="19">
        <f>IF(EXACT($D$6,"LOT 3 (Tots)"),SUMIF(Inventari!K:K,Tasques!E220,Inventari!Q:Q),SUMIFS(Inventari!Q:Q,Inventari!O:O,$D$7,Inventari!K:K,Tasques!E220))</f>
        <v>12</v>
      </c>
      <c r="S220" s="19"/>
      <c r="T220" s="91">
        <f t="shared" si="12"/>
        <v>720</v>
      </c>
      <c r="U220" s="19">
        <v>1</v>
      </c>
      <c r="V220" s="91">
        <f t="shared" si="13"/>
        <v>720</v>
      </c>
      <c r="W220" s="86" t="e">
        <f>_xlfn.XLOOKUP(P220,#REF!,#REF!)</f>
        <v>#REF!</v>
      </c>
      <c r="X220" s="78" t="e">
        <f t="shared" si="14"/>
        <v>#REF!</v>
      </c>
      <c r="Y220" s="78" t="e">
        <f>IF(EXACT(COUNTIFS($B$1:B220,B220,$E$1:E220,E220),_xlfn.MAXIFS(AA:AA,B:B,B220,E:E,E220)),SUMIFS(X:X,B:B,B220,E:E,E220),"")</f>
        <v>#REF!</v>
      </c>
      <c r="Z220" s="79" t="str">
        <f t="shared" si="15"/>
        <v/>
      </c>
      <c r="AA220" s="97">
        <f>COUNTIFS($B$1:B220,B220,$E$1:E220,E220)</f>
        <v>1</v>
      </c>
      <c r="AB220" s="97"/>
    </row>
    <row r="221" spans="1:28" ht="19.95" customHeight="1" x14ac:dyDescent="0.3">
      <c r="A221" s="3" t="s">
        <v>61</v>
      </c>
      <c r="B221" s="16" t="s">
        <v>702</v>
      </c>
      <c r="C221" s="16" t="s">
        <v>703</v>
      </c>
      <c r="D221" s="16" t="s">
        <v>519</v>
      </c>
      <c r="E221" s="16" t="s">
        <v>688</v>
      </c>
      <c r="F221" s="16" t="s">
        <v>689</v>
      </c>
      <c r="G221" s="16" t="s">
        <v>710</v>
      </c>
      <c r="H221" s="16" t="s">
        <v>711</v>
      </c>
      <c r="I221" s="16" t="s">
        <v>712</v>
      </c>
      <c r="J221" s="16" t="s">
        <v>23</v>
      </c>
      <c r="K221" s="16"/>
      <c r="L221" s="16" t="s">
        <v>326</v>
      </c>
      <c r="M221" s="16" t="s">
        <v>12</v>
      </c>
      <c r="N221" s="16" t="s">
        <v>25</v>
      </c>
      <c r="O221" s="16" t="s">
        <v>422</v>
      </c>
      <c r="P221" s="16" t="s">
        <v>122</v>
      </c>
      <c r="Q221" s="91">
        <v>15</v>
      </c>
      <c r="R221" s="19">
        <f>IF(EXACT($D$6,"LOT 3 (Tots)"),SUMIF(Inventari!K:K,Tasques!E221,Inventari!Q:Q),SUMIFS(Inventari!Q:Q,Inventari!O:O,$D$7,Inventari!K:K,Tasques!E221))</f>
        <v>180</v>
      </c>
      <c r="S221" s="19"/>
      <c r="T221" s="91">
        <f t="shared" si="12"/>
        <v>2700</v>
      </c>
      <c r="U221" s="19">
        <v>1</v>
      </c>
      <c r="V221" s="91">
        <f t="shared" si="13"/>
        <v>2700</v>
      </c>
      <c r="W221" s="86" t="e">
        <f>_xlfn.XLOOKUP(P221,#REF!,#REF!)</f>
        <v>#REF!</v>
      </c>
      <c r="X221" s="78" t="e">
        <f t="shared" si="14"/>
        <v>#REF!</v>
      </c>
      <c r="Y221" s="78" t="e">
        <f>IF(EXACT(COUNTIFS($B$1:B221,B221,$E$1:E221,E221),_xlfn.MAXIFS(AA:AA,B:B,B221,E:E,E221)),SUMIFS(X:X,B:B,B221,E:E,E221),"")</f>
        <v>#REF!</v>
      </c>
      <c r="Z221" s="79" t="str">
        <f t="shared" si="15"/>
        <v/>
      </c>
      <c r="AA221" s="97">
        <f>COUNTIFS($B$1:B221,B221,$E$1:E221,E221)</f>
        <v>1</v>
      </c>
      <c r="AB221" s="97"/>
    </row>
    <row r="222" spans="1:28" ht="19.95" customHeight="1" x14ac:dyDescent="0.3">
      <c r="A222" s="3" t="s">
        <v>61</v>
      </c>
      <c r="B222" s="16" t="s">
        <v>702</v>
      </c>
      <c r="C222" s="16" t="s">
        <v>703</v>
      </c>
      <c r="D222" s="16" t="s">
        <v>519</v>
      </c>
      <c r="E222" s="16" t="s">
        <v>693</v>
      </c>
      <c r="F222" s="16" t="s">
        <v>694</v>
      </c>
      <c r="G222" s="16" t="s">
        <v>713</v>
      </c>
      <c r="H222" s="16" t="s">
        <v>714</v>
      </c>
      <c r="I222" s="16" t="s">
        <v>712</v>
      </c>
      <c r="J222" s="16" t="s">
        <v>23</v>
      </c>
      <c r="K222" s="16"/>
      <c r="L222" s="16" t="s">
        <v>326</v>
      </c>
      <c r="M222" s="16" t="s">
        <v>12</v>
      </c>
      <c r="N222" s="16" t="s">
        <v>25</v>
      </c>
      <c r="O222" s="16" t="s">
        <v>422</v>
      </c>
      <c r="P222" s="16" t="s">
        <v>122</v>
      </c>
      <c r="Q222" s="91">
        <v>15</v>
      </c>
      <c r="R222" s="19">
        <f>IF(EXACT($D$6,"LOT 3 (Tots)"),SUMIF(Inventari!K:K,Tasques!E222,Inventari!Q:Q),SUMIFS(Inventari!Q:Q,Inventari!O:O,$D$7,Inventari!K:K,Tasques!E222))</f>
        <v>738</v>
      </c>
      <c r="S222" s="19"/>
      <c r="T222" s="91">
        <f t="shared" si="12"/>
        <v>11070</v>
      </c>
      <c r="U222" s="19">
        <v>1</v>
      </c>
      <c r="V222" s="91">
        <f t="shared" si="13"/>
        <v>11070</v>
      </c>
      <c r="W222" s="86" t="e">
        <f>_xlfn.XLOOKUP(P222,#REF!,#REF!)</f>
        <v>#REF!</v>
      </c>
      <c r="X222" s="78" t="e">
        <f t="shared" si="14"/>
        <v>#REF!</v>
      </c>
      <c r="Y222" s="78" t="e">
        <f>IF(EXACT(COUNTIFS($B$1:B222,B222,$E$1:E222,E222),_xlfn.MAXIFS(AA:AA,B:B,B222,E:E,E222)),SUMIFS(X:X,B:B,B222,E:E,E222),"")</f>
        <v>#REF!</v>
      </c>
      <c r="Z222" s="79" t="str">
        <f t="shared" si="15"/>
        <v/>
      </c>
      <c r="AA222" s="97">
        <f>COUNTIFS($B$1:B222,B222,$E$1:E222,E222)</f>
        <v>1</v>
      </c>
      <c r="AB222" s="97"/>
    </row>
    <row r="223" spans="1:28" ht="19.95" customHeight="1" x14ac:dyDescent="0.3">
      <c r="A223" s="3" t="s">
        <v>61</v>
      </c>
      <c r="B223" s="16" t="s">
        <v>702</v>
      </c>
      <c r="C223" s="16" t="s">
        <v>703</v>
      </c>
      <c r="D223" s="16" t="s">
        <v>519</v>
      </c>
      <c r="E223" s="16" t="s">
        <v>697</v>
      </c>
      <c r="F223" s="16" t="s">
        <v>698</v>
      </c>
      <c r="G223" s="16" t="s">
        <v>715</v>
      </c>
      <c r="H223" s="16" t="s">
        <v>716</v>
      </c>
      <c r="I223" s="16" t="s">
        <v>717</v>
      </c>
      <c r="J223" s="16" t="s">
        <v>23</v>
      </c>
      <c r="K223" s="16"/>
      <c r="L223" s="16" t="s">
        <v>326</v>
      </c>
      <c r="M223" s="16" t="s">
        <v>12</v>
      </c>
      <c r="N223" s="16" t="s">
        <v>25</v>
      </c>
      <c r="O223" s="16" t="s">
        <v>422</v>
      </c>
      <c r="P223" s="16" t="s">
        <v>122</v>
      </c>
      <c r="Q223" s="91">
        <v>25</v>
      </c>
      <c r="R223" s="19">
        <f>IF(EXACT($D$6,"LOT 3 (Tots)"),SUMIF(Inventari!K:K,Tasques!E223,Inventari!Q:Q),SUMIFS(Inventari!Q:Q,Inventari!O:O,$D$7,Inventari!K:K,Tasques!E223))</f>
        <v>630</v>
      </c>
      <c r="S223" s="19"/>
      <c r="T223" s="91">
        <f t="shared" si="12"/>
        <v>15750</v>
      </c>
      <c r="U223" s="19">
        <v>1</v>
      </c>
      <c r="V223" s="91">
        <f t="shared" si="13"/>
        <v>15750</v>
      </c>
      <c r="W223" s="86" t="e">
        <f>_xlfn.XLOOKUP(P223,#REF!,#REF!)</f>
        <v>#REF!</v>
      </c>
      <c r="X223" s="78" t="e">
        <f t="shared" si="14"/>
        <v>#REF!</v>
      </c>
      <c r="Y223" s="78" t="e">
        <f>IF(EXACT(COUNTIFS($B$1:B223,B223,$E$1:E223,E223),_xlfn.MAXIFS(AA:AA,B:B,B223,E:E,E223)),SUMIFS(X:X,B:B,B223,E:E,E223),"")</f>
        <v>#REF!</v>
      </c>
      <c r="Z223" s="79" t="e">
        <f t="shared" si="15"/>
        <v>#REF!</v>
      </c>
      <c r="AA223" s="97">
        <f>COUNTIFS($B$1:B223,B223,$E$1:E223,E223)</f>
        <v>1</v>
      </c>
      <c r="AB223" s="97"/>
    </row>
    <row r="224" spans="1:28" ht="19.95" customHeight="1" x14ac:dyDescent="0.3">
      <c r="A224" s="9" t="s">
        <v>61</v>
      </c>
      <c r="B224" s="21" t="s">
        <v>718</v>
      </c>
      <c r="C224" s="21" t="s">
        <v>719</v>
      </c>
      <c r="D224" s="21" t="s">
        <v>519</v>
      </c>
      <c r="E224" s="21" t="s">
        <v>688</v>
      </c>
      <c r="F224" s="21" t="s">
        <v>689</v>
      </c>
      <c r="G224" s="21" t="s">
        <v>720</v>
      </c>
      <c r="H224" s="21" t="s">
        <v>721</v>
      </c>
      <c r="I224" s="21" t="s">
        <v>722</v>
      </c>
      <c r="J224" s="21" t="s">
        <v>23</v>
      </c>
      <c r="K224" s="21"/>
      <c r="L224" s="21" t="s">
        <v>456</v>
      </c>
      <c r="M224" s="21" t="s">
        <v>12</v>
      </c>
      <c r="N224" s="21" t="s">
        <v>25</v>
      </c>
      <c r="O224" s="21" t="s">
        <v>422</v>
      </c>
      <c r="P224" s="21" t="s">
        <v>122</v>
      </c>
      <c r="Q224" s="92">
        <v>20</v>
      </c>
      <c r="R224" s="22">
        <f>IF(EXACT($D$6,"LOT 3 (Tots)"),SUMIF(Inventari!K:K,Tasques!E224,Inventari!Q:Q),SUMIFS(Inventari!Q:Q,Inventari!O:O,$D$7,Inventari!K:K,Tasques!E224))</f>
        <v>180</v>
      </c>
      <c r="S224" s="22"/>
      <c r="T224" s="92">
        <f t="shared" si="12"/>
        <v>3600</v>
      </c>
      <c r="U224" s="22">
        <v>1</v>
      </c>
      <c r="V224" s="92">
        <f t="shared" si="13"/>
        <v>3600</v>
      </c>
      <c r="W224" s="87" t="e">
        <f>_xlfn.XLOOKUP(P224,#REF!,#REF!)</f>
        <v>#REF!</v>
      </c>
      <c r="X224" s="80" t="e">
        <f t="shared" si="14"/>
        <v>#REF!</v>
      </c>
      <c r="Y224" s="80" t="e">
        <f>IF(EXACT(COUNTIFS($B$1:B224,B224,$E$1:E224,E224),_xlfn.MAXIFS(AA:AA,B:B,B224,E:E,E224)),SUMIFS(X:X,B:B,B224,E:E,E224),"")</f>
        <v>#REF!</v>
      </c>
      <c r="Z224" s="81" t="str">
        <f t="shared" si="15"/>
        <v/>
      </c>
      <c r="AA224" s="98">
        <f>COUNTIFS($B$1:B224,B224,$E$1:E224,E224)</f>
        <v>1</v>
      </c>
      <c r="AB224" s="98"/>
    </row>
    <row r="225" spans="1:28" ht="19.95" customHeight="1" x14ac:dyDescent="0.3">
      <c r="A225" s="9" t="s">
        <v>61</v>
      </c>
      <c r="B225" s="21" t="s">
        <v>718</v>
      </c>
      <c r="C225" s="21" t="s">
        <v>719</v>
      </c>
      <c r="D225" s="21" t="s">
        <v>519</v>
      </c>
      <c r="E225" s="21" t="s">
        <v>693</v>
      </c>
      <c r="F225" s="21" t="s">
        <v>694</v>
      </c>
      <c r="G225" s="21" t="s">
        <v>723</v>
      </c>
      <c r="H225" s="21" t="s">
        <v>724</v>
      </c>
      <c r="I225" s="21" t="s">
        <v>722</v>
      </c>
      <c r="J225" s="21" t="s">
        <v>23</v>
      </c>
      <c r="K225" s="21"/>
      <c r="L225" s="21" t="s">
        <v>456</v>
      </c>
      <c r="M225" s="21" t="s">
        <v>12</v>
      </c>
      <c r="N225" s="21" t="s">
        <v>25</v>
      </c>
      <c r="O225" s="21" t="s">
        <v>422</v>
      </c>
      <c r="P225" s="21" t="s">
        <v>122</v>
      </c>
      <c r="Q225" s="92">
        <v>30</v>
      </c>
      <c r="R225" s="22">
        <f>IF(EXACT($D$6,"LOT 3 (Tots)"),SUMIF(Inventari!K:K,Tasques!E225,Inventari!Q:Q),SUMIFS(Inventari!Q:Q,Inventari!O:O,$D$7,Inventari!K:K,Tasques!E225))</f>
        <v>738</v>
      </c>
      <c r="S225" s="22"/>
      <c r="T225" s="92">
        <f t="shared" si="12"/>
        <v>22140</v>
      </c>
      <c r="U225" s="22">
        <v>1</v>
      </c>
      <c r="V225" s="92">
        <f t="shared" si="13"/>
        <v>22140</v>
      </c>
      <c r="W225" s="87" t="e">
        <f>_xlfn.XLOOKUP(P225,#REF!,#REF!)</f>
        <v>#REF!</v>
      </c>
      <c r="X225" s="80" t="e">
        <f t="shared" si="14"/>
        <v>#REF!</v>
      </c>
      <c r="Y225" s="80" t="e">
        <f>IF(EXACT(COUNTIFS($B$1:B225,B225,$E$1:E225,E225),_xlfn.MAXIFS(AA:AA,B:B,B225,E:E,E225)),SUMIFS(X:X,B:B,B225,E:E,E225),"")</f>
        <v>#REF!</v>
      </c>
      <c r="Z225" s="81" t="str">
        <f t="shared" si="15"/>
        <v/>
      </c>
      <c r="AA225" s="98">
        <f>COUNTIFS($B$1:B225,B225,$E$1:E225,E225)</f>
        <v>1</v>
      </c>
      <c r="AB225" s="98"/>
    </row>
    <row r="226" spans="1:28" ht="19.95" customHeight="1" x14ac:dyDescent="0.3">
      <c r="A226" s="9" t="s">
        <v>61</v>
      </c>
      <c r="B226" s="21" t="s">
        <v>718</v>
      </c>
      <c r="C226" s="21" t="s">
        <v>719</v>
      </c>
      <c r="D226" s="21" t="s">
        <v>519</v>
      </c>
      <c r="E226" s="21" t="s">
        <v>697</v>
      </c>
      <c r="F226" s="21" t="s">
        <v>698</v>
      </c>
      <c r="G226" s="21" t="s">
        <v>725</v>
      </c>
      <c r="H226" s="21" t="s">
        <v>726</v>
      </c>
      <c r="I226" s="21" t="s">
        <v>727</v>
      </c>
      <c r="J226" s="21" t="s">
        <v>23</v>
      </c>
      <c r="K226" s="21"/>
      <c r="L226" s="21" t="s">
        <v>456</v>
      </c>
      <c r="M226" s="21" t="s">
        <v>12</v>
      </c>
      <c r="N226" s="21" t="s">
        <v>25</v>
      </c>
      <c r="O226" s="21" t="s">
        <v>422</v>
      </c>
      <c r="P226" s="21" t="s">
        <v>122</v>
      </c>
      <c r="Q226" s="92">
        <v>20</v>
      </c>
      <c r="R226" s="22">
        <f>IF(EXACT($D$6,"LOT 3 (Tots)"),SUMIF(Inventari!K:K,Tasques!E226,Inventari!Q:Q),SUMIFS(Inventari!Q:Q,Inventari!O:O,$D$7,Inventari!K:K,Tasques!E226))</f>
        <v>630</v>
      </c>
      <c r="S226" s="22"/>
      <c r="T226" s="92">
        <f t="shared" si="12"/>
        <v>12600</v>
      </c>
      <c r="U226" s="22">
        <v>1</v>
      </c>
      <c r="V226" s="92">
        <f t="shared" si="13"/>
        <v>12600</v>
      </c>
      <c r="W226" s="87" t="e">
        <f>_xlfn.XLOOKUP(P226,#REF!,#REF!)</f>
        <v>#REF!</v>
      </c>
      <c r="X226" s="80" t="e">
        <f t="shared" si="14"/>
        <v>#REF!</v>
      </c>
      <c r="Y226" s="80" t="e">
        <f>IF(EXACT(COUNTIFS($B$1:B226,B226,$E$1:E226,E226),_xlfn.MAXIFS(AA:AA,B:B,B226,E:E,E226)),SUMIFS(X:X,B:B,B226,E:E,E226),"")</f>
        <v>#REF!</v>
      </c>
      <c r="Z226" s="81" t="e">
        <f t="shared" si="15"/>
        <v>#REF!</v>
      </c>
      <c r="AA226" s="98">
        <f>COUNTIFS($B$1:B226,B226,$E$1:E226,E226)</f>
        <v>1</v>
      </c>
      <c r="AB226" s="98"/>
    </row>
    <row r="227" spans="1:28" ht="19.95" customHeight="1" x14ac:dyDescent="0.3">
      <c r="A227" s="3" t="s">
        <v>61</v>
      </c>
      <c r="B227" s="16" t="s">
        <v>728</v>
      </c>
      <c r="C227" s="16" t="s">
        <v>729</v>
      </c>
      <c r="D227" s="16" t="s">
        <v>541</v>
      </c>
      <c r="E227" s="16" t="s">
        <v>547</v>
      </c>
      <c r="F227" s="16" t="s">
        <v>548</v>
      </c>
      <c r="G227" s="16" t="s">
        <v>730</v>
      </c>
      <c r="H227" s="16" t="s">
        <v>731</v>
      </c>
      <c r="I227" s="16" t="s">
        <v>732</v>
      </c>
      <c r="J227" s="16" t="s">
        <v>23</v>
      </c>
      <c r="K227" s="16"/>
      <c r="L227" s="16" t="s">
        <v>412</v>
      </c>
      <c r="M227" s="16" t="s">
        <v>12</v>
      </c>
      <c r="N227" s="16" t="s">
        <v>25</v>
      </c>
      <c r="O227" s="16" t="s">
        <v>341</v>
      </c>
      <c r="P227" s="16" t="s">
        <v>465</v>
      </c>
      <c r="Q227" s="91">
        <v>60</v>
      </c>
      <c r="R227" s="19">
        <f>IF(EXACT($D$6,"LOT 3 (Tots)"),SUMIF(Inventari!K:K,Tasques!E227,Inventari!Q:Q),SUMIFS(Inventari!Q:Q,Inventari!O:O,$D$7,Inventari!K:K,Tasques!E227))</f>
        <v>41</v>
      </c>
      <c r="S227" s="19"/>
      <c r="T227" s="91">
        <f t="shared" si="12"/>
        <v>2460</v>
      </c>
      <c r="U227" s="19">
        <v>2</v>
      </c>
      <c r="V227" s="91">
        <f t="shared" si="13"/>
        <v>4920</v>
      </c>
      <c r="W227" s="86" t="e">
        <f>_xlfn.XLOOKUP(P227,#REF!,#REF!)</f>
        <v>#REF!</v>
      </c>
      <c r="X227" s="78" t="e">
        <f t="shared" si="14"/>
        <v>#REF!</v>
      </c>
      <c r="Y227" s="78" t="str">
        <f>IF(EXACT(COUNTIFS($B$1:B227,B227,$E$1:E227,E227),_xlfn.MAXIFS(AA:AA,B:B,B227,E:E,E227)),SUMIFS(X:X,B:B,B227,E:E,E227),"")</f>
        <v/>
      </c>
      <c r="Z227" s="79" t="str">
        <f t="shared" si="15"/>
        <v/>
      </c>
      <c r="AA227" s="97">
        <f>COUNTIFS($B$1:B227,B227,$E$1:E227,E227)</f>
        <v>1</v>
      </c>
      <c r="AB227" s="97"/>
    </row>
    <row r="228" spans="1:28" ht="19.95" customHeight="1" x14ac:dyDescent="0.3">
      <c r="A228" s="3" t="s">
        <v>61</v>
      </c>
      <c r="B228" s="16" t="s">
        <v>728</v>
      </c>
      <c r="C228" s="16" t="s">
        <v>729</v>
      </c>
      <c r="D228" s="16" t="s">
        <v>541</v>
      </c>
      <c r="E228" s="16" t="s">
        <v>547</v>
      </c>
      <c r="F228" s="16" t="s">
        <v>548</v>
      </c>
      <c r="G228" s="16" t="s">
        <v>730</v>
      </c>
      <c r="H228" s="16" t="s">
        <v>733</v>
      </c>
      <c r="I228" s="16" t="s">
        <v>734</v>
      </c>
      <c r="J228" s="16" t="s">
        <v>23</v>
      </c>
      <c r="K228" s="16"/>
      <c r="L228" s="16" t="s">
        <v>412</v>
      </c>
      <c r="M228" s="16" t="s">
        <v>12</v>
      </c>
      <c r="N228" s="16" t="s">
        <v>25</v>
      </c>
      <c r="O228" s="16" t="s">
        <v>341</v>
      </c>
      <c r="P228" s="16" t="s">
        <v>465</v>
      </c>
      <c r="Q228" s="91">
        <v>60</v>
      </c>
      <c r="R228" s="19">
        <f>IF(EXACT($D$6,"LOT 3 (Tots)"),SUMIF(Inventari!K:K,Tasques!E228,Inventari!Q:Q),SUMIFS(Inventari!Q:Q,Inventari!O:O,$D$7,Inventari!K:K,Tasques!E228))</f>
        <v>41</v>
      </c>
      <c r="S228" s="19"/>
      <c r="T228" s="91">
        <f t="shared" si="12"/>
        <v>2460</v>
      </c>
      <c r="U228" s="19">
        <v>2</v>
      </c>
      <c r="V228" s="91">
        <f t="shared" si="13"/>
        <v>4920</v>
      </c>
      <c r="W228" s="86" t="e">
        <f>_xlfn.XLOOKUP(P228,#REF!,#REF!)</f>
        <v>#REF!</v>
      </c>
      <c r="X228" s="78" t="e">
        <f t="shared" si="14"/>
        <v>#REF!</v>
      </c>
      <c r="Y228" s="78" t="e">
        <f>IF(EXACT(COUNTIFS($B$1:B228,B228,$E$1:E228,E228),_xlfn.MAXIFS(AA:AA,B:B,B228,E:E,E228)),SUMIFS(X:X,B:B,B228,E:E,E228),"")</f>
        <v>#REF!</v>
      </c>
      <c r="Z228" s="79" t="str">
        <f t="shared" si="15"/>
        <v/>
      </c>
      <c r="AA228" s="97">
        <f>COUNTIFS($B$1:B228,B228,$E$1:E228,E228)</f>
        <v>2</v>
      </c>
      <c r="AB228" s="97"/>
    </row>
    <row r="229" spans="1:28" ht="19.95" customHeight="1" x14ac:dyDescent="0.3">
      <c r="A229" s="3" t="s">
        <v>61</v>
      </c>
      <c r="B229" s="16" t="s">
        <v>728</v>
      </c>
      <c r="C229" s="16" t="s">
        <v>729</v>
      </c>
      <c r="D229" s="16" t="s">
        <v>114</v>
      </c>
      <c r="E229" s="16" t="s">
        <v>735</v>
      </c>
      <c r="F229" s="16" t="s">
        <v>736</v>
      </c>
      <c r="G229" s="16" t="s">
        <v>737</v>
      </c>
      <c r="H229" s="16" t="s">
        <v>738</v>
      </c>
      <c r="I229" s="16" t="s">
        <v>739</v>
      </c>
      <c r="J229" s="16" t="s">
        <v>23</v>
      </c>
      <c r="K229" s="16"/>
      <c r="L229" s="16" t="s">
        <v>412</v>
      </c>
      <c r="M229" s="16" t="s">
        <v>12</v>
      </c>
      <c r="N229" s="16" t="s">
        <v>25</v>
      </c>
      <c r="O229" s="16" t="s">
        <v>341</v>
      </c>
      <c r="P229" s="16" t="s">
        <v>465</v>
      </c>
      <c r="Q229" s="91">
        <v>900</v>
      </c>
      <c r="R229" s="19">
        <f>IF(EXACT($D$6,"LOT 3 (Tots)"),SUMIF(Inventari!K:K,Tasques!E229,Inventari!Q:Q),SUMIFS(Inventari!Q:Q,Inventari!O:O,$D$7,Inventari!K:K,Tasques!E229))</f>
        <v>10</v>
      </c>
      <c r="S229" s="19"/>
      <c r="T229" s="91">
        <f t="shared" si="12"/>
        <v>9000</v>
      </c>
      <c r="U229" s="19">
        <v>2</v>
      </c>
      <c r="V229" s="91">
        <f t="shared" si="13"/>
        <v>18000</v>
      </c>
      <c r="W229" s="86" t="e">
        <f>_xlfn.XLOOKUP(P229,#REF!,#REF!)</f>
        <v>#REF!</v>
      </c>
      <c r="X229" s="78" t="e">
        <f t="shared" si="14"/>
        <v>#REF!</v>
      </c>
      <c r="Y229" s="78" t="e">
        <f>IF(EXACT(COUNTIFS($B$1:B229,B229,$E$1:E229,E229),_xlfn.MAXIFS(AA:AA,B:B,B229,E:E,E229)),SUMIFS(X:X,B:B,B229,E:E,E229),"")</f>
        <v>#REF!</v>
      </c>
      <c r="Z229" s="79" t="str">
        <f t="shared" si="15"/>
        <v/>
      </c>
      <c r="AA229" s="97">
        <f>COUNTIFS($B$1:B229,B229,$E$1:E229,E229)</f>
        <v>1</v>
      </c>
      <c r="AB229" s="97"/>
    </row>
    <row r="230" spans="1:28" ht="19.95" customHeight="1" x14ac:dyDescent="0.3">
      <c r="A230" s="3" t="s">
        <v>61</v>
      </c>
      <c r="B230" s="16" t="s">
        <v>728</v>
      </c>
      <c r="C230" s="16" t="s">
        <v>729</v>
      </c>
      <c r="D230" s="16" t="s">
        <v>335</v>
      </c>
      <c r="E230" s="16" t="s">
        <v>601</v>
      </c>
      <c r="F230" s="16" t="s">
        <v>602</v>
      </c>
      <c r="G230" s="16" t="s">
        <v>737</v>
      </c>
      <c r="H230" s="16" t="s">
        <v>740</v>
      </c>
      <c r="I230" s="16" t="s">
        <v>741</v>
      </c>
      <c r="J230" s="16" t="s">
        <v>23</v>
      </c>
      <c r="K230" s="16"/>
      <c r="L230" s="16" t="s">
        <v>412</v>
      </c>
      <c r="M230" s="16" t="s">
        <v>12</v>
      </c>
      <c r="N230" s="16" t="s">
        <v>25</v>
      </c>
      <c r="O230" s="16" t="s">
        <v>341</v>
      </c>
      <c r="P230" s="16" t="s">
        <v>465</v>
      </c>
      <c r="Q230" s="91">
        <v>900</v>
      </c>
      <c r="R230" s="19">
        <f>IF(EXACT($D$6,"LOT 3 (Tots)"),SUMIF(Inventari!K:K,Tasques!E230,Inventari!Q:Q),SUMIFS(Inventari!Q:Q,Inventari!O:O,$D$7,Inventari!K:K,Tasques!E230))</f>
        <v>2</v>
      </c>
      <c r="S230" s="19"/>
      <c r="T230" s="91">
        <f t="shared" si="12"/>
        <v>1800</v>
      </c>
      <c r="U230" s="19">
        <v>2</v>
      </c>
      <c r="V230" s="91">
        <f t="shared" si="13"/>
        <v>3600</v>
      </c>
      <c r="W230" s="86" t="e">
        <f>_xlfn.XLOOKUP(P230,#REF!,#REF!)</f>
        <v>#REF!</v>
      </c>
      <c r="X230" s="78" t="e">
        <f t="shared" si="14"/>
        <v>#REF!</v>
      </c>
      <c r="Y230" s="78" t="str">
        <f>IF(EXACT(COUNTIFS($B$1:B230,B230,$E$1:E230,E230),_xlfn.MAXIFS(AA:AA,B:B,B230,E:E,E230)),SUMIFS(X:X,B:B,B230,E:E,E230),"")</f>
        <v/>
      </c>
      <c r="Z230" s="79" t="str">
        <f t="shared" si="15"/>
        <v/>
      </c>
      <c r="AA230" s="97">
        <f>COUNTIFS($B$1:B230,B230,$E$1:E230,E230)</f>
        <v>1</v>
      </c>
      <c r="AB230" s="97"/>
    </row>
    <row r="231" spans="1:28" ht="19.95" customHeight="1" x14ac:dyDescent="0.3">
      <c r="A231" s="3" t="s">
        <v>61</v>
      </c>
      <c r="B231" s="16" t="s">
        <v>728</v>
      </c>
      <c r="C231" s="16" t="s">
        <v>729</v>
      </c>
      <c r="D231" s="16" t="s">
        <v>335</v>
      </c>
      <c r="E231" s="16" t="s">
        <v>601</v>
      </c>
      <c r="F231" s="16" t="s">
        <v>602</v>
      </c>
      <c r="G231" s="16" t="s">
        <v>737</v>
      </c>
      <c r="H231" s="16" t="s">
        <v>742</v>
      </c>
      <c r="I231" s="16" t="s">
        <v>743</v>
      </c>
      <c r="J231" s="16" t="s">
        <v>23</v>
      </c>
      <c r="K231" s="16"/>
      <c r="L231" s="16" t="s">
        <v>412</v>
      </c>
      <c r="M231" s="16" t="s">
        <v>12</v>
      </c>
      <c r="N231" s="16" t="s">
        <v>25</v>
      </c>
      <c r="O231" s="16" t="s">
        <v>341</v>
      </c>
      <c r="P231" s="16" t="s">
        <v>465</v>
      </c>
      <c r="Q231" s="91">
        <v>900</v>
      </c>
      <c r="R231" s="19">
        <f>IF(EXACT($D$6,"LOT 3 (Tots)"),SUMIF(Inventari!K:K,Tasques!E231,Inventari!Q:Q),SUMIFS(Inventari!Q:Q,Inventari!O:O,$D$7,Inventari!K:K,Tasques!E231))</f>
        <v>2</v>
      </c>
      <c r="S231" s="19"/>
      <c r="T231" s="91">
        <f t="shared" si="12"/>
        <v>1800</v>
      </c>
      <c r="U231" s="19">
        <v>2</v>
      </c>
      <c r="V231" s="91">
        <f t="shared" si="13"/>
        <v>3600</v>
      </c>
      <c r="W231" s="86" t="e">
        <f>_xlfn.XLOOKUP(P231,#REF!,#REF!)</f>
        <v>#REF!</v>
      </c>
      <c r="X231" s="78" t="e">
        <f t="shared" si="14"/>
        <v>#REF!</v>
      </c>
      <c r="Y231" s="78" t="str">
        <f>IF(EXACT(COUNTIFS($B$1:B231,B231,$E$1:E231,E231),_xlfn.MAXIFS(AA:AA,B:B,B231,E:E,E231)),SUMIFS(X:X,B:B,B231,E:E,E231),"")</f>
        <v/>
      </c>
      <c r="Z231" s="79" t="str">
        <f t="shared" si="15"/>
        <v/>
      </c>
      <c r="AA231" s="97">
        <f>COUNTIFS($B$1:B231,B231,$E$1:E231,E231)</f>
        <v>2</v>
      </c>
      <c r="AB231" s="97"/>
    </row>
    <row r="232" spans="1:28" ht="19.95" customHeight="1" x14ac:dyDescent="0.3">
      <c r="A232" s="3" t="s">
        <v>61</v>
      </c>
      <c r="B232" s="16" t="s">
        <v>728</v>
      </c>
      <c r="C232" s="16" t="s">
        <v>729</v>
      </c>
      <c r="D232" s="16" t="s">
        <v>335</v>
      </c>
      <c r="E232" s="16" t="s">
        <v>601</v>
      </c>
      <c r="F232" s="16" t="s">
        <v>602</v>
      </c>
      <c r="G232" s="16" t="s">
        <v>737</v>
      </c>
      <c r="H232" s="16" t="s">
        <v>744</v>
      </c>
      <c r="I232" s="16" t="s">
        <v>745</v>
      </c>
      <c r="J232" s="16" t="s">
        <v>23</v>
      </c>
      <c r="K232" s="16"/>
      <c r="L232" s="16" t="s">
        <v>412</v>
      </c>
      <c r="M232" s="16" t="s">
        <v>12</v>
      </c>
      <c r="N232" s="16" t="s">
        <v>25</v>
      </c>
      <c r="O232" s="16" t="s">
        <v>341</v>
      </c>
      <c r="P232" s="16" t="s">
        <v>465</v>
      </c>
      <c r="Q232" s="91">
        <v>900</v>
      </c>
      <c r="R232" s="19">
        <f>IF(EXACT($D$6,"LOT 3 (Tots)"),SUMIF(Inventari!K:K,Tasques!E232,Inventari!Q:Q),SUMIFS(Inventari!Q:Q,Inventari!O:O,$D$7,Inventari!K:K,Tasques!E232))</f>
        <v>2</v>
      </c>
      <c r="S232" s="19"/>
      <c r="T232" s="91">
        <f t="shared" si="12"/>
        <v>1800</v>
      </c>
      <c r="U232" s="19">
        <v>2</v>
      </c>
      <c r="V232" s="91">
        <f t="shared" si="13"/>
        <v>3600</v>
      </c>
      <c r="W232" s="86" t="e">
        <f>_xlfn.XLOOKUP(P232,#REF!,#REF!)</f>
        <v>#REF!</v>
      </c>
      <c r="X232" s="78" t="e">
        <f t="shared" si="14"/>
        <v>#REF!</v>
      </c>
      <c r="Y232" s="78" t="e">
        <f>IF(EXACT(COUNTIFS($B$1:B232,B232,$E$1:E232,E232),_xlfn.MAXIFS(AA:AA,B:B,B232,E:E,E232)),SUMIFS(X:X,B:B,B232,E:E,E232),"")</f>
        <v>#REF!</v>
      </c>
      <c r="Z232" s="79" t="e">
        <f t="shared" si="15"/>
        <v>#REF!</v>
      </c>
      <c r="AA232" s="97">
        <f>COUNTIFS($B$1:B232,B232,$E$1:E232,E232)</f>
        <v>3</v>
      </c>
      <c r="AB232" s="97"/>
    </row>
    <row r="233" spans="1:28" ht="19.95" customHeight="1" x14ac:dyDescent="0.3">
      <c r="A233" s="9" t="s">
        <v>61</v>
      </c>
      <c r="B233" s="21" t="s">
        <v>746</v>
      </c>
      <c r="C233" s="21" t="s">
        <v>747</v>
      </c>
      <c r="D233" s="21" t="s">
        <v>541</v>
      </c>
      <c r="E233" s="21" t="s">
        <v>748</v>
      </c>
      <c r="F233" s="21" t="s">
        <v>749</v>
      </c>
      <c r="G233" s="21" t="s">
        <v>750</v>
      </c>
      <c r="H233" s="21" t="s">
        <v>751</v>
      </c>
      <c r="I233" s="21" t="s">
        <v>752</v>
      </c>
      <c r="J233" s="21" t="s">
        <v>23</v>
      </c>
      <c r="K233" s="21"/>
      <c r="L233" s="21" t="s">
        <v>120</v>
      </c>
      <c r="M233" s="21" t="s">
        <v>12</v>
      </c>
      <c r="N233" s="21" t="s">
        <v>25</v>
      </c>
      <c r="O233" s="21" t="s">
        <v>341</v>
      </c>
      <c r="P233" s="21" t="s">
        <v>753</v>
      </c>
      <c r="Q233" s="92">
        <v>120</v>
      </c>
      <c r="R233" s="22">
        <f>IF(EXACT($D$6,"LOT 3 (Tots)"),SUMIF(Inventari!K:K,Tasques!E233,Inventari!Q:Q),SUMIFS(Inventari!Q:Q,Inventari!O:O,$D$7,Inventari!K:K,Tasques!E233))</f>
        <v>76</v>
      </c>
      <c r="S233" s="22"/>
      <c r="T233" s="92">
        <f t="shared" si="12"/>
        <v>9120</v>
      </c>
      <c r="U233" s="22">
        <v>1</v>
      </c>
      <c r="V233" s="92">
        <f t="shared" si="13"/>
        <v>9120</v>
      </c>
      <c r="W233" s="87" t="e">
        <f>_xlfn.XLOOKUP(P233,#REF!,#REF!)</f>
        <v>#REF!</v>
      </c>
      <c r="X233" s="80" t="e">
        <f t="shared" si="14"/>
        <v>#REF!</v>
      </c>
      <c r="Y233" s="80" t="str">
        <f>IF(EXACT(COUNTIFS($B$1:B233,B233,$E$1:E233,E233),_xlfn.MAXIFS(AA:AA,B:B,B233,E:E,E233)),SUMIFS(X:X,B:B,B233,E:E,E233),"")</f>
        <v/>
      </c>
      <c r="Z233" s="81" t="str">
        <f t="shared" si="15"/>
        <v/>
      </c>
      <c r="AA233" s="98">
        <f>COUNTIFS($B$1:B233,B233,$E$1:E233,E233)</f>
        <v>1</v>
      </c>
      <c r="AB233" s="98"/>
    </row>
    <row r="234" spans="1:28" ht="19.95" customHeight="1" x14ac:dyDescent="0.3">
      <c r="A234" s="9" t="s">
        <v>61</v>
      </c>
      <c r="B234" s="21" t="s">
        <v>746</v>
      </c>
      <c r="C234" s="21" t="s">
        <v>747</v>
      </c>
      <c r="D234" s="21" t="s">
        <v>541</v>
      </c>
      <c r="E234" s="21" t="s">
        <v>547</v>
      </c>
      <c r="F234" s="21" t="s">
        <v>548</v>
      </c>
      <c r="G234" s="21" t="s">
        <v>750</v>
      </c>
      <c r="H234" s="21" t="s">
        <v>754</v>
      </c>
      <c r="I234" s="21" t="s">
        <v>755</v>
      </c>
      <c r="J234" s="21" t="s">
        <v>23</v>
      </c>
      <c r="K234" s="21"/>
      <c r="L234" s="21" t="s">
        <v>120</v>
      </c>
      <c r="M234" s="21" t="s">
        <v>12</v>
      </c>
      <c r="N234" s="21" t="s">
        <v>25</v>
      </c>
      <c r="O234" s="21" t="s">
        <v>341</v>
      </c>
      <c r="P234" s="21" t="s">
        <v>753</v>
      </c>
      <c r="Q234" s="92">
        <v>120</v>
      </c>
      <c r="R234" s="22">
        <f>IF(EXACT($D$6,"LOT 3 (Tots)"),SUMIF(Inventari!K:K,Tasques!E234,Inventari!Q:Q),SUMIFS(Inventari!Q:Q,Inventari!O:O,$D$7,Inventari!K:K,Tasques!E234))</f>
        <v>41</v>
      </c>
      <c r="S234" s="22"/>
      <c r="T234" s="92">
        <f t="shared" si="12"/>
        <v>4920</v>
      </c>
      <c r="U234" s="22">
        <v>1</v>
      </c>
      <c r="V234" s="92">
        <f t="shared" si="13"/>
        <v>4920</v>
      </c>
      <c r="W234" s="87" t="e">
        <f>_xlfn.XLOOKUP(P234,#REF!,#REF!)</f>
        <v>#REF!</v>
      </c>
      <c r="X234" s="80" t="e">
        <f t="shared" si="14"/>
        <v>#REF!</v>
      </c>
      <c r="Y234" s="80" t="e">
        <f>IF(EXACT(COUNTIFS($B$1:B234,B234,$E$1:E234,E234),_xlfn.MAXIFS(AA:AA,B:B,B234,E:E,E234)),SUMIFS(X:X,B:B,B234,E:E,E234),"")</f>
        <v>#REF!</v>
      </c>
      <c r="Z234" s="81" t="str">
        <f t="shared" si="15"/>
        <v/>
      </c>
      <c r="AA234" s="98">
        <f>COUNTIFS($B$1:B234,B234,$E$1:E234,E234)</f>
        <v>1</v>
      </c>
      <c r="AB234" s="98"/>
    </row>
    <row r="235" spans="1:28" ht="19.95" customHeight="1" x14ac:dyDescent="0.3">
      <c r="A235" s="9" t="s">
        <v>61</v>
      </c>
      <c r="B235" s="21" t="s">
        <v>746</v>
      </c>
      <c r="C235" s="21" t="s">
        <v>747</v>
      </c>
      <c r="D235" s="21" t="s">
        <v>541</v>
      </c>
      <c r="E235" s="21" t="s">
        <v>748</v>
      </c>
      <c r="F235" s="21" t="s">
        <v>749</v>
      </c>
      <c r="G235" s="21" t="s">
        <v>750</v>
      </c>
      <c r="H235" s="21" t="s">
        <v>756</v>
      </c>
      <c r="I235" s="21" t="s">
        <v>757</v>
      </c>
      <c r="J235" s="21" t="s">
        <v>23</v>
      </c>
      <c r="K235" s="21"/>
      <c r="L235" s="21" t="s">
        <v>120</v>
      </c>
      <c r="M235" s="21" t="s">
        <v>12</v>
      </c>
      <c r="N235" s="21" t="s">
        <v>25</v>
      </c>
      <c r="O235" s="21" t="s">
        <v>341</v>
      </c>
      <c r="P235" s="21" t="s">
        <v>753</v>
      </c>
      <c r="Q235" s="92">
        <v>120</v>
      </c>
      <c r="R235" s="22">
        <f>IF(EXACT($D$6,"LOT 3 (Tots)"),SUMIF(Inventari!K:K,Tasques!E235,Inventari!Q:Q),SUMIFS(Inventari!Q:Q,Inventari!O:O,$D$7,Inventari!K:K,Tasques!E235))</f>
        <v>76</v>
      </c>
      <c r="S235" s="22"/>
      <c r="T235" s="92">
        <f t="shared" si="12"/>
        <v>9120</v>
      </c>
      <c r="U235" s="22">
        <v>1</v>
      </c>
      <c r="V235" s="92">
        <f t="shared" si="13"/>
        <v>9120</v>
      </c>
      <c r="W235" s="87" t="e">
        <f>_xlfn.XLOOKUP(P235,#REF!,#REF!)</f>
        <v>#REF!</v>
      </c>
      <c r="X235" s="80" t="e">
        <f t="shared" si="14"/>
        <v>#REF!</v>
      </c>
      <c r="Y235" s="80" t="str">
        <f>IF(EXACT(COUNTIFS($B$1:B235,B235,$E$1:E235,E235),_xlfn.MAXIFS(AA:AA,B:B,B235,E:E,E235)),SUMIFS(X:X,B:B,B235,E:E,E235),"")</f>
        <v/>
      </c>
      <c r="Z235" s="81" t="str">
        <f t="shared" si="15"/>
        <v/>
      </c>
      <c r="AA235" s="98">
        <f>COUNTIFS($B$1:B235,B235,$E$1:E235,E235)</f>
        <v>2</v>
      </c>
      <c r="AB235" s="98"/>
    </row>
    <row r="236" spans="1:28" ht="19.95" customHeight="1" x14ac:dyDescent="0.3">
      <c r="A236" s="9" t="s">
        <v>61</v>
      </c>
      <c r="B236" s="21" t="s">
        <v>746</v>
      </c>
      <c r="C236" s="21" t="s">
        <v>747</v>
      </c>
      <c r="D236" s="21" t="s">
        <v>541</v>
      </c>
      <c r="E236" s="21" t="s">
        <v>748</v>
      </c>
      <c r="F236" s="21" t="s">
        <v>749</v>
      </c>
      <c r="G236" s="21" t="s">
        <v>750</v>
      </c>
      <c r="H236" s="21" t="s">
        <v>758</v>
      </c>
      <c r="I236" s="21" t="s">
        <v>759</v>
      </c>
      <c r="J236" s="21" t="s">
        <v>23</v>
      </c>
      <c r="K236" s="21"/>
      <c r="L236" s="21" t="s">
        <v>120</v>
      </c>
      <c r="M236" s="21" t="s">
        <v>12</v>
      </c>
      <c r="N236" s="21" t="s">
        <v>25</v>
      </c>
      <c r="O236" s="21" t="s">
        <v>341</v>
      </c>
      <c r="P236" s="21" t="s">
        <v>753</v>
      </c>
      <c r="Q236" s="92">
        <v>120</v>
      </c>
      <c r="R236" s="22">
        <f>IF(EXACT($D$6,"LOT 3 (Tots)"),SUMIF(Inventari!K:K,Tasques!E236,Inventari!Q:Q),SUMIFS(Inventari!Q:Q,Inventari!O:O,$D$7,Inventari!K:K,Tasques!E236))</f>
        <v>76</v>
      </c>
      <c r="S236" s="22"/>
      <c r="T236" s="92">
        <f t="shared" si="12"/>
        <v>9120</v>
      </c>
      <c r="U236" s="22">
        <v>1</v>
      </c>
      <c r="V236" s="92">
        <f t="shared" si="13"/>
        <v>9120</v>
      </c>
      <c r="W236" s="87" t="e">
        <f>_xlfn.XLOOKUP(P236,#REF!,#REF!)</f>
        <v>#REF!</v>
      </c>
      <c r="X236" s="80" t="e">
        <f t="shared" si="14"/>
        <v>#REF!</v>
      </c>
      <c r="Y236" s="80" t="str">
        <f>IF(EXACT(COUNTIFS($B$1:B236,B236,$E$1:E236,E236),_xlfn.MAXIFS(AA:AA,B:B,B236,E:E,E236)),SUMIFS(X:X,B:B,B236,E:E,E236),"")</f>
        <v/>
      </c>
      <c r="Z236" s="81" t="str">
        <f t="shared" si="15"/>
        <v/>
      </c>
      <c r="AA236" s="98">
        <f>COUNTIFS($B$1:B236,B236,$E$1:E236,E236)</f>
        <v>3</v>
      </c>
      <c r="AB236" s="98"/>
    </row>
    <row r="237" spans="1:28" ht="19.95" customHeight="1" x14ac:dyDescent="0.3">
      <c r="A237" s="9" t="s">
        <v>61</v>
      </c>
      <c r="B237" s="21" t="s">
        <v>746</v>
      </c>
      <c r="C237" s="21" t="s">
        <v>747</v>
      </c>
      <c r="D237" s="21" t="s">
        <v>541</v>
      </c>
      <c r="E237" s="21" t="s">
        <v>748</v>
      </c>
      <c r="F237" s="21" t="s">
        <v>749</v>
      </c>
      <c r="G237" s="21" t="s">
        <v>750</v>
      </c>
      <c r="H237" s="21" t="s">
        <v>760</v>
      </c>
      <c r="I237" s="21" t="s">
        <v>761</v>
      </c>
      <c r="J237" s="21" t="s">
        <v>23</v>
      </c>
      <c r="K237" s="21"/>
      <c r="L237" s="21" t="s">
        <v>120</v>
      </c>
      <c r="M237" s="21" t="s">
        <v>12</v>
      </c>
      <c r="N237" s="21" t="s">
        <v>25</v>
      </c>
      <c r="O237" s="21" t="s">
        <v>341</v>
      </c>
      <c r="P237" s="21" t="s">
        <v>753</v>
      </c>
      <c r="Q237" s="92">
        <v>120</v>
      </c>
      <c r="R237" s="22">
        <f>IF(EXACT($D$6,"LOT 3 (Tots)"),SUMIF(Inventari!K:K,Tasques!E237,Inventari!Q:Q),SUMIFS(Inventari!Q:Q,Inventari!O:O,$D$7,Inventari!K:K,Tasques!E237))</f>
        <v>76</v>
      </c>
      <c r="S237" s="22"/>
      <c r="T237" s="92">
        <f t="shared" si="12"/>
        <v>9120</v>
      </c>
      <c r="U237" s="22">
        <v>1</v>
      </c>
      <c r="V237" s="92">
        <f t="shared" si="13"/>
        <v>9120</v>
      </c>
      <c r="W237" s="87" t="e">
        <f>_xlfn.XLOOKUP(P237,#REF!,#REF!)</f>
        <v>#REF!</v>
      </c>
      <c r="X237" s="80" t="e">
        <f t="shared" si="14"/>
        <v>#REF!</v>
      </c>
      <c r="Y237" s="80" t="e">
        <f>IF(EXACT(COUNTIFS($B$1:B237,B237,$E$1:E237,E237),_xlfn.MAXIFS(AA:AA,B:B,B237,E:E,E237)),SUMIFS(X:X,B:B,B237,E:E,E237),"")</f>
        <v>#REF!</v>
      </c>
      <c r="Z237" s="81" t="str">
        <f t="shared" si="15"/>
        <v/>
      </c>
      <c r="AA237" s="98">
        <f>COUNTIFS($B$1:B237,B237,$E$1:E237,E237)</f>
        <v>4</v>
      </c>
      <c r="AB237" s="98"/>
    </row>
    <row r="238" spans="1:28" ht="19.95" customHeight="1" x14ac:dyDescent="0.3">
      <c r="A238" s="9" t="s">
        <v>61</v>
      </c>
      <c r="B238" s="21" t="s">
        <v>746</v>
      </c>
      <c r="C238" s="21" t="s">
        <v>747</v>
      </c>
      <c r="D238" s="21" t="s">
        <v>541</v>
      </c>
      <c r="E238" s="21" t="s">
        <v>542</v>
      </c>
      <c r="F238" s="21" t="s">
        <v>543</v>
      </c>
      <c r="G238" s="21" t="s">
        <v>750</v>
      </c>
      <c r="H238" s="21" t="s">
        <v>762</v>
      </c>
      <c r="I238" s="21" t="s">
        <v>763</v>
      </c>
      <c r="J238" s="21" t="s">
        <v>23</v>
      </c>
      <c r="K238" s="21"/>
      <c r="L238" s="21" t="s">
        <v>120</v>
      </c>
      <c r="M238" s="21" t="s">
        <v>12</v>
      </c>
      <c r="N238" s="21" t="s">
        <v>25</v>
      </c>
      <c r="O238" s="21" t="s">
        <v>341</v>
      </c>
      <c r="P238" s="21" t="s">
        <v>753</v>
      </c>
      <c r="Q238" s="92">
        <v>1200</v>
      </c>
      <c r="R238" s="22">
        <f>IF(EXACT($D$6,"LOT 3 (Tots)"),SUMIF(Inventari!K:K,Tasques!E238,Inventari!Q:Q),SUMIFS(Inventari!Q:Q,Inventari!O:O,$D$7,Inventari!K:K,Tasques!E238))</f>
        <v>2</v>
      </c>
      <c r="S238" s="22"/>
      <c r="T238" s="92">
        <f t="shared" si="12"/>
        <v>2400</v>
      </c>
      <c r="U238" s="22">
        <v>1</v>
      </c>
      <c r="V238" s="92">
        <f t="shared" si="13"/>
        <v>2400</v>
      </c>
      <c r="W238" s="87" t="e">
        <f>_xlfn.XLOOKUP(P238,#REF!,#REF!)</f>
        <v>#REF!</v>
      </c>
      <c r="X238" s="80" t="e">
        <f t="shared" si="14"/>
        <v>#REF!</v>
      </c>
      <c r="Y238" s="80" t="str">
        <f>IF(EXACT(COUNTIFS($B$1:B238,B238,$E$1:E238,E238),_xlfn.MAXIFS(AA:AA,B:B,B238,E:E,E238)),SUMIFS(X:X,B:B,B238,E:E,E238),"")</f>
        <v/>
      </c>
      <c r="Z238" s="81" t="str">
        <f t="shared" si="15"/>
        <v/>
      </c>
      <c r="AA238" s="98">
        <f>COUNTIFS($B$1:B238,B238,$E$1:E238,E238)</f>
        <v>1</v>
      </c>
      <c r="AB238" s="98"/>
    </row>
    <row r="239" spans="1:28" ht="19.95" customHeight="1" x14ac:dyDescent="0.3">
      <c r="A239" s="9" t="s">
        <v>61</v>
      </c>
      <c r="B239" s="21" t="s">
        <v>746</v>
      </c>
      <c r="C239" s="21" t="s">
        <v>747</v>
      </c>
      <c r="D239" s="21" t="s">
        <v>541</v>
      </c>
      <c r="E239" s="21" t="s">
        <v>542</v>
      </c>
      <c r="F239" s="21" t="s">
        <v>543</v>
      </c>
      <c r="G239" s="21" t="s">
        <v>750</v>
      </c>
      <c r="H239" s="21" t="s">
        <v>764</v>
      </c>
      <c r="I239" s="21" t="s">
        <v>765</v>
      </c>
      <c r="J239" s="21" t="s">
        <v>23</v>
      </c>
      <c r="K239" s="21"/>
      <c r="L239" s="21" t="s">
        <v>120</v>
      </c>
      <c r="M239" s="21" t="s">
        <v>12</v>
      </c>
      <c r="N239" s="21" t="s">
        <v>25</v>
      </c>
      <c r="O239" s="21" t="s">
        <v>341</v>
      </c>
      <c r="P239" s="21" t="s">
        <v>753</v>
      </c>
      <c r="Q239" s="92">
        <v>1200</v>
      </c>
      <c r="R239" s="22">
        <f>IF(EXACT($D$6,"LOT 3 (Tots)"),SUMIF(Inventari!K:K,Tasques!E239,Inventari!Q:Q),SUMIFS(Inventari!Q:Q,Inventari!O:O,$D$7,Inventari!K:K,Tasques!E239))</f>
        <v>2</v>
      </c>
      <c r="S239" s="22"/>
      <c r="T239" s="92">
        <f t="shared" si="12"/>
        <v>2400</v>
      </c>
      <c r="U239" s="22">
        <v>1</v>
      </c>
      <c r="V239" s="92">
        <f t="shared" si="13"/>
        <v>2400</v>
      </c>
      <c r="W239" s="87" t="e">
        <f>_xlfn.XLOOKUP(P239,#REF!,#REF!)</f>
        <v>#REF!</v>
      </c>
      <c r="X239" s="80" t="e">
        <f t="shared" si="14"/>
        <v>#REF!</v>
      </c>
      <c r="Y239" s="80" t="str">
        <f>IF(EXACT(COUNTIFS($B$1:B239,B239,$E$1:E239,E239),_xlfn.MAXIFS(AA:AA,B:B,B239,E:E,E239)),SUMIFS(X:X,B:B,B239,E:E,E239),"")</f>
        <v/>
      </c>
      <c r="Z239" s="81" t="str">
        <f t="shared" si="15"/>
        <v/>
      </c>
      <c r="AA239" s="98">
        <f>COUNTIFS($B$1:B239,B239,$E$1:E239,E239)</f>
        <v>2</v>
      </c>
      <c r="AB239" s="98"/>
    </row>
    <row r="240" spans="1:28" ht="19.95" customHeight="1" x14ac:dyDescent="0.3">
      <c r="A240" s="9" t="s">
        <v>61</v>
      </c>
      <c r="B240" s="21" t="s">
        <v>746</v>
      </c>
      <c r="C240" s="21" t="s">
        <v>747</v>
      </c>
      <c r="D240" s="21" t="s">
        <v>541</v>
      </c>
      <c r="E240" s="21" t="s">
        <v>542</v>
      </c>
      <c r="F240" s="21" t="s">
        <v>543</v>
      </c>
      <c r="G240" s="21" t="s">
        <v>750</v>
      </c>
      <c r="H240" s="21" t="s">
        <v>766</v>
      </c>
      <c r="I240" s="21" t="s">
        <v>767</v>
      </c>
      <c r="J240" s="21" t="s">
        <v>23</v>
      </c>
      <c r="K240" s="21"/>
      <c r="L240" s="21" t="s">
        <v>120</v>
      </c>
      <c r="M240" s="21" t="s">
        <v>12</v>
      </c>
      <c r="N240" s="21" t="s">
        <v>25</v>
      </c>
      <c r="O240" s="21" t="s">
        <v>341</v>
      </c>
      <c r="P240" s="21" t="s">
        <v>753</v>
      </c>
      <c r="Q240" s="92">
        <v>1200</v>
      </c>
      <c r="R240" s="22">
        <f>IF(EXACT($D$6,"LOT 3 (Tots)"),SUMIF(Inventari!K:K,Tasques!E240,Inventari!Q:Q),SUMIFS(Inventari!Q:Q,Inventari!O:O,$D$7,Inventari!K:K,Tasques!E240))</f>
        <v>2</v>
      </c>
      <c r="S240" s="22"/>
      <c r="T240" s="92">
        <f t="shared" si="12"/>
        <v>2400</v>
      </c>
      <c r="U240" s="22">
        <v>1</v>
      </c>
      <c r="V240" s="92">
        <f t="shared" si="13"/>
        <v>2400</v>
      </c>
      <c r="W240" s="87" t="e">
        <f>_xlfn.XLOOKUP(P240,#REF!,#REF!)</f>
        <v>#REF!</v>
      </c>
      <c r="X240" s="80" t="e">
        <f t="shared" si="14"/>
        <v>#REF!</v>
      </c>
      <c r="Y240" s="80" t="e">
        <f>IF(EXACT(COUNTIFS($B$1:B240,B240,$E$1:E240,E240),_xlfn.MAXIFS(AA:AA,B:B,B240,E:E,E240)),SUMIFS(X:X,B:B,B240,E:E,E240),"")</f>
        <v>#REF!</v>
      </c>
      <c r="Z240" s="81" t="str">
        <f t="shared" si="15"/>
        <v/>
      </c>
      <c r="AA240" s="98">
        <f>COUNTIFS($B$1:B240,B240,$E$1:E240,E240)</f>
        <v>3</v>
      </c>
      <c r="AB240" s="98"/>
    </row>
    <row r="241" spans="1:28" ht="19.95" customHeight="1" x14ac:dyDescent="0.3">
      <c r="A241" s="9" t="s">
        <v>61</v>
      </c>
      <c r="B241" s="21" t="s">
        <v>746</v>
      </c>
      <c r="C241" s="21" t="s">
        <v>747</v>
      </c>
      <c r="D241" s="21" t="s">
        <v>335</v>
      </c>
      <c r="E241" s="21" t="s">
        <v>349</v>
      </c>
      <c r="F241" s="21" t="s">
        <v>350</v>
      </c>
      <c r="G241" s="21" t="s">
        <v>768</v>
      </c>
      <c r="H241" s="21" t="s">
        <v>769</v>
      </c>
      <c r="I241" s="21" t="s">
        <v>770</v>
      </c>
      <c r="J241" s="21" t="s">
        <v>23</v>
      </c>
      <c r="K241" s="21"/>
      <c r="L241" s="21" t="s">
        <v>120</v>
      </c>
      <c r="M241" s="21" t="s">
        <v>12</v>
      </c>
      <c r="N241" s="21" t="s">
        <v>25</v>
      </c>
      <c r="O241" s="21" t="s">
        <v>341</v>
      </c>
      <c r="P241" s="21" t="s">
        <v>753</v>
      </c>
      <c r="Q241" s="92">
        <v>50</v>
      </c>
      <c r="R241" s="22">
        <f>IF(EXACT($D$6,"LOT 3 (Tots)"),SUMIF(Inventari!K:K,Tasques!E241,Inventari!Q:Q),SUMIFS(Inventari!Q:Q,Inventari!O:O,$D$7,Inventari!K:K,Tasques!E241))</f>
        <v>45</v>
      </c>
      <c r="S241" s="22"/>
      <c r="T241" s="92">
        <f t="shared" si="12"/>
        <v>2250</v>
      </c>
      <c r="U241" s="22">
        <v>1</v>
      </c>
      <c r="V241" s="92">
        <f t="shared" si="13"/>
        <v>2250</v>
      </c>
      <c r="W241" s="87" t="e">
        <f>_xlfn.XLOOKUP(P241,#REF!,#REF!)</f>
        <v>#REF!</v>
      </c>
      <c r="X241" s="80" t="e">
        <f t="shared" si="14"/>
        <v>#REF!</v>
      </c>
      <c r="Y241" s="80" t="str">
        <f>IF(EXACT(COUNTIFS($B$1:B241,B241,$E$1:E241,E241),_xlfn.MAXIFS(AA:AA,B:B,B241,E:E,E241)),SUMIFS(X:X,B:B,B241,E:E,E241),"")</f>
        <v/>
      </c>
      <c r="Z241" s="81" t="str">
        <f t="shared" si="15"/>
        <v/>
      </c>
      <c r="AA241" s="98">
        <f>COUNTIFS($B$1:B241,B241,$E$1:E241,E241)</f>
        <v>1</v>
      </c>
      <c r="AB241" s="98"/>
    </row>
    <row r="242" spans="1:28" ht="19.95" customHeight="1" x14ac:dyDescent="0.3">
      <c r="A242" s="9" t="s">
        <v>61</v>
      </c>
      <c r="B242" s="21" t="s">
        <v>746</v>
      </c>
      <c r="C242" s="21" t="s">
        <v>747</v>
      </c>
      <c r="D242" s="21" t="s">
        <v>335</v>
      </c>
      <c r="E242" s="21" t="s">
        <v>349</v>
      </c>
      <c r="F242" s="21" t="s">
        <v>350</v>
      </c>
      <c r="G242" s="21" t="s">
        <v>768</v>
      </c>
      <c r="H242" s="21" t="s">
        <v>771</v>
      </c>
      <c r="I242" s="21" t="s">
        <v>772</v>
      </c>
      <c r="J242" s="21" t="s">
        <v>23</v>
      </c>
      <c r="K242" s="21"/>
      <c r="L242" s="21" t="s">
        <v>120</v>
      </c>
      <c r="M242" s="21" t="s">
        <v>12</v>
      </c>
      <c r="N242" s="21" t="s">
        <v>25</v>
      </c>
      <c r="O242" s="21" t="s">
        <v>341</v>
      </c>
      <c r="P242" s="21" t="s">
        <v>753</v>
      </c>
      <c r="Q242" s="92">
        <v>50</v>
      </c>
      <c r="R242" s="22">
        <f>IF(EXACT($D$6,"LOT 3 (Tots)"),SUMIF(Inventari!K:K,Tasques!E242,Inventari!Q:Q),SUMIFS(Inventari!Q:Q,Inventari!O:O,$D$7,Inventari!K:K,Tasques!E242))</f>
        <v>45</v>
      </c>
      <c r="S242" s="22"/>
      <c r="T242" s="92">
        <f t="shared" si="12"/>
        <v>2250</v>
      </c>
      <c r="U242" s="22">
        <v>1</v>
      </c>
      <c r="V242" s="92">
        <f t="shared" si="13"/>
        <v>2250</v>
      </c>
      <c r="W242" s="87" t="e">
        <f>_xlfn.XLOOKUP(P242,#REF!,#REF!)</f>
        <v>#REF!</v>
      </c>
      <c r="X242" s="80" t="e">
        <f t="shared" si="14"/>
        <v>#REF!</v>
      </c>
      <c r="Y242" s="80" t="str">
        <f>IF(EXACT(COUNTIFS($B$1:B242,B242,$E$1:E242,E242),_xlfn.MAXIFS(AA:AA,B:B,B242,E:E,E242)),SUMIFS(X:X,B:B,B242,E:E,E242),"")</f>
        <v/>
      </c>
      <c r="Z242" s="81" t="str">
        <f t="shared" si="15"/>
        <v/>
      </c>
      <c r="AA242" s="98">
        <f>COUNTIFS($B$1:B242,B242,$E$1:E242,E242)</f>
        <v>2</v>
      </c>
      <c r="AB242" s="98"/>
    </row>
    <row r="243" spans="1:28" ht="19.95" customHeight="1" x14ac:dyDescent="0.3">
      <c r="A243" s="9" t="s">
        <v>61</v>
      </c>
      <c r="B243" s="21" t="s">
        <v>746</v>
      </c>
      <c r="C243" s="21" t="s">
        <v>747</v>
      </c>
      <c r="D243" s="21" t="s">
        <v>335</v>
      </c>
      <c r="E243" s="21" t="s">
        <v>349</v>
      </c>
      <c r="F243" s="21" t="s">
        <v>350</v>
      </c>
      <c r="G243" s="21" t="s">
        <v>768</v>
      </c>
      <c r="H243" s="21" t="s">
        <v>773</v>
      </c>
      <c r="I243" s="21" t="s">
        <v>774</v>
      </c>
      <c r="J243" s="21" t="s">
        <v>23</v>
      </c>
      <c r="K243" s="21"/>
      <c r="L243" s="21" t="s">
        <v>120</v>
      </c>
      <c r="M243" s="21" t="s">
        <v>12</v>
      </c>
      <c r="N243" s="21" t="s">
        <v>25</v>
      </c>
      <c r="O243" s="21" t="s">
        <v>341</v>
      </c>
      <c r="P243" s="21" t="s">
        <v>753</v>
      </c>
      <c r="Q243" s="92">
        <v>50</v>
      </c>
      <c r="R243" s="22">
        <f>IF(EXACT($D$6,"LOT 3 (Tots)"),SUMIF(Inventari!K:K,Tasques!E243,Inventari!Q:Q),SUMIFS(Inventari!Q:Q,Inventari!O:O,$D$7,Inventari!K:K,Tasques!E243))</f>
        <v>45</v>
      </c>
      <c r="S243" s="22"/>
      <c r="T243" s="92">
        <f t="shared" si="12"/>
        <v>2250</v>
      </c>
      <c r="U243" s="22">
        <v>1</v>
      </c>
      <c r="V243" s="92">
        <f t="shared" si="13"/>
        <v>2250</v>
      </c>
      <c r="W243" s="87" t="e">
        <f>_xlfn.XLOOKUP(P243,#REF!,#REF!)</f>
        <v>#REF!</v>
      </c>
      <c r="X243" s="80" t="e">
        <f t="shared" si="14"/>
        <v>#REF!</v>
      </c>
      <c r="Y243" s="80" t="str">
        <f>IF(EXACT(COUNTIFS($B$1:B243,B243,$E$1:E243,E243),_xlfn.MAXIFS(AA:AA,B:B,B243,E:E,E243)),SUMIFS(X:X,B:B,B243,E:E,E243),"")</f>
        <v/>
      </c>
      <c r="Z243" s="81" t="str">
        <f t="shared" si="15"/>
        <v/>
      </c>
      <c r="AA243" s="98">
        <f>COUNTIFS($B$1:B243,B243,$E$1:E243,E243)</f>
        <v>3</v>
      </c>
      <c r="AB243" s="98"/>
    </row>
    <row r="244" spans="1:28" ht="19.95" customHeight="1" x14ac:dyDescent="0.3">
      <c r="A244" s="9" t="s">
        <v>61</v>
      </c>
      <c r="B244" s="21" t="s">
        <v>746</v>
      </c>
      <c r="C244" s="21" t="s">
        <v>747</v>
      </c>
      <c r="D244" s="21" t="s">
        <v>335</v>
      </c>
      <c r="E244" s="21" t="s">
        <v>349</v>
      </c>
      <c r="F244" s="21" t="s">
        <v>350</v>
      </c>
      <c r="G244" s="21" t="s">
        <v>768</v>
      </c>
      <c r="H244" s="21" t="s">
        <v>775</v>
      </c>
      <c r="I244" s="21" t="s">
        <v>776</v>
      </c>
      <c r="J244" s="21" t="s">
        <v>23</v>
      </c>
      <c r="K244" s="21"/>
      <c r="L244" s="21" t="s">
        <v>120</v>
      </c>
      <c r="M244" s="21" t="s">
        <v>12</v>
      </c>
      <c r="N244" s="21" t="s">
        <v>25</v>
      </c>
      <c r="O244" s="21" t="s">
        <v>341</v>
      </c>
      <c r="P244" s="21" t="s">
        <v>753</v>
      </c>
      <c r="Q244" s="92">
        <v>50</v>
      </c>
      <c r="R244" s="22">
        <f>IF(EXACT($D$6,"LOT 3 (Tots)"),SUMIF(Inventari!K:K,Tasques!E244,Inventari!Q:Q),SUMIFS(Inventari!Q:Q,Inventari!O:O,$D$7,Inventari!K:K,Tasques!E244))</f>
        <v>45</v>
      </c>
      <c r="S244" s="22"/>
      <c r="T244" s="92">
        <f t="shared" si="12"/>
        <v>2250</v>
      </c>
      <c r="U244" s="22">
        <v>1</v>
      </c>
      <c r="V244" s="92">
        <f t="shared" si="13"/>
        <v>2250</v>
      </c>
      <c r="W244" s="87" t="e">
        <f>_xlfn.XLOOKUP(P244,#REF!,#REF!)</f>
        <v>#REF!</v>
      </c>
      <c r="X244" s="80" t="e">
        <f t="shared" si="14"/>
        <v>#REF!</v>
      </c>
      <c r="Y244" s="80" t="str">
        <f>IF(EXACT(COUNTIFS($B$1:B244,B244,$E$1:E244,E244),_xlfn.MAXIFS(AA:AA,B:B,B244,E:E,E244)),SUMIFS(X:X,B:B,B244,E:E,E244),"")</f>
        <v/>
      </c>
      <c r="Z244" s="81" t="str">
        <f t="shared" si="15"/>
        <v/>
      </c>
      <c r="AA244" s="98">
        <f>COUNTIFS($B$1:B244,B244,$E$1:E244,E244)</f>
        <v>4</v>
      </c>
      <c r="AB244" s="98"/>
    </row>
    <row r="245" spans="1:28" ht="19.95" customHeight="1" x14ac:dyDescent="0.3">
      <c r="A245" s="9" t="s">
        <v>61</v>
      </c>
      <c r="B245" s="21" t="s">
        <v>746</v>
      </c>
      <c r="C245" s="21" t="s">
        <v>747</v>
      </c>
      <c r="D245" s="21" t="s">
        <v>335</v>
      </c>
      <c r="E245" s="21" t="s">
        <v>349</v>
      </c>
      <c r="F245" s="21" t="s">
        <v>350</v>
      </c>
      <c r="G245" s="21" t="s">
        <v>768</v>
      </c>
      <c r="H245" s="21" t="s">
        <v>777</v>
      </c>
      <c r="I245" s="21" t="s">
        <v>778</v>
      </c>
      <c r="J245" s="21" t="s">
        <v>23</v>
      </c>
      <c r="K245" s="21"/>
      <c r="L245" s="21" t="s">
        <v>120</v>
      </c>
      <c r="M245" s="21" t="s">
        <v>12</v>
      </c>
      <c r="N245" s="21" t="s">
        <v>25</v>
      </c>
      <c r="O245" s="21" t="s">
        <v>341</v>
      </c>
      <c r="P245" s="21" t="s">
        <v>753</v>
      </c>
      <c r="Q245" s="92">
        <v>50</v>
      </c>
      <c r="R245" s="22">
        <f>IF(EXACT($D$6,"LOT 3 (Tots)"),SUMIF(Inventari!K:K,Tasques!E245,Inventari!Q:Q),SUMIFS(Inventari!Q:Q,Inventari!O:O,$D$7,Inventari!K:K,Tasques!E245))</f>
        <v>45</v>
      </c>
      <c r="S245" s="22"/>
      <c r="T245" s="92">
        <f t="shared" si="12"/>
        <v>2250</v>
      </c>
      <c r="U245" s="22">
        <v>1</v>
      </c>
      <c r="V245" s="92">
        <f t="shared" si="13"/>
        <v>2250</v>
      </c>
      <c r="W245" s="87" t="e">
        <f>_xlfn.XLOOKUP(P245,#REF!,#REF!)</f>
        <v>#REF!</v>
      </c>
      <c r="X245" s="80" t="e">
        <f t="shared" si="14"/>
        <v>#REF!</v>
      </c>
      <c r="Y245" s="80" t="str">
        <f>IF(EXACT(COUNTIFS($B$1:B245,B245,$E$1:E245,E245),_xlfn.MAXIFS(AA:AA,B:B,B245,E:E,E245)),SUMIFS(X:X,B:B,B245,E:E,E245),"")</f>
        <v/>
      </c>
      <c r="Z245" s="81" t="str">
        <f t="shared" si="15"/>
        <v/>
      </c>
      <c r="AA245" s="98">
        <f>COUNTIFS($B$1:B245,B245,$E$1:E245,E245)</f>
        <v>5</v>
      </c>
      <c r="AB245" s="98"/>
    </row>
    <row r="246" spans="1:28" ht="19.95" customHeight="1" x14ac:dyDescent="0.3">
      <c r="A246" s="9" t="s">
        <v>61</v>
      </c>
      <c r="B246" s="21" t="s">
        <v>746</v>
      </c>
      <c r="C246" s="21" t="s">
        <v>747</v>
      </c>
      <c r="D246" s="21" t="s">
        <v>335</v>
      </c>
      <c r="E246" s="21" t="s">
        <v>349</v>
      </c>
      <c r="F246" s="21" t="s">
        <v>350</v>
      </c>
      <c r="G246" s="21" t="s">
        <v>768</v>
      </c>
      <c r="H246" s="21" t="s">
        <v>779</v>
      </c>
      <c r="I246" s="21" t="s">
        <v>780</v>
      </c>
      <c r="J246" s="21" t="s">
        <v>23</v>
      </c>
      <c r="K246" s="21"/>
      <c r="L246" s="21" t="s">
        <v>120</v>
      </c>
      <c r="M246" s="21" t="s">
        <v>12</v>
      </c>
      <c r="N246" s="21" t="s">
        <v>25</v>
      </c>
      <c r="O246" s="21" t="s">
        <v>341</v>
      </c>
      <c r="P246" s="21" t="s">
        <v>753</v>
      </c>
      <c r="Q246" s="92">
        <v>50</v>
      </c>
      <c r="R246" s="22">
        <f>IF(EXACT($D$6,"LOT 3 (Tots)"),SUMIF(Inventari!K:K,Tasques!E246,Inventari!Q:Q),SUMIFS(Inventari!Q:Q,Inventari!O:O,$D$7,Inventari!K:K,Tasques!E246))</f>
        <v>45</v>
      </c>
      <c r="S246" s="22"/>
      <c r="T246" s="92">
        <f t="shared" si="12"/>
        <v>2250</v>
      </c>
      <c r="U246" s="22">
        <v>1</v>
      </c>
      <c r="V246" s="92">
        <f t="shared" si="13"/>
        <v>2250</v>
      </c>
      <c r="W246" s="87" t="e">
        <f>_xlfn.XLOOKUP(P246,#REF!,#REF!)</f>
        <v>#REF!</v>
      </c>
      <c r="X246" s="80" t="e">
        <f t="shared" si="14"/>
        <v>#REF!</v>
      </c>
      <c r="Y246" s="80" t="str">
        <f>IF(EXACT(COUNTIFS($B$1:B246,B246,$E$1:E246,E246),_xlfn.MAXIFS(AA:AA,B:B,B246,E:E,E246)),SUMIFS(X:X,B:B,B246,E:E,E246),"")</f>
        <v/>
      </c>
      <c r="Z246" s="81" t="str">
        <f t="shared" si="15"/>
        <v/>
      </c>
      <c r="AA246" s="98">
        <f>COUNTIFS($B$1:B246,B246,$E$1:E246,E246)</f>
        <v>6</v>
      </c>
      <c r="AB246" s="98"/>
    </row>
    <row r="247" spans="1:28" ht="19.95" customHeight="1" x14ac:dyDescent="0.3">
      <c r="A247" s="9" t="s">
        <v>61</v>
      </c>
      <c r="B247" s="21" t="s">
        <v>746</v>
      </c>
      <c r="C247" s="21" t="s">
        <v>747</v>
      </c>
      <c r="D247" s="21" t="s">
        <v>335</v>
      </c>
      <c r="E247" s="21" t="s">
        <v>349</v>
      </c>
      <c r="F247" s="21" t="s">
        <v>350</v>
      </c>
      <c r="G247" s="21" t="s">
        <v>768</v>
      </c>
      <c r="H247" s="21" t="s">
        <v>781</v>
      </c>
      <c r="I247" s="21" t="s">
        <v>782</v>
      </c>
      <c r="J247" s="21" t="s">
        <v>23</v>
      </c>
      <c r="K247" s="21"/>
      <c r="L247" s="21" t="s">
        <v>120</v>
      </c>
      <c r="M247" s="21" t="s">
        <v>12</v>
      </c>
      <c r="N247" s="21" t="s">
        <v>25</v>
      </c>
      <c r="O247" s="21" t="s">
        <v>341</v>
      </c>
      <c r="P247" s="21" t="s">
        <v>753</v>
      </c>
      <c r="Q247" s="92">
        <v>50</v>
      </c>
      <c r="R247" s="22">
        <f>IF(EXACT($D$6,"LOT 3 (Tots)"),SUMIF(Inventari!K:K,Tasques!E247,Inventari!Q:Q),SUMIFS(Inventari!Q:Q,Inventari!O:O,$D$7,Inventari!K:K,Tasques!E247))</f>
        <v>45</v>
      </c>
      <c r="S247" s="22"/>
      <c r="T247" s="92">
        <f t="shared" si="12"/>
        <v>2250</v>
      </c>
      <c r="U247" s="22">
        <v>1</v>
      </c>
      <c r="V247" s="92">
        <f t="shared" si="13"/>
        <v>2250</v>
      </c>
      <c r="W247" s="87" t="e">
        <f>_xlfn.XLOOKUP(P247,#REF!,#REF!)</f>
        <v>#REF!</v>
      </c>
      <c r="X247" s="80" t="e">
        <f t="shared" si="14"/>
        <v>#REF!</v>
      </c>
      <c r="Y247" s="80" t="str">
        <f>IF(EXACT(COUNTIFS($B$1:B247,B247,$E$1:E247,E247),_xlfn.MAXIFS(AA:AA,B:B,B247,E:E,E247)),SUMIFS(X:X,B:B,B247,E:E,E247),"")</f>
        <v/>
      </c>
      <c r="Z247" s="81" t="str">
        <f t="shared" si="15"/>
        <v/>
      </c>
      <c r="AA247" s="98">
        <f>COUNTIFS($B$1:B247,B247,$E$1:E247,E247)</f>
        <v>7</v>
      </c>
      <c r="AB247" s="98"/>
    </row>
    <row r="248" spans="1:28" ht="19.95" customHeight="1" x14ac:dyDescent="0.3">
      <c r="A248" s="9" t="s">
        <v>61</v>
      </c>
      <c r="B248" s="21" t="s">
        <v>746</v>
      </c>
      <c r="C248" s="21" t="s">
        <v>747</v>
      </c>
      <c r="D248" s="21" t="s">
        <v>335</v>
      </c>
      <c r="E248" s="21" t="s">
        <v>349</v>
      </c>
      <c r="F248" s="21" t="s">
        <v>350</v>
      </c>
      <c r="G248" s="21" t="s">
        <v>768</v>
      </c>
      <c r="H248" s="21" t="s">
        <v>783</v>
      </c>
      <c r="I248" s="21" t="s">
        <v>784</v>
      </c>
      <c r="J248" s="21" t="s">
        <v>23</v>
      </c>
      <c r="K248" s="21"/>
      <c r="L248" s="21" t="s">
        <v>120</v>
      </c>
      <c r="M248" s="21" t="s">
        <v>12</v>
      </c>
      <c r="N248" s="21" t="s">
        <v>25</v>
      </c>
      <c r="O248" s="21" t="s">
        <v>341</v>
      </c>
      <c r="P248" s="21" t="s">
        <v>753</v>
      </c>
      <c r="Q248" s="92">
        <v>50</v>
      </c>
      <c r="R248" s="22">
        <f>IF(EXACT($D$6,"LOT 3 (Tots)"),SUMIF(Inventari!K:K,Tasques!E248,Inventari!Q:Q),SUMIFS(Inventari!Q:Q,Inventari!O:O,$D$7,Inventari!K:K,Tasques!E248))</f>
        <v>45</v>
      </c>
      <c r="S248" s="22"/>
      <c r="T248" s="92">
        <f t="shared" si="12"/>
        <v>2250</v>
      </c>
      <c r="U248" s="22">
        <v>1</v>
      </c>
      <c r="V248" s="92">
        <f t="shared" si="13"/>
        <v>2250</v>
      </c>
      <c r="W248" s="87" t="e">
        <f>_xlfn.XLOOKUP(P248,#REF!,#REF!)</f>
        <v>#REF!</v>
      </c>
      <c r="X248" s="80" t="e">
        <f t="shared" si="14"/>
        <v>#REF!</v>
      </c>
      <c r="Y248" s="80" t="str">
        <f>IF(EXACT(COUNTIFS($B$1:B248,B248,$E$1:E248,E248),_xlfn.MAXIFS(AA:AA,B:B,B248,E:E,E248)),SUMIFS(X:X,B:B,B248,E:E,E248),"")</f>
        <v/>
      </c>
      <c r="Z248" s="81" t="str">
        <f t="shared" si="15"/>
        <v/>
      </c>
      <c r="AA248" s="98">
        <f>COUNTIFS($B$1:B248,B248,$E$1:E248,E248)</f>
        <v>8</v>
      </c>
      <c r="AB248" s="98"/>
    </row>
    <row r="249" spans="1:28" ht="19.95" customHeight="1" x14ac:dyDescent="0.3">
      <c r="A249" s="9" t="s">
        <v>61</v>
      </c>
      <c r="B249" s="21" t="s">
        <v>746</v>
      </c>
      <c r="C249" s="21" t="s">
        <v>747</v>
      </c>
      <c r="D249" s="21" t="s">
        <v>335</v>
      </c>
      <c r="E249" s="21" t="s">
        <v>349</v>
      </c>
      <c r="F249" s="21" t="s">
        <v>350</v>
      </c>
      <c r="G249" s="21" t="s">
        <v>768</v>
      </c>
      <c r="H249" s="21" t="s">
        <v>785</v>
      </c>
      <c r="I249" s="21" t="s">
        <v>786</v>
      </c>
      <c r="J249" s="21" t="s">
        <v>23</v>
      </c>
      <c r="K249" s="21"/>
      <c r="L249" s="21" t="s">
        <v>120</v>
      </c>
      <c r="M249" s="21" t="s">
        <v>12</v>
      </c>
      <c r="N249" s="21" t="s">
        <v>25</v>
      </c>
      <c r="O249" s="21" t="s">
        <v>341</v>
      </c>
      <c r="P249" s="21" t="s">
        <v>753</v>
      </c>
      <c r="Q249" s="92">
        <v>50</v>
      </c>
      <c r="R249" s="22">
        <f>IF(EXACT($D$6,"LOT 3 (Tots)"),SUMIF(Inventari!K:K,Tasques!E249,Inventari!Q:Q),SUMIFS(Inventari!Q:Q,Inventari!O:O,$D$7,Inventari!K:K,Tasques!E249))</f>
        <v>45</v>
      </c>
      <c r="S249" s="22"/>
      <c r="T249" s="92">
        <f t="shared" si="12"/>
        <v>2250</v>
      </c>
      <c r="U249" s="22">
        <v>1</v>
      </c>
      <c r="V249" s="92">
        <f t="shared" si="13"/>
        <v>2250</v>
      </c>
      <c r="W249" s="87" t="e">
        <f>_xlfn.XLOOKUP(P249,#REF!,#REF!)</f>
        <v>#REF!</v>
      </c>
      <c r="X249" s="80" t="e">
        <f t="shared" si="14"/>
        <v>#REF!</v>
      </c>
      <c r="Y249" s="80" t="str">
        <f>IF(EXACT(COUNTIFS($B$1:B249,B249,$E$1:E249,E249),_xlfn.MAXIFS(AA:AA,B:B,B249,E:E,E249)),SUMIFS(X:X,B:B,B249,E:E,E249),"")</f>
        <v/>
      </c>
      <c r="Z249" s="81" t="str">
        <f t="shared" si="15"/>
        <v/>
      </c>
      <c r="AA249" s="98">
        <f>COUNTIFS($B$1:B249,B249,$E$1:E249,E249)</f>
        <v>9</v>
      </c>
      <c r="AB249" s="98"/>
    </row>
    <row r="250" spans="1:28" ht="19.95" customHeight="1" x14ac:dyDescent="0.3">
      <c r="A250" s="9" t="s">
        <v>61</v>
      </c>
      <c r="B250" s="21" t="s">
        <v>746</v>
      </c>
      <c r="C250" s="21" t="s">
        <v>747</v>
      </c>
      <c r="D250" s="21" t="s">
        <v>335</v>
      </c>
      <c r="E250" s="21" t="s">
        <v>349</v>
      </c>
      <c r="F250" s="21" t="s">
        <v>350</v>
      </c>
      <c r="G250" s="21" t="s">
        <v>768</v>
      </c>
      <c r="H250" s="21" t="s">
        <v>787</v>
      </c>
      <c r="I250" s="21" t="s">
        <v>788</v>
      </c>
      <c r="J250" s="21" t="s">
        <v>23</v>
      </c>
      <c r="K250" s="21"/>
      <c r="L250" s="21" t="s">
        <v>120</v>
      </c>
      <c r="M250" s="21" t="s">
        <v>12</v>
      </c>
      <c r="N250" s="21" t="s">
        <v>25</v>
      </c>
      <c r="O250" s="21" t="s">
        <v>341</v>
      </c>
      <c r="P250" s="21" t="s">
        <v>753</v>
      </c>
      <c r="Q250" s="92">
        <v>50</v>
      </c>
      <c r="R250" s="22">
        <f>IF(EXACT($D$6,"LOT 3 (Tots)"),SUMIF(Inventari!K:K,Tasques!E250,Inventari!Q:Q),SUMIFS(Inventari!Q:Q,Inventari!O:O,$D$7,Inventari!K:K,Tasques!E250))</f>
        <v>45</v>
      </c>
      <c r="S250" s="22"/>
      <c r="T250" s="92">
        <f t="shared" si="12"/>
        <v>2250</v>
      </c>
      <c r="U250" s="22">
        <v>1</v>
      </c>
      <c r="V250" s="92">
        <f t="shared" si="13"/>
        <v>2250</v>
      </c>
      <c r="W250" s="87" t="e">
        <f>_xlfn.XLOOKUP(P250,#REF!,#REF!)</f>
        <v>#REF!</v>
      </c>
      <c r="X250" s="80" t="e">
        <f t="shared" si="14"/>
        <v>#REF!</v>
      </c>
      <c r="Y250" s="80" t="str">
        <f>IF(EXACT(COUNTIFS($B$1:B250,B250,$E$1:E250,E250),_xlfn.MAXIFS(AA:AA,B:B,B250,E:E,E250)),SUMIFS(X:X,B:B,B250,E:E,E250),"")</f>
        <v/>
      </c>
      <c r="Z250" s="81" t="str">
        <f t="shared" si="15"/>
        <v/>
      </c>
      <c r="AA250" s="98">
        <f>COUNTIFS($B$1:B250,B250,$E$1:E250,E250)</f>
        <v>10</v>
      </c>
      <c r="AB250" s="98"/>
    </row>
    <row r="251" spans="1:28" ht="19.95" customHeight="1" x14ac:dyDescent="0.3">
      <c r="A251" s="9" t="s">
        <v>61</v>
      </c>
      <c r="B251" s="21" t="s">
        <v>746</v>
      </c>
      <c r="C251" s="21" t="s">
        <v>747</v>
      </c>
      <c r="D251" s="21" t="s">
        <v>335</v>
      </c>
      <c r="E251" s="21" t="s">
        <v>349</v>
      </c>
      <c r="F251" s="21" t="s">
        <v>350</v>
      </c>
      <c r="G251" s="21" t="s">
        <v>768</v>
      </c>
      <c r="H251" s="21" t="s">
        <v>789</v>
      </c>
      <c r="I251" s="21" t="s">
        <v>790</v>
      </c>
      <c r="J251" s="21" t="s">
        <v>23</v>
      </c>
      <c r="K251" s="21"/>
      <c r="L251" s="21" t="s">
        <v>120</v>
      </c>
      <c r="M251" s="21" t="s">
        <v>12</v>
      </c>
      <c r="N251" s="21" t="s">
        <v>25</v>
      </c>
      <c r="O251" s="21" t="s">
        <v>341</v>
      </c>
      <c r="P251" s="21" t="s">
        <v>753</v>
      </c>
      <c r="Q251" s="92">
        <v>50</v>
      </c>
      <c r="R251" s="22">
        <f>IF(EXACT($D$6,"LOT 3 (Tots)"),SUMIF(Inventari!K:K,Tasques!E251,Inventari!Q:Q),SUMIFS(Inventari!Q:Q,Inventari!O:O,$D$7,Inventari!K:K,Tasques!E251))</f>
        <v>45</v>
      </c>
      <c r="S251" s="22"/>
      <c r="T251" s="92">
        <f t="shared" si="12"/>
        <v>2250</v>
      </c>
      <c r="U251" s="22">
        <v>1</v>
      </c>
      <c r="V251" s="92">
        <f t="shared" si="13"/>
        <v>2250</v>
      </c>
      <c r="W251" s="87" t="e">
        <f>_xlfn.XLOOKUP(P251,#REF!,#REF!)</f>
        <v>#REF!</v>
      </c>
      <c r="X251" s="80" t="e">
        <f t="shared" si="14"/>
        <v>#REF!</v>
      </c>
      <c r="Y251" s="80" t="str">
        <f>IF(EXACT(COUNTIFS($B$1:B251,B251,$E$1:E251,E251),_xlfn.MAXIFS(AA:AA,B:B,B251,E:E,E251)),SUMIFS(X:X,B:B,B251,E:E,E251),"")</f>
        <v/>
      </c>
      <c r="Z251" s="81" t="str">
        <f t="shared" si="15"/>
        <v/>
      </c>
      <c r="AA251" s="98">
        <f>COUNTIFS($B$1:B251,B251,$E$1:E251,E251)</f>
        <v>11</v>
      </c>
      <c r="AB251" s="98"/>
    </row>
    <row r="252" spans="1:28" ht="19.95" customHeight="1" x14ac:dyDescent="0.3">
      <c r="A252" s="9" t="s">
        <v>61</v>
      </c>
      <c r="B252" s="21" t="s">
        <v>746</v>
      </c>
      <c r="C252" s="21" t="s">
        <v>747</v>
      </c>
      <c r="D252" s="21" t="s">
        <v>335</v>
      </c>
      <c r="E252" s="21" t="s">
        <v>349</v>
      </c>
      <c r="F252" s="21" t="s">
        <v>350</v>
      </c>
      <c r="G252" s="21" t="s">
        <v>768</v>
      </c>
      <c r="H252" s="21" t="s">
        <v>791</v>
      </c>
      <c r="I252" s="21" t="s">
        <v>792</v>
      </c>
      <c r="J252" s="21" t="s">
        <v>23</v>
      </c>
      <c r="K252" s="21"/>
      <c r="L252" s="21" t="s">
        <v>120</v>
      </c>
      <c r="M252" s="21" t="s">
        <v>12</v>
      </c>
      <c r="N252" s="21" t="s">
        <v>25</v>
      </c>
      <c r="O252" s="21" t="s">
        <v>341</v>
      </c>
      <c r="P252" s="21" t="s">
        <v>753</v>
      </c>
      <c r="Q252" s="92">
        <v>50</v>
      </c>
      <c r="R252" s="22">
        <f>IF(EXACT($D$6,"LOT 3 (Tots)"),SUMIF(Inventari!K:K,Tasques!E252,Inventari!Q:Q),SUMIFS(Inventari!Q:Q,Inventari!O:O,$D$7,Inventari!K:K,Tasques!E252))</f>
        <v>45</v>
      </c>
      <c r="S252" s="22"/>
      <c r="T252" s="92">
        <f t="shared" si="12"/>
        <v>2250</v>
      </c>
      <c r="U252" s="22">
        <v>1</v>
      </c>
      <c r="V252" s="92">
        <f t="shared" si="13"/>
        <v>2250</v>
      </c>
      <c r="W252" s="87" t="e">
        <f>_xlfn.XLOOKUP(P252,#REF!,#REF!)</f>
        <v>#REF!</v>
      </c>
      <c r="X252" s="80" t="e">
        <f t="shared" si="14"/>
        <v>#REF!</v>
      </c>
      <c r="Y252" s="80" t="str">
        <f>IF(EXACT(COUNTIFS($B$1:B252,B252,$E$1:E252,E252),_xlfn.MAXIFS(AA:AA,B:B,B252,E:E,E252)),SUMIFS(X:X,B:B,B252,E:E,E252),"")</f>
        <v/>
      </c>
      <c r="Z252" s="81" t="str">
        <f t="shared" si="15"/>
        <v/>
      </c>
      <c r="AA252" s="98">
        <f>COUNTIFS($B$1:B252,B252,$E$1:E252,E252)</f>
        <v>12</v>
      </c>
      <c r="AB252" s="98"/>
    </row>
    <row r="253" spans="1:28" ht="19.95" customHeight="1" x14ac:dyDescent="0.3">
      <c r="A253" s="9" t="s">
        <v>61</v>
      </c>
      <c r="B253" s="21" t="s">
        <v>746</v>
      </c>
      <c r="C253" s="21" t="s">
        <v>747</v>
      </c>
      <c r="D253" s="21" t="s">
        <v>335</v>
      </c>
      <c r="E253" s="21" t="s">
        <v>349</v>
      </c>
      <c r="F253" s="21" t="s">
        <v>350</v>
      </c>
      <c r="G253" s="21" t="s">
        <v>768</v>
      </c>
      <c r="H253" s="21" t="s">
        <v>793</v>
      </c>
      <c r="I253" s="21" t="s">
        <v>794</v>
      </c>
      <c r="J253" s="21" t="s">
        <v>23</v>
      </c>
      <c r="K253" s="21"/>
      <c r="L253" s="21" t="s">
        <v>120</v>
      </c>
      <c r="M253" s="21" t="s">
        <v>12</v>
      </c>
      <c r="N253" s="21" t="s">
        <v>25</v>
      </c>
      <c r="O253" s="21" t="s">
        <v>341</v>
      </c>
      <c r="P253" s="21" t="s">
        <v>753</v>
      </c>
      <c r="Q253" s="92">
        <v>50</v>
      </c>
      <c r="R253" s="22">
        <f>IF(EXACT($D$6,"LOT 3 (Tots)"),SUMIF(Inventari!K:K,Tasques!E253,Inventari!Q:Q),SUMIFS(Inventari!Q:Q,Inventari!O:O,$D$7,Inventari!K:K,Tasques!E253))</f>
        <v>45</v>
      </c>
      <c r="S253" s="22"/>
      <c r="T253" s="92">
        <f t="shared" si="12"/>
        <v>2250</v>
      </c>
      <c r="U253" s="22">
        <v>1</v>
      </c>
      <c r="V253" s="92">
        <f t="shared" si="13"/>
        <v>2250</v>
      </c>
      <c r="W253" s="87" t="e">
        <f>_xlfn.XLOOKUP(P253,#REF!,#REF!)</f>
        <v>#REF!</v>
      </c>
      <c r="X253" s="80" t="e">
        <f t="shared" si="14"/>
        <v>#REF!</v>
      </c>
      <c r="Y253" s="80" t="str">
        <f>IF(EXACT(COUNTIFS($B$1:B253,B253,$E$1:E253,E253),_xlfn.MAXIFS(AA:AA,B:B,B253,E:E,E253)),SUMIFS(X:X,B:B,B253,E:E,E253),"")</f>
        <v/>
      </c>
      <c r="Z253" s="81" t="str">
        <f t="shared" si="15"/>
        <v/>
      </c>
      <c r="AA253" s="98">
        <f>COUNTIFS($B$1:B253,B253,$E$1:E253,E253)</f>
        <v>13</v>
      </c>
      <c r="AB253" s="98"/>
    </row>
    <row r="254" spans="1:28" ht="19.95" customHeight="1" x14ac:dyDescent="0.3">
      <c r="A254" s="9" t="s">
        <v>61</v>
      </c>
      <c r="B254" s="21" t="s">
        <v>746</v>
      </c>
      <c r="C254" s="21" t="s">
        <v>747</v>
      </c>
      <c r="D254" s="21" t="s">
        <v>335</v>
      </c>
      <c r="E254" s="21" t="s">
        <v>349</v>
      </c>
      <c r="F254" s="21" t="s">
        <v>350</v>
      </c>
      <c r="G254" s="21" t="s">
        <v>768</v>
      </c>
      <c r="H254" s="21" t="s">
        <v>795</v>
      </c>
      <c r="I254" s="21" t="s">
        <v>796</v>
      </c>
      <c r="J254" s="21" t="s">
        <v>23</v>
      </c>
      <c r="K254" s="21"/>
      <c r="L254" s="21" t="s">
        <v>120</v>
      </c>
      <c r="M254" s="21" t="s">
        <v>12</v>
      </c>
      <c r="N254" s="21" t="s">
        <v>25</v>
      </c>
      <c r="O254" s="21" t="s">
        <v>341</v>
      </c>
      <c r="P254" s="21" t="s">
        <v>753</v>
      </c>
      <c r="Q254" s="92">
        <v>50</v>
      </c>
      <c r="R254" s="22">
        <f>IF(EXACT($D$6,"LOT 3 (Tots)"),SUMIF(Inventari!K:K,Tasques!E254,Inventari!Q:Q),SUMIFS(Inventari!Q:Q,Inventari!O:O,$D$7,Inventari!K:K,Tasques!E254))</f>
        <v>45</v>
      </c>
      <c r="S254" s="22"/>
      <c r="T254" s="92">
        <f t="shared" si="12"/>
        <v>2250</v>
      </c>
      <c r="U254" s="22">
        <v>1</v>
      </c>
      <c r="V254" s="92">
        <f t="shared" si="13"/>
        <v>2250</v>
      </c>
      <c r="W254" s="87" t="e">
        <f>_xlfn.XLOOKUP(P254,#REF!,#REF!)</f>
        <v>#REF!</v>
      </c>
      <c r="X254" s="80" t="e">
        <f t="shared" si="14"/>
        <v>#REF!</v>
      </c>
      <c r="Y254" s="80" t="str">
        <f>IF(EXACT(COUNTIFS($B$1:B254,B254,$E$1:E254,E254),_xlfn.MAXIFS(AA:AA,B:B,B254,E:E,E254)),SUMIFS(X:X,B:B,B254,E:E,E254),"")</f>
        <v/>
      </c>
      <c r="Z254" s="81" t="str">
        <f t="shared" si="15"/>
        <v/>
      </c>
      <c r="AA254" s="98">
        <f>COUNTIFS($B$1:B254,B254,$E$1:E254,E254)</f>
        <v>14</v>
      </c>
      <c r="AB254" s="98"/>
    </row>
    <row r="255" spans="1:28" ht="19.95" customHeight="1" x14ac:dyDescent="0.3">
      <c r="A255" s="9" t="s">
        <v>61</v>
      </c>
      <c r="B255" s="21" t="s">
        <v>746</v>
      </c>
      <c r="C255" s="21" t="s">
        <v>747</v>
      </c>
      <c r="D255" s="21" t="s">
        <v>335</v>
      </c>
      <c r="E255" s="21" t="s">
        <v>349</v>
      </c>
      <c r="F255" s="21" t="s">
        <v>350</v>
      </c>
      <c r="G255" s="21" t="s">
        <v>768</v>
      </c>
      <c r="H255" s="21" t="s">
        <v>797</v>
      </c>
      <c r="I255" s="21" t="s">
        <v>798</v>
      </c>
      <c r="J255" s="21" t="s">
        <v>23</v>
      </c>
      <c r="K255" s="21"/>
      <c r="L255" s="21" t="s">
        <v>120</v>
      </c>
      <c r="M255" s="21" t="s">
        <v>12</v>
      </c>
      <c r="N255" s="21" t="s">
        <v>25</v>
      </c>
      <c r="O255" s="21" t="s">
        <v>341</v>
      </c>
      <c r="P255" s="21" t="s">
        <v>753</v>
      </c>
      <c r="Q255" s="92">
        <v>50</v>
      </c>
      <c r="R255" s="22">
        <f>IF(EXACT($D$6,"LOT 3 (Tots)"),SUMIF(Inventari!K:K,Tasques!E255,Inventari!Q:Q),SUMIFS(Inventari!Q:Q,Inventari!O:O,$D$7,Inventari!K:K,Tasques!E255))</f>
        <v>45</v>
      </c>
      <c r="S255" s="22"/>
      <c r="T255" s="92">
        <f t="shared" si="12"/>
        <v>2250</v>
      </c>
      <c r="U255" s="22">
        <v>1</v>
      </c>
      <c r="V255" s="92">
        <f t="shared" si="13"/>
        <v>2250</v>
      </c>
      <c r="W255" s="87" t="e">
        <f>_xlfn.XLOOKUP(P255,#REF!,#REF!)</f>
        <v>#REF!</v>
      </c>
      <c r="X255" s="80" t="e">
        <f t="shared" si="14"/>
        <v>#REF!</v>
      </c>
      <c r="Y255" s="80" t="str">
        <f>IF(EXACT(COUNTIFS($B$1:B255,B255,$E$1:E255,E255),_xlfn.MAXIFS(AA:AA,B:B,B255,E:E,E255)),SUMIFS(X:X,B:B,B255,E:E,E255),"")</f>
        <v/>
      </c>
      <c r="Z255" s="81" t="str">
        <f t="shared" si="15"/>
        <v/>
      </c>
      <c r="AA255" s="98">
        <f>COUNTIFS($B$1:B255,B255,$E$1:E255,E255)</f>
        <v>15</v>
      </c>
      <c r="AB255" s="98"/>
    </row>
    <row r="256" spans="1:28" ht="19.95" customHeight="1" x14ac:dyDescent="0.3">
      <c r="A256" s="9" t="s">
        <v>61</v>
      </c>
      <c r="B256" s="21" t="s">
        <v>746</v>
      </c>
      <c r="C256" s="21" t="s">
        <v>747</v>
      </c>
      <c r="D256" s="21" t="s">
        <v>335</v>
      </c>
      <c r="E256" s="21" t="s">
        <v>349</v>
      </c>
      <c r="F256" s="21" t="s">
        <v>350</v>
      </c>
      <c r="G256" s="21" t="s">
        <v>768</v>
      </c>
      <c r="H256" s="21" t="s">
        <v>799</v>
      </c>
      <c r="I256" s="21" t="s">
        <v>800</v>
      </c>
      <c r="J256" s="21" t="s">
        <v>23</v>
      </c>
      <c r="K256" s="21"/>
      <c r="L256" s="21" t="s">
        <v>120</v>
      </c>
      <c r="M256" s="21" t="s">
        <v>12</v>
      </c>
      <c r="N256" s="21" t="s">
        <v>25</v>
      </c>
      <c r="O256" s="21" t="s">
        <v>341</v>
      </c>
      <c r="P256" s="21" t="s">
        <v>753</v>
      </c>
      <c r="Q256" s="92">
        <v>50</v>
      </c>
      <c r="R256" s="22">
        <f>IF(EXACT($D$6,"LOT 3 (Tots)"),SUMIF(Inventari!K:K,Tasques!E256,Inventari!Q:Q),SUMIFS(Inventari!Q:Q,Inventari!O:O,$D$7,Inventari!K:K,Tasques!E256))</f>
        <v>45</v>
      </c>
      <c r="S256" s="22"/>
      <c r="T256" s="92">
        <f t="shared" si="12"/>
        <v>2250</v>
      </c>
      <c r="U256" s="22">
        <v>1</v>
      </c>
      <c r="V256" s="92">
        <f t="shared" si="13"/>
        <v>2250</v>
      </c>
      <c r="W256" s="87" t="e">
        <f>_xlfn.XLOOKUP(P256,#REF!,#REF!)</f>
        <v>#REF!</v>
      </c>
      <c r="X256" s="80" t="e">
        <f t="shared" si="14"/>
        <v>#REF!</v>
      </c>
      <c r="Y256" s="80" t="str">
        <f>IF(EXACT(COUNTIFS($B$1:B256,B256,$E$1:E256,E256),_xlfn.MAXIFS(AA:AA,B:B,B256,E:E,E256)),SUMIFS(X:X,B:B,B256,E:E,E256),"")</f>
        <v/>
      </c>
      <c r="Z256" s="81" t="str">
        <f t="shared" si="15"/>
        <v/>
      </c>
      <c r="AA256" s="98">
        <f>COUNTIFS($B$1:B256,B256,$E$1:E256,E256)</f>
        <v>16</v>
      </c>
      <c r="AB256" s="98"/>
    </row>
    <row r="257" spans="1:28" ht="19.95" customHeight="1" x14ac:dyDescent="0.3">
      <c r="A257" s="9" t="s">
        <v>61</v>
      </c>
      <c r="B257" s="21" t="s">
        <v>746</v>
      </c>
      <c r="C257" s="21" t="s">
        <v>747</v>
      </c>
      <c r="D257" s="21" t="s">
        <v>335</v>
      </c>
      <c r="E257" s="21" t="s">
        <v>349</v>
      </c>
      <c r="F257" s="21" t="s">
        <v>350</v>
      </c>
      <c r="G257" s="21" t="s">
        <v>768</v>
      </c>
      <c r="H257" s="21" t="s">
        <v>801</v>
      </c>
      <c r="I257" s="21" t="s">
        <v>802</v>
      </c>
      <c r="J257" s="21" t="s">
        <v>23</v>
      </c>
      <c r="K257" s="21"/>
      <c r="L257" s="21" t="s">
        <v>120</v>
      </c>
      <c r="M257" s="21" t="s">
        <v>12</v>
      </c>
      <c r="N257" s="21" t="s">
        <v>25</v>
      </c>
      <c r="O257" s="21" t="s">
        <v>341</v>
      </c>
      <c r="P257" s="21" t="s">
        <v>753</v>
      </c>
      <c r="Q257" s="92">
        <v>50</v>
      </c>
      <c r="R257" s="22">
        <f>IF(EXACT($D$6,"LOT 3 (Tots)"),SUMIF(Inventari!K:K,Tasques!E257,Inventari!Q:Q),SUMIFS(Inventari!Q:Q,Inventari!O:O,$D$7,Inventari!K:K,Tasques!E257))</f>
        <v>45</v>
      </c>
      <c r="S257" s="22"/>
      <c r="T257" s="92">
        <f t="shared" si="12"/>
        <v>2250</v>
      </c>
      <c r="U257" s="22">
        <v>1</v>
      </c>
      <c r="V257" s="92">
        <f t="shared" si="13"/>
        <v>2250</v>
      </c>
      <c r="W257" s="87" t="e">
        <f>_xlfn.XLOOKUP(P257,#REF!,#REF!)</f>
        <v>#REF!</v>
      </c>
      <c r="X257" s="80" t="e">
        <f t="shared" si="14"/>
        <v>#REF!</v>
      </c>
      <c r="Y257" s="80" t="str">
        <f>IF(EXACT(COUNTIFS($B$1:B257,B257,$E$1:E257,E257),_xlfn.MAXIFS(AA:AA,B:B,B257,E:E,E257)),SUMIFS(X:X,B:B,B257,E:E,E257),"")</f>
        <v/>
      </c>
      <c r="Z257" s="81" t="str">
        <f t="shared" si="15"/>
        <v/>
      </c>
      <c r="AA257" s="98">
        <f>COUNTIFS($B$1:B257,B257,$E$1:E257,E257)</f>
        <v>17</v>
      </c>
      <c r="AB257" s="98"/>
    </row>
    <row r="258" spans="1:28" ht="19.95" customHeight="1" x14ac:dyDescent="0.3">
      <c r="A258" s="9" t="s">
        <v>61</v>
      </c>
      <c r="B258" s="21" t="s">
        <v>746</v>
      </c>
      <c r="C258" s="21" t="s">
        <v>747</v>
      </c>
      <c r="D258" s="21" t="s">
        <v>335</v>
      </c>
      <c r="E258" s="21" t="s">
        <v>349</v>
      </c>
      <c r="F258" s="21" t="s">
        <v>350</v>
      </c>
      <c r="G258" s="21" t="s">
        <v>768</v>
      </c>
      <c r="H258" s="21" t="s">
        <v>803</v>
      </c>
      <c r="I258" s="21" t="s">
        <v>804</v>
      </c>
      <c r="J258" s="21" t="s">
        <v>23</v>
      </c>
      <c r="K258" s="21"/>
      <c r="L258" s="21" t="s">
        <v>120</v>
      </c>
      <c r="M258" s="21" t="s">
        <v>12</v>
      </c>
      <c r="N258" s="21" t="s">
        <v>25</v>
      </c>
      <c r="O258" s="21" t="s">
        <v>341</v>
      </c>
      <c r="P258" s="21" t="s">
        <v>753</v>
      </c>
      <c r="Q258" s="92">
        <v>50</v>
      </c>
      <c r="R258" s="22">
        <f>IF(EXACT($D$6,"LOT 3 (Tots)"),SUMIF(Inventari!K:K,Tasques!E258,Inventari!Q:Q),SUMIFS(Inventari!Q:Q,Inventari!O:O,$D$7,Inventari!K:K,Tasques!E258))</f>
        <v>45</v>
      </c>
      <c r="S258" s="22"/>
      <c r="T258" s="92">
        <f t="shared" si="12"/>
        <v>2250</v>
      </c>
      <c r="U258" s="22">
        <v>1</v>
      </c>
      <c r="V258" s="92">
        <f t="shared" si="13"/>
        <v>2250</v>
      </c>
      <c r="W258" s="87" t="e">
        <f>_xlfn.XLOOKUP(P258,#REF!,#REF!)</f>
        <v>#REF!</v>
      </c>
      <c r="X258" s="80" t="e">
        <f t="shared" si="14"/>
        <v>#REF!</v>
      </c>
      <c r="Y258" s="80" t="e">
        <f>IF(EXACT(COUNTIFS($B$1:B258,B258,$E$1:E258,E258),_xlfn.MAXIFS(AA:AA,B:B,B258,E:E,E258)),SUMIFS(X:X,B:B,B258,E:E,E258),"")</f>
        <v>#REF!</v>
      </c>
      <c r="Z258" s="81" t="str">
        <f t="shared" si="15"/>
        <v/>
      </c>
      <c r="AA258" s="98">
        <f>COUNTIFS($B$1:B258,B258,$E$1:E258,E258)</f>
        <v>18</v>
      </c>
      <c r="AB258" s="98"/>
    </row>
    <row r="259" spans="1:28" ht="19.95" customHeight="1" x14ac:dyDescent="0.3">
      <c r="A259" s="9" t="s">
        <v>61</v>
      </c>
      <c r="B259" s="21" t="s">
        <v>746</v>
      </c>
      <c r="C259" s="21" t="s">
        <v>747</v>
      </c>
      <c r="D259" s="21" t="s">
        <v>335</v>
      </c>
      <c r="E259" s="21" t="s">
        <v>336</v>
      </c>
      <c r="F259" s="21" t="s">
        <v>337</v>
      </c>
      <c r="G259" s="21" t="s">
        <v>805</v>
      </c>
      <c r="H259" s="21" t="s">
        <v>806</v>
      </c>
      <c r="I259" s="21" t="s">
        <v>807</v>
      </c>
      <c r="J259" s="21" t="s">
        <v>23</v>
      </c>
      <c r="K259" s="21"/>
      <c r="L259" s="21" t="s">
        <v>120</v>
      </c>
      <c r="M259" s="21" t="s">
        <v>12</v>
      </c>
      <c r="N259" s="21" t="s">
        <v>25</v>
      </c>
      <c r="O259" s="21" t="s">
        <v>341</v>
      </c>
      <c r="P259" s="21" t="s">
        <v>753</v>
      </c>
      <c r="Q259" s="92">
        <v>33</v>
      </c>
      <c r="R259" s="22">
        <f>IF(EXACT($D$6,"LOT 3 (Tots)"),SUMIF(Inventari!K:K,Tasques!E259,Inventari!Q:Q),SUMIFS(Inventari!Q:Q,Inventari!O:O,$D$7,Inventari!K:K,Tasques!E259))</f>
        <v>40</v>
      </c>
      <c r="S259" s="22"/>
      <c r="T259" s="92">
        <f t="shared" si="12"/>
        <v>1320</v>
      </c>
      <c r="U259" s="22">
        <v>1</v>
      </c>
      <c r="V259" s="92">
        <f t="shared" si="13"/>
        <v>1320</v>
      </c>
      <c r="W259" s="87" t="e">
        <f>_xlfn.XLOOKUP(P259,#REF!,#REF!)</f>
        <v>#REF!</v>
      </c>
      <c r="X259" s="80" t="e">
        <f t="shared" si="14"/>
        <v>#REF!</v>
      </c>
      <c r="Y259" s="80" t="str">
        <f>IF(EXACT(COUNTIFS($B$1:B259,B259,$E$1:E259,E259),_xlfn.MAXIFS(AA:AA,B:B,B259,E:E,E259)),SUMIFS(X:X,B:B,B259,E:E,E259),"")</f>
        <v/>
      </c>
      <c r="Z259" s="81" t="str">
        <f t="shared" si="15"/>
        <v/>
      </c>
      <c r="AA259" s="98">
        <f>COUNTIFS($B$1:B259,B259,$E$1:E259,E259)</f>
        <v>1</v>
      </c>
      <c r="AB259" s="98"/>
    </row>
    <row r="260" spans="1:28" ht="19.95" customHeight="1" x14ac:dyDescent="0.3">
      <c r="A260" s="9" t="s">
        <v>61</v>
      </c>
      <c r="B260" s="21" t="s">
        <v>746</v>
      </c>
      <c r="C260" s="21" t="s">
        <v>747</v>
      </c>
      <c r="D260" s="21" t="s">
        <v>335</v>
      </c>
      <c r="E260" s="21" t="s">
        <v>336</v>
      </c>
      <c r="F260" s="21" t="s">
        <v>337</v>
      </c>
      <c r="G260" s="21" t="s">
        <v>805</v>
      </c>
      <c r="H260" s="21" t="s">
        <v>808</v>
      </c>
      <c r="I260" s="21" t="s">
        <v>809</v>
      </c>
      <c r="J260" s="21" t="s">
        <v>23</v>
      </c>
      <c r="K260" s="21"/>
      <c r="L260" s="21" t="s">
        <v>120</v>
      </c>
      <c r="M260" s="21" t="s">
        <v>12</v>
      </c>
      <c r="N260" s="21" t="s">
        <v>25</v>
      </c>
      <c r="O260" s="21" t="s">
        <v>341</v>
      </c>
      <c r="P260" s="21" t="s">
        <v>753</v>
      </c>
      <c r="Q260" s="92">
        <v>33</v>
      </c>
      <c r="R260" s="22">
        <f>IF(EXACT($D$6,"LOT 3 (Tots)"),SUMIF(Inventari!K:K,Tasques!E260,Inventari!Q:Q),SUMIFS(Inventari!Q:Q,Inventari!O:O,$D$7,Inventari!K:K,Tasques!E260))</f>
        <v>40</v>
      </c>
      <c r="S260" s="22"/>
      <c r="T260" s="92">
        <f t="shared" si="12"/>
        <v>1320</v>
      </c>
      <c r="U260" s="22">
        <v>1</v>
      </c>
      <c r="V260" s="92">
        <f t="shared" si="13"/>
        <v>1320</v>
      </c>
      <c r="W260" s="87" t="e">
        <f>_xlfn.XLOOKUP(P260,#REF!,#REF!)</f>
        <v>#REF!</v>
      </c>
      <c r="X260" s="80" t="e">
        <f t="shared" si="14"/>
        <v>#REF!</v>
      </c>
      <c r="Y260" s="80" t="str">
        <f>IF(EXACT(COUNTIFS($B$1:B260,B260,$E$1:E260,E260),_xlfn.MAXIFS(AA:AA,B:B,B260,E:E,E260)),SUMIFS(X:X,B:B,B260,E:E,E260),"")</f>
        <v/>
      </c>
      <c r="Z260" s="81" t="str">
        <f t="shared" si="15"/>
        <v/>
      </c>
      <c r="AA260" s="98">
        <f>COUNTIFS($B$1:B260,B260,$E$1:E260,E260)</f>
        <v>2</v>
      </c>
      <c r="AB260" s="98"/>
    </row>
    <row r="261" spans="1:28" ht="19.95" customHeight="1" x14ac:dyDescent="0.3">
      <c r="A261" s="9" t="s">
        <v>61</v>
      </c>
      <c r="B261" s="21" t="s">
        <v>746</v>
      </c>
      <c r="C261" s="21" t="s">
        <v>747</v>
      </c>
      <c r="D261" s="21" t="s">
        <v>335</v>
      </c>
      <c r="E261" s="21" t="s">
        <v>336</v>
      </c>
      <c r="F261" s="21" t="s">
        <v>337</v>
      </c>
      <c r="G261" s="21" t="s">
        <v>805</v>
      </c>
      <c r="H261" s="21" t="s">
        <v>810</v>
      </c>
      <c r="I261" s="21" t="s">
        <v>811</v>
      </c>
      <c r="J261" s="21" t="s">
        <v>23</v>
      </c>
      <c r="K261" s="21"/>
      <c r="L261" s="21" t="s">
        <v>120</v>
      </c>
      <c r="M261" s="21" t="s">
        <v>12</v>
      </c>
      <c r="N261" s="21" t="s">
        <v>25</v>
      </c>
      <c r="O261" s="21" t="s">
        <v>341</v>
      </c>
      <c r="P261" s="21" t="s">
        <v>753</v>
      </c>
      <c r="Q261" s="92">
        <v>33</v>
      </c>
      <c r="R261" s="22">
        <f>IF(EXACT($D$6,"LOT 3 (Tots)"),SUMIF(Inventari!K:K,Tasques!E261,Inventari!Q:Q),SUMIFS(Inventari!Q:Q,Inventari!O:O,$D$7,Inventari!K:K,Tasques!E261))</f>
        <v>40</v>
      </c>
      <c r="S261" s="22"/>
      <c r="T261" s="92">
        <f t="shared" si="12"/>
        <v>1320</v>
      </c>
      <c r="U261" s="22">
        <v>1</v>
      </c>
      <c r="V261" s="92">
        <f t="shared" si="13"/>
        <v>1320</v>
      </c>
      <c r="W261" s="87" t="e">
        <f>_xlfn.XLOOKUP(P261,#REF!,#REF!)</f>
        <v>#REF!</v>
      </c>
      <c r="X261" s="80" t="e">
        <f t="shared" si="14"/>
        <v>#REF!</v>
      </c>
      <c r="Y261" s="80" t="str">
        <f>IF(EXACT(COUNTIFS($B$1:B261,B261,$E$1:E261,E261),_xlfn.MAXIFS(AA:AA,B:B,B261,E:E,E261)),SUMIFS(X:X,B:B,B261,E:E,E261),"")</f>
        <v/>
      </c>
      <c r="Z261" s="81" t="str">
        <f t="shared" si="15"/>
        <v/>
      </c>
      <c r="AA261" s="98">
        <f>COUNTIFS($B$1:B261,B261,$E$1:E261,E261)</f>
        <v>3</v>
      </c>
      <c r="AB261" s="98"/>
    </row>
    <row r="262" spans="1:28" ht="19.95" customHeight="1" x14ac:dyDescent="0.3">
      <c r="A262" s="9" t="s">
        <v>61</v>
      </c>
      <c r="B262" s="21" t="s">
        <v>746</v>
      </c>
      <c r="C262" s="21" t="s">
        <v>747</v>
      </c>
      <c r="D262" s="21" t="s">
        <v>335</v>
      </c>
      <c r="E262" s="21" t="s">
        <v>336</v>
      </c>
      <c r="F262" s="21" t="s">
        <v>337</v>
      </c>
      <c r="G262" s="21" t="s">
        <v>805</v>
      </c>
      <c r="H262" s="21" t="s">
        <v>812</v>
      </c>
      <c r="I262" s="21" t="s">
        <v>813</v>
      </c>
      <c r="J262" s="21" t="s">
        <v>23</v>
      </c>
      <c r="K262" s="21"/>
      <c r="L262" s="21" t="s">
        <v>120</v>
      </c>
      <c r="M262" s="21" t="s">
        <v>12</v>
      </c>
      <c r="N262" s="21" t="s">
        <v>25</v>
      </c>
      <c r="O262" s="21" t="s">
        <v>341</v>
      </c>
      <c r="P262" s="21" t="s">
        <v>753</v>
      </c>
      <c r="Q262" s="92">
        <v>33</v>
      </c>
      <c r="R262" s="22">
        <f>IF(EXACT($D$6,"LOT 3 (Tots)"),SUMIF(Inventari!K:K,Tasques!E262,Inventari!Q:Q),SUMIFS(Inventari!Q:Q,Inventari!O:O,$D$7,Inventari!K:K,Tasques!E262))</f>
        <v>40</v>
      </c>
      <c r="S262" s="22"/>
      <c r="T262" s="92">
        <f t="shared" si="12"/>
        <v>1320</v>
      </c>
      <c r="U262" s="22">
        <v>1</v>
      </c>
      <c r="V262" s="92">
        <f t="shared" si="13"/>
        <v>1320</v>
      </c>
      <c r="W262" s="87" t="e">
        <f>_xlfn.XLOOKUP(P262,#REF!,#REF!)</f>
        <v>#REF!</v>
      </c>
      <c r="X262" s="80" t="e">
        <f t="shared" si="14"/>
        <v>#REF!</v>
      </c>
      <c r="Y262" s="80" t="str">
        <f>IF(EXACT(COUNTIFS($B$1:B262,B262,$E$1:E262,E262),_xlfn.MAXIFS(AA:AA,B:B,B262,E:E,E262)),SUMIFS(X:X,B:B,B262,E:E,E262),"")</f>
        <v/>
      </c>
      <c r="Z262" s="81" t="str">
        <f t="shared" si="15"/>
        <v/>
      </c>
      <c r="AA262" s="98">
        <f>COUNTIFS($B$1:B262,B262,$E$1:E262,E262)</f>
        <v>4</v>
      </c>
      <c r="AB262" s="98"/>
    </row>
    <row r="263" spans="1:28" ht="19.95" customHeight="1" x14ac:dyDescent="0.3">
      <c r="A263" s="9" t="s">
        <v>61</v>
      </c>
      <c r="B263" s="21" t="s">
        <v>746</v>
      </c>
      <c r="C263" s="21" t="s">
        <v>747</v>
      </c>
      <c r="D263" s="21" t="s">
        <v>335</v>
      </c>
      <c r="E263" s="21" t="s">
        <v>336</v>
      </c>
      <c r="F263" s="21" t="s">
        <v>337</v>
      </c>
      <c r="G263" s="21" t="s">
        <v>805</v>
      </c>
      <c r="H263" s="21" t="s">
        <v>814</v>
      </c>
      <c r="I263" s="21" t="s">
        <v>815</v>
      </c>
      <c r="J263" s="21" t="s">
        <v>23</v>
      </c>
      <c r="K263" s="21"/>
      <c r="L263" s="21" t="s">
        <v>120</v>
      </c>
      <c r="M263" s="21" t="s">
        <v>12</v>
      </c>
      <c r="N263" s="21" t="s">
        <v>25</v>
      </c>
      <c r="O263" s="21" t="s">
        <v>341</v>
      </c>
      <c r="P263" s="21" t="s">
        <v>753</v>
      </c>
      <c r="Q263" s="92">
        <v>33</v>
      </c>
      <c r="R263" s="22">
        <f>IF(EXACT($D$6,"LOT 3 (Tots)"),SUMIF(Inventari!K:K,Tasques!E263,Inventari!Q:Q),SUMIFS(Inventari!Q:Q,Inventari!O:O,$D$7,Inventari!K:K,Tasques!E263))</f>
        <v>40</v>
      </c>
      <c r="S263" s="22"/>
      <c r="T263" s="92">
        <f t="shared" si="12"/>
        <v>1320</v>
      </c>
      <c r="U263" s="22">
        <v>1</v>
      </c>
      <c r="V263" s="92">
        <f t="shared" si="13"/>
        <v>1320</v>
      </c>
      <c r="W263" s="87" t="e">
        <f>_xlfn.XLOOKUP(P263,#REF!,#REF!)</f>
        <v>#REF!</v>
      </c>
      <c r="X263" s="80" t="e">
        <f t="shared" si="14"/>
        <v>#REF!</v>
      </c>
      <c r="Y263" s="80" t="str">
        <f>IF(EXACT(COUNTIFS($B$1:B263,B263,$E$1:E263,E263),_xlfn.MAXIFS(AA:AA,B:B,B263,E:E,E263)),SUMIFS(X:X,B:B,B263,E:E,E263),"")</f>
        <v/>
      </c>
      <c r="Z263" s="81" t="str">
        <f t="shared" si="15"/>
        <v/>
      </c>
      <c r="AA263" s="98">
        <f>COUNTIFS($B$1:B263,B263,$E$1:E263,E263)</f>
        <v>5</v>
      </c>
      <c r="AB263" s="98"/>
    </row>
    <row r="264" spans="1:28" ht="19.95" customHeight="1" x14ac:dyDescent="0.3">
      <c r="A264" s="9" t="s">
        <v>61</v>
      </c>
      <c r="B264" s="21" t="s">
        <v>746</v>
      </c>
      <c r="C264" s="21" t="s">
        <v>747</v>
      </c>
      <c r="D264" s="21" t="s">
        <v>335</v>
      </c>
      <c r="E264" s="21" t="s">
        <v>336</v>
      </c>
      <c r="F264" s="21" t="s">
        <v>337</v>
      </c>
      <c r="G264" s="21" t="s">
        <v>805</v>
      </c>
      <c r="H264" s="21" t="s">
        <v>816</v>
      </c>
      <c r="I264" s="21" t="s">
        <v>817</v>
      </c>
      <c r="J264" s="21" t="s">
        <v>23</v>
      </c>
      <c r="K264" s="21"/>
      <c r="L264" s="21" t="s">
        <v>120</v>
      </c>
      <c r="M264" s="21" t="s">
        <v>12</v>
      </c>
      <c r="N264" s="21" t="s">
        <v>25</v>
      </c>
      <c r="O264" s="21" t="s">
        <v>341</v>
      </c>
      <c r="P264" s="21" t="s">
        <v>753</v>
      </c>
      <c r="Q264" s="92">
        <v>33</v>
      </c>
      <c r="R264" s="22">
        <f>IF(EXACT($D$6,"LOT 3 (Tots)"),SUMIF(Inventari!K:K,Tasques!E264,Inventari!Q:Q),SUMIFS(Inventari!Q:Q,Inventari!O:O,$D$7,Inventari!K:K,Tasques!E264))</f>
        <v>40</v>
      </c>
      <c r="S264" s="22"/>
      <c r="T264" s="92">
        <f t="shared" si="12"/>
        <v>1320</v>
      </c>
      <c r="U264" s="22">
        <v>1</v>
      </c>
      <c r="V264" s="92">
        <f t="shared" si="13"/>
        <v>1320</v>
      </c>
      <c r="W264" s="87" t="e">
        <f>_xlfn.XLOOKUP(P264,#REF!,#REF!)</f>
        <v>#REF!</v>
      </c>
      <c r="X264" s="80" t="e">
        <f t="shared" si="14"/>
        <v>#REF!</v>
      </c>
      <c r="Y264" s="80" t="str">
        <f>IF(EXACT(COUNTIFS($B$1:B264,B264,$E$1:E264,E264),_xlfn.MAXIFS(AA:AA,B:B,B264,E:E,E264)),SUMIFS(X:X,B:B,B264,E:E,E264),"")</f>
        <v/>
      </c>
      <c r="Z264" s="81" t="str">
        <f t="shared" si="15"/>
        <v/>
      </c>
      <c r="AA264" s="98">
        <f>COUNTIFS($B$1:B264,B264,$E$1:E264,E264)</f>
        <v>6</v>
      </c>
      <c r="AB264" s="98"/>
    </row>
    <row r="265" spans="1:28" ht="19.95" customHeight="1" x14ac:dyDescent="0.3">
      <c r="A265" s="9" t="s">
        <v>61</v>
      </c>
      <c r="B265" s="21" t="s">
        <v>746</v>
      </c>
      <c r="C265" s="21" t="s">
        <v>747</v>
      </c>
      <c r="D265" s="21" t="s">
        <v>335</v>
      </c>
      <c r="E265" s="21" t="s">
        <v>336</v>
      </c>
      <c r="F265" s="21" t="s">
        <v>337</v>
      </c>
      <c r="G265" s="21" t="s">
        <v>805</v>
      </c>
      <c r="H265" s="21" t="s">
        <v>818</v>
      </c>
      <c r="I265" s="21" t="s">
        <v>819</v>
      </c>
      <c r="J265" s="21" t="s">
        <v>23</v>
      </c>
      <c r="K265" s="21"/>
      <c r="L265" s="21" t="s">
        <v>120</v>
      </c>
      <c r="M265" s="21" t="s">
        <v>12</v>
      </c>
      <c r="N265" s="21" t="s">
        <v>25</v>
      </c>
      <c r="O265" s="21" t="s">
        <v>341</v>
      </c>
      <c r="P265" s="21" t="s">
        <v>753</v>
      </c>
      <c r="Q265" s="92">
        <v>33</v>
      </c>
      <c r="R265" s="22">
        <f>IF(EXACT($D$6,"LOT 3 (Tots)"),SUMIF(Inventari!K:K,Tasques!E265,Inventari!Q:Q),SUMIFS(Inventari!Q:Q,Inventari!O:O,$D$7,Inventari!K:K,Tasques!E265))</f>
        <v>40</v>
      </c>
      <c r="S265" s="22"/>
      <c r="T265" s="92">
        <f t="shared" ref="T265:T328" si="16">Q265*R265</f>
        <v>1320</v>
      </c>
      <c r="U265" s="22">
        <v>1</v>
      </c>
      <c r="V265" s="92">
        <f t="shared" ref="V265:V328" si="17">T265*U265</f>
        <v>1320</v>
      </c>
      <c r="W265" s="87" t="e">
        <f>_xlfn.XLOOKUP(P265,#REF!,#REF!)</f>
        <v>#REF!</v>
      </c>
      <c r="X265" s="80" t="e">
        <f t="shared" ref="X265:X328" si="18">(V265/3600)*W265</f>
        <v>#REF!</v>
      </c>
      <c r="Y265" s="80" t="str">
        <f>IF(EXACT(COUNTIFS($B$1:B265,B265,$E$1:E265,E265),_xlfn.MAXIFS(AA:AA,B:B,B265,E:E,E265)),SUMIFS(X:X,B:B,B265,E:E,E265),"")</f>
        <v/>
      </c>
      <c r="Z265" s="81" t="str">
        <f t="shared" si="15"/>
        <v/>
      </c>
      <c r="AA265" s="98">
        <f>COUNTIFS($B$1:B265,B265,$E$1:E265,E265)</f>
        <v>7</v>
      </c>
      <c r="AB265" s="98"/>
    </row>
    <row r="266" spans="1:28" ht="19.95" customHeight="1" x14ac:dyDescent="0.3">
      <c r="A266" s="9" t="s">
        <v>61</v>
      </c>
      <c r="B266" s="21" t="s">
        <v>746</v>
      </c>
      <c r="C266" s="21" t="s">
        <v>747</v>
      </c>
      <c r="D266" s="21" t="s">
        <v>335</v>
      </c>
      <c r="E266" s="21" t="s">
        <v>336</v>
      </c>
      <c r="F266" s="21" t="s">
        <v>337</v>
      </c>
      <c r="G266" s="21" t="s">
        <v>805</v>
      </c>
      <c r="H266" s="21" t="s">
        <v>820</v>
      </c>
      <c r="I266" s="21" t="s">
        <v>821</v>
      </c>
      <c r="J266" s="21" t="s">
        <v>23</v>
      </c>
      <c r="K266" s="21"/>
      <c r="L266" s="21" t="s">
        <v>120</v>
      </c>
      <c r="M266" s="21" t="s">
        <v>12</v>
      </c>
      <c r="N266" s="21" t="s">
        <v>25</v>
      </c>
      <c r="O266" s="21" t="s">
        <v>341</v>
      </c>
      <c r="P266" s="21" t="s">
        <v>753</v>
      </c>
      <c r="Q266" s="92">
        <v>33</v>
      </c>
      <c r="R266" s="22">
        <f>IF(EXACT($D$6,"LOT 3 (Tots)"),SUMIF(Inventari!K:K,Tasques!E266,Inventari!Q:Q),SUMIFS(Inventari!Q:Q,Inventari!O:O,$D$7,Inventari!K:K,Tasques!E266))</f>
        <v>40</v>
      </c>
      <c r="S266" s="22"/>
      <c r="T266" s="92">
        <f t="shared" si="16"/>
        <v>1320</v>
      </c>
      <c r="U266" s="22">
        <v>1</v>
      </c>
      <c r="V266" s="92">
        <f t="shared" si="17"/>
        <v>1320</v>
      </c>
      <c r="W266" s="87" t="e">
        <f>_xlfn.XLOOKUP(P266,#REF!,#REF!)</f>
        <v>#REF!</v>
      </c>
      <c r="X266" s="80" t="e">
        <f t="shared" si="18"/>
        <v>#REF!</v>
      </c>
      <c r="Y266" s="80" t="str">
        <f>IF(EXACT(COUNTIFS($B$1:B266,B266,$E$1:E266,E266),_xlfn.MAXIFS(AA:AA,B:B,B266,E:E,E266)),SUMIFS(X:X,B:B,B266,E:E,E266),"")</f>
        <v/>
      </c>
      <c r="Z266" s="81" t="str">
        <f t="shared" si="15"/>
        <v/>
      </c>
      <c r="AA266" s="98">
        <f>COUNTIFS($B$1:B266,B266,$E$1:E266,E266)</f>
        <v>8</v>
      </c>
      <c r="AB266" s="98"/>
    </row>
    <row r="267" spans="1:28" ht="19.95" customHeight="1" x14ac:dyDescent="0.3">
      <c r="A267" s="9" t="s">
        <v>61</v>
      </c>
      <c r="B267" s="21" t="s">
        <v>746</v>
      </c>
      <c r="C267" s="21" t="s">
        <v>747</v>
      </c>
      <c r="D267" s="21" t="s">
        <v>335</v>
      </c>
      <c r="E267" s="21" t="s">
        <v>336</v>
      </c>
      <c r="F267" s="21" t="s">
        <v>337</v>
      </c>
      <c r="G267" s="21" t="s">
        <v>805</v>
      </c>
      <c r="H267" s="21" t="s">
        <v>822</v>
      </c>
      <c r="I267" s="21" t="s">
        <v>823</v>
      </c>
      <c r="J267" s="21" t="s">
        <v>23</v>
      </c>
      <c r="K267" s="21"/>
      <c r="L267" s="21" t="s">
        <v>120</v>
      </c>
      <c r="M267" s="21" t="s">
        <v>12</v>
      </c>
      <c r="N267" s="21" t="s">
        <v>25</v>
      </c>
      <c r="O267" s="21" t="s">
        <v>341</v>
      </c>
      <c r="P267" s="21" t="s">
        <v>753</v>
      </c>
      <c r="Q267" s="92">
        <v>33</v>
      </c>
      <c r="R267" s="22">
        <f>IF(EXACT($D$6,"LOT 3 (Tots)"),SUMIF(Inventari!K:K,Tasques!E267,Inventari!Q:Q),SUMIFS(Inventari!Q:Q,Inventari!O:O,$D$7,Inventari!K:K,Tasques!E267))</f>
        <v>40</v>
      </c>
      <c r="S267" s="22"/>
      <c r="T267" s="92">
        <f t="shared" si="16"/>
        <v>1320</v>
      </c>
      <c r="U267" s="22">
        <v>1</v>
      </c>
      <c r="V267" s="92">
        <f t="shared" si="17"/>
        <v>1320</v>
      </c>
      <c r="W267" s="87" t="e">
        <f>_xlfn.XLOOKUP(P267,#REF!,#REF!)</f>
        <v>#REF!</v>
      </c>
      <c r="X267" s="80" t="e">
        <f t="shared" si="18"/>
        <v>#REF!</v>
      </c>
      <c r="Y267" s="80" t="e">
        <f>IF(EXACT(COUNTIFS($B$1:B267,B267,$E$1:E267,E267),_xlfn.MAXIFS(AA:AA,B:B,B267,E:E,E267)),SUMIFS(X:X,B:B,B267,E:E,E267),"")</f>
        <v>#REF!</v>
      </c>
      <c r="Z267" s="81" t="str">
        <f t="shared" si="15"/>
        <v/>
      </c>
      <c r="AA267" s="98">
        <f>COUNTIFS($B$1:B267,B267,$E$1:E267,E267)</f>
        <v>9</v>
      </c>
      <c r="AB267" s="98"/>
    </row>
    <row r="268" spans="1:28" ht="19.95" customHeight="1" x14ac:dyDescent="0.3">
      <c r="A268" s="9" t="s">
        <v>61</v>
      </c>
      <c r="B268" s="21" t="s">
        <v>746</v>
      </c>
      <c r="C268" s="21" t="s">
        <v>747</v>
      </c>
      <c r="D268" s="21" t="s">
        <v>335</v>
      </c>
      <c r="E268" s="21" t="s">
        <v>343</v>
      </c>
      <c r="F268" s="21" t="s">
        <v>344</v>
      </c>
      <c r="G268" s="21" t="s">
        <v>824</v>
      </c>
      <c r="H268" s="21" t="s">
        <v>825</v>
      </c>
      <c r="I268" s="21" t="s">
        <v>807</v>
      </c>
      <c r="J268" s="21" t="s">
        <v>23</v>
      </c>
      <c r="K268" s="21"/>
      <c r="L268" s="21" t="s">
        <v>120</v>
      </c>
      <c r="M268" s="21" t="s">
        <v>12</v>
      </c>
      <c r="N268" s="21" t="s">
        <v>25</v>
      </c>
      <c r="O268" s="21" t="s">
        <v>341</v>
      </c>
      <c r="P268" s="21" t="s">
        <v>753</v>
      </c>
      <c r="Q268" s="92">
        <v>33</v>
      </c>
      <c r="R268" s="22">
        <f>IF(EXACT($D$6,"LOT 3 (Tots)"),SUMIF(Inventari!K:K,Tasques!E268,Inventari!Q:Q),SUMIFS(Inventari!Q:Q,Inventari!O:O,$D$7,Inventari!K:K,Tasques!E268))</f>
        <v>161</v>
      </c>
      <c r="S268" s="22"/>
      <c r="T268" s="92">
        <f t="shared" si="16"/>
        <v>5313</v>
      </c>
      <c r="U268" s="22">
        <v>1</v>
      </c>
      <c r="V268" s="92">
        <f t="shared" si="17"/>
        <v>5313</v>
      </c>
      <c r="W268" s="87" t="e">
        <f>_xlfn.XLOOKUP(P268,#REF!,#REF!)</f>
        <v>#REF!</v>
      </c>
      <c r="X268" s="80" t="e">
        <f t="shared" si="18"/>
        <v>#REF!</v>
      </c>
      <c r="Y268" s="80" t="str">
        <f>IF(EXACT(COUNTIFS($B$1:B268,B268,$E$1:E268,E268),_xlfn.MAXIFS(AA:AA,B:B,B268,E:E,E268)),SUMIFS(X:X,B:B,B268,E:E,E268),"")</f>
        <v/>
      </c>
      <c r="Z268" s="81" t="str">
        <f t="shared" ref="Z268:Z331" si="19">IF(EXACT(AB268,""),IF(EXACT(B268,B269),"",SUMIF(B:B,B268,Y:Y)),AB268)</f>
        <v/>
      </c>
      <c r="AA268" s="98">
        <f>COUNTIFS($B$1:B268,B268,$E$1:E268,E268)</f>
        <v>1</v>
      </c>
      <c r="AB268" s="98"/>
    </row>
    <row r="269" spans="1:28" ht="19.95" customHeight="1" x14ac:dyDescent="0.3">
      <c r="A269" s="9" t="s">
        <v>61</v>
      </c>
      <c r="B269" s="21" t="s">
        <v>746</v>
      </c>
      <c r="C269" s="21" t="s">
        <v>747</v>
      </c>
      <c r="D269" s="21" t="s">
        <v>335</v>
      </c>
      <c r="E269" s="21" t="s">
        <v>343</v>
      </c>
      <c r="F269" s="21" t="s">
        <v>344</v>
      </c>
      <c r="G269" s="21" t="s">
        <v>824</v>
      </c>
      <c r="H269" s="21" t="s">
        <v>826</v>
      </c>
      <c r="I269" s="21" t="s">
        <v>809</v>
      </c>
      <c r="J269" s="21" t="s">
        <v>23</v>
      </c>
      <c r="K269" s="21"/>
      <c r="L269" s="21" t="s">
        <v>120</v>
      </c>
      <c r="M269" s="21" t="s">
        <v>12</v>
      </c>
      <c r="N269" s="21" t="s">
        <v>25</v>
      </c>
      <c r="O269" s="21" t="s">
        <v>341</v>
      </c>
      <c r="P269" s="21" t="s">
        <v>753</v>
      </c>
      <c r="Q269" s="92">
        <v>33</v>
      </c>
      <c r="R269" s="22">
        <f>IF(EXACT($D$6,"LOT 3 (Tots)"),SUMIF(Inventari!K:K,Tasques!E269,Inventari!Q:Q),SUMIFS(Inventari!Q:Q,Inventari!O:O,$D$7,Inventari!K:K,Tasques!E269))</f>
        <v>161</v>
      </c>
      <c r="S269" s="22"/>
      <c r="T269" s="92">
        <f t="shared" si="16"/>
        <v>5313</v>
      </c>
      <c r="U269" s="22">
        <v>1</v>
      </c>
      <c r="V269" s="92">
        <f t="shared" si="17"/>
        <v>5313</v>
      </c>
      <c r="W269" s="87" t="e">
        <f>_xlfn.XLOOKUP(P269,#REF!,#REF!)</f>
        <v>#REF!</v>
      </c>
      <c r="X269" s="80" t="e">
        <f t="shared" si="18"/>
        <v>#REF!</v>
      </c>
      <c r="Y269" s="80" t="str">
        <f>IF(EXACT(COUNTIFS($B$1:B269,B269,$E$1:E269,E269),_xlfn.MAXIFS(AA:AA,B:B,B269,E:E,E269)),SUMIFS(X:X,B:B,B269,E:E,E269),"")</f>
        <v/>
      </c>
      <c r="Z269" s="81" t="str">
        <f t="shared" si="19"/>
        <v/>
      </c>
      <c r="AA269" s="98">
        <f>COUNTIFS($B$1:B269,B269,$E$1:E269,E269)</f>
        <v>2</v>
      </c>
      <c r="AB269" s="98"/>
    </row>
    <row r="270" spans="1:28" ht="19.95" customHeight="1" x14ac:dyDescent="0.3">
      <c r="A270" s="9" t="s">
        <v>61</v>
      </c>
      <c r="B270" s="21" t="s">
        <v>746</v>
      </c>
      <c r="C270" s="21" t="s">
        <v>747</v>
      </c>
      <c r="D270" s="21" t="s">
        <v>335</v>
      </c>
      <c r="E270" s="21" t="s">
        <v>343</v>
      </c>
      <c r="F270" s="21" t="s">
        <v>344</v>
      </c>
      <c r="G270" s="21" t="s">
        <v>824</v>
      </c>
      <c r="H270" s="21" t="s">
        <v>827</v>
      </c>
      <c r="I270" s="21" t="s">
        <v>828</v>
      </c>
      <c r="J270" s="21" t="s">
        <v>23</v>
      </c>
      <c r="K270" s="21"/>
      <c r="L270" s="21" t="s">
        <v>120</v>
      </c>
      <c r="M270" s="21" t="s">
        <v>12</v>
      </c>
      <c r="N270" s="21" t="s">
        <v>25</v>
      </c>
      <c r="O270" s="21" t="s">
        <v>341</v>
      </c>
      <c r="P270" s="21" t="s">
        <v>753</v>
      </c>
      <c r="Q270" s="92">
        <v>33</v>
      </c>
      <c r="R270" s="22">
        <f>IF(EXACT($D$6,"LOT 3 (Tots)"),SUMIF(Inventari!K:K,Tasques!E270,Inventari!Q:Q),SUMIFS(Inventari!Q:Q,Inventari!O:O,$D$7,Inventari!K:K,Tasques!E270))</f>
        <v>161</v>
      </c>
      <c r="S270" s="22"/>
      <c r="T270" s="92">
        <f t="shared" si="16"/>
        <v>5313</v>
      </c>
      <c r="U270" s="22">
        <v>1</v>
      </c>
      <c r="V270" s="92">
        <f t="shared" si="17"/>
        <v>5313</v>
      </c>
      <c r="W270" s="87" t="e">
        <f>_xlfn.XLOOKUP(P270,#REF!,#REF!)</f>
        <v>#REF!</v>
      </c>
      <c r="X270" s="80" t="e">
        <f t="shared" si="18"/>
        <v>#REF!</v>
      </c>
      <c r="Y270" s="80" t="str">
        <f>IF(EXACT(COUNTIFS($B$1:B270,B270,$E$1:E270,E270),_xlfn.MAXIFS(AA:AA,B:B,B270,E:E,E270)),SUMIFS(X:X,B:B,B270,E:E,E270),"")</f>
        <v/>
      </c>
      <c r="Z270" s="81" t="str">
        <f t="shared" si="19"/>
        <v/>
      </c>
      <c r="AA270" s="98">
        <f>COUNTIFS($B$1:B270,B270,$E$1:E270,E270)</f>
        <v>3</v>
      </c>
      <c r="AB270" s="98"/>
    </row>
    <row r="271" spans="1:28" ht="19.95" customHeight="1" x14ac:dyDescent="0.3">
      <c r="A271" s="9" t="s">
        <v>61</v>
      </c>
      <c r="B271" s="21" t="s">
        <v>746</v>
      </c>
      <c r="C271" s="21" t="s">
        <v>747</v>
      </c>
      <c r="D271" s="21" t="s">
        <v>335</v>
      </c>
      <c r="E271" s="21" t="s">
        <v>343</v>
      </c>
      <c r="F271" s="21" t="s">
        <v>344</v>
      </c>
      <c r="G271" s="21" t="s">
        <v>824</v>
      </c>
      <c r="H271" s="21" t="s">
        <v>829</v>
      </c>
      <c r="I271" s="21" t="s">
        <v>811</v>
      </c>
      <c r="J271" s="21" t="s">
        <v>23</v>
      </c>
      <c r="K271" s="21"/>
      <c r="L271" s="21" t="s">
        <v>120</v>
      </c>
      <c r="M271" s="21" t="s">
        <v>12</v>
      </c>
      <c r="N271" s="21" t="s">
        <v>25</v>
      </c>
      <c r="O271" s="21" t="s">
        <v>341</v>
      </c>
      <c r="P271" s="21" t="s">
        <v>753</v>
      </c>
      <c r="Q271" s="92">
        <v>33</v>
      </c>
      <c r="R271" s="22">
        <f>IF(EXACT($D$6,"LOT 3 (Tots)"),SUMIF(Inventari!K:K,Tasques!E271,Inventari!Q:Q),SUMIFS(Inventari!Q:Q,Inventari!O:O,$D$7,Inventari!K:K,Tasques!E271))</f>
        <v>161</v>
      </c>
      <c r="S271" s="22"/>
      <c r="T271" s="92">
        <f t="shared" si="16"/>
        <v>5313</v>
      </c>
      <c r="U271" s="22">
        <v>1</v>
      </c>
      <c r="V271" s="92">
        <f t="shared" si="17"/>
        <v>5313</v>
      </c>
      <c r="W271" s="87" t="e">
        <f>_xlfn.XLOOKUP(P271,#REF!,#REF!)</f>
        <v>#REF!</v>
      </c>
      <c r="X271" s="80" t="e">
        <f t="shared" si="18"/>
        <v>#REF!</v>
      </c>
      <c r="Y271" s="80" t="str">
        <f>IF(EXACT(COUNTIFS($B$1:B271,B271,$E$1:E271,E271),_xlfn.MAXIFS(AA:AA,B:B,B271,E:E,E271)),SUMIFS(X:X,B:B,B271,E:E,E271),"")</f>
        <v/>
      </c>
      <c r="Z271" s="81" t="str">
        <f t="shared" si="19"/>
        <v/>
      </c>
      <c r="AA271" s="98">
        <f>COUNTIFS($B$1:B271,B271,$E$1:E271,E271)</f>
        <v>4</v>
      </c>
      <c r="AB271" s="98"/>
    </row>
    <row r="272" spans="1:28" ht="19.95" customHeight="1" x14ac:dyDescent="0.3">
      <c r="A272" s="9" t="s">
        <v>61</v>
      </c>
      <c r="B272" s="21" t="s">
        <v>746</v>
      </c>
      <c r="C272" s="21" t="s">
        <v>747</v>
      </c>
      <c r="D272" s="21" t="s">
        <v>335</v>
      </c>
      <c r="E272" s="21" t="s">
        <v>343</v>
      </c>
      <c r="F272" s="21" t="s">
        <v>344</v>
      </c>
      <c r="G272" s="21" t="s">
        <v>824</v>
      </c>
      <c r="H272" s="21" t="s">
        <v>830</v>
      </c>
      <c r="I272" s="21" t="s">
        <v>815</v>
      </c>
      <c r="J272" s="21" t="s">
        <v>23</v>
      </c>
      <c r="K272" s="21"/>
      <c r="L272" s="21" t="s">
        <v>120</v>
      </c>
      <c r="M272" s="21" t="s">
        <v>12</v>
      </c>
      <c r="N272" s="21" t="s">
        <v>25</v>
      </c>
      <c r="O272" s="21" t="s">
        <v>341</v>
      </c>
      <c r="P272" s="21" t="s">
        <v>753</v>
      </c>
      <c r="Q272" s="92">
        <v>33</v>
      </c>
      <c r="R272" s="22">
        <f>IF(EXACT($D$6,"LOT 3 (Tots)"),SUMIF(Inventari!K:K,Tasques!E272,Inventari!Q:Q),SUMIFS(Inventari!Q:Q,Inventari!O:O,$D$7,Inventari!K:K,Tasques!E272))</f>
        <v>161</v>
      </c>
      <c r="S272" s="22"/>
      <c r="T272" s="92">
        <f t="shared" si="16"/>
        <v>5313</v>
      </c>
      <c r="U272" s="22">
        <v>1</v>
      </c>
      <c r="V272" s="92">
        <f t="shared" si="17"/>
        <v>5313</v>
      </c>
      <c r="W272" s="87" t="e">
        <f>_xlfn.XLOOKUP(P272,#REF!,#REF!)</f>
        <v>#REF!</v>
      </c>
      <c r="X272" s="80" t="e">
        <f t="shared" si="18"/>
        <v>#REF!</v>
      </c>
      <c r="Y272" s="80" t="str">
        <f>IF(EXACT(COUNTIFS($B$1:B272,B272,$E$1:E272,E272),_xlfn.MAXIFS(AA:AA,B:B,B272,E:E,E272)),SUMIFS(X:X,B:B,B272,E:E,E272),"")</f>
        <v/>
      </c>
      <c r="Z272" s="81" t="str">
        <f t="shared" si="19"/>
        <v/>
      </c>
      <c r="AA272" s="98">
        <f>COUNTIFS($B$1:B272,B272,$E$1:E272,E272)</f>
        <v>5</v>
      </c>
      <c r="AB272" s="98"/>
    </row>
    <row r="273" spans="1:28" ht="19.95" customHeight="1" x14ac:dyDescent="0.3">
      <c r="A273" s="9" t="s">
        <v>61</v>
      </c>
      <c r="B273" s="21" t="s">
        <v>746</v>
      </c>
      <c r="C273" s="21" t="s">
        <v>747</v>
      </c>
      <c r="D273" s="21" t="s">
        <v>335</v>
      </c>
      <c r="E273" s="21" t="s">
        <v>343</v>
      </c>
      <c r="F273" s="21" t="s">
        <v>344</v>
      </c>
      <c r="G273" s="21" t="s">
        <v>824</v>
      </c>
      <c r="H273" s="21" t="s">
        <v>831</v>
      </c>
      <c r="I273" s="21" t="s">
        <v>817</v>
      </c>
      <c r="J273" s="21" t="s">
        <v>23</v>
      </c>
      <c r="K273" s="21"/>
      <c r="L273" s="21" t="s">
        <v>120</v>
      </c>
      <c r="M273" s="21" t="s">
        <v>12</v>
      </c>
      <c r="N273" s="21" t="s">
        <v>25</v>
      </c>
      <c r="O273" s="21" t="s">
        <v>341</v>
      </c>
      <c r="P273" s="21" t="s">
        <v>753</v>
      </c>
      <c r="Q273" s="92">
        <v>33</v>
      </c>
      <c r="R273" s="22">
        <f>IF(EXACT($D$6,"LOT 3 (Tots)"),SUMIF(Inventari!K:K,Tasques!E273,Inventari!Q:Q),SUMIFS(Inventari!Q:Q,Inventari!O:O,$D$7,Inventari!K:K,Tasques!E273))</f>
        <v>161</v>
      </c>
      <c r="S273" s="22"/>
      <c r="T273" s="92">
        <f t="shared" si="16"/>
        <v>5313</v>
      </c>
      <c r="U273" s="22">
        <v>1</v>
      </c>
      <c r="V273" s="92">
        <f t="shared" si="17"/>
        <v>5313</v>
      </c>
      <c r="W273" s="87" t="e">
        <f>_xlfn.XLOOKUP(P273,#REF!,#REF!)</f>
        <v>#REF!</v>
      </c>
      <c r="X273" s="80" t="e">
        <f t="shared" si="18"/>
        <v>#REF!</v>
      </c>
      <c r="Y273" s="80" t="str">
        <f>IF(EXACT(COUNTIFS($B$1:B273,B273,$E$1:E273,E273),_xlfn.MAXIFS(AA:AA,B:B,B273,E:E,E273)),SUMIFS(X:X,B:B,B273,E:E,E273),"")</f>
        <v/>
      </c>
      <c r="Z273" s="81" t="str">
        <f t="shared" si="19"/>
        <v/>
      </c>
      <c r="AA273" s="98">
        <f>COUNTIFS($B$1:B273,B273,$E$1:E273,E273)</f>
        <v>6</v>
      </c>
      <c r="AB273" s="98"/>
    </row>
    <row r="274" spans="1:28" ht="19.95" customHeight="1" x14ac:dyDescent="0.3">
      <c r="A274" s="9" t="s">
        <v>61</v>
      </c>
      <c r="B274" s="21" t="s">
        <v>746</v>
      </c>
      <c r="C274" s="21" t="s">
        <v>747</v>
      </c>
      <c r="D274" s="21" t="s">
        <v>335</v>
      </c>
      <c r="E274" s="21" t="s">
        <v>343</v>
      </c>
      <c r="F274" s="21" t="s">
        <v>344</v>
      </c>
      <c r="G274" s="21" t="s">
        <v>824</v>
      </c>
      <c r="H274" s="21" t="s">
        <v>832</v>
      </c>
      <c r="I274" s="21" t="s">
        <v>819</v>
      </c>
      <c r="J274" s="21" t="s">
        <v>23</v>
      </c>
      <c r="K274" s="21"/>
      <c r="L274" s="21" t="s">
        <v>120</v>
      </c>
      <c r="M274" s="21" t="s">
        <v>12</v>
      </c>
      <c r="N274" s="21" t="s">
        <v>25</v>
      </c>
      <c r="O274" s="21" t="s">
        <v>341</v>
      </c>
      <c r="P274" s="21" t="s">
        <v>753</v>
      </c>
      <c r="Q274" s="92">
        <v>33</v>
      </c>
      <c r="R274" s="22">
        <f>IF(EXACT($D$6,"LOT 3 (Tots)"),SUMIF(Inventari!K:K,Tasques!E274,Inventari!Q:Q),SUMIFS(Inventari!Q:Q,Inventari!O:O,$D$7,Inventari!K:K,Tasques!E274))</f>
        <v>161</v>
      </c>
      <c r="S274" s="22"/>
      <c r="T274" s="92">
        <f t="shared" si="16"/>
        <v>5313</v>
      </c>
      <c r="U274" s="22">
        <v>1</v>
      </c>
      <c r="V274" s="92">
        <f t="shared" si="17"/>
        <v>5313</v>
      </c>
      <c r="W274" s="87" t="e">
        <f>_xlfn.XLOOKUP(P274,#REF!,#REF!)</f>
        <v>#REF!</v>
      </c>
      <c r="X274" s="80" t="e">
        <f t="shared" si="18"/>
        <v>#REF!</v>
      </c>
      <c r="Y274" s="80" t="str">
        <f>IF(EXACT(COUNTIFS($B$1:B274,B274,$E$1:E274,E274),_xlfn.MAXIFS(AA:AA,B:B,B274,E:E,E274)),SUMIFS(X:X,B:B,B274,E:E,E274),"")</f>
        <v/>
      </c>
      <c r="Z274" s="81" t="str">
        <f t="shared" si="19"/>
        <v/>
      </c>
      <c r="AA274" s="98">
        <f>COUNTIFS($B$1:B274,B274,$E$1:E274,E274)</f>
        <v>7</v>
      </c>
      <c r="AB274" s="98"/>
    </row>
    <row r="275" spans="1:28" ht="19.95" customHeight="1" x14ac:dyDescent="0.3">
      <c r="A275" s="9" t="s">
        <v>61</v>
      </c>
      <c r="B275" s="21" t="s">
        <v>746</v>
      </c>
      <c r="C275" s="21" t="s">
        <v>747</v>
      </c>
      <c r="D275" s="21" t="s">
        <v>335</v>
      </c>
      <c r="E275" s="21" t="s">
        <v>343</v>
      </c>
      <c r="F275" s="21" t="s">
        <v>344</v>
      </c>
      <c r="G275" s="21" t="s">
        <v>824</v>
      </c>
      <c r="H275" s="21" t="s">
        <v>833</v>
      </c>
      <c r="I275" s="21" t="s">
        <v>821</v>
      </c>
      <c r="J275" s="21" t="s">
        <v>23</v>
      </c>
      <c r="K275" s="21"/>
      <c r="L275" s="21" t="s">
        <v>120</v>
      </c>
      <c r="M275" s="21" t="s">
        <v>12</v>
      </c>
      <c r="N275" s="21" t="s">
        <v>25</v>
      </c>
      <c r="O275" s="21" t="s">
        <v>341</v>
      </c>
      <c r="P275" s="21" t="s">
        <v>753</v>
      </c>
      <c r="Q275" s="92">
        <v>33</v>
      </c>
      <c r="R275" s="22">
        <f>IF(EXACT($D$6,"LOT 3 (Tots)"),SUMIF(Inventari!K:K,Tasques!E275,Inventari!Q:Q),SUMIFS(Inventari!Q:Q,Inventari!O:O,$D$7,Inventari!K:K,Tasques!E275))</f>
        <v>161</v>
      </c>
      <c r="S275" s="22"/>
      <c r="T275" s="92">
        <f t="shared" si="16"/>
        <v>5313</v>
      </c>
      <c r="U275" s="22">
        <v>1</v>
      </c>
      <c r="V275" s="92">
        <f t="shared" si="17"/>
        <v>5313</v>
      </c>
      <c r="W275" s="87" t="e">
        <f>_xlfn.XLOOKUP(P275,#REF!,#REF!)</f>
        <v>#REF!</v>
      </c>
      <c r="X275" s="80" t="e">
        <f t="shared" si="18"/>
        <v>#REF!</v>
      </c>
      <c r="Y275" s="80" t="str">
        <f>IF(EXACT(COUNTIFS($B$1:B275,B275,$E$1:E275,E275),_xlfn.MAXIFS(AA:AA,B:B,B275,E:E,E275)),SUMIFS(X:X,B:B,B275,E:E,E275),"")</f>
        <v/>
      </c>
      <c r="Z275" s="81" t="str">
        <f t="shared" si="19"/>
        <v/>
      </c>
      <c r="AA275" s="98">
        <f>COUNTIFS($B$1:B275,B275,$E$1:E275,E275)</f>
        <v>8</v>
      </c>
      <c r="AB275" s="98"/>
    </row>
    <row r="276" spans="1:28" ht="19.95" customHeight="1" x14ac:dyDescent="0.3">
      <c r="A276" s="9" t="s">
        <v>61</v>
      </c>
      <c r="B276" s="21" t="s">
        <v>746</v>
      </c>
      <c r="C276" s="21" t="s">
        <v>747</v>
      </c>
      <c r="D276" s="21" t="s">
        <v>335</v>
      </c>
      <c r="E276" s="21" t="s">
        <v>343</v>
      </c>
      <c r="F276" s="21" t="s">
        <v>344</v>
      </c>
      <c r="G276" s="21" t="s">
        <v>824</v>
      </c>
      <c r="H276" s="21" t="s">
        <v>834</v>
      </c>
      <c r="I276" s="21" t="s">
        <v>823</v>
      </c>
      <c r="J276" s="21" t="s">
        <v>23</v>
      </c>
      <c r="K276" s="21"/>
      <c r="L276" s="21" t="s">
        <v>120</v>
      </c>
      <c r="M276" s="21" t="s">
        <v>12</v>
      </c>
      <c r="N276" s="21" t="s">
        <v>25</v>
      </c>
      <c r="O276" s="21" t="s">
        <v>341</v>
      </c>
      <c r="P276" s="21" t="s">
        <v>753</v>
      </c>
      <c r="Q276" s="92">
        <v>33</v>
      </c>
      <c r="R276" s="22">
        <f>IF(EXACT($D$6,"LOT 3 (Tots)"),SUMIF(Inventari!K:K,Tasques!E276,Inventari!Q:Q),SUMIFS(Inventari!Q:Q,Inventari!O:O,$D$7,Inventari!K:K,Tasques!E276))</f>
        <v>161</v>
      </c>
      <c r="S276" s="22"/>
      <c r="T276" s="92">
        <f t="shared" si="16"/>
        <v>5313</v>
      </c>
      <c r="U276" s="22">
        <v>1</v>
      </c>
      <c r="V276" s="92">
        <f t="shared" si="17"/>
        <v>5313</v>
      </c>
      <c r="W276" s="87" t="e">
        <f>_xlfn.XLOOKUP(P276,#REF!,#REF!)</f>
        <v>#REF!</v>
      </c>
      <c r="X276" s="80" t="e">
        <f t="shared" si="18"/>
        <v>#REF!</v>
      </c>
      <c r="Y276" s="80" t="e">
        <f>IF(EXACT(COUNTIFS($B$1:B276,B276,$E$1:E276,E276),_xlfn.MAXIFS(AA:AA,B:B,B276,E:E,E276)),SUMIFS(X:X,B:B,B276,E:E,E276),"")</f>
        <v>#REF!</v>
      </c>
      <c r="Z276" s="81" t="str">
        <f t="shared" si="19"/>
        <v/>
      </c>
      <c r="AA276" s="98">
        <f>COUNTIFS($B$1:B276,B276,$E$1:E276,E276)</f>
        <v>9</v>
      </c>
      <c r="AB276" s="98"/>
    </row>
    <row r="277" spans="1:28" ht="19.95" customHeight="1" x14ac:dyDescent="0.3">
      <c r="A277" s="9" t="s">
        <v>61</v>
      </c>
      <c r="B277" s="21" t="s">
        <v>746</v>
      </c>
      <c r="C277" s="21" t="s">
        <v>747</v>
      </c>
      <c r="D277" s="21" t="s">
        <v>335</v>
      </c>
      <c r="E277" s="21" t="s">
        <v>601</v>
      </c>
      <c r="F277" s="21" t="s">
        <v>602</v>
      </c>
      <c r="G277" s="21" t="s">
        <v>835</v>
      </c>
      <c r="H277" s="21" t="s">
        <v>836</v>
      </c>
      <c r="I277" s="21" t="s">
        <v>837</v>
      </c>
      <c r="J277" s="21" t="s">
        <v>23</v>
      </c>
      <c r="K277" s="21"/>
      <c r="L277" s="21" t="s">
        <v>120</v>
      </c>
      <c r="M277" s="21" t="s">
        <v>12</v>
      </c>
      <c r="N277" s="21" t="s">
        <v>25</v>
      </c>
      <c r="O277" s="21" t="s">
        <v>341</v>
      </c>
      <c r="P277" s="21" t="s">
        <v>753</v>
      </c>
      <c r="Q277" s="92">
        <v>2600</v>
      </c>
      <c r="R277" s="22">
        <f>IF(EXACT($D$6,"LOT 3 (Tots)"),SUMIF(Inventari!K:K,Tasques!E277,Inventari!Q:Q),SUMIFS(Inventari!Q:Q,Inventari!O:O,$D$7,Inventari!K:K,Tasques!E277))</f>
        <v>2</v>
      </c>
      <c r="S277" s="22"/>
      <c r="T277" s="92">
        <f t="shared" si="16"/>
        <v>5200</v>
      </c>
      <c r="U277" s="22">
        <v>1</v>
      </c>
      <c r="V277" s="92">
        <f t="shared" si="17"/>
        <v>5200</v>
      </c>
      <c r="W277" s="87" t="e">
        <f>_xlfn.XLOOKUP(P277,#REF!,#REF!)</f>
        <v>#REF!</v>
      </c>
      <c r="X277" s="80" t="e">
        <f t="shared" si="18"/>
        <v>#REF!</v>
      </c>
      <c r="Y277" s="80" t="str">
        <f>IF(EXACT(COUNTIFS($B$1:B277,B277,$E$1:E277,E277),_xlfn.MAXIFS(AA:AA,B:B,B277,E:E,E277)),SUMIFS(X:X,B:B,B277,E:E,E277),"")</f>
        <v/>
      </c>
      <c r="Z277" s="81" t="str">
        <f t="shared" si="19"/>
        <v/>
      </c>
      <c r="AA277" s="98">
        <f>COUNTIFS($B$1:B277,B277,$E$1:E277,E277)</f>
        <v>1</v>
      </c>
      <c r="AB277" s="98"/>
    </row>
    <row r="278" spans="1:28" ht="19.95" customHeight="1" x14ac:dyDescent="0.3">
      <c r="A278" s="9" t="s">
        <v>61</v>
      </c>
      <c r="B278" s="21" t="s">
        <v>746</v>
      </c>
      <c r="C278" s="21" t="s">
        <v>747</v>
      </c>
      <c r="D278" s="21" t="s">
        <v>335</v>
      </c>
      <c r="E278" s="21" t="s">
        <v>601</v>
      </c>
      <c r="F278" s="21" t="s">
        <v>602</v>
      </c>
      <c r="G278" s="21" t="s">
        <v>835</v>
      </c>
      <c r="H278" s="21" t="s">
        <v>838</v>
      </c>
      <c r="I278" s="21" t="s">
        <v>839</v>
      </c>
      <c r="J278" s="21" t="s">
        <v>23</v>
      </c>
      <c r="K278" s="21"/>
      <c r="L278" s="21" t="s">
        <v>120</v>
      </c>
      <c r="M278" s="21" t="s">
        <v>12</v>
      </c>
      <c r="N278" s="21" t="s">
        <v>25</v>
      </c>
      <c r="O278" s="21" t="s">
        <v>341</v>
      </c>
      <c r="P278" s="21" t="s">
        <v>753</v>
      </c>
      <c r="Q278" s="92">
        <v>2600</v>
      </c>
      <c r="R278" s="22">
        <f>IF(EXACT($D$6,"LOT 3 (Tots)"),SUMIF(Inventari!K:K,Tasques!E278,Inventari!Q:Q),SUMIFS(Inventari!Q:Q,Inventari!O:O,$D$7,Inventari!K:K,Tasques!E278))</f>
        <v>2</v>
      </c>
      <c r="S278" s="22"/>
      <c r="T278" s="92">
        <f t="shared" si="16"/>
        <v>5200</v>
      </c>
      <c r="U278" s="22">
        <v>1</v>
      </c>
      <c r="V278" s="92">
        <f t="shared" si="17"/>
        <v>5200</v>
      </c>
      <c r="W278" s="87" t="e">
        <f>_xlfn.XLOOKUP(P278,#REF!,#REF!)</f>
        <v>#REF!</v>
      </c>
      <c r="X278" s="80" t="e">
        <f t="shared" si="18"/>
        <v>#REF!</v>
      </c>
      <c r="Y278" s="80" t="str">
        <f>IF(EXACT(COUNTIFS($B$1:B278,B278,$E$1:E278,E278),_xlfn.MAXIFS(AA:AA,B:B,B278,E:E,E278)),SUMIFS(X:X,B:B,B278,E:E,E278),"")</f>
        <v/>
      </c>
      <c r="Z278" s="81" t="str">
        <f t="shared" si="19"/>
        <v/>
      </c>
      <c r="AA278" s="98">
        <f>COUNTIFS($B$1:B278,B278,$E$1:E278,E278)</f>
        <v>2</v>
      </c>
      <c r="AB278" s="98"/>
    </row>
    <row r="279" spans="1:28" ht="19.95" customHeight="1" x14ac:dyDescent="0.3">
      <c r="A279" s="9" t="s">
        <v>61</v>
      </c>
      <c r="B279" s="21" t="s">
        <v>746</v>
      </c>
      <c r="C279" s="21" t="s">
        <v>747</v>
      </c>
      <c r="D279" s="21" t="s">
        <v>335</v>
      </c>
      <c r="E279" s="21" t="s">
        <v>601</v>
      </c>
      <c r="F279" s="21" t="s">
        <v>602</v>
      </c>
      <c r="G279" s="21" t="s">
        <v>835</v>
      </c>
      <c r="H279" s="21" t="s">
        <v>840</v>
      </c>
      <c r="I279" s="21" t="s">
        <v>841</v>
      </c>
      <c r="J279" s="21" t="s">
        <v>23</v>
      </c>
      <c r="K279" s="21"/>
      <c r="L279" s="21" t="s">
        <v>120</v>
      </c>
      <c r="M279" s="21" t="s">
        <v>12</v>
      </c>
      <c r="N279" s="21" t="s">
        <v>25</v>
      </c>
      <c r="O279" s="21" t="s">
        <v>341</v>
      </c>
      <c r="P279" s="21" t="s">
        <v>753</v>
      </c>
      <c r="Q279" s="92">
        <v>2600</v>
      </c>
      <c r="R279" s="22">
        <f>IF(EXACT($D$6,"LOT 3 (Tots)"),SUMIF(Inventari!K:K,Tasques!E279,Inventari!Q:Q),SUMIFS(Inventari!Q:Q,Inventari!O:O,$D$7,Inventari!K:K,Tasques!E279))</f>
        <v>2</v>
      </c>
      <c r="S279" s="22"/>
      <c r="T279" s="92">
        <f t="shared" si="16"/>
        <v>5200</v>
      </c>
      <c r="U279" s="22">
        <v>1</v>
      </c>
      <c r="V279" s="92">
        <f t="shared" si="17"/>
        <v>5200</v>
      </c>
      <c r="W279" s="87" t="e">
        <f>_xlfn.XLOOKUP(P279,#REF!,#REF!)</f>
        <v>#REF!</v>
      </c>
      <c r="X279" s="80" t="e">
        <f t="shared" si="18"/>
        <v>#REF!</v>
      </c>
      <c r="Y279" s="80" t="e">
        <f>IF(EXACT(COUNTIFS($B$1:B279,B279,$E$1:E279,E279),_xlfn.MAXIFS(AA:AA,B:B,B279,E:E,E279)),SUMIFS(X:X,B:B,B279,E:E,E279),"")</f>
        <v>#REF!</v>
      </c>
      <c r="Z279" s="81" t="str">
        <f t="shared" si="19"/>
        <v/>
      </c>
      <c r="AA279" s="98">
        <f>COUNTIFS($B$1:B279,B279,$E$1:E279,E279)</f>
        <v>3</v>
      </c>
      <c r="AB279" s="98"/>
    </row>
    <row r="280" spans="1:28" ht="19.95" customHeight="1" x14ac:dyDescent="0.3">
      <c r="A280" s="9" t="s">
        <v>61</v>
      </c>
      <c r="B280" s="21" t="s">
        <v>746</v>
      </c>
      <c r="C280" s="21" t="s">
        <v>747</v>
      </c>
      <c r="D280" s="21" t="s">
        <v>114</v>
      </c>
      <c r="E280" s="21" t="s">
        <v>497</v>
      </c>
      <c r="F280" s="21" t="s">
        <v>498</v>
      </c>
      <c r="G280" s="21" t="s">
        <v>488</v>
      </c>
      <c r="H280" s="21" t="s">
        <v>842</v>
      </c>
      <c r="I280" s="21" t="s">
        <v>490</v>
      </c>
      <c r="J280" s="21" t="s">
        <v>23</v>
      </c>
      <c r="K280" s="21"/>
      <c r="L280" s="21" t="s">
        <v>120</v>
      </c>
      <c r="M280" s="21" t="s">
        <v>12</v>
      </c>
      <c r="N280" s="21" t="s">
        <v>25</v>
      </c>
      <c r="O280" s="21" t="s">
        <v>341</v>
      </c>
      <c r="P280" s="21" t="s">
        <v>753</v>
      </c>
      <c r="Q280" s="92">
        <v>180</v>
      </c>
      <c r="R280" s="22">
        <f>IF(EXACT($D$6,"LOT 3 (Tots)"),SUMIF(Inventari!K:K,Tasques!E280,Inventari!Q:Q),SUMIFS(Inventari!Q:Q,Inventari!O:O,$D$7,Inventari!K:K,Tasques!E280))</f>
        <v>14</v>
      </c>
      <c r="S280" s="22"/>
      <c r="T280" s="92">
        <f t="shared" si="16"/>
        <v>2520</v>
      </c>
      <c r="U280" s="22">
        <v>1</v>
      </c>
      <c r="V280" s="92">
        <f t="shared" si="17"/>
        <v>2520</v>
      </c>
      <c r="W280" s="87" t="e">
        <f>_xlfn.XLOOKUP(P280,#REF!,#REF!)</f>
        <v>#REF!</v>
      </c>
      <c r="X280" s="80" t="e">
        <f t="shared" si="18"/>
        <v>#REF!</v>
      </c>
      <c r="Y280" s="80" t="str">
        <f>IF(EXACT(COUNTIFS($B$1:B280,B280,$E$1:E280,E280),_xlfn.MAXIFS(AA:AA,B:B,B280,E:E,E280)),SUMIFS(X:X,B:B,B280,E:E,E280),"")</f>
        <v/>
      </c>
      <c r="Z280" s="81" t="str">
        <f t="shared" si="19"/>
        <v/>
      </c>
      <c r="AA280" s="98">
        <f>COUNTIFS($B$1:B280,B280,$E$1:E280,E280)</f>
        <v>1</v>
      </c>
      <c r="AB280" s="98"/>
    </row>
    <row r="281" spans="1:28" ht="19.95" customHeight="1" x14ac:dyDescent="0.3">
      <c r="A281" s="9" t="s">
        <v>61</v>
      </c>
      <c r="B281" s="21" t="s">
        <v>746</v>
      </c>
      <c r="C281" s="21" t="s">
        <v>747</v>
      </c>
      <c r="D281" s="21" t="s">
        <v>114</v>
      </c>
      <c r="E281" s="21" t="s">
        <v>497</v>
      </c>
      <c r="F281" s="21" t="s">
        <v>498</v>
      </c>
      <c r="G281" s="21" t="s">
        <v>488</v>
      </c>
      <c r="H281" s="21" t="s">
        <v>843</v>
      </c>
      <c r="I281" s="21" t="s">
        <v>494</v>
      </c>
      <c r="J281" s="21" t="s">
        <v>23</v>
      </c>
      <c r="K281" s="21"/>
      <c r="L281" s="21" t="s">
        <v>120</v>
      </c>
      <c r="M281" s="21" t="s">
        <v>12</v>
      </c>
      <c r="N281" s="21" t="s">
        <v>25</v>
      </c>
      <c r="O281" s="21" t="s">
        <v>341</v>
      </c>
      <c r="P281" s="21" t="s">
        <v>753</v>
      </c>
      <c r="Q281" s="92">
        <v>180</v>
      </c>
      <c r="R281" s="22">
        <f>IF(EXACT($D$6,"LOT 3 (Tots)"),SUMIF(Inventari!K:K,Tasques!E281,Inventari!Q:Q),SUMIFS(Inventari!Q:Q,Inventari!O:O,$D$7,Inventari!K:K,Tasques!E281))</f>
        <v>14</v>
      </c>
      <c r="S281" s="22"/>
      <c r="T281" s="92">
        <f t="shared" si="16"/>
        <v>2520</v>
      </c>
      <c r="U281" s="22">
        <v>1</v>
      </c>
      <c r="V281" s="92">
        <f t="shared" si="17"/>
        <v>2520</v>
      </c>
      <c r="W281" s="87" t="e">
        <f>_xlfn.XLOOKUP(P281,#REF!,#REF!)</f>
        <v>#REF!</v>
      </c>
      <c r="X281" s="80" t="e">
        <f t="shared" si="18"/>
        <v>#REF!</v>
      </c>
      <c r="Y281" s="80" t="e">
        <f>IF(EXACT(COUNTIFS($B$1:B281,B281,$E$1:E281,E281),_xlfn.MAXIFS(AA:AA,B:B,B281,E:E,E281)),SUMIFS(X:X,B:B,B281,E:E,E281),"")</f>
        <v>#REF!</v>
      </c>
      <c r="Z281" s="81" t="e">
        <f t="shared" si="19"/>
        <v>#REF!</v>
      </c>
      <c r="AA281" s="98">
        <f>COUNTIFS($B$1:B281,B281,$E$1:E281,E281)</f>
        <v>2</v>
      </c>
      <c r="AB281" s="98"/>
    </row>
    <row r="282" spans="1:28" ht="19.95" customHeight="1" x14ac:dyDescent="0.3">
      <c r="A282" s="3" t="s">
        <v>61</v>
      </c>
      <c r="B282" s="16" t="s">
        <v>844</v>
      </c>
      <c r="C282" s="16" t="s">
        <v>845</v>
      </c>
      <c r="D282" s="16" t="s">
        <v>335</v>
      </c>
      <c r="E282" s="16" t="s">
        <v>336</v>
      </c>
      <c r="F282" s="16" t="s">
        <v>337</v>
      </c>
      <c r="G282" s="16" t="s">
        <v>846</v>
      </c>
      <c r="H282" s="16" t="s">
        <v>847</v>
      </c>
      <c r="I282" s="16" t="s">
        <v>848</v>
      </c>
      <c r="J282" s="16" t="s">
        <v>23</v>
      </c>
      <c r="K282" s="16"/>
      <c r="L282" s="16" t="s">
        <v>849</v>
      </c>
      <c r="M282" s="16" t="s">
        <v>12</v>
      </c>
      <c r="N282" s="16" t="s">
        <v>25</v>
      </c>
      <c r="O282" s="16" t="s">
        <v>341</v>
      </c>
      <c r="P282" s="16" t="s">
        <v>342</v>
      </c>
      <c r="Q282" s="91">
        <v>0</v>
      </c>
      <c r="R282" s="19">
        <f>IF(EXACT($D$6,"LOT 3 (Tots)"),SUMIF(Inventari!K:K,Tasques!E282,Inventari!Q:Q),SUMIFS(Inventari!Q:Q,Inventari!O:O,$D$7,Inventari!K:K,Tasques!E282))</f>
        <v>40</v>
      </c>
      <c r="S282" s="19"/>
      <c r="T282" s="91">
        <f t="shared" si="16"/>
        <v>0</v>
      </c>
      <c r="U282" s="19">
        <v>1</v>
      </c>
      <c r="V282" s="91">
        <f t="shared" si="17"/>
        <v>0</v>
      </c>
      <c r="W282" s="86" t="e">
        <f>_xlfn.XLOOKUP(P282,#REF!,#REF!)</f>
        <v>#REF!</v>
      </c>
      <c r="X282" s="78" t="e">
        <f t="shared" si="18"/>
        <v>#REF!</v>
      </c>
      <c r="Y282" s="78" t="e">
        <f>IF(EXACT(COUNTIFS($B$1:B282,B282,$E$1:E282,E282),_xlfn.MAXIFS(AA:AA,B:B,B282,E:E,E282)),SUMIFS(X:X,B:B,B282,E:E,E282),"")</f>
        <v>#REF!</v>
      </c>
      <c r="Z282" s="79" t="str">
        <f t="shared" si="19"/>
        <v/>
      </c>
      <c r="AA282" s="97">
        <f>COUNTIFS($B$1:B282,B282,$E$1:E282,E282)</f>
        <v>1</v>
      </c>
      <c r="AB282" s="97"/>
    </row>
    <row r="283" spans="1:28" ht="19.95" customHeight="1" x14ac:dyDescent="0.3">
      <c r="A283" s="3" t="s">
        <v>61</v>
      </c>
      <c r="B283" s="16" t="s">
        <v>844</v>
      </c>
      <c r="C283" s="16" t="s">
        <v>845</v>
      </c>
      <c r="D283" s="16" t="s">
        <v>335</v>
      </c>
      <c r="E283" s="16" t="s">
        <v>343</v>
      </c>
      <c r="F283" s="16" t="s">
        <v>344</v>
      </c>
      <c r="G283" s="16" t="s">
        <v>850</v>
      </c>
      <c r="H283" s="16" t="s">
        <v>851</v>
      </c>
      <c r="I283" s="16" t="s">
        <v>848</v>
      </c>
      <c r="J283" s="16" t="s">
        <v>23</v>
      </c>
      <c r="K283" s="16"/>
      <c r="L283" s="16" t="s">
        <v>849</v>
      </c>
      <c r="M283" s="16" t="s">
        <v>12</v>
      </c>
      <c r="N283" s="16" t="s">
        <v>25</v>
      </c>
      <c r="O283" s="16" t="s">
        <v>341</v>
      </c>
      <c r="P283" s="16" t="s">
        <v>342</v>
      </c>
      <c r="Q283" s="91">
        <v>0</v>
      </c>
      <c r="R283" s="19">
        <f>IF(EXACT($D$6,"LOT 3 (Tots)"),SUMIF(Inventari!K:K,Tasques!E283,Inventari!Q:Q),SUMIFS(Inventari!Q:Q,Inventari!O:O,$D$7,Inventari!K:K,Tasques!E283))</f>
        <v>161</v>
      </c>
      <c r="S283" s="19"/>
      <c r="T283" s="91">
        <f t="shared" si="16"/>
        <v>0</v>
      </c>
      <c r="U283" s="19">
        <v>1</v>
      </c>
      <c r="V283" s="91">
        <f t="shared" si="17"/>
        <v>0</v>
      </c>
      <c r="W283" s="86" t="e">
        <f>_xlfn.XLOOKUP(P283,#REF!,#REF!)</f>
        <v>#REF!</v>
      </c>
      <c r="X283" s="78" t="e">
        <f t="shared" si="18"/>
        <v>#REF!</v>
      </c>
      <c r="Y283" s="78" t="e">
        <f>IF(EXACT(COUNTIFS($B$1:B283,B283,$E$1:E283,E283),_xlfn.MAXIFS(AA:AA,B:B,B283,E:E,E283)),SUMIFS(X:X,B:B,B283,E:E,E283),"")</f>
        <v>#REF!</v>
      </c>
      <c r="Z283" s="79" t="e">
        <f t="shared" si="19"/>
        <v>#REF!</v>
      </c>
      <c r="AA283" s="97">
        <f>COUNTIFS($B$1:B283,B283,$E$1:E283,E283)</f>
        <v>1</v>
      </c>
      <c r="AB283" s="97"/>
    </row>
    <row r="284" spans="1:28" ht="19.95" customHeight="1" x14ac:dyDescent="0.3">
      <c r="A284" s="9" t="s">
        <v>61</v>
      </c>
      <c r="B284" s="21" t="s">
        <v>852</v>
      </c>
      <c r="C284" s="21" t="s">
        <v>853</v>
      </c>
      <c r="D284" s="21" t="s">
        <v>335</v>
      </c>
      <c r="E284" s="21" t="s">
        <v>349</v>
      </c>
      <c r="F284" s="21" t="s">
        <v>350</v>
      </c>
      <c r="G284" s="21" t="s">
        <v>854</v>
      </c>
      <c r="H284" s="21" t="s">
        <v>855</v>
      </c>
      <c r="I284" s="21" t="s">
        <v>856</v>
      </c>
      <c r="J284" s="21" t="s">
        <v>23</v>
      </c>
      <c r="K284" s="21"/>
      <c r="L284" s="21" t="s">
        <v>849</v>
      </c>
      <c r="M284" s="21" t="s">
        <v>12</v>
      </c>
      <c r="N284" s="21" t="s">
        <v>25</v>
      </c>
      <c r="O284" s="21" t="s">
        <v>341</v>
      </c>
      <c r="P284" s="21" t="s">
        <v>342</v>
      </c>
      <c r="Q284" s="92">
        <v>0</v>
      </c>
      <c r="R284" s="22">
        <f>IF(EXACT($D$6,"LOT 3 (Tots)"),SUMIF(Inventari!K:K,Tasques!E284,Inventari!Q:Q),SUMIFS(Inventari!Q:Q,Inventari!O:O,$D$7,Inventari!K:K,Tasques!E284))</f>
        <v>45</v>
      </c>
      <c r="S284" s="22"/>
      <c r="T284" s="92">
        <f t="shared" si="16"/>
        <v>0</v>
      </c>
      <c r="U284" s="22">
        <v>1</v>
      </c>
      <c r="V284" s="92">
        <f t="shared" si="17"/>
        <v>0</v>
      </c>
      <c r="W284" s="87" t="e">
        <f>_xlfn.XLOOKUP(P284,#REF!,#REF!)</f>
        <v>#REF!</v>
      </c>
      <c r="X284" s="80" t="e">
        <f t="shared" si="18"/>
        <v>#REF!</v>
      </c>
      <c r="Y284" s="80" t="e">
        <f>IF(EXACT(COUNTIFS($B$1:B284,B284,$E$1:E284,E284),_xlfn.MAXIFS(AA:AA,B:B,B284,E:E,E284)),SUMIFS(X:X,B:B,B284,E:E,E284),"")</f>
        <v>#REF!</v>
      </c>
      <c r="Z284" s="81" t="e">
        <f t="shared" si="19"/>
        <v>#REF!</v>
      </c>
      <c r="AA284" s="98">
        <f>COUNTIFS($B$1:B284,B284,$E$1:E284,E284)</f>
        <v>1</v>
      </c>
      <c r="AB284" s="98"/>
    </row>
    <row r="285" spans="1:28" ht="19.95" customHeight="1" x14ac:dyDescent="0.3">
      <c r="A285" s="3" t="s">
        <v>61</v>
      </c>
      <c r="B285" s="16" t="s">
        <v>857</v>
      </c>
      <c r="C285" s="16" t="s">
        <v>858</v>
      </c>
      <c r="D285" s="16" t="s">
        <v>541</v>
      </c>
      <c r="E285" s="16" t="s">
        <v>748</v>
      </c>
      <c r="F285" s="16" t="s">
        <v>749</v>
      </c>
      <c r="G285" s="16" t="s">
        <v>859</v>
      </c>
      <c r="H285" s="16" t="s">
        <v>860</v>
      </c>
      <c r="I285" s="16" t="s">
        <v>861</v>
      </c>
      <c r="J285" s="16" t="s">
        <v>23</v>
      </c>
      <c r="K285" s="16"/>
      <c r="L285" s="16" t="s">
        <v>456</v>
      </c>
      <c r="M285" s="16" t="s">
        <v>12</v>
      </c>
      <c r="N285" s="16" t="s">
        <v>25</v>
      </c>
      <c r="O285" s="16" t="s">
        <v>341</v>
      </c>
      <c r="P285" s="16" t="s">
        <v>862</v>
      </c>
      <c r="Q285" s="91">
        <v>0</v>
      </c>
      <c r="R285" s="19">
        <f>IF(EXACT($D$6,"LOT 3 (Tots)"),SUMIF(Inventari!K:K,Tasques!E285,Inventari!Q:Q),SUMIFS(Inventari!Q:Q,Inventari!O:O,$D$7,Inventari!K:K,Tasques!E285))</f>
        <v>76</v>
      </c>
      <c r="S285" s="19"/>
      <c r="T285" s="91">
        <f t="shared" si="16"/>
        <v>0</v>
      </c>
      <c r="U285" s="19">
        <v>1</v>
      </c>
      <c r="V285" s="91">
        <f t="shared" si="17"/>
        <v>0</v>
      </c>
      <c r="W285" s="86" t="e">
        <f>_xlfn.XLOOKUP(P285,#REF!,#REF!)</f>
        <v>#REF!</v>
      </c>
      <c r="X285" s="78" t="e">
        <f t="shared" si="18"/>
        <v>#REF!</v>
      </c>
      <c r="Y285" s="78" t="e">
        <f>IF(EXACT(COUNTIFS($B$1:B285,B285,$E$1:E285,E285),_xlfn.MAXIFS(AA:AA,B:B,B285,E:E,E285)),SUMIFS(X:X,B:B,B285,E:E,E285),"")</f>
        <v>#REF!</v>
      </c>
      <c r="Z285" s="79" t="e">
        <f t="shared" si="19"/>
        <v>#REF!</v>
      </c>
      <c r="AA285" s="97">
        <f>COUNTIFS($B$1:B285,B285,$E$1:E285,E285)</f>
        <v>1</v>
      </c>
      <c r="AB285" s="97"/>
    </row>
    <row r="286" spans="1:28" ht="19.95" customHeight="1" x14ac:dyDescent="0.3">
      <c r="A286" s="9" t="s">
        <v>61</v>
      </c>
      <c r="B286" s="21" t="s">
        <v>863</v>
      </c>
      <c r="C286" s="21" t="s">
        <v>864</v>
      </c>
      <c r="D286" s="21" t="s">
        <v>541</v>
      </c>
      <c r="E286" s="21" t="s">
        <v>865</v>
      </c>
      <c r="F286" s="21" t="s">
        <v>866</v>
      </c>
      <c r="G286" s="21" t="s">
        <v>867</v>
      </c>
      <c r="H286" s="21" t="s">
        <v>868</v>
      </c>
      <c r="I286" s="21" t="s">
        <v>869</v>
      </c>
      <c r="J286" s="21" t="s">
        <v>23</v>
      </c>
      <c r="K286" s="21"/>
      <c r="L286" s="21" t="s">
        <v>326</v>
      </c>
      <c r="M286" s="21" t="s">
        <v>12</v>
      </c>
      <c r="N286" s="21" t="s">
        <v>25</v>
      </c>
      <c r="O286" s="21" t="s">
        <v>870</v>
      </c>
      <c r="P286" s="21" t="s">
        <v>862</v>
      </c>
      <c r="Q286" s="92">
        <v>900</v>
      </c>
      <c r="R286" s="22">
        <f>IF(EXACT($D$6,"LOT 3 (Tots)"),SUMIF(Inventari!K:K,Tasques!E286,Inventari!Q:Q),SUMIFS(Inventari!Q:Q,Inventari!O:O,$D$7,Inventari!K:K,Tasques!E286))</f>
        <v>1</v>
      </c>
      <c r="S286" s="22"/>
      <c r="T286" s="92">
        <f t="shared" si="16"/>
        <v>900</v>
      </c>
      <c r="U286" s="22">
        <v>1</v>
      </c>
      <c r="V286" s="92">
        <f t="shared" si="17"/>
        <v>900</v>
      </c>
      <c r="W286" s="87" t="e">
        <f>_xlfn.XLOOKUP(P286,#REF!,#REF!)</f>
        <v>#REF!</v>
      </c>
      <c r="X286" s="80" t="e">
        <f t="shared" si="18"/>
        <v>#REF!</v>
      </c>
      <c r="Y286" s="80" t="e">
        <f>IF(EXACT(COUNTIFS($B$1:B286,B286,$E$1:E286,E286),_xlfn.MAXIFS(AA:AA,B:B,B286,E:E,E286)),SUMIFS(X:X,B:B,B286,E:E,E286),"")</f>
        <v>#REF!</v>
      </c>
      <c r="Z286" s="81" t="e">
        <f t="shared" si="19"/>
        <v>#REF!</v>
      </c>
      <c r="AA286" s="98">
        <f>COUNTIFS($B$1:B286,B286,$E$1:E286,E286)</f>
        <v>1</v>
      </c>
      <c r="AB286" s="98"/>
    </row>
    <row r="287" spans="1:28" ht="19.95" customHeight="1" x14ac:dyDescent="0.3">
      <c r="A287" s="3" t="s">
        <v>14</v>
      </c>
      <c r="B287" s="16" t="s">
        <v>871</v>
      </c>
      <c r="C287" s="16" t="s">
        <v>872</v>
      </c>
      <c r="D287" s="16" t="s">
        <v>541</v>
      </c>
      <c r="E287" s="16" t="s">
        <v>748</v>
      </c>
      <c r="F287" s="16" t="s">
        <v>749</v>
      </c>
      <c r="G287" s="16" t="s">
        <v>873</v>
      </c>
      <c r="H287" s="16" t="s">
        <v>874</v>
      </c>
      <c r="I287" s="16" t="s">
        <v>875</v>
      </c>
      <c r="J287" s="16" t="s">
        <v>23</v>
      </c>
      <c r="K287" s="16"/>
      <c r="L287" s="16" t="s">
        <v>456</v>
      </c>
      <c r="M287" s="16" t="s">
        <v>12</v>
      </c>
      <c r="N287" s="16" t="s">
        <v>25</v>
      </c>
      <c r="O287" s="16" t="s">
        <v>341</v>
      </c>
      <c r="P287" s="16" t="s">
        <v>27</v>
      </c>
      <c r="Q287" s="91">
        <v>0</v>
      </c>
      <c r="R287" s="19">
        <f>IF(EXACT($D$6,"LOT 3 (Tots)"),SUMIF(Inventari!K:K,Tasques!E287,Inventari!Q:Q),SUMIFS(Inventari!Q:Q,Inventari!O:O,$D$7,Inventari!K:K,Tasques!E287))</f>
        <v>76</v>
      </c>
      <c r="S287" s="19"/>
      <c r="T287" s="91">
        <f t="shared" si="16"/>
        <v>0</v>
      </c>
      <c r="U287" s="19">
        <v>1</v>
      </c>
      <c r="V287" s="91">
        <f t="shared" si="17"/>
        <v>0</v>
      </c>
      <c r="W287" s="86" t="e">
        <f>_xlfn.XLOOKUP(P287,#REF!,#REF!)</f>
        <v>#REF!</v>
      </c>
      <c r="X287" s="78" t="e">
        <f t="shared" si="18"/>
        <v>#REF!</v>
      </c>
      <c r="Y287" s="78" t="e">
        <f>IF(EXACT(COUNTIFS($B$1:B287,B287,$E$1:E287,E287),_xlfn.MAXIFS(AA:AA,B:B,B287,E:E,E287)),SUMIFS(X:X,B:B,B287,E:E,E287),"")</f>
        <v>#REF!</v>
      </c>
      <c r="Z287" s="79" t="str">
        <f t="shared" si="19"/>
        <v/>
      </c>
      <c r="AA287" s="97">
        <f>COUNTIFS($B$1:B287,B287,$E$1:E287,E287)</f>
        <v>1</v>
      </c>
      <c r="AB287" s="97"/>
    </row>
    <row r="288" spans="1:28" ht="19.95" customHeight="1" x14ac:dyDescent="0.3">
      <c r="A288" s="3" t="s">
        <v>14</v>
      </c>
      <c r="B288" s="16" t="s">
        <v>871</v>
      </c>
      <c r="C288" s="16" t="s">
        <v>872</v>
      </c>
      <c r="D288" s="16" t="s">
        <v>335</v>
      </c>
      <c r="E288" s="16" t="s">
        <v>336</v>
      </c>
      <c r="F288" s="16" t="s">
        <v>337</v>
      </c>
      <c r="G288" s="16" t="s">
        <v>873</v>
      </c>
      <c r="H288" s="16" t="s">
        <v>876</v>
      </c>
      <c r="I288" s="16" t="s">
        <v>875</v>
      </c>
      <c r="J288" s="16" t="s">
        <v>23</v>
      </c>
      <c r="K288" s="16"/>
      <c r="L288" s="16" t="s">
        <v>456</v>
      </c>
      <c r="M288" s="16" t="s">
        <v>12</v>
      </c>
      <c r="N288" s="16" t="s">
        <v>25</v>
      </c>
      <c r="O288" s="16" t="s">
        <v>341</v>
      </c>
      <c r="P288" s="16" t="s">
        <v>27</v>
      </c>
      <c r="Q288" s="91">
        <v>0</v>
      </c>
      <c r="R288" s="19">
        <f>IF(EXACT($D$6,"LOT 3 (Tots)"),SUMIF(Inventari!K:K,Tasques!E288,Inventari!Q:Q),SUMIFS(Inventari!Q:Q,Inventari!O:O,$D$7,Inventari!K:K,Tasques!E288))</f>
        <v>40</v>
      </c>
      <c r="S288" s="19"/>
      <c r="T288" s="91">
        <f t="shared" si="16"/>
        <v>0</v>
      </c>
      <c r="U288" s="19">
        <v>1</v>
      </c>
      <c r="V288" s="91">
        <f t="shared" si="17"/>
        <v>0</v>
      </c>
      <c r="W288" s="86" t="e">
        <f>_xlfn.XLOOKUP(P288,#REF!,#REF!)</f>
        <v>#REF!</v>
      </c>
      <c r="X288" s="78" t="e">
        <f t="shared" si="18"/>
        <v>#REF!</v>
      </c>
      <c r="Y288" s="78" t="e">
        <f>IF(EXACT(COUNTIFS($B$1:B288,B288,$E$1:E288,E288),_xlfn.MAXIFS(AA:AA,B:B,B288,E:E,E288)),SUMIFS(X:X,B:B,B288,E:E,E288),"")</f>
        <v>#REF!</v>
      </c>
      <c r="Z288" s="79" t="str">
        <f t="shared" si="19"/>
        <v/>
      </c>
      <c r="AA288" s="97">
        <f>COUNTIFS($B$1:B288,B288,$E$1:E288,E288)</f>
        <v>1</v>
      </c>
      <c r="AB288" s="97"/>
    </row>
    <row r="289" spans="1:28" ht="19.95" customHeight="1" x14ac:dyDescent="0.3">
      <c r="A289" s="3" t="s">
        <v>14</v>
      </c>
      <c r="B289" s="16" t="s">
        <v>871</v>
      </c>
      <c r="C289" s="16" t="s">
        <v>872</v>
      </c>
      <c r="D289" s="16" t="s">
        <v>335</v>
      </c>
      <c r="E289" s="16" t="s">
        <v>343</v>
      </c>
      <c r="F289" s="16" t="s">
        <v>344</v>
      </c>
      <c r="G289" s="16" t="s">
        <v>873</v>
      </c>
      <c r="H289" s="16" t="s">
        <v>877</v>
      </c>
      <c r="I289" s="16" t="s">
        <v>875</v>
      </c>
      <c r="J289" s="16" t="s">
        <v>23</v>
      </c>
      <c r="K289" s="16"/>
      <c r="L289" s="16" t="s">
        <v>456</v>
      </c>
      <c r="M289" s="16" t="s">
        <v>12</v>
      </c>
      <c r="N289" s="16" t="s">
        <v>25</v>
      </c>
      <c r="O289" s="16" t="s">
        <v>341</v>
      </c>
      <c r="P289" s="16" t="s">
        <v>27</v>
      </c>
      <c r="Q289" s="91">
        <v>0</v>
      </c>
      <c r="R289" s="19">
        <f>IF(EXACT($D$6,"LOT 3 (Tots)"),SUMIF(Inventari!K:K,Tasques!E289,Inventari!Q:Q),SUMIFS(Inventari!Q:Q,Inventari!O:O,$D$7,Inventari!K:K,Tasques!E289))</f>
        <v>161</v>
      </c>
      <c r="S289" s="19"/>
      <c r="T289" s="91">
        <f t="shared" si="16"/>
        <v>0</v>
      </c>
      <c r="U289" s="19">
        <v>1</v>
      </c>
      <c r="V289" s="91">
        <f t="shared" si="17"/>
        <v>0</v>
      </c>
      <c r="W289" s="86" t="e">
        <f>_xlfn.XLOOKUP(P289,#REF!,#REF!)</f>
        <v>#REF!</v>
      </c>
      <c r="X289" s="78" t="e">
        <f t="shared" si="18"/>
        <v>#REF!</v>
      </c>
      <c r="Y289" s="78" t="e">
        <f>IF(EXACT(COUNTIFS($B$1:B289,B289,$E$1:E289,E289),_xlfn.MAXIFS(AA:AA,B:B,B289,E:E,E289)),SUMIFS(X:X,B:B,B289,E:E,E289),"")</f>
        <v>#REF!</v>
      </c>
      <c r="Z289" s="79" t="str">
        <f t="shared" si="19"/>
        <v/>
      </c>
      <c r="AA289" s="97">
        <f>COUNTIFS($B$1:B289,B289,$E$1:E289,E289)</f>
        <v>1</v>
      </c>
      <c r="AB289" s="97"/>
    </row>
    <row r="290" spans="1:28" ht="19.95" customHeight="1" x14ac:dyDescent="0.3">
      <c r="A290" s="3" t="s">
        <v>14</v>
      </c>
      <c r="B290" s="16" t="s">
        <v>871</v>
      </c>
      <c r="C290" s="16" t="s">
        <v>872</v>
      </c>
      <c r="D290" s="16" t="s">
        <v>335</v>
      </c>
      <c r="E290" s="16" t="s">
        <v>349</v>
      </c>
      <c r="F290" s="16" t="s">
        <v>350</v>
      </c>
      <c r="G290" s="16" t="s">
        <v>873</v>
      </c>
      <c r="H290" s="16" t="s">
        <v>878</v>
      </c>
      <c r="I290" s="16" t="s">
        <v>875</v>
      </c>
      <c r="J290" s="16" t="s">
        <v>23</v>
      </c>
      <c r="K290" s="16"/>
      <c r="L290" s="16" t="s">
        <v>456</v>
      </c>
      <c r="M290" s="16" t="s">
        <v>12</v>
      </c>
      <c r="N290" s="16" t="s">
        <v>25</v>
      </c>
      <c r="O290" s="16" t="s">
        <v>341</v>
      </c>
      <c r="P290" s="16" t="s">
        <v>27</v>
      </c>
      <c r="Q290" s="91">
        <v>0</v>
      </c>
      <c r="R290" s="19">
        <f>IF(EXACT($D$6,"LOT 3 (Tots)"),SUMIF(Inventari!K:K,Tasques!E290,Inventari!Q:Q),SUMIFS(Inventari!Q:Q,Inventari!O:O,$D$7,Inventari!K:K,Tasques!E290))</f>
        <v>45</v>
      </c>
      <c r="S290" s="19"/>
      <c r="T290" s="91">
        <f t="shared" si="16"/>
        <v>0</v>
      </c>
      <c r="U290" s="19">
        <v>1</v>
      </c>
      <c r="V290" s="91">
        <f t="shared" si="17"/>
        <v>0</v>
      </c>
      <c r="W290" s="86" t="e">
        <f>_xlfn.XLOOKUP(P290,#REF!,#REF!)</f>
        <v>#REF!</v>
      </c>
      <c r="X290" s="78" t="e">
        <f t="shared" si="18"/>
        <v>#REF!</v>
      </c>
      <c r="Y290" s="78" t="e">
        <f>IF(EXACT(COUNTIFS($B$1:B290,B290,$E$1:E290,E290),_xlfn.MAXIFS(AA:AA,B:B,B290,E:E,E290)),SUMIFS(X:X,B:B,B290,E:E,E290),"")</f>
        <v>#REF!</v>
      </c>
      <c r="Z290" s="79" t="str">
        <f t="shared" si="19"/>
        <v/>
      </c>
      <c r="AA290" s="97">
        <f>COUNTIFS($B$1:B290,B290,$E$1:E290,E290)</f>
        <v>1</v>
      </c>
      <c r="AB290" s="97"/>
    </row>
    <row r="291" spans="1:28" ht="19.95" customHeight="1" x14ac:dyDescent="0.3">
      <c r="A291" s="3" t="s">
        <v>14</v>
      </c>
      <c r="B291" s="16" t="s">
        <v>871</v>
      </c>
      <c r="C291" s="16" t="s">
        <v>872</v>
      </c>
      <c r="D291" s="16" t="s">
        <v>335</v>
      </c>
      <c r="E291" s="16" t="s">
        <v>601</v>
      </c>
      <c r="F291" s="16" t="s">
        <v>602</v>
      </c>
      <c r="G291" s="16" t="s">
        <v>879</v>
      </c>
      <c r="H291" s="16" t="s">
        <v>880</v>
      </c>
      <c r="I291" s="16" t="s">
        <v>881</v>
      </c>
      <c r="J291" s="16" t="s">
        <v>23</v>
      </c>
      <c r="K291" s="16"/>
      <c r="L291" s="16" t="s">
        <v>456</v>
      </c>
      <c r="M291" s="16" t="s">
        <v>12</v>
      </c>
      <c r="N291" s="16" t="s">
        <v>25</v>
      </c>
      <c r="O291" s="16" t="s">
        <v>341</v>
      </c>
      <c r="P291" s="16" t="s">
        <v>27</v>
      </c>
      <c r="Q291" s="91">
        <v>0</v>
      </c>
      <c r="R291" s="19">
        <f>IF(EXACT($D$6,"LOT 3 (Tots)"),SUMIF(Inventari!K:K,Tasques!E291,Inventari!Q:Q),SUMIFS(Inventari!Q:Q,Inventari!O:O,$D$7,Inventari!K:K,Tasques!E291))</f>
        <v>2</v>
      </c>
      <c r="S291" s="19"/>
      <c r="T291" s="91">
        <f t="shared" si="16"/>
        <v>0</v>
      </c>
      <c r="U291" s="19">
        <v>1</v>
      </c>
      <c r="V291" s="91">
        <f t="shared" si="17"/>
        <v>0</v>
      </c>
      <c r="W291" s="86" t="e">
        <f>_xlfn.XLOOKUP(P291,#REF!,#REF!)</f>
        <v>#REF!</v>
      </c>
      <c r="X291" s="78" t="e">
        <f t="shared" si="18"/>
        <v>#REF!</v>
      </c>
      <c r="Y291" s="78" t="e">
        <f>IF(EXACT(COUNTIFS($B$1:B291,B291,$E$1:E291,E291),_xlfn.MAXIFS(AA:AA,B:B,B291,E:E,E291)),SUMIFS(X:X,B:B,B291,E:E,E291),"")</f>
        <v>#REF!</v>
      </c>
      <c r="Z291" s="79">
        <f t="shared" si="19"/>
        <v>625</v>
      </c>
      <c r="AA291" s="97">
        <f>COUNTIFS($B$1:B291,B291,$E$1:E291,E291)</f>
        <v>1</v>
      </c>
      <c r="AB291" s="97">
        <v>625</v>
      </c>
    </row>
    <row r="292" spans="1:28" ht="19.95" customHeight="1" x14ac:dyDescent="0.3">
      <c r="A292" s="9" t="s">
        <v>61</v>
      </c>
      <c r="B292" s="21" t="s">
        <v>882</v>
      </c>
      <c r="C292" s="21" t="s">
        <v>883</v>
      </c>
      <c r="D292" s="21" t="s">
        <v>884</v>
      </c>
      <c r="E292" s="21" t="s">
        <v>885</v>
      </c>
      <c r="F292" s="21" t="s">
        <v>886</v>
      </c>
      <c r="G292" s="21" t="s">
        <v>887</v>
      </c>
      <c r="H292" s="21" t="s">
        <v>888</v>
      </c>
      <c r="I292" s="21" t="s">
        <v>889</v>
      </c>
      <c r="J292" s="21" t="s">
        <v>23</v>
      </c>
      <c r="K292" s="21"/>
      <c r="L292" s="21" t="s">
        <v>120</v>
      </c>
      <c r="M292" s="21" t="s">
        <v>145</v>
      </c>
      <c r="N292" s="21" t="s">
        <v>25</v>
      </c>
      <c r="O292" s="21" t="s">
        <v>146</v>
      </c>
      <c r="P292" s="21" t="s">
        <v>890</v>
      </c>
      <c r="Q292" s="92">
        <v>0</v>
      </c>
      <c r="R292" s="22">
        <f>IF(EXACT($D$6,"LOT 3 (Tots)"),SUMIF(Inventari!K:K,Tasques!E292,Inventari!Q:Q),SUMIFS(Inventari!Q:Q,Inventari!O:O,$D$7,Inventari!K:K,Tasques!E292))</f>
        <v>7</v>
      </c>
      <c r="S292" s="22"/>
      <c r="T292" s="92">
        <f t="shared" si="16"/>
        <v>0</v>
      </c>
      <c r="U292" s="22">
        <v>1</v>
      </c>
      <c r="V292" s="92">
        <f t="shared" si="17"/>
        <v>0</v>
      </c>
      <c r="W292" s="87" t="e">
        <f>_xlfn.XLOOKUP(P292,#REF!,#REF!)</f>
        <v>#REF!</v>
      </c>
      <c r="X292" s="80" t="e">
        <f t="shared" si="18"/>
        <v>#REF!</v>
      </c>
      <c r="Y292" s="80" t="e">
        <f>IF(EXACT(COUNTIFS($B$1:B292,B292,$E$1:E292,E292),_xlfn.MAXIFS(AA:AA,B:B,B292,E:E,E292)),SUMIFS(X:X,B:B,B292,E:E,E292),"")</f>
        <v>#REF!</v>
      </c>
      <c r="Z292" s="81" t="e">
        <f t="shared" si="19"/>
        <v>#REF!</v>
      </c>
      <c r="AA292" s="98">
        <f>COUNTIFS($B$1:B292,B292,$E$1:E292,E292)</f>
        <v>1</v>
      </c>
      <c r="AB292" s="98"/>
    </row>
    <row r="293" spans="1:28" ht="19.95" customHeight="1" x14ac:dyDescent="0.3">
      <c r="A293" s="3" t="s">
        <v>61</v>
      </c>
      <c r="B293" s="16" t="s">
        <v>891</v>
      </c>
      <c r="C293" s="16" t="s">
        <v>892</v>
      </c>
      <c r="D293" s="16" t="s">
        <v>17</v>
      </c>
      <c r="E293" s="16" t="s">
        <v>893</v>
      </c>
      <c r="F293" s="16" t="s">
        <v>894</v>
      </c>
      <c r="G293" s="16" t="s">
        <v>895</v>
      </c>
      <c r="H293" s="16" t="s">
        <v>896</v>
      </c>
      <c r="I293" s="16" t="s">
        <v>897</v>
      </c>
      <c r="J293" s="16" t="s">
        <v>23</v>
      </c>
      <c r="K293" s="16"/>
      <c r="L293" s="16" t="s">
        <v>412</v>
      </c>
      <c r="M293" s="16" t="s">
        <v>12</v>
      </c>
      <c r="N293" s="16" t="s">
        <v>25</v>
      </c>
      <c r="O293" s="16" t="s">
        <v>622</v>
      </c>
      <c r="P293" s="16" t="s">
        <v>898</v>
      </c>
      <c r="Q293" s="91">
        <v>7200</v>
      </c>
      <c r="R293" s="19">
        <f>IF(EXACT($D$6,"LOT 3 (Tots)"),SUMIF(Inventari!K:K,Tasques!E293,Inventari!Q:Q),SUMIFS(Inventari!Q:Q,Inventari!O:O,$D$7,Inventari!K:K,Tasques!E293))</f>
        <v>10</v>
      </c>
      <c r="S293" s="19"/>
      <c r="T293" s="91">
        <f t="shared" si="16"/>
        <v>72000</v>
      </c>
      <c r="U293" s="19">
        <v>2</v>
      </c>
      <c r="V293" s="91">
        <f t="shared" si="17"/>
        <v>144000</v>
      </c>
      <c r="W293" s="86" t="e">
        <f>_xlfn.XLOOKUP(P293,#REF!,#REF!)</f>
        <v>#REF!</v>
      </c>
      <c r="X293" s="78" t="e">
        <f t="shared" si="18"/>
        <v>#REF!</v>
      </c>
      <c r="Y293" s="78" t="e">
        <f>IF(EXACT(COUNTIFS($B$1:B293,B293,$E$1:E293,E293),_xlfn.MAXIFS(AA:AA,B:B,B293,E:E,E293)),SUMIFS(X:X,B:B,B293,E:E,E293),"")</f>
        <v>#REF!</v>
      </c>
      <c r="Z293" s="79" t="str">
        <f t="shared" si="19"/>
        <v/>
      </c>
      <c r="AA293" s="97">
        <f>COUNTIFS($B$1:B293,B293,$E$1:E293,E293)</f>
        <v>1</v>
      </c>
      <c r="AB293" s="97"/>
    </row>
    <row r="294" spans="1:28" ht="19.95" customHeight="1" x14ac:dyDescent="0.3">
      <c r="A294" s="3" t="s">
        <v>61</v>
      </c>
      <c r="B294" s="16" t="s">
        <v>891</v>
      </c>
      <c r="C294" s="16" t="s">
        <v>892</v>
      </c>
      <c r="D294" s="16" t="s">
        <v>17</v>
      </c>
      <c r="E294" s="16" t="s">
        <v>899</v>
      </c>
      <c r="F294" s="16" t="s">
        <v>900</v>
      </c>
      <c r="G294" s="16" t="s">
        <v>901</v>
      </c>
      <c r="H294" s="16" t="s">
        <v>902</v>
      </c>
      <c r="I294" s="16" t="s">
        <v>903</v>
      </c>
      <c r="J294" s="16" t="s">
        <v>23</v>
      </c>
      <c r="K294" s="16"/>
      <c r="L294" s="16" t="s">
        <v>412</v>
      </c>
      <c r="M294" s="16" t="s">
        <v>12</v>
      </c>
      <c r="N294" s="16" t="s">
        <v>25</v>
      </c>
      <c r="O294" s="16" t="s">
        <v>622</v>
      </c>
      <c r="P294" s="16" t="s">
        <v>898</v>
      </c>
      <c r="Q294" s="91">
        <v>360</v>
      </c>
      <c r="R294" s="19">
        <f>IF(EXACT($D$6,"LOT 3 (Tots)"),SUMIF(Inventari!K:K,Tasques!E294,Inventari!Q:Q),SUMIFS(Inventari!Q:Q,Inventari!O:O,$D$7,Inventari!K:K,Tasques!E294))</f>
        <v>4</v>
      </c>
      <c r="S294" s="19"/>
      <c r="T294" s="91">
        <f t="shared" si="16"/>
        <v>1440</v>
      </c>
      <c r="U294" s="19">
        <v>2</v>
      </c>
      <c r="V294" s="91">
        <f t="shared" si="17"/>
        <v>2880</v>
      </c>
      <c r="W294" s="86" t="e">
        <f>_xlfn.XLOOKUP(P294,#REF!,#REF!)</f>
        <v>#REF!</v>
      </c>
      <c r="X294" s="78" t="e">
        <f t="shared" si="18"/>
        <v>#REF!</v>
      </c>
      <c r="Y294" s="78" t="e">
        <f>IF(EXACT(COUNTIFS($B$1:B294,B294,$E$1:E294,E294),_xlfn.MAXIFS(AA:AA,B:B,B294,E:E,E294)),SUMIFS(X:X,B:B,B294,E:E,E294),"")</f>
        <v>#REF!</v>
      </c>
      <c r="Z294" s="79" t="str">
        <f t="shared" si="19"/>
        <v/>
      </c>
      <c r="AA294" s="97">
        <f>COUNTIFS($B$1:B294,B294,$E$1:E294,E294)</f>
        <v>1</v>
      </c>
      <c r="AB294" s="97"/>
    </row>
    <row r="295" spans="1:28" ht="19.95" customHeight="1" x14ac:dyDescent="0.3">
      <c r="A295" s="3" t="s">
        <v>61</v>
      </c>
      <c r="B295" s="16" t="s">
        <v>891</v>
      </c>
      <c r="C295" s="16" t="s">
        <v>892</v>
      </c>
      <c r="D295" s="16" t="s">
        <v>17</v>
      </c>
      <c r="E295" s="16" t="s">
        <v>633</v>
      </c>
      <c r="F295" s="16" t="s">
        <v>634</v>
      </c>
      <c r="G295" s="16" t="s">
        <v>904</v>
      </c>
      <c r="H295" s="16" t="s">
        <v>905</v>
      </c>
      <c r="I295" s="16" t="s">
        <v>906</v>
      </c>
      <c r="J295" s="16" t="s">
        <v>23</v>
      </c>
      <c r="K295" s="16"/>
      <c r="L295" s="16" t="s">
        <v>412</v>
      </c>
      <c r="M295" s="16" t="s">
        <v>12</v>
      </c>
      <c r="N295" s="16" t="s">
        <v>25</v>
      </c>
      <c r="O295" s="16" t="s">
        <v>622</v>
      </c>
      <c r="P295" s="16" t="s">
        <v>898</v>
      </c>
      <c r="Q295" s="91">
        <v>1188</v>
      </c>
      <c r="R295" s="19">
        <f>IF(EXACT($D$6,"LOT 3 (Tots)"),SUMIF(Inventari!K:K,Tasques!E295,Inventari!Q:Q),SUMIFS(Inventari!Q:Q,Inventari!O:O,$D$7,Inventari!K:K,Tasques!E295))</f>
        <v>50</v>
      </c>
      <c r="S295" s="19"/>
      <c r="T295" s="91">
        <f t="shared" si="16"/>
        <v>59400</v>
      </c>
      <c r="U295" s="19">
        <v>2</v>
      </c>
      <c r="V295" s="91">
        <f t="shared" si="17"/>
        <v>118800</v>
      </c>
      <c r="W295" s="86" t="e">
        <f>_xlfn.XLOOKUP(P295,#REF!,#REF!)</f>
        <v>#REF!</v>
      </c>
      <c r="X295" s="78" t="e">
        <f t="shared" si="18"/>
        <v>#REF!</v>
      </c>
      <c r="Y295" s="78" t="e">
        <f>IF(EXACT(COUNTIFS($B$1:B295,B295,$E$1:E295,E295),_xlfn.MAXIFS(AA:AA,B:B,B295,E:E,E295)),SUMIFS(X:X,B:B,B295,E:E,E295),"")</f>
        <v>#REF!</v>
      </c>
      <c r="Z295" s="79" t="str">
        <f t="shared" si="19"/>
        <v/>
      </c>
      <c r="AA295" s="97">
        <f>COUNTIFS($B$1:B295,B295,$E$1:E295,E295)</f>
        <v>1</v>
      </c>
      <c r="AB295" s="97"/>
    </row>
    <row r="296" spans="1:28" ht="19.95" customHeight="1" x14ac:dyDescent="0.3">
      <c r="A296" s="3" t="s">
        <v>61</v>
      </c>
      <c r="B296" s="16" t="s">
        <v>891</v>
      </c>
      <c r="C296" s="16" t="s">
        <v>892</v>
      </c>
      <c r="D296" s="16" t="s">
        <v>17</v>
      </c>
      <c r="E296" s="16" t="s">
        <v>640</v>
      </c>
      <c r="F296" s="16" t="s">
        <v>641</v>
      </c>
      <c r="G296" s="16" t="s">
        <v>907</v>
      </c>
      <c r="H296" s="16" t="s">
        <v>908</v>
      </c>
      <c r="I296" s="16" t="s">
        <v>909</v>
      </c>
      <c r="J296" s="16" t="s">
        <v>23</v>
      </c>
      <c r="K296" s="16"/>
      <c r="L296" s="16" t="s">
        <v>412</v>
      </c>
      <c r="M296" s="16" t="s">
        <v>12</v>
      </c>
      <c r="N296" s="16" t="s">
        <v>25</v>
      </c>
      <c r="O296" s="16" t="s">
        <v>622</v>
      </c>
      <c r="P296" s="16" t="s">
        <v>898</v>
      </c>
      <c r="Q296" s="91">
        <v>180</v>
      </c>
      <c r="R296" s="19">
        <f>IF(EXACT($D$6,"LOT 3 (Tots)"),SUMIF(Inventari!K:K,Tasques!E296,Inventari!Q:Q),SUMIFS(Inventari!Q:Q,Inventari!O:O,$D$7,Inventari!K:K,Tasques!E296))</f>
        <v>9</v>
      </c>
      <c r="S296" s="19"/>
      <c r="T296" s="91">
        <f t="shared" si="16"/>
        <v>1620</v>
      </c>
      <c r="U296" s="19">
        <v>2</v>
      </c>
      <c r="V296" s="91">
        <f t="shared" si="17"/>
        <v>3240</v>
      </c>
      <c r="W296" s="86" t="e">
        <f>_xlfn.XLOOKUP(P296,#REF!,#REF!)</f>
        <v>#REF!</v>
      </c>
      <c r="X296" s="78" t="e">
        <f t="shared" si="18"/>
        <v>#REF!</v>
      </c>
      <c r="Y296" s="78" t="e">
        <f>IF(EXACT(COUNTIFS($B$1:B296,B296,$E$1:E296,E296),_xlfn.MAXIFS(AA:AA,B:B,B296,E:E,E296)),SUMIFS(X:X,B:B,B296,E:E,E296),"")</f>
        <v>#REF!</v>
      </c>
      <c r="Z296" s="79" t="str">
        <f t="shared" si="19"/>
        <v/>
      </c>
      <c r="AA296" s="97">
        <f>COUNTIFS($B$1:B296,B296,$E$1:E296,E296)</f>
        <v>1</v>
      </c>
      <c r="AB296" s="97"/>
    </row>
    <row r="297" spans="1:28" ht="19.95" customHeight="1" x14ac:dyDescent="0.3">
      <c r="A297" s="3" t="s">
        <v>61</v>
      </c>
      <c r="B297" s="16" t="s">
        <v>891</v>
      </c>
      <c r="C297" s="16" t="s">
        <v>892</v>
      </c>
      <c r="D297" s="16" t="s">
        <v>17</v>
      </c>
      <c r="E297" s="16" t="s">
        <v>910</v>
      </c>
      <c r="F297" s="16" t="s">
        <v>911</v>
      </c>
      <c r="G297" s="16" t="s">
        <v>912</v>
      </c>
      <c r="H297" s="16" t="s">
        <v>913</v>
      </c>
      <c r="I297" s="16" t="s">
        <v>914</v>
      </c>
      <c r="J297" s="16" t="s">
        <v>23</v>
      </c>
      <c r="K297" s="16"/>
      <c r="L297" s="16" t="s">
        <v>412</v>
      </c>
      <c r="M297" s="16" t="s">
        <v>12</v>
      </c>
      <c r="N297" s="16" t="s">
        <v>25</v>
      </c>
      <c r="O297" s="16" t="s">
        <v>622</v>
      </c>
      <c r="P297" s="16" t="s">
        <v>898</v>
      </c>
      <c r="Q297" s="91">
        <v>2700</v>
      </c>
      <c r="R297" s="19">
        <f>IF(EXACT($D$6,"LOT 3 (Tots)"),SUMIF(Inventari!K:K,Tasques!E297,Inventari!Q:Q),SUMIFS(Inventari!Q:Q,Inventari!O:O,$D$7,Inventari!K:K,Tasques!E297))</f>
        <v>42</v>
      </c>
      <c r="S297" s="19"/>
      <c r="T297" s="91">
        <f t="shared" si="16"/>
        <v>113400</v>
      </c>
      <c r="U297" s="19">
        <v>2</v>
      </c>
      <c r="V297" s="91">
        <f t="shared" si="17"/>
        <v>226800</v>
      </c>
      <c r="W297" s="86" t="e">
        <f>_xlfn.XLOOKUP(P297,#REF!,#REF!)</f>
        <v>#REF!</v>
      </c>
      <c r="X297" s="78" t="e">
        <f t="shared" si="18"/>
        <v>#REF!</v>
      </c>
      <c r="Y297" s="78" t="e">
        <f>IF(EXACT(COUNTIFS($B$1:B297,B297,$E$1:E297,E297),_xlfn.MAXIFS(AA:AA,B:B,B297,E:E,E297)),SUMIFS(X:X,B:B,B297,E:E,E297),"")</f>
        <v>#REF!</v>
      </c>
      <c r="Z297" s="79" t="str">
        <f t="shared" si="19"/>
        <v/>
      </c>
      <c r="AA297" s="97">
        <f>COUNTIFS($B$1:B297,B297,$E$1:E297,E297)</f>
        <v>1</v>
      </c>
      <c r="AB297" s="97"/>
    </row>
    <row r="298" spans="1:28" ht="19.95" customHeight="1" x14ac:dyDescent="0.3">
      <c r="A298" s="3" t="s">
        <v>61</v>
      </c>
      <c r="B298" s="16" t="s">
        <v>891</v>
      </c>
      <c r="C298" s="16" t="s">
        <v>892</v>
      </c>
      <c r="D298" s="16" t="s">
        <v>17</v>
      </c>
      <c r="E298" s="16" t="s">
        <v>18</v>
      </c>
      <c r="F298" s="16" t="s">
        <v>19</v>
      </c>
      <c r="G298" s="16" t="s">
        <v>915</v>
      </c>
      <c r="H298" s="16" t="s">
        <v>916</v>
      </c>
      <c r="I298" s="16" t="s">
        <v>917</v>
      </c>
      <c r="J298" s="16" t="s">
        <v>23</v>
      </c>
      <c r="K298" s="16"/>
      <c r="L298" s="16" t="s">
        <v>412</v>
      </c>
      <c r="M298" s="16" t="s">
        <v>12</v>
      </c>
      <c r="N298" s="16" t="s">
        <v>25</v>
      </c>
      <c r="O298" s="16" t="s">
        <v>622</v>
      </c>
      <c r="P298" s="16" t="s">
        <v>898</v>
      </c>
      <c r="Q298" s="91">
        <v>7200</v>
      </c>
      <c r="R298" s="19">
        <f>IF(EXACT($D$6,"LOT 3 (Tots)"),SUMIF(Inventari!K:K,Tasques!E298,Inventari!Q:Q),SUMIFS(Inventari!Q:Q,Inventari!O:O,$D$7,Inventari!K:K,Tasques!E298))</f>
        <v>4</v>
      </c>
      <c r="S298" s="19"/>
      <c r="T298" s="91">
        <f t="shared" si="16"/>
        <v>28800</v>
      </c>
      <c r="U298" s="19">
        <v>2</v>
      </c>
      <c r="V298" s="91">
        <f t="shared" si="17"/>
        <v>57600</v>
      </c>
      <c r="W298" s="86" t="e">
        <f>_xlfn.XLOOKUP(P298,#REF!,#REF!)</f>
        <v>#REF!</v>
      </c>
      <c r="X298" s="78" t="e">
        <f t="shared" si="18"/>
        <v>#REF!</v>
      </c>
      <c r="Y298" s="78" t="e">
        <f>IF(EXACT(COUNTIFS($B$1:B298,B298,$E$1:E298,E298),_xlfn.MAXIFS(AA:AA,B:B,B298,E:E,E298)),SUMIFS(X:X,B:B,B298,E:E,E298),"")</f>
        <v>#REF!</v>
      </c>
      <c r="Z298" s="79" t="str">
        <f t="shared" si="19"/>
        <v/>
      </c>
      <c r="AA298" s="97">
        <f>COUNTIFS($B$1:B298,B298,$E$1:E298,E298)</f>
        <v>1</v>
      </c>
      <c r="AB298" s="97"/>
    </row>
    <row r="299" spans="1:28" ht="19.95" customHeight="1" x14ac:dyDescent="0.3">
      <c r="A299" s="3" t="s">
        <v>61</v>
      </c>
      <c r="B299" s="16" t="s">
        <v>891</v>
      </c>
      <c r="C299" s="16" t="s">
        <v>892</v>
      </c>
      <c r="D299" s="16" t="s">
        <v>17</v>
      </c>
      <c r="E299" s="16" t="s">
        <v>39</v>
      </c>
      <c r="F299" s="16" t="s">
        <v>40</v>
      </c>
      <c r="G299" s="16" t="s">
        <v>918</v>
      </c>
      <c r="H299" s="16" t="s">
        <v>919</v>
      </c>
      <c r="I299" s="16" t="s">
        <v>920</v>
      </c>
      <c r="J299" s="16" t="s">
        <v>23</v>
      </c>
      <c r="K299" s="16"/>
      <c r="L299" s="16" t="s">
        <v>412</v>
      </c>
      <c r="M299" s="16" t="s">
        <v>12</v>
      </c>
      <c r="N299" s="16" t="s">
        <v>25</v>
      </c>
      <c r="O299" s="16" t="s">
        <v>622</v>
      </c>
      <c r="P299" s="16" t="s">
        <v>898</v>
      </c>
      <c r="Q299" s="91">
        <v>720</v>
      </c>
      <c r="R299" s="19">
        <f>IF(EXACT($D$6,"LOT 3 (Tots)"),SUMIF(Inventari!K:K,Tasques!E299,Inventari!Q:Q),SUMIFS(Inventari!Q:Q,Inventari!O:O,$D$7,Inventari!K:K,Tasques!E299))</f>
        <v>1</v>
      </c>
      <c r="S299" s="19"/>
      <c r="T299" s="91">
        <f t="shared" si="16"/>
        <v>720</v>
      </c>
      <c r="U299" s="19">
        <v>2</v>
      </c>
      <c r="V299" s="91">
        <f t="shared" si="17"/>
        <v>1440</v>
      </c>
      <c r="W299" s="86" t="e">
        <f>_xlfn.XLOOKUP(P299,#REF!,#REF!)</f>
        <v>#REF!</v>
      </c>
      <c r="X299" s="78" t="e">
        <f t="shared" si="18"/>
        <v>#REF!</v>
      </c>
      <c r="Y299" s="78" t="e">
        <f>IF(EXACT(COUNTIFS($B$1:B299,B299,$E$1:E299,E299),_xlfn.MAXIFS(AA:AA,B:B,B299,E:E,E299)),SUMIFS(X:X,B:B,B299,E:E,E299),"")</f>
        <v>#REF!</v>
      </c>
      <c r="Z299" s="79" t="str">
        <f t="shared" si="19"/>
        <v/>
      </c>
      <c r="AA299" s="97">
        <f>COUNTIFS($B$1:B299,B299,$E$1:E299,E299)</f>
        <v>1</v>
      </c>
      <c r="AB299" s="97"/>
    </row>
    <row r="300" spans="1:28" ht="19.95" customHeight="1" x14ac:dyDescent="0.3">
      <c r="A300" s="3" t="s">
        <v>61</v>
      </c>
      <c r="B300" s="16" t="s">
        <v>891</v>
      </c>
      <c r="C300" s="16" t="s">
        <v>892</v>
      </c>
      <c r="D300" s="16" t="s">
        <v>17</v>
      </c>
      <c r="E300" s="16" t="s">
        <v>43</v>
      </c>
      <c r="F300" s="16" t="s">
        <v>44</v>
      </c>
      <c r="G300" s="16" t="s">
        <v>921</v>
      </c>
      <c r="H300" s="16" t="s">
        <v>922</v>
      </c>
      <c r="I300" s="16" t="s">
        <v>920</v>
      </c>
      <c r="J300" s="16" t="s">
        <v>23</v>
      </c>
      <c r="K300" s="16"/>
      <c r="L300" s="16" t="s">
        <v>412</v>
      </c>
      <c r="M300" s="16" t="s">
        <v>12</v>
      </c>
      <c r="N300" s="16" t="s">
        <v>25</v>
      </c>
      <c r="O300" s="16" t="s">
        <v>622</v>
      </c>
      <c r="P300" s="16" t="s">
        <v>898</v>
      </c>
      <c r="Q300" s="91">
        <v>720</v>
      </c>
      <c r="R300" s="19">
        <f>IF(EXACT($D$6,"LOT 3 (Tots)"),SUMIF(Inventari!K:K,Tasques!E300,Inventari!Q:Q),SUMIFS(Inventari!Q:Q,Inventari!O:O,$D$7,Inventari!K:K,Tasques!E300))</f>
        <v>3</v>
      </c>
      <c r="S300" s="19"/>
      <c r="T300" s="91">
        <f t="shared" si="16"/>
        <v>2160</v>
      </c>
      <c r="U300" s="19">
        <v>2</v>
      </c>
      <c r="V300" s="91">
        <f t="shared" si="17"/>
        <v>4320</v>
      </c>
      <c r="W300" s="86" t="e">
        <f>_xlfn.XLOOKUP(P300,#REF!,#REF!)</f>
        <v>#REF!</v>
      </c>
      <c r="X300" s="78" t="e">
        <f t="shared" si="18"/>
        <v>#REF!</v>
      </c>
      <c r="Y300" s="78" t="e">
        <f>IF(EXACT(COUNTIFS($B$1:B300,B300,$E$1:E300,E300),_xlfn.MAXIFS(AA:AA,B:B,B300,E:E,E300)),SUMIFS(X:X,B:B,B300,E:E,E300),"")</f>
        <v>#REF!</v>
      </c>
      <c r="Z300" s="79" t="str">
        <f t="shared" si="19"/>
        <v/>
      </c>
      <c r="AA300" s="97">
        <f>COUNTIFS($B$1:B300,B300,$E$1:E300,E300)</f>
        <v>1</v>
      </c>
      <c r="AB300" s="97"/>
    </row>
    <row r="301" spans="1:28" ht="19.95" customHeight="1" x14ac:dyDescent="0.3">
      <c r="A301" s="3" t="s">
        <v>61</v>
      </c>
      <c r="B301" s="16" t="s">
        <v>891</v>
      </c>
      <c r="C301" s="16" t="s">
        <v>892</v>
      </c>
      <c r="D301" s="16" t="s">
        <v>17</v>
      </c>
      <c r="E301" s="16" t="s">
        <v>47</v>
      </c>
      <c r="F301" s="16" t="s">
        <v>48</v>
      </c>
      <c r="G301" s="16" t="s">
        <v>923</v>
      </c>
      <c r="H301" s="16" t="s">
        <v>924</v>
      </c>
      <c r="I301" s="16" t="s">
        <v>903</v>
      </c>
      <c r="J301" s="16" t="s">
        <v>23</v>
      </c>
      <c r="K301" s="16"/>
      <c r="L301" s="16" t="s">
        <v>412</v>
      </c>
      <c r="M301" s="16" t="s">
        <v>12</v>
      </c>
      <c r="N301" s="16" t="s">
        <v>25</v>
      </c>
      <c r="O301" s="16" t="s">
        <v>622</v>
      </c>
      <c r="P301" s="16" t="s">
        <v>898</v>
      </c>
      <c r="Q301" s="91">
        <v>720</v>
      </c>
      <c r="R301" s="19">
        <f>IF(EXACT($D$6,"LOT 3 (Tots)"),SUMIF(Inventari!K:K,Tasques!E301,Inventari!Q:Q),SUMIFS(Inventari!Q:Q,Inventari!O:O,$D$7,Inventari!K:K,Tasques!E301))</f>
        <v>1</v>
      </c>
      <c r="S301" s="19"/>
      <c r="T301" s="91">
        <f t="shared" si="16"/>
        <v>720</v>
      </c>
      <c r="U301" s="19">
        <v>2</v>
      </c>
      <c r="V301" s="91">
        <f t="shared" si="17"/>
        <v>1440</v>
      </c>
      <c r="W301" s="86" t="e">
        <f>_xlfn.XLOOKUP(P301,#REF!,#REF!)</f>
        <v>#REF!</v>
      </c>
      <c r="X301" s="78" t="e">
        <f t="shared" si="18"/>
        <v>#REF!</v>
      </c>
      <c r="Y301" s="78" t="e">
        <f>IF(EXACT(COUNTIFS($B$1:B301,B301,$E$1:E301,E301),_xlfn.MAXIFS(AA:AA,B:B,B301,E:E,E301)),SUMIFS(X:X,B:B,B301,E:E,E301),"")</f>
        <v>#REF!</v>
      </c>
      <c r="Z301" s="79" t="str">
        <f t="shared" si="19"/>
        <v/>
      </c>
      <c r="AA301" s="97">
        <f>COUNTIFS($B$1:B301,B301,$E$1:E301,E301)</f>
        <v>1</v>
      </c>
      <c r="AB301" s="97"/>
    </row>
    <row r="302" spans="1:28" ht="19.95" customHeight="1" x14ac:dyDescent="0.3">
      <c r="A302" s="3" t="s">
        <v>61</v>
      </c>
      <c r="B302" s="16" t="s">
        <v>891</v>
      </c>
      <c r="C302" s="16" t="s">
        <v>892</v>
      </c>
      <c r="D302" s="16" t="s">
        <v>17</v>
      </c>
      <c r="E302" s="16" t="s">
        <v>925</v>
      </c>
      <c r="F302" s="16" t="s">
        <v>926</v>
      </c>
      <c r="G302" s="16" t="s">
        <v>927</v>
      </c>
      <c r="H302" s="16" t="s">
        <v>928</v>
      </c>
      <c r="I302" s="16" t="s">
        <v>929</v>
      </c>
      <c r="J302" s="16" t="s">
        <v>23</v>
      </c>
      <c r="K302" s="16"/>
      <c r="L302" s="16" t="s">
        <v>412</v>
      </c>
      <c r="M302" s="16" t="s">
        <v>12</v>
      </c>
      <c r="N302" s="16" t="s">
        <v>25</v>
      </c>
      <c r="O302" s="16" t="s">
        <v>622</v>
      </c>
      <c r="P302" s="16" t="s">
        <v>898</v>
      </c>
      <c r="Q302" s="91">
        <v>10800</v>
      </c>
      <c r="R302" s="19">
        <f>IF(EXACT($D$6,"LOT 3 (Tots)"),SUMIF(Inventari!K:K,Tasques!E302,Inventari!Q:Q),SUMIFS(Inventari!Q:Q,Inventari!O:O,$D$7,Inventari!K:K,Tasques!E302))</f>
        <v>2</v>
      </c>
      <c r="S302" s="19"/>
      <c r="T302" s="91">
        <f t="shared" si="16"/>
        <v>21600</v>
      </c>
      <c r="U302" s="19">
        <v>2</v>
      </c>
      <c r="V302" s="91">
        <f t="shared" si="17"/>
        <v>43200</v>
      </c>
      <c r="W302" s="86" t="e">
        <f>_xlfn.XLOOKUP(P302,#REF!,#REF!)</f>
        <v>#REF!</v>
      </c>
      <c r="X302" s="78" t="e">
        <f t="shared" si="18"/>
        <v>#REF!</v>
      </c>
      <c r="Y302" s="78" t="e">
        <f>IF(EXACT(COUNTIFS($B$1:B302,B302,$E$1:E302,E302),_xlfn.MAXIFS(AA:AA,B:B,B302,E:E,E302)),SUMIFS(X:X,B:B,B302,E:E,E302),"")</f>
        <v>#REF!</v>
      </c>
      <c r="Z302" s="79" t="e">
        <f t="shared" si="19"/>
        <v>#REF!</v>
      </c>
      <c r="AA302" s="97">
        <f>COUNTIFS($B$1:B302,B302,$E$1:E302,E302)</f>
        <v>1</v>
      </c>
      <c r="AB302" s="97"/>
    </row>
    <row r="303" spans="1:28" ht="19.95" customHeight="1" x14ac:dyDescent="0.3">
      <c r="A303" s="9" t="s">
        <v>61</v>
      </c>
      <c r="B303" s="21" t="s">
        <v>930</v>
      </c>
      <c r="C303" s="21" t="s">
        <v>931</v>
      </c>
      <c r="D303" s="21" t="s">
        <v>17</v>
      </c>
      <c r="E303" s="21" t="s">
        <v>18</v>
      </c>
      <c r="F303" s="21" t="s">
        <v>19</v>
      </c>
      <c r="G303" s="21" t="s">
        <v>932</v>
      </c>
      <c r="H303" s="21" t="s">
        <v>933</v>
      </c>
      <c r="I303" s="21" t="s">
        <v>934</v>
      </c>
      <c r="J303" s="21" t="s">
        <v>167</v>
      </c>
      <c r="K303" s="21" t="s">
        <v>935</v>
      </c>
      <c r="L303" s="21" t="s">
        <v>59</v>
      </c>
      <c r="M303" s="21" t="s">
        <v>12</v>
      </c>
      <c r="N303" s="21" t="s">
        <v>25</v>
      </c>
      <c r="O303" s="21" t="s">
        <v>622</v>
      </c>
      <c r="P303" s="21" t="s">
        <v>391</v>
      </c>
      <c r="Q303" s="92">
        <v>180</v>
      </c>
      <c r="R303" s="22">
        <f>IF(EXACT($D$6,"LOT 3 (Tots)"),SUMIF(Inventari!K:K,Tasques!E303,Inventari!Q:Q),SUMIFS(Inventari!Q:Q,Inventari!O:O,$D$7,Inventari!K:K,Tasques!E303))</f>
        <v>4</v>
      </c>
      <c r="S303" s="22"/>
      <c r="T303" s="92">
        <f t="shared" si="16"/>
        <v>720</v>
      </c>
      <c r="U303" s="22">
        <v>1</v>
      </c>
      <c r="V303" s="92">
        <f t="shared" si="17"/>
        <v>720</v>
      </c>
      <c r="W303" s="87" t="e">
        <f>_xlfn.XLOOKUP(P303,#REF!,#REF!)</f>
        <v>#REF!</v>
      </c>
      <c r="X303" s="80" t="e">
        <f t="shared" si="18"/>
        <v>#REF!</v>
      </c>
      <c r="Y303" s="80" t="str">
        <f>IF(EXACT(COUNTIFS($B$1:B303,B303,$E$1:E303,E303),_xlfn.MAXIFS(AA:AA,B:B,B303,E:E,E303)),SUMIFS(X:X,B:B,B303,E:E,E303),"")</f>
        <v/>
      </c>
      <c r="Z303" s="81" t="str">
        <f t="shared" si="19"/>
        <v/>
      </c>
      <c r="AA303" s="98">
        <f>COUNTIFS($B$1:B303,B303,$E$1:E303,E303)</f>
        <v>1</v>
      </c>
      <c r="AB303" s="98"/>
    </row>
    <row r="304" spans="1:28" ht="19.95" customHeight="1" x14ac:dyDescent="0.3">
      <c r="A304" s="9" t="s">
        <v>61</v>
      </c>
      <c r="B304" s="21" t="s">
        <v>930</v>
      </c>
      <c r="C304" s="21" t="s">
        <v>931</v>
      </c>
      <c r="D304" s="21" t="s">
        <v>17</v>
      </c>
      <c r="E304" s="21" t="s">
        <v>18</v>
      </c>
      <c r="F304" s="21" t="s">
        <v>19</v>
      </c>
      <c r="G304" s="21" t="s">
        <v>932</v>
      </c>
      <c r="H304" s="21" t="s">
        <v>936</v>
      </c>
      <c r="I304" s="21" t="s">
        <v>937</v>
      </c>
      <c r="J304" s="21" t="s">
        <v>167</v>
      </c>
      <c r="K304" s="21" t="s">
        <v>935</v>
      </c>
      <c r="L304" s="21" t="s">
        <v>59</v>
      </c>
      <c r="M304" s="21" t="s">
        <v>12</v>
      </c>
      <c r="N304" s="21" t="s">
        <v>25</v>
      </c>
      <c r="O304" s="21" t="s">
        <v>622</v>
      </c>
      <c r="P304" s="21" t="s">
        <v>391</v>
      </c>
      <c r="Q304" s="92">
        <v>180</v>
      </c>
      <c r="R304" s="22">
        <f>IF(EXACT($D$6,"LOT 3 (Tots)"),SUMIF(Inventari!K:K,Tasques!E304,Inventari!Q:Q),SUMIFS(Inventari!Q:Q,Inventari!O:O,$D$7,Inventari!K:K,Tasques!E304))</f>
        <v>4</v>
      </c>
      <c r="S304" s="22"/>
      <c r="T304" s="92">
        <f t="shared" si="16"/>
        <v>720</v>
      </c>
      <c r="U304" s="22">
        <v>1</v>
      </c>
      <c r="V304" s="92">
        <f t="shared" si="17"/>
        <v>720</v>
      </c>
      <c r="W304" s="87" t="e">
        <f>_xlfn.XLOOKUP(P304,#REF!,#REF!)</f>
        <v>#REF!</v>
      </c>
      <c r="X304" s="80" t="e">
        <f t="shared" si="18"/>
        <v>#REF!</v>
      </c>
      <c r="Y304" s="80" t="str">
        <f>IF(EXACT(COUNTIFS($B$1:B304,B304,$E$1:E304,E304),_xlfn.MAXIFS(AA:AA,B:B,B304,E:E,E304)),SUMIFS(X:X,B:B,B304,E:E,E304),"")</f>
        <v/>
      </c>
      <c r="Z304" s="81" t="str">
        <f t="shared" si="19"/>
        <v/>
      </c>
      <c r="AA304" s="98">
        <f>COUNTIFS($B$1:B304,B304,$E$1:E304,E304)</f>
        <v>2</v>
      </c>
      <c r="AB304" s="98"/>
    </row>
    <row r="305" spans="1:28" ht="19.95" customHeight="1" x14ac:dyDescent="0.3">
      <c r="A305" s="9" t="s">
        <v>61</v>
      </c>
      <c r="B305" s="21" t="s">
        <v>930</v>
      </c>
      <c r="C305" s="21" t="s">
        <v>931</v>
      </c>
      <c r="D305" s="21" t="s">
        <v>17</v>
      </c>
      <c r="E305" s="21" t="s">
        <v>18</v>
      </c>
      <c r="F305" s="21" t="s">
        <v>19</v>
      </c>
      <c r="G305" s="21" t="s">
        <v>932</v>
      </c>
      <c r="H305" s="21" t="s">
        <v>938</v>
      </c>
      <c r="I305" s="21" t="s">
        <v>939</v>
      </c>
      <c r="J305" s="21" t="s">
        <v>167</v>
      </c>
      <c r="K305" s="21" t="s">
        <v>940</v>
      </c>
      <c r="L305" s="21" t="s">
        <v>59</v>
      </c>
      <c r="M305" s="21" t="s">
        <v>12</v>
      </c>
      <c r="N305" s="21" t="s">
        <v>25</v>
      </c>
      <c r="O305" s="21" t="s">
        <v>622</v>
      </c>
      <c r="P305" s="21" t="s">
        <v>391</v>
      </c>
      <c r="Q305" s="92">
        <v>180</v>
      </c>
      <c r="R305" s="22">
        <f>IF(EXACT($D$6,"LOT 3 (Tots)"),SUMIF(Inventari!K:K,Tasques!E305,Inventari!Q:Q),SUMIFS(Inventari!Q:Q,Inventari!O:O,$D$7,Inventari!K:K,Tasques!E305))</f>
        <v>4</v>
      </c>
      <c r="S305" s="22"/>
      <c r="T305" s="92">
        <f t="shared" si="16"/>
        <v>720</v>
      </c>
      <c r="U305" s="22">
        <v>1</v>
      </c>
      <c r="V305" s="92">
        <f t="shared" si="17"/>
        <v>720</v>
      </c>
      <c r="W305" s="87" t="e">
        <f>_xlfn.XLOOKUP(P305,#REF!,#REF!)</f>
        <v>#REF!</v>
      </c>
      <c r="X305" s="80" t="e">
        <f t="shared" si="18"/>
        <v>#REF!</v>
      </c>
      <c r="Y305" s="80" t="str">
        <f>IF(EXACT(COUNTIFS($B$1:B305,B305,$E$1:E305,E305),_xlfn.MAXIFS(AA:AA,B:B,B305,E:E,E305)),SUMIFS(X:X,B:B,B305,E:E,E305),"")</f>
        <v/>
      </c>
      <c r="Z305" s="81" t="str">
        <f t="shared" si="19"/>
        <v/>
      </c>
      <c r="AA305" s="98">
        <f>COUNTIFS($B$1:B305,B305,$E$1:E305,E305)</f>
        <v>3</v>
      </c>
      <c r="AB305" s="98"/>
    </row>
    <row r="306" spans="1:28" ht="19.95" customHeight="1" x14ac:dyDescent="0.3">
      <c r="A306" s="9" t="s">
        <v>61</v>
      </c>
      <c r="B306" s="21" t="s">
        <v>930</v>
      </c>
      <c r="C306" s="21" t="s">
        <v>931</v>
      </c>
      <c r="D306" s="21" t="s">
        <v>17</v>
      </c>
      <c r="E306" s="21" t="s">
        <v>18</v>
      </c>
      <c r="F306" s="21" t="s">
        <v>19</v>
      </c>
      <c r="G306" s="21" t="s">
        <v>932</v>
      </c>
      <c r="H306" s="21" t="s">
        <v>941</v>
      </c>
      <c r="I306" s="21" t="s">
        <v>942</v>
      </c>
      <c r="J306" s="21" t="s">
        <v>167</v>
      </c>
      <c r="K306" s="21" t="s">
        <v>940</v>
      </c>
      <c r="L306" s="21" t="s">
        <v>59</v>
      </c>
      <c r="M306" s="21" t="s">
        <v>12</v>
      </c>
      <c r="N306" s="21" t="s">
        <v>25</v>
      </c>
      <c r="O306" s="21" t="s">
        <v>622</v>
      </c>
      <c r="P306" s="21" t="s">
        <v>391</v>
      </c>
      <c r="Q306" s="92">
        <v>180</v>
      </c>
      <c r="R306" s="22">
        <f>IF(EXACT($D$6,"LOT 3 (Tots)"),SUMIF(Inventari!K:K,Tasques!E306,Inventari!Q:Q),SUMIFS(Inventari!Q:Q,Inventari!O:O,$D$7,Inventari!K:K,Tasques!E306))</f>
        <v>4</v>
      </c>
      <c r="S306" s="22"/>
      <c r="T306" s="92">
        <f t="shared" si="16"/>
        <v>720</v>
      </c>
      <c r="U306" s="22">
        <v>1</v>
      </c>
      <c r="V306" s="92">
        <f t="shared" si="17"/>
        <v>720</v>
      </c>
      <c r="W306" s="87" t="e">
        <f>_xlfn.XLOOKUP(P306,#REF!,#REF!)</f>
        <v>#REF!</v>
      </c>
      <c r="X306" s="80" t="e">
        <f t="shared" si="18"/>
        <v>#REF!</v>
      </c>
      <c r="Y306" s="80" t="str">
        <f>IF(EXACT(COUNTIFS($B$1:B306,B306,$E$1:E306,E306),_xlfn.MAXIFS(AA:AA,B:B,B306,E:E,E306)),SUMIFS(X:X,B:B,B306,E:E,E306),"")</f>
        <v/>
      </c>
      <c r="Z306" s="81" t="str">
        <f t="shared" si="19"/>
        <v/>
      </c>
      <c r="AA306" s="98">
        <f>COUNTIFS($B$1:B306,B306,$E$1:E306,E306)</f>
        <v>4</v>
      </c>
      <c r="AB306" s="98"/>
    </row>
    <row r="307" spans="1:28" ht="19.95" customHeight="1" x14ac:dyDescent="0.3">
      <c r="A307" s="9" t="s">
        <v>61</v>
      </c>
      <c r="B307" s="21" t="s">
        <v>930</v>
      </c>
      <c r="C307" s="21" t="s">
        <v>931</v>
      </c>
      <c r="D307" s="21" t="s">
        <v>17</v>
      </c>
      <c r="E307" s="21" t="s">
        <v>18</v>
      </c>
      <c r="F307" s="21" t="s">
        <v>19</v>
      </c>
      <c r="G307" s="21" t="s">
        <v>932</v>
      </c>
      <c r="H307" s="21" t="s">
        <v>943</v>
      </c>
      <c r="I307" s="21" t="s">
        <v>944</v>
      </c>
      <c r="J307" s="21" t="s">
        <v>167</v>
      </c>
      <c r="K307" s="21" t="s">
        <v>935</v>
      </c>
      <c r="L307" s="21" t="s">
        <v>59</v>
      </c>
      <c r="M307" s="21" t="s">
        <v>12</v>
      </c>
      <c r="N307" s="21" t="s">
        <v>25</v>
      </c>
      <c r="O307" s="21" t="s">
        <v>622</v>
      </c>
      <c r="P307" s="21" t="s">
        <v>391</v>
      </c>
      <c r="Q307" s="92">
        <v>600</v>
      </c>
      <c r="R307" s="22">
        <f>IF(EXACT($D$6,"LOT 3 (Tots)"),SUMIF(Inventari!K:K,Tasques!E307,Inventari!Q:Q),SUMIFS(Inventari!Q:Q,Inventari!O:O,$D$7,Inventari!K:K,Tasques!E307))</f>
        <v>4</v>
      </c>
      <c r="S307" s="22"/>
      <c r="T307" s="92">
        <f t="shared" si="16"/>
        <v>2400</v>
      </c>
      <c r="U307" s="22">
        <v>1</v>
      </c>
      <c r="V307" s="92">
        <f t="shared" si="17"/>
        <v>2400</v>
      </c>
      <c r="W307" s="87" t="e">
        <f>_xlfn.XLOOKUP(P307,#REF!,#REF!)</f>
        <v>#REF!</v>
      </c>
      <c r="X307" s="80" t="e">
        <f t="shared" si="18"/>
        <v>#REF!</v>
      </c>
      <c r="Y307" s="80" t="str">
        <f>IF(EXACT(COUNTIFS($B$1:B307,B307,$E$1:E307,E307),_xlfn.MAXIFS(AA:AA,B:B,B307,E:E,E307)),SUMIFS(X:X,B:B,B307,E:E,E307),"")</f>
        <v/>
      </c>
      <c r="Z307" s="81" t="str">
        <f t="shared" si="19"/>
        <v/>
      </c>
      <c r="AA307" s="98">
        <f>COUNTIFS($B$1:B307,B307,$E$1:E307,E307)</f>
        <v>5</v>
      </c>
      <c r="AB307" s="98"/>
    </row>
    <row r="308" spans="1:28" ht="19.95" customHeight="1" x14ac:dyDescent="0.3">
      <c r="A308" s="9" t="s">
        <v>61</v>
      </c>
      <c r="B308" s="21" t="s">
        <v>930</v>
      </c>
      <c r="C308" s="21" t="s">
        <v>931</v>
      </c>
      <c r="D308" s="21" t="s">
        <v>17</v>
      </c>
      <c r="E308" s="21" t="s">
        <v>18</v>
      </c>
      <c r="F308" s="21" t="s">
        <v>19</v>
      </c>
      <c r="G308" s="21" t="s">
        <v>932</v>
      </c>
      <c r="H308" s="21" t="s">
        <v>945</v>
      </c>
      <c r="I308" s="21" t="s">
        <v>946</v>
      </c>
      <c r="J308" s="21" t="s">
        <v>167</v>
      </c>
      <c r="K308" s="21" t="s">
        <v>935</v>
      </c>
      <c r="L308" s="21" t="s">
        <v>59</v>
      </c>
      <c r="M308" s="21" t="s">
        <v>12</v>
      </c>
      <c r="N308" s="21" t="s">
        <v>25</v>
      </c>
      <c r="O308" s="21" t="s">
        <v>622</v>
      </c>
      <c r="P308" s="21" t="s">
        <v>391</v>
      </c>
      <c r="Q308" s="92">
        <v>600</v>
      </c>
      <c r="R308" s="22">
        <f>IF(EXACT($D$6,"LOT 3 (Tots)"),SUMIF(Inventari!K:K,Tasques!E308,Inventari!Q:Q),SUMIFS(Inventari!Q:Q,Inventari!O:O,$D$7,Inventari!K:K,Tasques!E308))</f>
        <v>4</v>
      </c>
      <c r="S308" s="22"/>
      <c r="T308" s="92">
        <f t="shared" si="16"/>
        <v>2400</v>
      </c>
      <c r="U308" s="22">
        <v>1</v>
      </c>
      <c r="V308" s="92">
        <f t="shared" si="17"/>
        <v>2400</v>
      </c>
      <c r="W308" s="87" t="e">
        <f>_xlfn.XLOOKUP(P308,#REF!,#REF!)</f>
        <v>#REF!</v>
      </c>
      <c r="X308" s="80" t="e">
        <f t="shared" si="18"/>
        <v>#REF!</v>
      </c>
      <c r="Y308" s="80" t="str">
        <f>IF(EXACT(COUNTIFS($B$1:B308,B308,$E$1:E308,E308),_xlfn.MAXIFS(AA:AA,B:B,B308,E:E,E308)),SUMIFS(X:X,B:B,B308,E:E,E308),"")</f>
        <v/>
      </c>
      <c r="Z308" s="81" t="str">
        <f t="shared" si="19"/>
        <v/>
      </c>
      <c r="AA308" s="98">
        <f>COUNTIFS($B$1:B308,B308,$E$1:E308,E308)</f>
        <v>6</v>
      </c>
      <c r="AB308" s="98"/>
    </row>
    <row r="309" spans="1:28" ht="19.95" customHeight="1" x14ac:dyDescent="0.3">
      <c r="A309" s="9" t="s">
        <v>61</v>
      </c>
      <c r="B309" s="21" t="s">
        <v>930</v>
      </c>
      <c r="C309" s="21" t="s">
        <v>931</v>
      </c>
      <c r="D309" s="21" t="s">
        <v>17</v>
      </c>
      <c r="E309" s="21" t="s">
        <v>18</v>
      </c>
      <c r="F309" s="21" t="s">
        <v>19</v>
      </c>
      <c r="G309" s="21" t="s">
        <v>932</v>
      </c>
      <c r="H309" s="21" t="s">
        <v>947</v>
      </c>
      <c r="I309" s="21" t="s">
        <v>948</v>
      </c>
      <c r="J309" s="21" t="s">
        <v>167</v>
      </c>
      <c r="K309" s="21" t="s">
        <v>168</v>
      </c>
      <c r="L309" s="21" t="s">
        <v>59</v>
      </c>
      <c r="M309" s="21" t="s">
        <v>12</v>
      </c>
      <c r="N309" s="21" t="s">
        <v>25</v>
      </c>
      <c r="O309" s="21" t="s">
        <v>622</v>
      </c>
      <c r="P309" s="21" t="s">
        <v>391</v>
      </c>
      <c r="Q309" s="92">
        <v>600</v>
      </c>
      <c r="R309" s="22">
        <f>IF(EXACT($D$6,"LOT 3 (Tots)"),SUMIF(Inventari!K:K,Tasques!E309,Inventari!Q:Q),SUMIFS(Inventari!Q:Q,Inventari!O:O,$D$7,Inventari!K:K,Tasques!E309))</f>
        <v>4</v>
      </c>
      <c r="S309" s="22"/>
      <c r="T309" s="92">
        <f t="shared" si="16"/>
        <v>2400</v>
      </c>
      <c r="U309" s="22">
        <v>1</v>
      </c>
      <c r="V309" s="92">
        <f t="shared" si="17"/>
        <v>2400</v>
      </c>
      <c r="W309" s="87" t="e">
        <f>_xlfn.XLOOKUP(P309,#REF!,#REF!)</f>
        <v>#REF!</v>
      </c>
      <c r="X309" s="80" t="e">
        <f t="shared" si="18"/>
        <v>#REF!</v>
      </c>
      <c r="Y309" s="80" t="str">
        <f>IF(EXACT(COUNTIFS($B$1:B309,B309,$E$1:E309,E309),_xlfn.MAXIFS(AA:AA,B:B,B309,E:E,E309)),SUMIFS(X:X,B:B,B309,E:E,E309),"")</f>
        <v/>
      </c>
      <c r="Z309" s="81" t="str">
        <f t="shared" si="19"/>
        <v/>
      </c>
      <c r="AA309" s="98">
        <f>COUNTIFS($B$1:B309,B309,$E$1:E309,E309)</f>
        <v>7</v>
      </c>
      <c r="AB309" s="98"/>
    </row>
    <row r="310" spans="1:28" ht="19.95" customHeight="1" x14ac:dyDescent="0.3">
      <c r="A310" s="9" t="s">
        <v>61</v>
      </c>
      <c r="B310" s="21" t="s">
        <v>930</v>
      </c>
      <c r="C310" s="21" t="s">
        <v>931</v>
      </c>
      <c r="D310" s="21" t="s">
        <v>17</v>
      </c>
      <c r="E310" s="21" t="s">
        <v>18</v>
      </c>
      <c r="F310" s="21" t="s">
        <v>19</v>
      </c>
      <c r="G310" s="21" t="s">
        <v>932</v>
      </c>
      <c r="H310" s="21" t="s">
        <v>949</v>
      </c>
      <c r="I310" s="21" t="s">
        <v>950</v>
      </c>
      <c r="J310" s="21" t="s">
        <v>167</v>
      </c>
      <c r="K310" s="21" t="s">
        <v>168</v>
      </c>
      <c r="L310" s="21" t="s">
        <v>59</v>
      </c>
      <c r="M310" s="21" t="s">
        <v>12</v>
      </c>
      <c r="N310" s="21" t="s">
        <v>25</v>
      </c>
      <c r="O310" s="21" t="s">
        <v>622</v>
      </c>
      <c r="P310" s="21" t="s">
        <v>391</v>
      </c>
      <c r="Q310" s="92">
        <v>600</v>
      </c>
      <c r="R310" s="22">
        <f>IF(EXACT($D$6,"LOT 3 (Tots)"),SUMIF(Inventari!K:K,Tasques!E310,Inventari!Q:Q),SUMIFS(Inventari!Q:Q,Inventari!O:O,$D$7,Inventari!K:K,Tasques!E310))</f>
        <v>4</v>
      </c>
      <c r="S310" s="22"/>
      <c r="T310" s="92">
        <f t="shared" si="16"/>
        <v>2400</v>
      </c>
      <c r="U310" s="22">
        <v>1</v>
      </c>
      <c r="V310" s="92">
        <f t="shared" si="17"/>
        <v>2400</v>
      </c>
      <c r="W310" s="87" t="e">
        <f>_xlfn.XLOOKUP(P310,#REF!,#REF!)</f>
        <v>#REF!</v>
      </c>
      <c r="X310" s="80" t="e">
        <f t="shared" si="18"/>
        <v>#REF!</v>
      </c>
      <c r="Y310" s="80" t="str">
        <f>IF(EXACT(COUNTIFS($B$1:B310,B310,$E$1:E310,E310),_xlfn.MAXIFS(AA:AA,B:B,B310,E:E,E310)),SUMIFS(X:X,B:B,B310,E:E,E310),"")</f>
        <v/>
      </c>
      <c r="Z310" s="81" t="str">
        <f t="shared" si="19"/>
        <v/>
      </c>
      <c r="AA310" s="98">
        <f>COUNTIFS($B$1:B310,B310,$E$1:E310,E310)</f>
        <v>8</v>
      </c>
      <c r="AB310" s="98"/>
    </row>
    <row r="311" spans="1:28" ht="19.95" customHeight="1" x14ac:dyDescent="0.3">
      <c r="A311" s="9" t="s">
        <v>61</v>
      </c>
      <c r="B311" s="21" t="s">
        <v>930</v>
      </c>
      <c r="C311" s="21" t="s">
        <v>931</v>
      </c>
      <c r="D311" s="21" t="s">
        <v>17</v>
      </c>
      <c r="E311" s="21" t="s">
        <v>18</v>
      </c>
      <c r="F311" s="21" t="s">
        <v>19</v>
      </c>
      <c r="G311" s="21" t="s">
        <v>932</v>
      </c>
      <c r="H311" s="21" t="s">
        <v>951</v>
      </c>
      <c r="I311" s="21" t="s">
        <v>952</v>
      </c>
      <c r="J311" s="21" t="s">
        <v>167</v>
      </c>
      <c r="K311" s="21" t="s">
        <v>168</v>
      </c>
      <c r="L311" s="21" t="s">
        <v>59</v>
      </c>
      <c r="M311" s="21" t="s">
        <v>12</v>
      </c>
      <c r="N311" s="21" t="s">
        <v>25</v>
      </c>
      <c r="O311" s="21" t="s">
        <v>622</v>
      </c>
      <c r="P311" s="21" t="s">
        <v>391</v>
      </c>
      <c r="Q311" s="92">
        <v>600</v>
      </c>
      <c r="R311" s="22">
        <f>IF(EXACT($D$6,"LOT 3 (Tots)"),SUMIF(Inventari!K:K,Tasques!E311,Inventari!Q:Q),SUMIFS(Inventari!Q:Q,Inventari!O:O,$D$7,Inventari!K:K,Tasques!E311))</f>
        <v>4</v>
      </c>
      <c r="S311" s="22"/>
      <c r="T311" s="92">
        <f t="shared" si="16"/>
        <v>2400</v>
      </c>
      <c r="U311" s="22">
        <v>1</v>
      </c>
      <c r="V311" s="92">
        <f t="shared" si="17"/>
        <v>2400</v>
      </c>
      <c r="W311" s="87" t="e">
        <f>_xlfn.XLOOKUP(P311,#REF!,#REF!)</f>
        <v>#REF!</v>
      </c>
      <c r="X311" s="80" t="e">
        <f t="shared" si="18"/>
        <v>#REF!</v>
      </c>
      <c r="Y311" s="80" t="str">
        <f>IF(EXACT(COUNTIFS($B$1:B311,B311,$E$1:E311,E311),_xlfn.MAXIFS(AA:AA,B:B,B311,E:E,E311)),SUMIFS(X:X,B:B,B311,E:E,E311),"")</f>
        <v/>
      </c>
      <c r="Z311" s="81" t="str">
        <f t="shared" si="19"/>
        <v/>
      </c>
      <c r="AA311" s="98">
        <f>COUNTIFS($B$1:B311,B311,$E$1:E311,E311)</f>
        <v>9</v>
      </c>
      <c r="AB311" s="98"/>
    </row>
    <row r="312" spans="1:28" ht="19.95" customHeight="1" x14ac:dyDescent="0.3">
      <c r="A312" s="9" t="s">
        <v>61</v>
      </c>
      <c r="B312" s="21" t="s">
        <v>930</v>
      </c>
      <c r="C312" s="21" t="s">
        <v>931</v>
      </c>
      <c r="D312" s="21" t="s">
        <v>17</v>
      </c>
      <c r="E312" s="21" t="s">
        <v>18</v>
      </c>
      <c r="F312" s="21" t="s">
        <v>19</v>
      </c>
      <c r="G312" s="21" t="s">
        <v>932</v>
      </c>
      <c r="H312" s="21" t="s">
        <v>953</v>
      </c>
      <c r="I312" s="21" t="s">
        <v>954</v>
      </c>
      <c r="J312" s="21" t="s">
        <v>167</v>
      </c>
      <c r="K312" s="21" t="s">
        <v>168</v>
      </c>
      <c r="L312" s="21" t="s">
        <v>59</v>
      </c>
      <c r="M312" s="21" t="s">
        <v>12</v>
      </c>
      <c r="N312" s="21" t="s">
        <v>25</v>
      </c>
      <c r="O312" s="21" t="s">
        <v>622</v>
      </c>
      <c r="P312" s="21" t="s">
        <v>391</v>
      </c>
      <c r="Q312" s="92">
        <v>600</v>
      </c>
      <c r="R312" s="22">
        <f>IF(EXACT($D$6,"LOT 3 (Tots)"),SUMIF(Inventari!K:K,Tasques!E312,Inventari!Q:Q),SUMIFS(Inventari!Q:Q,Inventari!O:O,$D$7,Inventari!K:K,Tasques!E312))</f>
        <v>4</v>
      </c>
      <c r="S312" s="22"/>
      <c r="T312" s="92">
        <f t="shared" si="16"/>
        <v>2400</v>
      </c>
      <c r="U312" s="22">
        <v>1</v>
      </c>
      <c r="V312" s="92">
        <f t="shared" si="17"/>
        <v>2400</v>
      </c>
      <c r="W312" s="87" t="e">
        <f>_xlfn.XLOOKUP(P312,#REF!,#REF!)</f>
        <v>#REF!</v>
      </c>
      <c r="X312" s="80" t="e">
        <f t="shared" si="18"/>
        <v>#REF!</v>
      </c>
      <c r="Y312" s="80" t="e">
        <f>IF(EXACT(COUNTIFS($B$1:B312,B312,$E$1:E312,E312),_xlfn.MAXIFS(AA:AA,B:B,B312,E:E,E312)),SUMIFS(X:X,B:B,B312,E:E,E312),"")</f>
        <v>#REF!</v>
      </c>
      <c r="Z312" s="81" t="e">
        <f t="shared" si="19"/>
        <v>#REF!</v>
      </c>
      <c r="AA312" s="98">
        <f>COUNTIFS($B$1:B312,B312,$E$1:E312,E312)</f>
        <v>10</v>
      </c>
      <c r="AB312" s="98"/>
    </row>
    <row r="313" spans="1:28" ht="19.95" customHeight="1" x14ac:dyDescent="0.3">
      <c r="A313" s="3" t="s">
        <v>61</v>
      </c>
      <c r="B313" s="16" t="s">
        <v>955</v>
      </c>
      <c r="C313" s="16" t="s">
        <v>956</v>
      </c>
      <c r="D313" s="16" t="s">
        <v>17</v>
      </c>
      <c r="E313" s="16" t="s">
        <v>18</v>
      </c>
      <c r="F313" s="16" t="s">
        <v>19</v>
      </c>
      <c r="G313" s="16" t="s">
        <v>957</v>
      </c>
      <c r="H313" s="16" t="s">
        <v>958</v>
      </c>
      <c r="I313" s="16" t="s">
        <v>959</v>
      </c>
      <c r="J313" s="16" t="s">
        <v>167</v>
      </c>
      <c r="K313" s="16" t="s">
        <v>935</v>
      </c>
      <c r="L313" s="16" t="s">
        <v>70</v>
      </c>
      <c r="M313" s="16" t="s">
        <v>12</v>
      </c>
      <c r="N313" s="16" t="s">
        <v>25</v>
      </c>
      <c r="O313" s="16" t="s">
        <v>622</v>
      </c>
      <c r="P313" s="16" t="s">
        <v>391</v>
      </c>
      <c r="Q313" s="91">
        <v>180</v>
      </c>
      <c r="R313" s="19">
        <f>IF(EXACT($D$6,"LOT 3 (Tots)"),SUMIF(Inventari!K:K,Tasques!E313,Inventari!Q:Q),SUMIFS(Inventari!Q:Q,Inventari!O:O,$D$7,Inventari!K:K,Tasques!E313))</f>
        <v>4</v>
      </c>
      <c r="S313" s="19"/>
      <c r="T313" s="91">
        <f t="shared" si="16"/>
        <v>720</v>
      </c>
      <c r="U313" s="19">
        <v>4</v>
      </c>
      <c r="V313" s="91">
        <f t="shared" si="17"/>
        <v>2880</v>
      </c>
      <c r="W313" s="86" t="e">
        <f>_xlfn.XLOOKUP(P313,#REF!,#REF!)</f>
        <v>#REF!</v>
      </c>
      <c r="X313" s="78" t="e">
        <f t="shared" si="18"/>
        <v>#REF!</v>
      </c>
      <c r="Y313" s="78" t="str">
        <f>IF(EXACT(COUNTIFS($B$1:B313,B313,$E$1:E313,E313),_xlfn.MAXIFS(AA:AA,B:B,B313,E:E,E313)),SUMIFS(X:X,B:B,B313,E:E,E313),"")</f>
        <v/>
      </c>
      <c r="Z313" s="79" t="str">
        <f t="shared" si="19"/>
        <v/>
      </c>
      <c r="AA313" s="97">
        <f>COUNTIFS($B$1:B313,B313,$E$1:E313,E313)</f>
        <v>1</v>
      </c>
      <c r="AB313" s="97"/>
    </row>
    <row r="314" spans="1:28" ht="19.95" customHeight="1" x14ac:dyDescent="0.3">
      <c r="A314" s="3" t="s">
        <v>61</v>
      </c>
      <c r="B314" s="16" t="s">
        <v>955</v>
      </c>
      <c r="C314" s="16" t="s">
        <v>956</v>
      </c>
      <c r="D314" s="16" t="s">
        <v>17</v>
      </c>
      <c r="E314" s="16" t="s">
        <v>18</v>
      </c>
      <c r="F314" s="16" t="s">
        <v>19</v>
      </c>
      <c r="G314" s="16" t="s">
        <v>957</v>
      </c>
      <c r="H314" s="16" t="s">
        <v>960</v>
      </c>
      <c r="I314" s="16" t="s">
        <v>961</v>
      </c>
      <c r="J314" s="16" t="s">
        <v>167</v>
      </c>
      <c r="K314" s="16" t="s">
        <v>940</v>
      </c>
      <c r="L314" s="16" t="s">
        <v>70</v>
      </c>
      <c r="M314" s="16" t="s">
        <v>12</v>
      </c>
      <c r="N314" s="16" t="s">
        <v>25</v>
      </c>
      <c r="O314" s="16" t="s">
        <v>622</v>
      </c>
      <c r="P314" s="16" t="s">
        <v>391</v>
      </c>
      <c r="Q314" s="91">
        <v>180</v>
      </c>
      <c r="R314" s="19">
        <f>IF(EXACT($D$6,"LOT 3 (Tots)"),SUMIF(Inventari!K:K,Tasques!E314,Inventari!Q:Q),SUMIFS(Inventari!Q:Q,Inventari!O:O,$D$7,Inventari!K:K,Tasques!E314))</f>
        <v>4</v>
      </c>
      <c r="S314" s="19"/>
      <c r="T314" s="91">
        <f t="shared" si="16"/>
        <v>720</v>
      </c>
      <c r="U314" s="19">
        <v>4</v>
      </c>
      <c r="V314" s="91">
        <f t="shared" si="17"/>
        <v>2880</v>
      </c>
      <c r="W314" s="86" t="e">
        <f>_xlfn.XLOOKUP(P314,#REF!,#REF!)</f>
        <v>#REF!</v>
      </c>
      <c r="X314" s="78" t="e">
        <f t="shared" si="18"/>
        <v>#REF!</v>
      </c>
      <c r="Y314" s="78" t="str">
        <f>IF(EXACT(COUNTIFS($B$1:B314,B314,$E$1:E314,E314),_xlfn.MAXIFS(AA:AA,B:B,B314,E:E,E314)),SUMIFS(X:X,B:B,B314,E:E,E314),"")</f>
        <v/>
      </c>
      <c r="Z314" s="79" t="str">
        <f t="shared" si="19"/>
        <v/>
      </c>
      <c r="AA314" s="97">
        <f>COUNTIFS($B$1:B314,B314,$E$1:E314,E314)</f>
        <v>2</v>
      </c>
      <c r="AB314" s="97"/>
    </row>
    <row r="315" spans="1:28" ht="19.95" customHeight="1" x14ac:dyDescent="0.3">
      <c r="A315" s="3" t="s">
        <v>61</v>
      </c>
      <c r="B315" s="16" t="s">
        <v>955</v>
      </c>
      <c r="C315" s="16" t="s">
        <v>956</v>
      </c>
      <c r="D315" s="16" t="s">
        <v>17</v>
      </c>
      <c r="E315" s="16" t="s">
        <v>18</v>
      </c>
      <c r="F315" s="16" t="s">
        <v>19</v>
      </c>
      <c r="G315" s="16" t="s">
        <v>957</v>
      </c>
      <c r="H315" s="16" t="s">
        <v>962</v>
      </c>
      <c r="I315" s="16" t="s">
        <v>963</v>
      </c>
      <c r="J315" s="16" t="s">
        <v>167</v>
      </c>
      <c r="K315" s="16" t="s">
        <v>940</v>
      </c>
      <c r="L315" s="16" t="s">
        <v>70</v>
      </c>
      <c r="M315" s="16" t="s">
        <v>12</v>
      </c>
      <c r="N315" s="16" t="s">
        <v>25</v>
      </c>
      <c r="O315" s="16" t="s">
        <v>622</v>
      </c>
      <c r="P315" s="16" t="s">
        <v>391</v>
      </c>
      <c r="Q315" s="91">
        <v>180</v>
      </c>
      <c r="R315" s="19">
        <f>IF(EXACT($D$6,"LOT 3 (Tots)"),SUMIF(Inventari!K:K,Tasques!E315,Inventari!Q:Q),SUMIFS(Inventari!Q:Q,Inventari!O:O,$D$7,Inventari!K:K,Tasques!E315))</f>
        <v>4</v>
      </c>
      <c r="S315" s="19"/>
      <c r="T315" s="91">
        <f t="shared" si="16"/>
        <v>720</v>
      </c>
      <c r="U315" s="19">
        <v>4</v>
      </c>
      <c r="V315" s="91">
        <f t="shared" si="17"/>
        <v>2880</v>
      </c>
      <c r="W315" s="86" t="e">
        <f>_xlfn.XLOOKUP(P315,#REF!,#REF!)</f>
        <v>#REF!</v>
      </c>
      <c r="X315" s="78" t="e">
        <f t="shared" si="18"/>
        <v>#REF!</v>
      </c>
      <c r="Y315" s="78" t="str">
        <f>IF(EXACT(COUNTIFS($B$1:B315,B315,$E$1:E315,E315),_xlfn.MAXIFS(AA:AA,B:B,B315,E:E,E315)),SUMIFS(X:X,B:B,B315,E:E,E315),"")</f>
        <v/>
      </c>
      <c r="Z315" s="79" t="str">
        <f t="shared" si="19"/>
        <v/>
      </c>
      <c r="AA315" s="97">
        <f>COUNTIFS($B$1:B315,B315,$E$1:E315,E315)</f>
        <v>3</v>
      </c>
      <c r="AB315" s="97"/>
    </row>
    <row r="316" spans="1:28" ht="19.95" customHeight="1" x14ac:dyDescent="0.3">
      <c r="A316" s="3" t="s">
        <v>61</v>
      </c>
      <c r="B316" s="16" t="s">
        <v>955</v>
      </c>
      <c r="C316" s="16" t="s">
        <v>956</v>
      </c>
      <c r="D316" s="16" t="s">
        <v>17</v>
      </c>
      <c r="E316" s="16" t="s">
        <v>18</v>
      </c>
      <c r="F316" s="16" t="s">
        <v>19</v>
      </c>
      <c r="G316" s="16" t="s">
        <v>957</v>
      </c>
      <c r="H316" s="16" t="s">
        <v>964</v>
      </c>
      <c r="I316" s="16" t="s">
        <v>965</v>
      </c>
      <c r="J316" s="16" t="s">
        <v>167</v>
      </c>
      <c r="K316" s="16" t="s">
        <v>168</v>
      </c>
      <c r="L316" s="16" t="s">
        <v>70</v>
      </c>
      <c r="M316" s="16" t="s">
        <v>12</v>
      </c>
      <c r="N316" s="16" t="s">
        <v>25</v>
      </c>
      <c r="O316" s="16" t="s">
        <v>622</v>
      </c>
      <c r="P316" s="16" t="s">
        <v>391</v>
      </c>
      <c r="Q316" s="91">
        <v>180</v>
      </c>
      <c r="R316" s="19">
        <f>IF(EXACT($D$6,"LOT 3 (Tots)"),SUMIF(Inventari!K:K,Tasques!E316,Inventari!Q:Q),SUMIFS(Inventari!Q:Q,Inventari!O:O,$D$7,Inventari!K:K,Tasques!E316))</f>
        <v>4</v>
      </c>
      <c r="S316" s="19"/>
      <c r="T316" s="91">
        <f t="shared" si="16"/>
        <v>720</v>
      </c>
      <c r="U316" s="19">
        <v>4</v>
      </c>
      <c r="V316" s="91">
        <f t="shared" si="17"/>
        <v>2880</v>
      </c>
      <c r="W316" s="86" t="e">
        <f>_xlfn.XLOOKUP(P316,#REF!,#REF!)</f>
        <v>#REF!</v>
      </c>
      <c r="X316" s="78" t="e">
        <f t="shared" si="18"/>
        <v>#REF!</v>
      </c>
      <c r="Y316" s="78" t="str">
        <f>IF(EXACT(COUNTIFS($B$1:B316,B316,$E$1:E316,E316),_xlfn.MAXIFS(AA:AA,B:B,B316,E:E,E316)),SUMIFS(X:X,B:B,B316,E:E,E316),"")</f>
        <v/>
      </c>
      <c r="Z316" s="79" t="str">
        <f t="shared" si="19"/>
        <v/>
      </c>
      <c r="AA316" s="97">
        <f>COUNTIFS($B$1:B316,B316,$E$1:E316,E316)</f>
        <v>4</v>
      </c>
      <c r="AB316" s="97"/>
    </row>
    <row r="317" spans="1:28" ht="19.95" customHeight="1" x14ac:dyDescent="0.3">
      <c r="A317" s="3" t="s">
        <v>61</v>
      </c>
      <c r="B317" s="16" t="s">
        <v>955</v>
      </c>
      <c r="C317" s="16" t="s">
        <v>956</v>
      </c>
      <c r="D317" s="16" t="s">
        <v>17</v>
      </c>
      <c r="E317" s="16" t="s">
        <v>18</v>
      </c>
      <c r="F317" s="16" t="s">
        <v>19</v>
      </c>
      <c r="G317" s="16" t="s">
        <v>957</v>
      </c>
      <c r="H317" s="16" t="s">
        <v>966</v>
      </c>
      <c r="I317" s="16" t="s">
        <v>967</v>
      </c>
      <c r="J317" s="16" t="s">
        <v>167</v>
      </c>
      <c r="K317" s="16" t="s">
        <v>935</v>
      </c>
      <c r="L317" s="16" t="s">
        <v>70</v>
      </c>
      <c r="M317" s="16" t="s">
        <v>12</v>
      </c>
      <c r="N317" s="16" t="s">
        <v>25</v>
      </c>
      <c r="O317" s="16" t="s">
        <v>622</v>
      </c>
      <c r="P317" s="16" t="s">
        <v>391</v>
      </c>
      <c r="Q317" s="91">
        <v>300</v>
      </c>
      <c r="R317" s="19">
        <f>IF(EXACT($D$6,"LOT 3 (Tots)"),SUMIF(Inventari!K:K,Tasques!E317,Inventari!Q:Q),SUMIFS(Inventari!Q:Q,Inventari!O:O,$D$7,Inventari!K:K,Tasques!E317))</f>
        <v>4</v>
      </c>
      <c r="S317" s="19"/>
      <c r="T317" s="91">
        <f t="shared" si="16"/>
        <v>1200</v>
      </c>
      <c r="U317" s="19">
        <v>4</v>
      </c>
      <c r="V317" s="91">
        <f t="shared" si="17"/>
        <v>4800</v>
      </c>
      <c r="W317" s="86" t="e">
        <f>_xlfn.XLOOKUP(P317,#REF!,#REF!)</f>
        <v>#REF!</v>
      </c>
      <c r="X317" s="78" t="e">
        <f t="shared" si="18"/>
        <v>#REF!</v>
      </c>
      <c r="Y317" s="78" t="str">
        <f>IF(EXACT(COUNTIFS($B$1:B317,B317,$E$1:E317,E317),_xlfn.MAXIFS(AA:AA,B:B,B317,E:E,E317)),SUMIFS(X:X,B:B,B317,E:E,E317),"")</f>
        <v/>
      </c>
      <c r="Z317" s="79" t="str">
        <f t="shared" si="19"/>
        <v/>
      </c>
      <c r="AA317" s="97">
        <f>COUNTIFS($B$1:B317,B317,$E$1:E317,E317)</f>
        <v>5</v>
      </c>
      <c r="AB317" s="97"/>
    </row>
    <row r="318" spans="1:28" ht="19.95" customHeight="1" x14ac:dyDescent="0.3">
      <c r="A318" s="3" t="s">
        <v>61</v>
      </c>
      <c r="B318" s="16" t="s">
        <v>955</v>
      </c>
      <c r="C318" s="16" t="s">
        <v>956</v>
      </c>
      <c r="D318" s="16" t="s">
        <v>17</v>
      </c>
      <c r="E318" s="16" t="s">
        <v>18</v>
      </c>
      <c r="F318" s="16" t="s">
        <v>19</v>
      </c>
      <c r="G318" s="16" t="s">
        <v>957</v>
      </c>
      <c r="H318" s="16" t="s">
        <v>968</v>
      </c>
      <c r="I318" s="16" t="s">
        <v>969</v>
      </c>
      <c r="J318" s="16" t="s">
        <v>167</v>
      </c>
      <c r="K318" s="16" t="s">
        <v>935</v>
      </c>
      <c r="L318" s="16" t="s">
        <v>70</v>
      </c>
      <c r="M318" s="16" t="s">
        <v>12</v>
      </c>
      <c r="N318" s="16" t="s">
        <v>25</v>
      </c>
      <c r="O318" s="16" t="s">
        <v>622</v>
      </c>
      <c r="P318" s="16" t="s">
        <v>391</v>
      </c>
      <c r="Q318" s="91">
        <v>300</v>
      </c>
      <c r="R318" s="19">
        <f>IF(EXACT($D$6,"LOT 3 (Tots)"),SUMIF(Inventari!K:K,Tasques!E318,Inventari!Q:Q),SUMIFS(Inventari!Q:Q,Inventari!O:O,$D$7,Inventari!K:K,Tasques!E318))</f>
        <v>4</v>
      </c>
      <c r="S318" s="19"/>
      <c r="T318" s="91">
        <f t="shared" si="16"/>
        <v>1200</v>
      </c>
      <c r="U318" s="19">
        <v>4</v>
      </c>
      <c r="V318" s="91">
        <f t="shared" si="17"/>
        <v>4800</v>
      </c>
      <c r="W318" s="86" t="e">
        <f>_xlfn.XLOOKUP(P318,#REF!,#REF!)</f>
        <v>#REF!</v>
      </c>
      <c r="X318" s="78" t="e">
        <f t="shared" si="18"/>
        <v>#REF!</v>
      </c>
      <c r="Y318" s="78" t="str">
        <f>IF(EXACT(COUNTIFS($B$1:B318,B318,$E$1:E318,E318),_xlfn.MAXIFS(AA:AA,B:B,B318,E:E,E318)),SUMIFS(X:X,B:B,B318,E:E,E318),"")</f>
        <v/>
      </c>
      <c r="Z318" s="79" t="str">
        <f t="shared" si="19"/>
        <v/>
      </c>
      <c r="AA318" s="97">
        <f>COUNTIFS($B$1:B318,B318,$E$1:E318,E318)</f>
        <v>6</v>
      </c>
      <c r="AB318" s="97"/>
    </row>
    <row r="319" spans="1:28" ht="19.95" customHeight="1" x14ac:dyDescent="0.3">
      <c r="A319" s="3" t="s">
        <v>61</v>
      </c>
      <c r="B319" s="16" t="s">
        <v>955</v>
      </c>
      <c r="C319" s="16" t="s">
        <v>956</v>
      </c>
      <c r="D319" s="16" t="s">
        <v>17</v>
      </c>
      <c r="E319" s="16" t="s">
        <v>18</v>
      </c>
      <c r="F319" s="16" t="s">
        <v>19</v>
      </c>
      <c r="G319" s="16" t="s">
        <v>957</v>
      </c>
      <c r="H319" s="16" t="s">
        <v>970</v>
      </c>
      <c r="I319" s="16" t="s">
        <v>971</v>
      </c>
      <c r="J319" s="16" t="s">
        <v>167</v>
      </c>
      <c r="K319" s="16" t="s">
        <v>935</v>
      </c>
      <c r="L319" s="16" t="s">
        <v>70</v>
      </c>
      <c r="M319" s="16" t="s">
        <v>12</v>
      </c>
      <c r="N319" s="16" t="s">
        <v>25</v>
      </c>
      <c r="O319" s="16" t="s">
        <v>622</v>
      </c>
      <c r="P319" s="16" t="s">
        <v>391</v>
      </c>
      <c r="Q319" s="91">
        <v>300</v>
      </c>
      <c r="R319" s="19">
        <f>IF(EXACT($D$6,"LOT 3 (Tots)"),SUMIF(Inventari!K:K,Tasques!E319,Inventari!Q:Q),SUMIFS(Inventari!Q:Q,Inventari!O:O,$D$7,Inventari!K:K,Tasques!E319))</f>
        <v>4</v>
      </c>
      <c r="S319" s="19"/>
      <c r="T319" s="91">
        <f t="shared" si="16"/>
        <v>1200</v>
      </c>
      <c r="U319" s="19">
        <v>4</v>
      </c>
      <c r="V319" s="91">
        <f t="shared" si="17"/>
        <v>4800</v>
      </c>
      <c r="W319" s="86" t="e">
        <f>_xlfn.XLOOKUP(P319,#REF!,#REF!)</f>
        <v>#REF!</v>
      </c>
      <c r="X319" s="78" t="e">
        <f t="shared" si="18"/>
        <v>#REF!</v>
      </c>
      <c r="Y319" s="78" t="str">
        <f>IF(EXACT(COUNTIFS($B$1:B319,B319,$E$1:E319,E319),_xlfn.MAXIFS(AA:AA,B:B,B319,E:E,E319)),SUMIFS(X:X,B:B,B319,E:E,E319),"")</f>
        <v/>
      </c>
      <c r="Z319" s="79" t="str">
        <f t="shared" si="19"/>
        <v/>
      </c>
      <c r="AA319" s="97">
        <f>COUNTIFS($B$1:B319,B319,$E$1:E319,E319)</f>
        <v>7</v>
      </c>
      <c r="AB319" s="97"/>
    </row>
    <row r="320" spans="1:28" ht="19.95" customHeight="1" x14ac:dyDescent="0.3">
      <c r="A320" s="3" t="s">
        <v>61</v>
      </c>
      <c r="B320" s="16" t="s">
        <v>955</v>
      </c>
      <c r="C320" s="16" t="s">
        <v>956</v>
      </c>
      <c r="D320" s="16" t="s">
        <v>17</v>
      </c>
      <c r="E320" s="16" t="s">
        <v>18</v>
      </c>
      <c r="F320" s="16" t="s">
        <v>19</v>
      </c>
      <c r="G320" s="16" t="s">
        <v>957</v>
      </c>
      <c r="H320" s="16" t="s">
        <v>972</v>
      </c>
      <c r="I320" s="16" t="s">
        <v>973</v>
      </c>
      <c r="J320" s="16" t="s">
        <v>167</v>
      </c>
      <c r="K320" s="16" t="s">
        <v>168</v>
      </c>
      <c r="L320" s="16" t="s">
        <v>70</v>
      </c>
      <c r="M320" s="16" t="s">
        <v>12</v>
      </c>
      <c r="N320" s="16" t="s">
        <v>25</v>
      </c>
      <c r="O320" s="16" t="s">
        <v>622</v>
      </c>
      <c r="P320" s="16" t="s">
        <v>391</v>
      </c>
      <c r="Q320" s="91">
        <v>180</v>
      </c>
      <c r="R320" s="19">
        <f>IF(EXACT($D$6,"LOT 3 (Tots)"),SUMIF(Inventari!K:K,Tasques!E320,Inventari!Q:Q),SUMIFS(Inventari!Q:Q,Inventari!O:O,$D$7,Inventari!K:K,Tasques!E320))</f>
        <v>4</v>
      </c>
      <c r="S320" s="19"/>
      <c r="T320" s="91">
        <f t="shared" si="16"/>
        <v>720</v>
      </c>
      <c r="U320" s="19">
        <v>4</v>
      </c>
      <c r="V320" s="91">
        <f t="shared" si="17"/>
        <v>2880</v>
      </c>
      <c r="W320" s="86" t="e">
        <f>_xlfn.XLOOKUP(P320,#REF!,#REF!)</f>
        <v>#REF!</v>
      </c>
      <c r="X320" s="78" t="e">
        <f t="shared" si="18"/>
        <v>#REF!</v>
      </c>
      <c r="Y320" s="78" t="str">
        <f>IF(EXACT(COUNTIFS($B$1:B320,B320,$E$1:E320,E320),_xlfn.MAXIFS(AA:AA,B:B,B320,E:E,E320)),SUMIFS(X:X,B:B,B320,E:E,E320),"")</f>
        <v/>
      </c>
      <c r="Z320" s="79" t="str">
        <f t="shared" si="19"/>
        <v/>
      </c>
      <c r="AA320" s="97">
        <f>COUNTIFS($B$1:B320,B320,$E$1:E320,E320)</f>
        <v>8</v>
      </c>
      <c r="AB320" s="97"/>
    </row>
    <row r="321" spans="1:28" ht="19.95" customHeight="1" x14ac:dyDescent="0.3">
      <c r="A321" s="3" t="s">
        <v>61</v>
      </c>
      <c r="B321" s="16" t="s">
        <v>955</v>
      </c>
      <c r="C321" s="16" t="s">
        <v>956</v>
      </c>
      <c r="D321" s="16" t="s">
        <v>17</v>
      </c>
      <c r="E321" s="16" t="s">
        <v>18</v>
      </c>
      <c r="F321" s="16" t="s">
        <v>19</v>
      </c>
      <c r="G321" s="16" t="s">
        <v>957</v>
      </c>
      <c r="H321" s="16" t="s">
        <v>974</v>
      </c>
      <c r="I321" s="16" t="s">
        <v>975</v>
      </c>
      <c r="J321" s="16" t="s">
        <v>167</v>
      </c>
      <c r="K321" s="16" t="s">
        <v>168</v>
      </c>
      <c r="L321" s="16" t="s">
        <v>70</v>
      </c>
      <c r="M321" s="16" t="s">
        <v>12</v>
      </c>
      <c r="N321" s="16" t="s">
        <v>25</v>
      </c>
      <c r="O321" s="16" t="s">
        <v>622</v>
      </c>
      <c r="P321" s="16" t="s">
        <v>391</v>
      </c>
      <c r="Q321" s="91">
        <v>300</v>
      </c>
      <c r="R321" s="19">
        <f>IF(EXACT($D$6,"LOT 3 (Tots)"),SUMIF(Inventari!K:K,Tasques!E321,Inventari!Q:Q),SUMIFS(Inventari!Q:Q,Inventari!O:O,$D$7,Inventari!K:K,Tasques!E321))</f>
        <v>4</v>
      </c>
      <c r="S321" s="19"/>
      <c r="T321" s="91">
        <f t="shared" si="16"/>
        <v>1200</v>
      </c>
      <c r="U321" s="19">
        <v>4</v>
      </c>
      <c r="V321" s="91">
        <f t="shared" si="17"/>
        <v>4800</v>
      </c>
      <c r="W321" s="86" t="e">
        <f>_xlfn.XLOOKUP(P321,#REF!,#REF!)</f>
        <v>#REF!</v>
      </c>
      <c r="X321" s="78" t="e">
        <f t="shared" si="18"/>
        <v>#REF!</v>
      </c>
      <c r="Y321" s="78" t="str">
        <f>IF(EXACT(COUNTIFS($B$1:B321,B321,$E$1:E321,E321),_xlfn.MAXIFS(AA:AA,B:B,B321,E:E,E321)),SUMIFS(X:X,B:B,B321,E:E,E321),"")</f>
        <v/>
      </c>
      <c r="Z321" s="79" t="str">
        <f t="shared" si="19"/>
        <v/>
      </c>
      <c r="AA321" s="97">
        <f>COUNTIFS($B$1:B321,B321,$E$1:E321,E321)</f>
        <v>9</v>
      </c>
      <c r="AB321" s="97"/>
    </row>
    <row r="322" spans="1:28" ht="19.95" customHeight="1" x14ac:dyDescent="0.3">
      <c r="A322" s="3" t="s">
        <v>61</v>
      </c>
      <c r="B322" s="16" t="s">
        <v>955</v>
      </c>
      <c r="C322" s="16" t="s">
        <v>956</v>
      </c>
      <c r="D322" s="16" t="s">
        <v>17</v>
      </c>
      <c r="E322" s="16" t="s">
        <v>18</v>
      </c>
      <c r="F322" s="16" t="s">
        <v>19</v>
      </c>
      <c r="G322" s="16" t="s">
        <v>957</v>
      </c>
      <c r="H322" s="16" t="s">
        <v>976</v>
      </c>
      <c r="I322" s="16" t="s">
        <v>977</v>
      </c>
      <c r="J322" s="16" t="s">
        <v>23</v>
      </c>
      <c r="K322" s="16"/>
      <c r="L322" s="16" t="s">
        <v>70</v>
      </c>
      <c r="M322" s="16" t="s">
        <v>12</v>
      </c>
      <c r="N322" s="16" t="s">
        <v>25</v>
      </c>
      <c r="O322" s="16" t="s">
        <v>622</v>
      </c>
      <c r="P322" s="16" t="s">
        <v>391</v>
      </c>
      <c r="Q322" s="91">
        <v>300</v>
      </c>
      <c r="R322" s="19">
        <f>IF(EXACT($D$6,"LOT 3 (Tots)"),SUMIF(Inventari!K:K,Tasques!E322,Inventari!Q:Q),SUMIFS(Inventari!Q:Q,Inventari!O:O,$D$7,Inventari!K:K,Tasques!E322))</f>
        <v>4</v>
      </c>
      <c r="S322" s="19"/>
      <c r="T322" s="91">
        <f t="shared" si="16"/>
        <v>1200</v>
      </c>
      <c r="U322" s="19">
        <v>4</v>
      </c>
      <c r="V322" s="91">
        <f t="shared" si="17"/>
        <v>4800</v>
      </c>
      <c r="W322" s="86" t="e">
        <f>_xlfn.XLOOKUP(P322,#REF!,#REF!)</f>
        <v>#REF!</v>
      </c>
      <c r="X322" s="78" t="e">
        <f t="shared" si="18"/>
        <v>#REF!</v>
      </c>
      <c r="Y322" s="78" t="e">
        <f>IF(EXACT(COUNTIFS($B$1:B322,B322,$E$1:E322,E322),_xlfn.MAXIFS(AA:AA,B:B,B322,E:E,E322)),SUMIFS(X:X,B:B,B322,E:E,E322),"")</f>
        <v>#REF!</v>
      </c>
      <c r="Z322" s="79" t="e">
        <f t="shared" si="19"/>
        <v>#REF!</v>
      </c>
      <c r="AA322" s="97">
        <f>COUNTIFS($B$1:B322,B322,$E$1:E322,E322)</f>
        <v>10</v>
      </c>
      <c r="AB322" s="97"/>
    </row>
    <row r="323" spans="1:28" ht="19.95" customHeight="1" x14ac:dyDescent="0.3">
      <c r="A323" s="9" t="s">
        <v>61</v>
      </c>
      <c r="B323" s="21" t="s">
        <v>978</v>
      </c>
      <c r="C323" s="21" t="s">
        <v>979</v>
      </c>
      <c r="D323" s="21" t="s">
        <v>17</v>
      </c>
      <c r="E323" s="21" t="s">
        <v>39</v>
      </c>
      <c r="F323" s="21" t="s">
        <v>40</v>
      </c>
      <c r="G323" s="21" t="s">
        <v>980</v>
      </c>
      <c r="H323" s="21" t="s">
        <v>981</v>
      </c>
      <c r="I323" s="21" t="s">
        <v>982</v>
      </c>
      <c r="J323" s="21" t="s">
        <v>167</v>
      </c>
      <c r="K323" s="21" t="s">
        <v>935</v>
      </c>
      <c r="L323" s="21" t="s">
        <v>70</v>
      </c>
      <c r="M323" s="21" t="s">
        <v>12</v>
      </c>
      <c r="N323" s="21" t="s">
        <v>25</v>
      </c>
      <c r="O323" s="21" t="s">
        <v>622</v>
      </c>
      <c r="P323" s="21" t="s">
        <v>391</v>
      </c>
      <c r="Q323" s="92">
        <v>111</v>
      </c>
      <c r="R323" s="22">
        <f>IF(EXACT($D$6,"LOT 3 (Tots)"),SUMIF(Inventari!K:K,Tasques!E323,Inventari!Q:Q),SUMIFS(Inventari!Q:Q,Inventari!O:O,$D$7,Inventari!K:K,Tasques!E323))</f>
        <v>1</v>
      </c>
      <c r="S323" s="22"/>
      <c r="T323" s="92">
        <f t="shared" si="16"/>
        <v>111</v>
      </c>
      <c r="U323" s="22">
        <v>4</v>
      </c>
      <c r="V323" s="92">
        <f t="shared" si="17"/>
        <v>444</v>
      </c>
      <c r="W323" s="87" t="e">
        <f>_xlfn.XLOOKUP(P323,#REF!,#REF!)</f>
        <v>#REF!</v>
      </c>
      <c r="X323" s="80" t="e">
        <f t="shared" si="18"/>
        <v>#REF!</v>
      </c>
      <c r="Y323" s="80" t="str">
        <f>IF(EXACT(COUNTIFS($B$1:B323,B323,$E$1:E323,E323),_xlfn.MAXIFS(AA:AA,B:B,B323,E:E,E323)),SUMIFS(X:X,B:B,B323,E:E,E323),"")</f>
        <v/>
      </c>
      <c r="Z323" s="81" t="str">
        <f t="shared" si="19"/>
        <v/>
      </c>
      <c r="AA323" s="98">
        <f>COUNTIFS($B$1:B323,B323,$E$1:E323,E323)</f>
        <v>1</v>
      </c>
      <c r="AB323" s="98"/>
    </row>
    <row r="324" spans="1:28" ht="19.95" customHeight="1" x14ac:dyDescent="0.3">
      <c r="A324" s="9" t="s">
        <v>61</v>
      </c>
      <c r="B324" s="21" t="s">
        <v>978</v>
      </c>
      <c r="C324" s="21" t="s">
        <v>979</v>
      </c>
      <c r="D324" s="21" t="s">
        <v>17</v>
      </c>
      <c r="E324" s="21" t="s">
        <v>39</v>
      </c>
      <c r="F324" s="21" t="s">
        <v>40</v>
      </c>
      <c r="G324" s="21" t="s">
        <v>980</v>
      </c>
      <c r="H324" s="21" t="s">
        <v>983</v>
      </c>
      <c r="I324" s="21" t="s">
        <v>984</v>
      </c>
      <c r="J324" s="21" t="s">
        <v>167</v>
      </c>
      <c r="K324" s="21" t="s">
        <v>935</v>
      </c>
      <c r="L324" s="21" t="s">
        <v>70</v>
      </c>
      <c r="M324" s="21" t="s">
        <v>12</v>
      </c>
      <c r="N324" s="21" t="s">
        <v>25</v>
      </c>
      <c r="O324" s="21" t="s">
        <v>622</v>
      </c>
      <c r="P324" s="21" t="s">
        <v>391</v>
      </c>
      <c r="Q324" s="92">
        <v>111</v>
      </c>
      <c r="R324" s="22">
        <f>IF(EXACT($D$6,"LOT 3 (Tots)"),SUMIF(Inventari!K:K,Tasques!E324,Inventari!Q:Q),SUMIFS(Inventari!Q:Q,Inventari!O:O,$D$7,Inventari!K:K,Tasques!E324))</f>
        <v>1</v>
      </c>
      <c r="S324" s="22"/>
      <c r="T324" s="92">
        <f t="shared" si="16"/>
        <v>111</v>
      </c>
      <c r="U324" s="22">
        <v>4</v>
      </c>
      <c r="V324" s="92">
        <f t="shared" si="17"/>
        <v>444</v>
      </c>
      <c r="W324" s="87" t="e">
        <f>_xlfn.XLOOKUP(P324,#REF!,#REF!)</f>
        <v>#REF!</v>
      </c>
      <c r="X324" s="80" t="e">
        <f t="shared" si="18"/>
        <v>#REF!</v>
      </c>
      <c r="Y324" s="80" t="str">
        <f>IF(EXACT(COUNTIFS($B$1:B324,B324,$E$1:E324,E324),_xlfn.MAXIFS(AA:AA,B:B,B324,E:E,E324)),SUMIFS(X:X,B:B,B324,E:E,E324),"")</f>
        <v/>
      </c>
      <c r="Z324" s="81" t="str">
        <f t="shared" si="19"/>
        <v/>
      </c>
      <c r="AA324" s="98">
        <f>COUNTIFS($B$1:B324,B324,$E$1:E324,E324)</f>
        <v>2</v>
      </c>
      <c r="AB324" s="98"/>
    </row>
    <row r="325" spans="1:28" ht="19.95" customHeight="1" x14ac:dyDescent="0.3">
      <c r="A325" s="9" t="s">
        <v>61</v>
      </c>
      <c r="B325" s="21" t="s">
        <v>978</v>
      </c>
      <c r="C325" s="21" t="s">
        <v>979</v>
      </c>
      <c r="D325" s="21" t="s">
        <v>17</v>
      </c>
      <c r="E325" s="21" t="s">
        <v>39</v>
      </c>
      <c r="F325" s="21" t="s">
        <v>40</v>
      </c>
      <c r="G325" s="21" t="s">
        <v>980</v>
      </c>
      <c r="H325" s="21" t="s">
        <v>985</v>
      </c>
      <c r="I325" s="21" t="s">
        <v>986</v>
      </c>
      <c r="J325" s="21" t="s">
        <v>167</v>
      </c>
      <c r="K325" s="21" t="s">
        <v>987</v>
      </c>
      <c r="L325" s="21" t="s">
        <v>70</v>
      </c>
      <c r="M325" s="21" t="s">
        <v>12</v>
      </c>
      <c r="N325" s="21" t="s">
        <v>25</v>
      </c>
      <c r="O325" s="21" t="s">
        <v>622</v>
      </c>
      <c r="P325" s="21" t="s">
        <v>391</v>
      </c>
      <c r="Q325" s="92">
        <v>111</v>
      </c>
      <c r="R325" s="22">
        <f>IF(EXACT($D$6,"LOT 3 (Tots)"),SUMIF(Inventari!K:K,Tasques!E325,Inventari!Q:Q),SUMIFS(Inventari!Q:Q,Inventari!O:O,$D$7,Inventari!K:K,Tasques!E325))</f>
        <v>1</v>
      </c>
      <c r="S325" s="22"/>
      <c r="T325" s="92">
        <f t="shared" si="16"/>
        <v>111</v>
      </c>
      <c r="U325" s="22">
        <v>4</v>
      </c>
      <c r="V325" s="92">
        <f t="shared" si="17"/>
        <v>444</v>
      </c>
      <c r="W325" s="87" t="e">
        <f>_xlfn.XLOOKUP(P325,#REF!,#REF!)</f>
        <v>#REF!</v>
      </c>
      <c r="X325" s="80" t="e">
        <f t="shared" si="18"/>
        <v>#REF!</v>
      </c>
      <c r="Y325" s="80" t="str">
        <f>IF(EXACT(COUNTIFS($B$1:B325,B325,$E$1:E325,E325),_xlfn.MAXIFS(AA:AA,B:B,B325,E:E,E325)),SUMIFS(X:X,B:B,B325,E:E,E325),"")</f>
        <v/>
      </c>
      <c r="Z325" s="81" t="str">
        <f t="shared" si="19"/>
        <v/>
      </c>
      <c r="AA325" s="98">
        <f>COUNTIFS($B$1:B325,B325,$E$1:E325,E325)</f>
        <v>3</v>
      </c>
      <c r="AB325" s="98"/>
    </row>
    <row r="326" spans="1:28" ht="19.95" customHeight="1" x14ac:dyDescent="0.3">
      <c r="A326" s="9" t="s">
        <v>61</v>
      </c>
      <c r="B326" s="21" t="s">
        <v>978</v>
      </c>
      <c r="C326" s="21" t="s">
        <v>979</v>
      </c>
      <c r="D326" s="21" t="s">
        <v>17</v>
      </c>
      <c r="E326" s="21" t="s">
        <v>39</v>
      </c>
      <c r="F326" s="21" t="s">
        <v>40</v>
      </c>
      <c r="G326" s="21" t="s">
        <v>980</v>
      </c>
      <c r="H326" s="21" t="s">
        <v>988</v>
      </c>
      <c r="I326" s="21" t="s">
        <v>989</v>
      </c>
      <c r="J326" s="21" t="s">
        <v>167</v>
      </c>
      <c r="K326" s="21" t="s">
        <v>987</v>
      </c>
      <c r="L326" s="21" t="s">
        <v>70</v>
      </c>
      <c r="M326" s="21" t="s">
        <v>12</v>
      </c>
      <c r="N326" s="21" t="s">
        <v>25</v>
      </c>
      <c r="O326" s="21" t="s">
        <v>622</v>
      </c>
      <c r="P326" s="21" t="s">
        <v>391</v>
      </c>
      <c r="Q326" s="92">
        <v>111</v>
      </c>
      <c r="R326" s="22">
        <f>IF(EXACT($D$6,"LOT 3 (Tots)"),SUMIF(Inventari!K:K,Tasques!E326,Inventari!Q:Q),SUMIFS(Inventari!Q:Q,Inventari!O:O,$D$7,Inventari!K:K,Tasques!E326))</f>
        <v>1</v>
      </c>
      <c r="S326" s="22"/>
      <c r="T326" s="92">
        <f t="shared" si="16"/>
        <v>111</v>
      </c>
      <c r="U326" s="22">
        <v>4</v>
      </c>
      <c r="V326" s="92">
        <f t="shared" si="17"/>
        <v>444</v>
      </c>
      <c r="W326" s="87" t="e">
        <f>_xlfn.XLOOKUP(P326,#REF!,#REF!)</f>
        <v>#REF!</v>
      </c>
      <c r="X326" s="80" t="e">
        <f t="shared" si="18"/>
        <v>#REF!</v>
      </c>
      <c r="Y326" s="80" t="str">
        <f>IF(EXACT(COUNTIFS($B$1:B326,B326,$E$1:E326,E326),_xlfn.MAXIFS(AA:AA,B:B,B326,E:E,E326)),SUMIFS(X:X,B:B,B326,E:E,E326),"")</f>
        <v/>
      </c>
      <c r="Z326" s="81" t="str">
        <f t="shared" si="19"/>
        <v/>
      </c>
      <c r="AA326" s="98">
        <f>COUNTIFS($B$1:B326,B326,$E$1:E326,E326)</f>
        <v>4</v>
      </c>
      <c r="AB326" s="98"/>
    </row>
    <row r="327" spans="1:28" ht="19.95" customHeight="1" x14ac:dyDescent="0.3">
      <c r="A327" s="9" t="s">
        <v>61</v>
      </c>
      <c r="B327" s="21" t="s">
        <v>978</v>
      </c>
      <c r="C327" s="21" t="s">
        <v>979</v>
      </c>
      <c r="D327" s="21" t="s">
        <v>17</v>
      </c>
      <c r="E327" s="21" t="s">
        <v>39</v>
      </c>
      <c r="F327" s="21" t="s">
        <v>40</v>
      </c>
      <c r="G327" s="21" t="s">
        <v>980</v>
      </c>
      <c r="H327" s="21" t="s">
        <v>990</v>
      </c>
      <c r="I327" s="21" t="s">
        <v>991</v>
      </c>
      <c r="J327" s="21" t="s">
        <v>167</v>
      </c>
      <c r="K327" s="21" t="s">
        <v>940</v>
      </c>
      <c r="L327" s="21" t="s">
        <v>70</v>
      </c>
      <c r="M327" s="21" t="s">
        <v>12</v>
      </c>
      <c r="N327" s="21" t="s">
        <v>25</v>
      </c>
      <c r="O327" s="21" t="s">
        <v>622</v>
      </c>
      <c r="P327" s="21" t="s">
        <v>391</v>
      </c>
      <c r="Q327" s="92">
        <v>111</v>
      </c>
      <c r="R327" s="22">
        <f>IF(EXACT($D$6,"LOT 3 (Tots)"),SUMIF(Inventari!K:K,Tasques!E327,Inventari!Q:Q),SUMIFS(Inventari!Q:Q,Inventari!O:O,$D$7,Inventari!K:K,Tasques!E327))</f>
        <v>1</v>
      </c>
      <c r="S327" s="22"/>
      <c r="T327" s="92">
        <f t="shared" si="16"/>
        <v>111</v>
      </c>
      <c r="U327" s="22">
        <v>4</v>
      </c>
      <c r="V327" s="92">
        <f t="shared" si="17"/>
        <v>444</v>
      </c>
      <c r="W327" s="87" t="e">
        <f>_xlfn.XLOOKUP(P327,#REF!,#REF!)</f>
        <v>#REF!</v>
      </c>
      <c r="X327" s="80" t="e">
        <f t="shared" si="18"/>
        <v>#REF!</v>
      </c>
      <c r="Y327" s="80" t="str">
        <f>IF(EXACT(COUNTIFS($B$1:B327,B327,$E$1:E327,E327),_xlfn.MAXIFS(AA:AA,B:B,B327,E:E,E327)),SUMIFS(X:X,B:B,B327,E:E,E327),"")</f>
        <v/>
      </c>
      <c r="Z327" s="81" t="str">
        <f t="shared" si="19"/>
        <v/>
      </c>
      <c r="AA327" s="98">
        <f>COUNTIFS($B$1:B327,B327,$E$1:E327,E327)</f>
        <v>5</v>
      </c>
      <c r="AB327" s="98"/>
    </row>
    <row r="328" spans="1:28" ht="19.95" customHeight="1" x14ac:dyDescent="0.3">
      <c r="A328" s="9" t="s">
        <v>61</v>
      </c>
      <c r="B328" s="21" t="s">
        <v>978</v>
      </c>
      <c r="C328" s="21" t="s">
        <v>979</v>
      </c>
      <c r="D328" s="21" t="s">
        <v>17</v>
      </c>
      <c r="E328" s="21" t="s">
        <v>39</v>
      </c>
      <c r="F328" s="21" t="s">
        <v>40</v>
      </c>
      <c r="G328" s="21" t="s">
        <v>980</v>
      </c>
      <c r="H328" s="21" t="s">
        <v>992</v>
      </c>
      <c r="I328" s="21" t="s">
        <v>993</v>
      </c>
      <c r="J328" s="21" t="s">
        <v>167</v>
      </c>
      <c r="K328" s="21" t="s">
        <v>168</v>
      </c>
      <c r="L328" s="21" t="s">
        <v>70</v>
      </c>
      <c r="M328" s="21" t="s">
        <v>12</v>
      </c>
      <c r="N328" s="21" t="s">
        <v>25</v>
      </c>
      <c r="O328" s="21" t="s">
        <v>622</v>
      </c>
      <c r="P328" s="21" t="s">
        <v>391</v>
      </c>
      <c r="Q328" s="92">
        <v>111</v>
      </c>
      <c r="R328" s="22">
        <f>IF(EXACT($D$6,"LOT 3 (Tots)"),SUMIF(Inventari!K:K,Tasques!E328,Inventari!Q:Q),SUMIFS(Inventari!Q:Q,Inventari!O:O,$D$7,Inventari!K:K,Tasques!E328))</f>
        <v>1</v>
      </c>
      <c r="S328" s="22"/>
      <c r="T328" s="92">
        <f t="shared" si="16"/>
        <v>111</v>
      </c>
      <c r="U328" s="22">
        <v>4</v>
      </c>
      <c r="V328" s="92">
        <f t="shared" si="17"/>
        <v>444</v>
      </c>
      <c r="W328" s="87" t="e">
        <f>_xlfn.XLOOKUP(P328,#REF!,#REF!)</f>
        <v>#REF!</v>
      </c>
      <c r="X328" s="80" t="e">
        <f t="shared" si="18"/>
        <v>#REF!</v>
      </c>
      <c r="Y328" s="80" t="str">
        <f>IF(EXACT(COUNTIFS($B$1:B328,B328,$E$1:E328,E328),_xlfn.MAXIFS(AA:AA,B:B,B328,E:E,E328)),SUMIFS(X:X,B:B,B328,E:E,E328),"")</f>
        <v/>
      </c>
      <c r="Z328" s="81" t="str">
        <f t="shared" si="19"/>
        <v/>
      </c>
      <c r="AA328" s="98">
        <f>COUNTIFS($B$1:B328,B328,$E$1:E328,E328)</f>
        <v>6</v>
      </c>
      <c r="AB328" s="98"/>
    </row>
    <row r="329" spans="1:28" ht="19.95" customHeight="1" x14ac:dyDescent="0.3">
      <c r="A329" s="9" t="s">
        <v>61</v>
      </c>
      <c r="B329" s="21" t="s">
        <v>978</v>
      </c>
      <c r="C329" s="21" t="s">
        <v>979</v>
      </c>
      <c r="D329" s="21" t="s">
        <v>17</v>
      </c>
      <c r="E329" s="21" t="s">
        <v>39</v>
      </c>
      <c r="F329" s="21" t="s">
        <v>40</v>
      </c>
      <c r="G329" s="21" t="s">
        <v>980</v>
      </c>
      <c r="H329" s="21" t="s">
        <v>994</v>
      </c>
      <c r="I329" s="21" t="s">
        <v>995</v>
      </c>
      <c r="J329" s="21" t="s">
        <v>167</v>
      </c>
      <c r="K329" s="21" t="s">
        <v>996</v>
      </c>
      <c r="L329" s="21" t="s">
        <v>70</v>
      </c>
      <c r="M329" s="21" t="s">
        <v>12</v>
      </c>
      <c r="N329" s="21" t="s">
        <v>25</v>
      </c>
      <c r="O329" s="21" t="s">
        <v>622</v>
      </c>
      <c r="P329" s="21" t="s">
        <v>391</v>
      </c>
      <c r="Q329" s="92">
        <v>111</v>
      </c>
      <c r="R329" s="22">
        <f>IF(EXACT($D$6,"LOT 3 (Tots)"),SUMIF(Inventari!K:K,Tasques!E329,Inventari!Q:Q),SUMIFS(Inventari!Q:Q,Inventari!O:O,$D$7,Inventari!K:K,Tasques!E329))</f>
        <v>1</v>
      </c>
      <c r="S329" s="22"/>
      <c r="T329" s="92">
        <f t="shared" ref="T329:T392" si="20">Q329*R329</f>
        <v>111</v>
      </c>
      <c r="U329" s="22">
        <v>4</v>
      </c>
      <c r="V329" s="92">
        <f t="shared" ref="V329:V392" si="21">T329*U329</f>
        <v>444</v>
      </c>
      <c r="W329" s="87" t="e">
        <f>_xlfn.XLOOKUP(P329,#REF!,#REF!)</f>
        <v>#REF!</v>
      </c>
      <c r="X329" s="80" t="e">
        <f t="shared" ref="X329:X392" si="22">(V329/3600)*W329</f>
        <v>#REF!</v>
      </c>
      <c r="Y329" s="80" t="str">
        <f>IF(EXACT(COUNTIFS($B$1:B329,B329,$E$1:E329,E329),_xlfn.MAXIFS(AA:AA,B:B,B329,E:E,E329)),SUMIFS(X:X,B:B,B329,E:E,E329),"")</f>
        <v/>
      </c>
      <c r="Z329" s="81" t="str">
        <f t="shared" si="19"/>
        <v/>
      </c>
      <c r="AA329" s="98">
        <f>COUNTIFS($B$1:B329,B329,$E$1:E329,E329)</f>
        <v>7</v>
      </c>
      <c r="AB329" s="98"/>
    </row>
    <row r="330" spans="1:28" ht="19.95" customHeight="1" x14ac:dyDescent="0.3">
      <c r="A330" s="9" t="s">
        <v>61</v>
      </c>
      <c r="B330" s="21" t="s">
        <v>978</v>
      </c>
      <c r="C330" s="21" t="s">
        <v>979</v>
      </c>
      <c r="D330" s="21" t="s">
        <v>17</v>
      </c>
      <c r="E330" s="21" t="s">
        <v>39</v>
      </c>
      <c r="F330" s="21" t="s">
        <v>40</v>
      </c>
      <c r="G330" s="21" t="s">
        <v>980</v>
      </c>
      <c r="H330" s="21" t="s">
        <v>997</v>
      </c>
      <c r="I330" s="21" t="s">
        <v>998</v>
      </c>
      <c r="J330" s="21" t="s">
        <v>167</v>
      </c>
      <c r="K330" s="21" t="s">
        <v>996</v>
      </c>
      <c r="L330" s="21" t="s">
        <v>70</v>
      </c>
      <c r="M330" s="21" t="s">
        <v>12</v>
      </c>
      <c r="N330" s="21" t="s">
        <v>25</v>
      </c>
      <c r="O330" s="21" t="s">
        <v>622</v>
      </c>
      <c r="P330" s="21" t="s">
        <v>391</v>
      </c>
      <c r="Q330" s="92">
        <v>111</v>
      </c>
      <c r="R330" s="22">
        <f>IF(EXACT($D$6,"LOT 3 (Tots)"),SUMIF(Inventari!K:K,Tasques!E330,Inventari!Q:Q),SUMIFS(Inventari!Q:Q,Inventari!O:O,$D$7,Inventari!K:K,Tasques!E330))</f>
        <v>1</v>
      </c>
      <c r="S330" s="22"/>
      <c r="T330" s="92">
        <f t="shared" si="20"/>
        <v>111</v>
      </c>
      <c r="U330" s="22">
        <v>4</v>
      </c>
      <c r="V330" s="92">
        <f t="shared" si="21"/>
        <v>444</v>
      </c>
      <c r="W330" s="87" t="e">
        <f>_xlfn.XLOOKUP(P330,#REF!,#REF!)</f>
        <v>#REF!</v>
      </c>
      <c r="X330" s="80" t="e">
        <f t="shared" si="22"/>
        <v>#REF!</v>
      </c>
      <c r="Y330" s="80" t="str">
        <f>IF(EXACT(COUNTIFS($B$1:B330,B330,$E$1:E330,E330),_xlfn.MAXIFS(AA:AA,B:B,B330,E:E,E330)),SUMIFS(X:X,B:B,B330,E:E,E330),"")</f>
        <v/>
      </c>
      <c r="Z330" s="81" t="str">
        <f t="shared" si="19"/>
        <v/>
      </c>
      <c r="AA330" s="98">
        <f>COUNTIFS($B$1:B330,B330,$E$1:E330,E330)</f>
        <v>8</v>
      </c>
      <c r="AB330" s="98"/>
    </row>
    <row r="331" spans="1:28" ht="19.95" customHeight="1" x14ac:dyDescent="0.3">
      <c r="A331" s="9" t="s">
        <v>61</v>
      </c>
      <c r="B331" s="21" t="s">
        <v>978</v>
      </c>
      <c r="C331" s="21" t="s">
        <v>979</v>
      </c>
      <c r="D331" s="21" t="s">
        <v>17</v>
      </c>
      <c r="E331" s="21" t="s">
        <v>39</v>
      </c>
      <c r="F331" s="21" t="s">
        <v>40</v>
      </c>
      <c r="G331" s="21" t="s">
        <v>980</v>
      </c>
      <c r="H331" s="21" t="s">
        <v>999</v>
      </c>
      <c r="I331" s="21" t="s">
        <v>1000</v>
      </c>
      <c r="J331" s="21" t="s">
        <v>167</v>
      </c>
      <c r="K331" s="21" t="s">
        <v>940</v>
      </c>
      <c r="L331" s="21" t="s">
        <v>70</v>
      </c>
      <c r="M331" s="21" t="s">
        <v>12</v>
      </c>
      <c r="N331" s="21" t="s">
        <v>25</v>
      </c>
      <c r="O331" s="21" t="s">
        <v>622</v>
      </c>
      <c r="P331" s="21" t="s">
        <v>391</v>
      </c>
      <c r="Q331" s="92">
        <v>111</v>
      </c>
      <c r="R331" s="22">
        <f>IF(EXACT($D$6,"LOT 3 (Tots)"),SUMIF(Inventari!K:K,Tasques!E331,Inventari!Q:Q),SUMIFS(Inventari!Q:Q,Inventari!O:O,$D$7,Inventari!K:K,Tasques!E331))</f>
        <v>1</v>
      </c>
      <c r="S331" s="22"/>
      <c r="T331" s="92">
        <f t="shared" si="20"/>
        <v>111</v>
      </c>
      <c r="U331" s="22">
        <v>4</v>
      </c>
      <c r="V331" s="92">
        <f t="shared" si="21"/>
        <v>444</v>
      </c>
      <c r="W331" s="87" t="e">
        <f>_xlfn.XLOOKUP(P331,#REF!,#REF!)</f>
        <v>#REF!</v>
      </c>
      <c r="X331" s="80" t="e">
        <f t="shared" si="22"/>
        <v>#REF!</v>
      </c>
      <c r="Y331" s="80" t="str">
        <f>IF(EXACT(COUNTIFS($B$1:B331,B331,$E$1:E331,E331),_xlfn.MAXIFS(AA:AA,B:B,B331,E:E,E331)),SUMIFS(X:X,B:B,B331,E:E,E331),"")</f>
        <v/>
      </c>
      <c r="Z331" s="81" t="str">
        <f t="shared" si="19"/>
        <v/>
      </c>
      <c r="AA331" s="98">
        <f>COUNTIFS($B$1:B331,B331,$E$1:E331,E331)</f>
        <v>9</v>
      </c>
      <c r="AB331" s="98"/>
    </row>
    <row r="332" spans="1:28" ht="19.95" customHeight="1" x14ac:dyDescent="0.3">
      <c r="A332" s="9" t="s">
        <v>61</v>
      </c>
      <c r="B332" s="21" t="s">
        <v>978</v>
      </c>
      <c r="C332" s="21" t="s">
        <v>979</v>
      </c>
      <c r="D332" s="21" t="s">
        <v>17</v>
      </c>
      <c r="E332" s="21" t="s">
        <v>39</v>
      </c>
      <c r="F332" s="21" t="s">
        <v>40</v>
      </c>
      <c r="G332" s="21" t="s">
        <v>980</v>
      </c>
      <c r="H332" s="21" t="s">
        <v>1001</v>
      </c>
      <c r="I332" s="21" t="s">
        <v>1002</v>
      </c>
      <c r="J332" s="21" t="s">
        <v>167</v>
      </c>
      <c r="K332" s="21" t="s">
        <v>935</v>
      </c>
      <c r="L332" s="21" t="s">
        <v>70</v>
      </c>
      <c r="M332" s="21" t="s">
        <v>12</v>
      </c>
      <c r="N332" s="21" t="s">
        <v>25</v>
      </c>
      <c r="O332" s="21" t="s">
        <v>622</v>
      </c>
      <c r="P332" s="21" t="s">
        <v>391</v>
      </c>
      <c r="Q332" s="92">
        <v>111</v>
      </c>
      <c r="R332" s="22">
        <f>IF(EXACT($D$6,"LOT 3 (Tots)"),SUMIF(Inventari!K:K,Tasques!E332,Inventari!Q:Q),SUMIFS(Inventari!Q:Q,Inventari!O:O,$D$7,Inventari!K:K,Tasques!E332))</f>
        <v>1</v>
      </c>
      <c r="S332" s="22"/>
      <c r="T332" s="92">
        <f t="shared" si="20"/>
        <v>111</v>
      </c>
      <c r="U332" s="22">
        <v>4</v>
      </c>
      <c r="V332" s="92">
        <f t="shared" si="21"/>
        <v>444</v>
      </c>
      <c r="W332" s="87" t="e">
        <f>_xlfn.XLOOKUP(P332,#REF!,#REF!)</f>
        <v>#REF!</v>
      </c>
      <c r="X332" s="80" t="e">
        <f t="shared" si="22"/>
        <v>#REF!</v>
      </c>
      <c r="Y332" s="80" t="str">
        <f>IF(EXACT(COUNTIFS($B$1:B332,B332,$E$1:E332,E332),_xlfn.MAXIFS(AA:AA,B:B,B332,E:E,E332)),SUMIFS(X:X,B:B,B332,E:E,E332),"")</f>
        <v/>
      </c>
      <c r="Z332" s="81" t="str">
        <f t="shared" ref="Z332:Z395" si="23">IF(EXACT(AB332,""),IF(EXACT(B332,B333),"",SUMIF(B:B,B332,Y:Y)),AB332)</f>
        <v/>
      </c>
      <c r="AA332" s="98">
        <f>COUNTIFS($B$1:B332,B332,$E$1:E332,E332)</f>
        <v>10</v>
      </c>
      <c r="AB332" s="98"/>
    </row>
    <row r="333" spans="1:28" ht="19.95" customHeight="1" x14ac:dyDescent="0.3">
      <c r="A333" s="9" t="s">
        <v>61</v>
      </c>
      <c r="B333" s="21" t="s">
        <v>978</v>
      </c>
      <c r="C333" s="21" t="s">
        <v>979</v>
      </c>
      <c r="D333" s="21" t="s">
        <v>17</v>
      </c>
      <c r="E333" s="21" t="s">
        <v>39</v>
      </c>
      <c r="F333" s="21" t="s">
        <v>40</v>
      </c>
      <c r="G333" s="21" t="s">
        <v>980</v>
      </c>
      <c r="H333" s="21" t="s">
        <v>1003</v>
      </c>
      <c r="I333" s="21" t="s">
        <v>1004</v>
      </c>
      <c r="J333" s="21" t="s">
        <v>167</v>
      </c>
      <c r="K333" s="21" t="s">
        <v>935</v>
      </c>
      <c r="L333" s="21" t="s">
        <v>70</v>
      </c>
      <c r="M333" s="21" t="s">
        <v>12</v>
      </c>
      <c r="N333" s="21" t="s">
        <v>25</v>
      </c>
      <c r="O333" s="21" t="s">
        <v>622</v>
      </c>
      <c r="P333" s="21" t="s">
        <v>391</v>
      </c>
      <c r="Q333" s="92">
        <v>111</v>
      </c>
      <c r="R333" s="22">
        <f>IF(EXACT($D$6,"LOT 3 (Tots)"),SUMIF(Inventari!K:K,Tasques!E333,Inventari!Q:Q),SUMIFS(Inventari!Q:Q,Inventari!O:O,$D$7,Inventari!K:K,Tasques!E333))</f>
        <v>1</v>
      </c>
      <c r="S333" s="22"/>
      <c r="T333" s="92">
        <f t="shared" si="20"/>
        <v>111</v>
      </c>
      <c r="U333" s="22">
        <v>4</v>
      </c>
      <c r="V333" s="92">
        <f t="shared" si="21"/>
        <v>444</v>
      </c>
      <c r="W333" s="87" t="e">
        <f>_xlfn.XLOOKUP(P333,#REF!,#REF!)</f>
        <v>#REF!</v>
      </c>
      <c r="X333" s="80" t="e">
        <f t="shared" si="22"/>
        <v>#REF!</v>
      </c>
      <c r="Y333" s="80" t="str">
        <f>IF(EXACT(COUNTIFS($B$1:B333,B333,$E$1:E333,E333),_xlfn.MAXIFS(AA:AA,B:B,B333,E:E,E333)),SUMIFS(X:X,B:B,B333,E:E,E333),"")</f>
        <v/>
      </c>
      <c r="Z333" s="81" t="str">
        <f t="shared" si="23"/>
        <v/>
      </c>
      <c r="AA333" s="98">
        <f>COUNTIFS($B$1:B333,B333,$E$1:E333,E333)</f>
        <v>11</v>
      </c>
      <c r="AB333" s="98"/>
    </row>
    <row r="334" spans="1:28" ht="19.95" customHeight="1" x14ac:dyDescent="0.3">
      <c r="A334" s="9" t="s">
        <v>61</v>
      </c>
      <c r="B334" s="21" t="s">
        <v>978</v>
      </c>
      <c r="C334" s="21" t="s">
        <v>979</v>
      </c>
      <c r="D334" s="21" t="s">
        <v>17</v>
      </c>
      <c r="E334" s="21" t="s">
        <v>39</v>
      </c>
      <c r="F334" s="21" t="s">
        <v>40</v>
      </c>
      <c r="G334" s="21" t="s">
        <v>980</v>
      </c>
      <c r="H334" s="21" t="s">
        <v>1005</v>
      </c>
      <c r="I334" s="21" t="s">
        <v>1006</v>
      </c>
      <c r="J334" s="21" t="s">
        <v>167</v>
      </c>
      <c r="K334" s="21" t="s">
        <v>935</v>
      </c>
      <c r="L334" s="21" t="s">
        <v>70</v>
      </c>
      <c r="M334" s="21" t="s">
        <v>12</v>
      </c>
      <c r="N334" s="21" t="s">
        <v>25</v>
      </c>
      <c r="O334" s="21" t="s">
        <v>622</v>
      </c>
      <c r="P334" s="21" t="s">
        <v>391</v>
      </c>
      <c r="Q334" s="92">
        <v>111</v>
      </c>
      <c r="R334" s="22">
        <f>IF(EXACT($D$6,"LOT 3 (Tots)"),SUMIF(Inventari!K:K,Tasques!E334,Inventari!Q:Q),SUMIFS(Inventari!Q:Q,Inventari!O:O,$D$7,Inventari!K:K,Tasques!E334))</f>
        <v>1</v>
      </c>
      <c r="S334" s="22"/>
      <c r="T334" s="92">
        <f t="shared" si="20"/>
        <v>111</v>
      </c>
      <c r="U334" s="22">
        <v>4</v>
      </c>
      <c r="V334" s="92">
        <f t="shared" si="21"/>
        <v>444</v>
      </c>
      <c r="W334" s="87" t="e">
        <f>_xlfn.XLOOKUP(P334,#REF!,#REF!)</f>
        <v>#REF!</v>
      </c>
      <c r="X334" s="80" t="e">
        <f t="shared" si="22"/>
        <v>#REF!</v>
      </c>
      <c r="Y334" s="80" t="str">
        <f>IF(EXACT(COUNTIFS($B$1:B334,B334,$E$1:E334,E334),_xlfn.MAXIFS(AA:AA,B:B,B334,E:E,E334)),SUMIFS(X:X,B:B,B334,E:E,E334),"")</f>
        <v/>
      </c>
      <c r="Z334" s="81" t="str">
        <f t="shared" si="23"/>
        <v/>
      </c>
      <c r="AA334" s="98">
        <f>COUNTIFS($B$1:B334,B334,$E$1:E334,E334)</f>
        <v>12</v>
      </c>
      <c r="AB334" s="98"/>
    </row>
    <row r="335" spans="1:28" ht="19.95" customHeight="1" x14ac:dyDescent="0.3">
      <c r="A335" s="9" t="s">
        <v>61</v>
      </c>
      <c r="B335" s="21" t="s">
        <v>978</v>
      </c>
      <c r="C335" s="21" t="s">
        <v>979</v>
      </c>
      <c r="D335" s="21" t="s">
        <v>17</v>
      </c>
      <c r="E335" s="21" t="s">
        <v>39</v>
      </c>
      <c r="F335" s="21" t="s">
        <v>40</v>
      </c>
      <c r="G335" s="21" t="s">
        <v>980</v>
      </c>
      <c r="H335" s="21" t="s">
        <v>1007</v>
      </c>
      <c r="I335" s="21" t="s">
        <v>1008</v>
      </c>
      <c r="J335" s="21" t="s">
        <v>167</v>
      </c>
      <c r="K335" s="21" t="s">
        <v>935</v>
      </c>
      <c r="L335" s="21" t="s">
        <v>70</v>
      </c>
      <c r="M335" s="21" t="s">
        <v>12</v>
      </c>
      <c r="N335" s="21" t="s">
        <v>25</v>
      </c>
      <c r="O335" s="21" t="s">
        <v>622</v>
      </c>
      <c r="P335" s="21" t="s">
        <v>391</v>
      </c>
      <c r="Q335" s="92">
        <v>111</v>
      </c>
      <c r="R335" s="22">
        <f>IF(EXACT($D$6,"LOT 3 (Tots)"),SUMIF(Inventari!K:K,Tasques!E335,Inventari!Q:Q),SUMIFS(Inventari!Q:Q,Inventari!O:O,$D$7,Inventari!K:K,Tasques!E335))</f>
        <v>1</v>
      </c>
      <c r="S335" s="22"/>
      <c r="T335" s="92">
        <f t="shared" si="20"/>
        <v>111</v>
      </c>
      <c r="U335" s="22">
        <v>4</v>
      </c>
      <c r="V335" s="92">
        <f t="shared" si="21"/>
        <v>444</v>
      </c>
      <c r="W335" s="87" t="e">
        <f>_xlfn.XLOOKUP(P335,#REF!,#REF!)</f>
        <v>#REF!</v>
      </c>
      <c r="X335" s="80" t="e">
        <f t="shared" si="22"/>
        <v>#REF!</v>
      </c>
      <c r="Y335" s="80" t="e">
        <f>IF(EXACT(COUNTIFS($B$1:B335,B335,$E$1:E335,E335),_xlfn.MAXIFS(AA:AA,B:B,B335,E:E,E335)),SUMIFS(X:X,B:B,B335,E:E,E335),"")</f>
        <v>#REF!</v>
      </c>
      <c r="Z335" s="81" t="str">
        <f t="shared" si="23"/>
        <v/>
      </c>
      <c r="AA335" s="98">
        <f>COUNTIFS($B$1:B335,B335,$E$1:E335,E335)</f>
        <v>13</v>
      </c>
      <c r="AB335" s="98"/>
    </row>
    <row r="336" spans="1:28" ht="19.95" customHeight="1" x14ac:dyDescent="0.3">
      <c r="A336" s="9" t="s">
        <v>61</v>
      </c>
      <c r="B336" s="21" t="s">
        <v>978</v>
      </c>
      <c r="C336" s="21" t="s">
        <v>979</v>
      </c>
      <c r="D336" s="21" t="s">
        <v>17</v>
      </c>
      <c r="E336" s="21" t="s">
        <v>43</v>
      </c>
      <c r="F336" s="21" t="s">
        <v>44</v>
      </c>
      <c r="G336" s="21" t="s">
        <v>1009</v>
      </c>
      <c r="H336" s="21" t="s">
        <v>1010</v>
      </c>
      <c r="I336" s="21" t="s">
        <v>991</v>
      </c>
      <c r="J336" s="21" t="s">
        <v>167</v>
      </c>
      <c r="K336" s="21" t="s">
        <v>940</v>
      </c>
      <c r="L336" s="21" t="s">
        <v>70</v>
      </c>
      <c r="M336" s="21" t="s">
        <v>12</v>
      </c>
      <c r="N336" s="21" t="s">
        <v>25</v>
      </c>
      <c r="O336" s="21" t="s">
        <v>622</v>
      </c>
      <c r="P336" s="21" t="s">
        <v>391</v>
      </c>
      <c r="Q336" s="92">
        <v>111</v>
      </c>
      <c r="R336" s="22">
        <f>IF(EXACT($D$6,"LOT 3 (Tots)"),SUMIF(Inventari!K:K,Tasques!E336,Inventari!Q:Q),SUMIFS(Inventari!Q:Q,Inventari!O:O,$D$7,Inventari!K:K,Tasques!E336))</f>
        <v>3</v>
      </c>
      <c r="S336" s="22"/>
      <c r="T336" s="92">
        <f t="shared" si="20"/>
        <v>333</v>
      </c>
      <c r="U336" s="22">
        <v>4</v>
      </c>
      <c r="V336" s="92">
        <f t="shared" si="21"/>
        <v>1332</v>
      </c>
      <c r="W336" s="87" t="e">
        <f>_xlfn.XLOOKUP(P336,#REF!,#REF!)</f>
        <v>#REF!</v>
      </c>
      <c r="X336" s="80" t="e">
        <f t="shared" si="22"/>
        <v>#REF!</v>
      </c>
      <c r="Y336" s="80" t="str">
        <f>IF(EXACT(COUNTIFS($B$1:B336,B336,$E$1:E336,E336),_xlfn.MAXIFS(AA:AA,B:B,B336,E:E,E336)),SUMIFS(X:X,B:B,B336,E:E,E336),"")</f>
        <v/>
      </c>
      <c r="Z336" s="81" t="str">
        <f t="shared" si="23"/>
        <v/>
      </c>
      <c r="AA336" s="98">
        <f>COUNTIFS($B$1:B336,B336,$E$1:E336,E336)</f>
        <v>1</v>
      </c>
      <c r="AB336" s="98"/>
    </row>
    <row r="337" spans="1:28" ht="19.95" customHeight="1" x14ac:dyDescent="0.3">
      <c r="A337" s="9" t="s">
        <v>61</v>
      </c>
      <c r="B337" s="21" t="s">
        <v>978</v>
      </c>
      <c r="C337" s="21" t="s">
        <v>979</v>
      </c>
      <c r="D337" s="21" t="s">
        <v>17</v>
      </c>
      <c r="E337" s="21" t="s">
        <v>43</v>
      </c>
      <c r="F337" s="21" t="s">
        <v>44</v>
      </c>
      <c r="G337" s="21" t="s">
        <v>1009</v>
      </c>
      <c r="H337" s="21" t="s">
        <v>1011</v>
      </c>
      <c r="I337" s="21" t="s">
        <v>1000</v>
      </c>
      <c r="J337" s="21" t="s">
        <v>167</v>
      </c>
      <c r="K337" s="21" t="s">
        <v>940</v>
      </c>
      <c r="L337" s="21" t="s">
        <v>70</v>
      </c>
      <c r="M337" s="21" t="s">
        <v>12</v>
      </c>
      <c r="N337" s="21" t="s">
        <v>25</v>
      </c>
      <c r="O337" s="21" t="s">
        <v>622</v>
      </c>
      <c r="P337" s="21" t="s">
        <v>391</v>
      </c>
      <c r="Q337" s="92">
        <v>111</v>
      </c>
      <c r="R337" s="22">
        <f>IF(EXACT($D$6,"LOT 3 (Tots)"),SUMIF(Inventari!K:K,Tasques!E337,Inventari!Q:Q),SUMIFS(Inventari!Q:Q,Inventari!O:O,$D$7,Inventari!K:K,Tasques!E337))</f>
        <v>3</v>
      </c>
      <c r="S337" s="22"/>
      <c r="T337" s="92">
        <f t="shared" si="20"/>
        <v>333</v>
      </c>
      <c r="U337" s="22">
        <v>4</v>
      </c>
      <c r="V337" s="92">
        <f t="shared" si="21"/>
        <v>1332</v>
      </c>
      <c r="W337" s="87" t="e">
        <f>_xlfn.XLOOKUP(P337,#REF!,#REF!)</f>
        <v>#REF!</v>
      </c>
      <c r="X337" s="80" t="e">
        <f t="shared" si="22"/>
        <v>#REF!</v>
      </c>
      <c r="Y337" s="80" t="str">
        <f>IF(EXACT(COUNTIFS($B$1:B337,B337,$E$1:E337,E337),_xlfn.MAXIFS(AA:AA,B:B,B337,E:E,E337)),SUMIFS(X:X,B:B,B337,E:E,E337),"")</f>
        <v/>
      </c>
      <c r="Z337" s="81" t="str">
        <f t="shared" si="23"/>
        <v/>
      </c>
      <c r="AA337" s="98">
        <f>COUNTIFS($B$1:B337,B337,$E$1:E337,E337)</f>
        <v>2</v>
      </c>
      <c r="AB337" s="98"/>
    </row>
    <row r="338" spans="1:28" ht="19.95" customHeight="1" x14ac:dyDescent="0.3">
      <c r="A338" s="9" t="s">
        <v>61</v>
      </c>
      <c r="B338" s="21" t="s">
        <v>978</v>
      </c>
      <c r="C338" s="21" t="s">
        <v>979</v>
      </c>
      <c r="D338" s="21" t="s">
        <v>17</v>
      </c>
      <c r="E338" s="21" t="s">
        <v>43</v>
      </c>
      <c r="F338" s="21" t="s">
        <v>44</v>
      </c>
      <c r="G338" s="21" t="s">
        <v>1009</v>
      </c>
      <c r="H338" s="21" t="s">
        <v>1012</v>
      </c>
      <c r="I338" s="21" t="s">
        <v>982</v>
      </c>
      <c r="J338" s="21" t="s">
        <v>167</v>
      </c>
      <c r="K338" s="21" t="s">
        <v>935</v>
      </c>
      <c r="L338" s="21" t="s">
        <v>70</v>
      </c>
      <c r="M338" s="21" t="s">
        <v>12</v>
      </c>
      <c r="N338" s="21" t="s">
        <v>25</v>
      </c>
      <c r="O338" s="21" t="s">
        <v>622</v>
      </c>
      <c r="P338" s="21" t="s">
        <v>391</v>
      </c>
      <c r="Q338" s="92">
        <v>111</v>
      </c>
      <c r="R338" s="22">
        <f>IF(EXACT($D$6,"LOT 3 (Tots)"),SUMIF(Inventari!K:K,Tasques!E338,Inventari!Q:Q),SUMIFS(Inventari!Q:Q,Inventari!O:O,$D$7,Inventari!K:K,Tasques!E338))</f>
        <v>3</v>
      </c>
      <c r="S338" s="22"/>
      <c r="T338" s="92">
        <f t="shared" si="20"/>
        <v>333</v>
      </c>
      <c r="U338" s="22">
        <v>4</v>
      </c>
      <c r="V338" s="92">
        <f t="shared" si="21"/>
        <v>1332</v>
      </c>
      <c r="W338" s="87" t="e">
        <f>_xlfn.XLOOKUP(P338,#REF!,#REF!)</f>
        <v>#REF!</v>
      </c>
      <c r="X338" s="80" t="e">
        <f t="shared" si="22"/>
        <v>#REF!</v>
      </c>
      <c r="Y338" s="80" t="str">
        <f>IF(EXACT(COUNTIFS($B$1:B338,B338,$E$1:E338,E338),_xlfn.MAXIFS(AA:AA,B:B,B338,E:E,E338)),SUMIFS(X:X,B:B,B338,E:E,E338),"")</f>
        <v/>
      </c>
      <c r="Z338" s="81" t="str">
        <f t="shared" si="23"/>
        <v/>
      </c>
      <c r="AA338" s="98">
        <f>COUNTIFS($B$1:B338,B338,$E$1:E338,E338)</f>
        <v>3</v>
      </c>
      <c r="AB338" s="98"/>
    </row>
    <row r="339" spans="1:28" ht="19.95" customHeight="1" x14ac:dyDescent="0.3">
      <c r="A339" s="9" t="s">
        <v>61</v>
      </c>
      <c r="B339" s="21" t="s">
        <v>978</v>
      </c>
      <c r="C339" s="21" t="s">
        <v>979</v>
      </c>
      <c r="D339" s="21" t="s">
        <v>17</v>
      </c>
      <c r="E339" s="21" t="s">
        <v>43</v>
      </c>
      <c r="F339" s="21" t="s">
        <v>44</v>
      </c>
      <c r="G339" s="21" t="s">
        <v>1009</v>
      </c>
      <c r="H339" s="21" t="s">
        <v>1013</v>
      </c>
      <c r="I339" s="21" t="s">
        <v>984</v>
      </c>
      <c r="J339" s="21" t="s">
        <v>167</v>
      </c>
      <c r="K339" s="21" t="s">
        <v>935</v>
      </c>
      <c r="L339" s="21" t="s">
        <v>70</v>
      </c>
      <c r="M339" s="21" t="s">
        <v>12</v>
      </c>
      <c r="N339" s="21" t="s">
        <v>25</v>
      </c>
      <c r="O339" s="21" t="s">
        <v>622</v>
      </c>
      <c r="P339" s="21" t="s">
        <v>391</v>
      </c>
      <c r="Q339" s="92">
        <v>111</v>
      </c>
      <c r="R339" s="22">
        <f>IF(EXACT($D$6,"LOT 3 (Tots)"),SUMIF(Inventari!K:K,Tasques!E339,Inventari!Q:Q),SUMIFS(Inventari!Q:Q,Inventari!O:O,$D$7,Inventari!K:K,Tasques!E339))</f>
        <v>3</v>
      </c>
      <c r="S339" s="22"/>
      <c r="T339" s="92">
        <f t="shared" si="20"/>
        <v>333</v>
      </c>
      <c r="U339" s="22">
        <v>4</v>
      </c>
      <c r="V339" s="92">
        <f t="shared" si="21"/>
        <v>1332</v>
      </c>
      <c r="W339" s="87" t="e">
        <f>_xlfn.XLOOKUP(P339,#REF!,#REF!)</f>
        <v>#REF!</v>
      </c>
      <c r="X339" s="80" t="e">
        <f t="shared" si="22"/>
        <v>#REF!</v>
      </c>
      <c r="Y339" s="80" t="str">
        <f>IF(EXACT(COUNTIFS($B$1:B339,B339,$E$1:E339,E339),_xlfn.MAXIFS(AA:AA,B:B,B339,E:E,E339)),SUMIFS(X:X,B:B,B339,E:E,E339),"")</f>
        <v/>
      </c>
      <c r="Z339" s="81" t="str">
        <f t="shared" si="23"/>
        <v/>
      </c>
      <c r="AA339" s="98">
        <f>COUNTIFS($B$1:B339,B339,$E$1:E339,E339)</f>
        <v>4</v>
      </c>
      <c r="AB339" s="98"/>
    </row>
    <row r="340" spans="1:28" ht="19.95" customHeight="1" x14ac:dyDescent="0.3">
      <c r="A340" s="9" t="s">
        <v>61</v>
      </c>
      <c r="B340" s="21" t="s">
        <v>978</v>
      </c>
      <c r="C340" s="21" t="s">
        <v>979</v>
      </c>
      <c r="D340" s="21" t="s">
        <v>17</v>
      </c>
      <c r="E340" s="21" t="s">
        <v>43</v>
      </c>
      <c r="F340" s="21" t="s">
        <v>44</v>
      </c>
      <c r="G340" s="21" t="s">
        <v>1009</v>
      </c>
      <c r="H340" s="21" t="s">
        <v>1014</v>
      </c>
      <c r="I340" s="21" t="s">
        <v>986</v>
      </c>
      <c r="J340" s="21" t="s">
        <v>167</v>
      </c>
      <c r="K340" s="21" t="s">
        <v>987</v>
      </c>
      <c r="L340" s="21" t="s">
        <v>70</v>
      </c>
      <c r="M340" s="21" t="s">
        <v>12</v>
      </c>
      <c r="N340" s="21" t="s">
        <v>25</v>
      </c>
      <c r="O340" s="21" t="s">
        <v>622</v>
      </c>
      <c r="P340" s="21" t="s">
        <v>391</v>
      </c>
      <c r="Q340" s="92">
        <v>111</v>
      </c>
      <c r="R340" s="22">
        <f>IF(EXACT($D$6,"LOT 3 (Tots)"),SUMIF(Inventari!K:K,Tasques!E340,Inventari!Q:Q),SUMIFS(Inventari!Q:Q,Inventari!O:O,$D$7,Inventari!K:K,Tasques!E340))</f>
        <v>3</v>
      </c>
      <c r="S340" s="22"/>
      <c r="T340" s="92">
        <f t="shared" si="20"/>
        <v>333</v>
      </c>
      <c r="U340" s="22">
        <v>4</v>
      </c>
      <c r="V340" s="92">
        <f t="shared" si="21"/>
        <v>1332</v>
      </c>
      <c r="W340" s="87" t="e">
        <f>_xlfn.XLOOKUP(P340,#REF!,#REF!)</f>
        <v>#REF!</v>
      </c>
      <c r="X340" s="80" t="e">
        <f t="shared" si="22"/>
        <v>#REF!</v>
      </c>
      <c r="Y340" s="80" t="str">
        <f>IF(EXACT(COUNTIFS($B$1:B340,B340,$E$1:E340,E340),_xlfn.MAXIFS(AA:AA,B:B,B340,E:E,E340)),SUMIFS(X:X,B:B,B340,E:E,E340),"")</f>
        <v/>
      </c>
      <c r="Z340" s="81" t="str">
        <f t="shared" si="23"/>
        <v/>
      </c>
      <c r="AA340" s="98">
        <f>COUNTIFS($B$1:B340,B340,$E$1:E340,E340)</f>
        <v>5</v>
      </c>
      <c r="AB340" s="98"/>
    </row>
    <row r="341" spans="1:28" ht="19.95" customHeight="1" x14ac:dyDescent="0.3">
      <c r="A341" s="9" t="s">
        <v>61</v>
      </c>
      <c r="B341" s="21" t="s">
        <v>978</v>
      </c>
      <c r="C341" s="21" t="s">
        <v>979</v>
      </c>
      <c r="D341" s="21" t="s">
        <v>17</v>
      </c>
      <c r="E341" s="21" t="s">
        <v>43</v>
      </c>
      <c r="F341" s="21" t="s">
        <v>44</v>
      </c>
      <c r="G341" s="21" t="s">
        <v>1009</v>
      </c>
      <c r="H341" s="21" t="s">
        <v>1015</v>
      </c>
      <c r="I341" s="21" t="s">
        <v>989</v>
      </c>
      <c r="J341" s="21" t="s">
        <v>167</v>
      </c>
      <c r="K341" s="21" t="s">
        <v>987</v>
      </c>
      <c r="L341" s="21" t="s">
        <v>70</v>
      </c>
      <c r="M341" s="21" t="s">
        <v>12</v>
      </c>
      <c r="N341" s="21" t="s">
        <v>25</v>
      </c>
      <c r="O341" s="21" t="s">
        <v>622</v>
      </c>
      <c r="P341" s="21" t="s">
        <v>391</v>
      </c>
      <c r="Q341" s="92">
        <v>111</v>
      </c>
      <c r="R341" s="22">
        <f>IF(EXACT($D$6,"LOT 3 (Tots)"),SUMIF(Inventari!K:K,Tasques!E341,Inventari!Q:Q),SUMIFS(Inventari!Q:Q,Inventari!O:O,$D$7,Inventari!K:K,Tasques!E341))</f>
        <v>3</v>
      </c>
      <c r="S341" s="22"/>
      <c r="T341" s="92">
        <f t="shared" si="20"/>
        <v>333</v>
      </c>
      <c r="U341" s="22">
        <v>4</v>
      </c>
      <c r="V341" s="92">
        <f t="shared" si="21"/>
        <v>1332</v>
      </c>
      <c r="W341" s="87" t="e">
        <f>_xlfn.XLOOKUP(P341,#REF!,#REF!)</f>
        <v>#REF!</v>
      </c>
      <c r="X341" s="80" t="e">
        <f t="shared" si="22"/>
        <v>#REF!</v>
      </c>
      <c r="Y341" s="80" t="str">
        <f>IF(EXACT(COUNTIFS($B$1:B341,B341,$E$1:E341,E341),_xlfn.MAXIFS(AA:AA,B:B,B341,E:E,E341)),SUMIFS(X:X,B:B,B341,E:E,E341),"")</f>
        <v/>
      </c>
      <c r="Z341" s="81" t="str">
        <f t="shared" si="23"/>
        <v/>
      </c>
      <c r="AA341" s="98">
        <f>COUNTIFS($B$1:B341,B341,$E$1:E341,E341)</f>
        <v>6</v>
      </c>
      <c r="AB341" s="98"/>
    </row>
    <row r="342" spans="1:28" ht="19.95" customHeight="1" x14ac:dyDescent="0.3">
      <c r="A342" s="9" t="s">
        <v>61</v>
      </c>
      <c r="B342" s="21" t="s">
        <v>978</v>
      </c>
      <c r="C342" s="21" t="s">
        <v>979</v>
      </c>
      <c r="D342" s="21" t="s">
        <v>17</v>
      </c>
      <c r="E342" s="21" t="s">
        <v>43</v>
      </c>
      <c r="F342" s="21" t="s">
        <v>44</v>
      </c>
      <c r="G342" s="21" t="s">
        <v>1009</v>
      </c>
      <c r="H342" s="21" t="s">
        <v>1016</v>
      </c>
      <c r="I342" s="21" t="s">
        <v>993</v>
      </c>
      <c r="J342" s="21" t="s">
        <v>167</v>
      </c>
      <c r="K342" s="21" t="s">
        <v>168</v>
      </c>
      <c r="L342" s="21" t="s">
        <v>70</v>
      </c>
      <c r="M342" s="21" t="s">
        <v>12</v>
      </c>
      <c r="N342" s="21" t="s">
        <v>25</v>
      </c>
      <c r="O342" s="21" t="s">
        <v>622</v>
      </c>
      <c r="P342" s="21" t="s">
        <v>391</v>
      </c>
      <c r="Q342" s="92">
        <v>111</v>
      </c>
      <c r="R342" s="22">
        <f>IF(EXACT($D$6,"LOT 3 (Tots)"),SUMIF(Inventari!K:K,Tasques!E342,Inventari!Q:Q),SUMIFS(Inventari!Q:Q,Inventari!O:O,$D$7,Inventari!K:K,Tasques!E342))</f>
        <v>3</v>
      </c>
      <c r="S342" s="22"/>
      <c r="T342" s="92">
        <f t="shared" si="20"/>
        <v>333</v>
      </c>
      <c r="U342" s="22">
        <v>4</v>
      </c>
      <c r="V342" s="92">
        <f t="shared" si="21"/>
        <v>1332</v>
      </c>
      <c r="W342" s="87" t="e">
        <f>_xlfn.XLOOKUP(P342,#REF!,#REF!)</f>
        <v>#REF!</v>
      </c>
      <c r="X342" s="80" t="e">
        <f t="shared" si="22"/>
        <v>#REF!</v>
      </c>
      <c r="Y342" s="80" t="str">
        <f>IF(EXACT(COUNTIFS($B$1:B342,B342,$E$1:E342,E342),_xlfn.MAXIFS(AA:AA,B:B,B342,E:E,E342)),SUMIFS(X:X,B:B,B342,E:E,E342),"")</f>
        <v/>
      </c>
      <c r="Z342" s="81" t="str">
        <f t="shared" si="23"/>
        <v/>
      </c>
      <c r="AA342" s="98">
        <f>COUNTIFS($B$1:B342,B342,$E$1:E342,E342)</f>
        <v>7</v>
      </c>
      <c r="AB342" s="98"/>
    </row>
    <row r="343" spans="1:28" ht="19.95" customHeight="1" x14ac:dyDescent="0.3">
      <c r="A343" s="9" t="s">
        <v>61</v>
      </c>
      <c r="B343" s="21" t="s">
        <v>978</v>
      </c>
      <c r="C343" s="21" t="s">
        <v>979</v>
      </c>
      <c r="D343" s="21" t="s">
        <v>17</v>
      </c>
      <c r="E343" s="21" t="s">
        <v>43</v>
      </c>
      <c r="F343" s="21" t="s">
        <v>44</v>
      </c>
      <c r="G343" s="21" t="s">
        <v>1009</v>
      </c>
      <c r="H343" s="21" t="s">
        <v>1017</v>
      </c>
      <c r="I343" s="21" t="s">
        <v>995</v>
      </c>
      <c r="J343" s="21" t="s">
        <v>167</v>
      </c>
      <c r="K343" s="21" t="s">
        <v>996</v>
      </c>
      <c r="L343" s="21" t="s">
        <v>70</v>
      </c>
      <c r="M343" s="21" t="s">
        <v>12</v>
      </c>
      <c r="N343" s="21" t="s">
        <v>25</v>
      </c>
      <c r="O343" s="21" t="s">
        <v>622</v>
      </c>
      <c r="P343" s="21" t="s">
        <v>391</v>
      </c>
      <c r="Q343" s="92">
        <v>111</v>
      </c>
      <c r="R343" s="22">
        <f>IF(EXACT($D$6,"LOT 3 (Tots)"),SUMIF(Inventari!K:K,Tasques!E343,Inventari!Q:Q),SUMIFS(Inventari!Q:Q,Inventari!O:O,$D$7,Inventari!K:K,Tasques!E343))</f>
        <v>3</v>
      </c>
      <c r="S343" s="22"/>
      <c r="T343" s="92">
        <f t="shared" si="20"/>
        <v>333</v>
      </c>
      <c r="U343" s="22">
        <v>4</v>
      </c>
      <c r="V343" s="92">
        <f t="shared" si="21"/>
        <v>1332</v>
      </c>
      <c r="W343" s="87" t="e">
        <f>_xlfn.XLOOKUP(P343,#REF!,#REF!)</f>
        <v>#REF!</v>
      </c>
      <c r="X343" s="80" t="e">
        <f t="shared" si="22"/>
        <v>#REF!</v>
      </c>
      <c r="Y343" s="80" t="str">
        <f>IF(EXACT(COUNTIFS($B$1:B343,B343,$E$1:E343,E343),_xlfn.MAXIFS(AA:AA,B:B,B343,E:E,E343)),SUMIFS(X:X,B:B,B343,E:E,E343),"")</f>
        <v/>
      </c>
      <c r="Z343" s="81" t="str">
        <f t="shared" si="23"/>
        <v/>
      </c>
      <c r="AA343" s="98">
        <f>COUNTIFS($B$1:B343,B343,$E$1:E343,E343)</f>
        <v>8</v>
      </c>
      <c r="AB343" s="98"/>
    </row>
    <row r="344" spans="1:28" ht="19.95" customHeight="1" x14ac:dyDescent="0.3">
      <c r="A344" s="9" t="s">
        <v>61</v>
      </c>
      <c r="B344" s="21" t="s">
        <v>978</v>
      </c>
      <c r="C344" s="21" t="s">
        <v>979</v>
      </c>
      <c r="D344" s="21" t="s">
        <v>17</v>
      </c>
      <c r="E344" s="21" t="s">
        <v>43</v>
      </c>
      <c r="F344" s="21" t="s">
        <v>44</v>
      </c>
      <c r="G344" s="21" t="s">
        <v>1009</v>
      </c>
      <c r="H344" s="21" t="s">
        <v>1018</v>
      </c>
      <c r="I344" s="21" t="s">
        <v>998</v>
      </c>
      <c r="J344" s="21" t="s">
        <v>167</v>
      </c>
      <c r="K344" s="21" t="s">
        <v>996</v>
      </c>
      <c r="L344" s="21" t="s">
        <v>70</v>
      </c>
      <c r="M344" s="21" t="s">
        <v>12</v>
      </c>
      <c r="N344" s="21" t="s">
        <v>25</v>
      </c>
      <c r="O344" s="21" t="s">
        <v>622</v>
      </c>
      <c r="P344" s="21" t="s">
        <v>391</v>
      </c>
      <c r="Q344" s="92">
        <v>111</v>
      </c>
      <c r="R344" s="22">
        <f>IF(EXACT($D$6,"LOT 3 (Tots)"),SUMIF(Inventari!K:K,Tasques!E344,Inventari!Q:Q),SUMIFS(Inventari!Q:Q,Inventari!O:O,$D$7,Inventari!K:K,Tasques!E344))</f>
        <v>3</v>
      </c>
      <c r="S344" s="22"/>
      <c r="T344" s="92">
        <f t="shared" si="20"/>
        <v>333</v>
      </c>
      <c r="U344" s="22">
        <v>4</v>
      </c>
      <c r="V344" s="92">
        <f t="shared" si="21"/>
        <v>1332</v>
      </c>
      <c r="W344" s="87" t="e">
        <f>_xlfn.XLOOKUP(P344,#REF!,#REF!)</f>
        <v>#REF!</v>
      </c>
      <c r="X344" s="80" t="e">
        <f t="shared" si="22"/>
        <v>#REF!</v>
      </c>
      <c r="Y344" s="80" t="str">
        <f>IF(EXACT(COUNTIFS($B$1:B344,B344,$E$1:E344,E344),_xlfn.MAXIFS(AA:AA,B:B,B344,E:E,E344)),SUMIFS(X:X,B:B,B344,E:E,E344),"")</f>
        <v/>
      </c>
      <c r="Z344" s="81" t="str">
        <f t="shared" si="23"/>
        <v/>
      </c>
      <c r="AA344" s="98">
        <f>COUNTIFS($B$1:B344,B344,$E$1:E344,E344)</f>
        <v>9</v>
      </c>
      <c r="AB344" s="98"/>
    </row>
    <row r="345" spans="1:28" ht="19.95" customHeight="1" x14ac:dyDescent="0.3">
      <c r="A345" s="9" t="s">
        <v>61</v>
      </c>
      <c r="B345" s="21" t="s">
        <v>978</v>
      </c>
      <c r="C345" s="21" t="s">
        <v>979</v>
      </c>
      <c r="D345" s="21" t="s">
        <v>17</v>
      </c>
      <c r="E345" s="21" t="s">
        <v>43</v>
      </c>
      <c r="F345" s="21" t="s">
        <v>44</v>
      </c>
      <c r="G345" s="21" t="s">
        <v>1009</v>
      </c>
      <c r="H345" s="21" t="s">
        <v>1019</v>
      </c>
      <c r="I345" s="21" t="s">
        <v>1002</v>
      </c>
      <c r="J345" s="21" t="s">
        <v>167</v>
      </c>
      <c r="K345" s="21" t="s">
        <v>935</v>
      </c>
      <c r="L345" s="21" t="s">
        <v>70</v>
      </c>
      <c r="M345" s="21" t="s">
        <v>12</v>
      </c>
      <c r="N345" s="21" t="s">
        <v>25</v>
      </c>
      <c r="O345" s="21" t="s">
        <v>622</v>
      </c>
      <c r="P345" s="21" t="s">
        <v>391</v>
      </c>
      <c r="Q345" s="92">
        <v>111</v>
      </c>
      <c r="R345" s="22">
        <f>IF(EXACT($D$6,"LOT 3 (Tots)"),SUMIF(Inventari!K:K,Tasques!E345,Inventari!Q:Q),SUMIFS(Inventari!Q:Q,Inventari!O:O,$D$7,Inventari!K:K,Tasques!E345))</f>
        <v>3</v>
      </c>
      <c r="S345" s="22"/>
      <c r="T345" s="92">
        <f t="shared" si="20"/>
        <v>333</v>
      </c>
      <c r="U345" s="22">
        <v>4</v>
      </c>
      <c r="V345" s="92">
        <f t="shared" si="21"/>
        <v>1332</v>
      </c>
      <c r="W345" s="87" t="e">
        <f>_xlfn.XLOOKUP(P345,#REF!,#REF!)</f>
        <v>#REF!</v>
      </c>
      <c r="X345" s="80" t="e">
        <f t="shared" si="22"/>
        <v>#REF!</v>
      </c>
      <c r="Y345" s="80" t="str">
        <f>IF(EXACT(COUNTIFS($B$1:B345,B345,$E$1:E345,E345),_xlfn.MAXIFS(AA:AA,B:B,B345,E:E,E345)),SUMIFS(X:X,B:B,B345,E:E,E345),"")</f>
        <v/>
      </c>
      <c r="Z345" s="81" t="str">
        <f t="shared" si="23"/>
        <v/>
      </c>
      <c r="AA345" s="98">
        <f>COUNTIFS($B$1:B345,B345,$E$1:E345,E345)</f>
        <v>10</v>
      </c>
      <c r="AB345" s="98"/>
    </row>
    <row r="346" spans="1:28" ht="19.95" customHeight="1" x14ac:dyDescent="0.3">
      <c r="A346" s="9" t="s">
        <v>61</v>
      </c>
      <c r="B346" s="21" t="s">
        <v>978</v>
      </c>
      <c r="C346" s="21" t="s">
        <v>979</v>
      </c>
      <c r="D346" s="21" t="s">
        <v>17</v>
      </c>
      <c r="E346" s="21" t="s">
        <v>43</v>
      </c>
      <c r="F346" s="21" t="s">
        <v>44</v>
      </c>
      <c r="G346" s="21" t="s">
        <v>1009</v>
      </c>
      <c r="H346" s="21" t="s">
        <v>1020</v>
      </c>
      <c r="I346" s="21" t="s">
        <v>1004</v>
      </c>
      <c r="J346" s="21" t="s">
        <v>167</v>
      </c>
      <c r="K346" s="21" t="s">
        <v>935</v>
      </c>
      <c r="L346" s="21" t="s">
        <v>70</v>
      </c>
      <c r="M346" s="21" t="s">
        <v>12</v>
      </c>
      <c r="N346" s="21" t="s">
        <v>25</v>
      </c>
      <c r="O346" s="21" t="s">
        <v>622</v>
      </c>
      <c r="P346" s="21" t="s">
        <v>391</v>
      </c>
      <c r="Q346" s="92">
        <v>111</v>
      </c>
      <c r="R346" s="22">
        <f>IF(EXACT($D$6,"LOT 3 (Tots)"),SUMIF(Inventari!K:K,Tasques!E346,Inventari!Q:Q),SUMIFS(Inventari!Q:Q,Inventari!O:O,$D$7,Inventari!K:K,Tasques!E346))</f>
        <v>3</v>
      </c>
      <c r="S346" s="22"/>
      <c r="T346" s="92">
        <f t="shared" si="20"/>
        <v>333</v>
      </c>
      <c r="U346" s="22">
        <v>4</v>
      </c>
      <c r="V346" s="92">
        <f t="shared" si="21"/>
        <v>1332</v>
      </c>
      <c r="W346" s="87" t="e">
        <f>_xlfn.XLOOKUP(P346,#REF!,#REF!)</f>
        <v>#REF!</v>
      </c>
      <c r="X346" s="80" t="e">
        <f t="shared" si="22"/>
        <v>#REF!</v>
      </c>
      <c r="Y346" s="80" t="str">
        <f>IF(EXACT(COUNTIFS($B$1:B346,B346,$E$1:E346,E346),_xlfn.MAXIFS(AA:AA,B:B,B346,E:E,E346)),SUMIFS(X:X,B:B,B346,E:E,E346),"")</f>
        <v/>
      </c>
      <c r="Z346" s="81" t="str">
        <f t="shared" si="23"/>
        <v/>
      </c>
      <c r="AA346" s="98">
        <f>COUNTIFS($B$1:B346,B346,$E$1:E346,E346)</f>
        <v>11</v>
      </c>
      <c r="AB346" s="98"/>
    </row>
    <row r="347" spans="1:28" ht="19.95" customHeight="1" x14ac:dyDescent="0.3">
      <c r="A347" s="9" t="s">
        <v>61</v>
      </c>
      <c r="B347" s="21" t="s">
        <v>978</v>
      </c>
      <c r="C347" s="21" t="s">
        <v>979</v>
      </c>
      <c r="D347" s="21" t="s">
        <v>17</v>
      </c>
      <c r="E347" s="21" t="s">
        <v>43</v>
      </c>
      <c r="F347" s="21" t="s">
        <v>44</v>
      </c>
      <c r="G347" s="21" t="s">
        <v>1009</v>
      </c>
      <c r="H347" s="21" t="s">
        <v>1021</v>
      </c>
      <c r="I347" s="21" t="s">
        <v>1006</v>
      </c>
      <c r="J347" s="21" t="s">
        <v>167</v>
      </c>
      <c r="K347" s="21" t="s">
        <v>935</v>
      </c>
      <c r="L347" s="21" t="s">
        <v>70</v>
      </c>
      <c r="M347" s="21" t="s">
        <v>12</v>
      </c>
      <c r="N347" s="21" t="s">
        <v>25</v>
      </c>
      <c r="O347" s="21" t="s">
        <v>622</v>
      </c>
      <c r="P347" s="21" t="s">
        <v>391</v>
      </c>
      <c r="Q347" s="92">
        <v>111</v>
      </c>
      <c r="R347" s="22">
        <f>IF(EXACT($D$6,"LOT 3 (Tots)"),SUMIF(Inventari!K:K,Tasques!E347,Inventari!Q:Q),SUMIFS(Inventari!Q:Q,Inventari!O:O,$D$7,Inventari!K:K,Tasques!E347))</f>
        <v>3</v>
      </c>
      <c r="S347" s="22"/>
      <c r="T347" s="92">
        <f t="shared" si="20"/>
        <v>333</v>
      </c>
      <c r="U347" s="22">
        <v>4</v>
      </c>
      <c r="V347" s="92">
        <f t="shared" si="21"/>
        <v>1332</v>
      </c>
      <c r="W347" s="87" t="e">
        <f>_xlfn.XLOOKUP(P347,#REF!,#REF!)</f>
        <v>#REF!</v>
      </c>
      <c r="X347" s="80" t="e">
        <f t="shared" si="22"/>
        <v>#REF!</v>
      </c>
      <c r="Y347" s="80" t="str">
        <f>IF(EXACT(COUNTIFS($B$1:B347,B347,$E$1:E347,E347),_xlfn.MAXIFS(AA:AA,B:B,B347,E:E,E347)),SUMIFS(X:X,B:B,B347,E:E,E347),"")</f>
        <v/>
      </c>
      <c r="Z347" s="81" t="str">
        <f t="shared" si="23"/>
        <v/>
      </c>
      <c r="AA347" s="98">
        <f>COUNTIFS($B$1:B347,B347,$E$1:E347,E347)</f>
        <v>12</v>
      </c>
      <c r="AB347" s="98"/>
    </row>
    <row r="348" spans="1:28" ht="19.95" customHeight="1" x14ac:dyDescent="0.3">
      <c r="A348" s="9" t="s">
        <v>61</v>
      </c>
      <c r="B348" s="21" t="s">
        <v>978</v>
      </c>
      <c r="C348" s="21" t="s">
        <v>979</v>
      </c>
      <c r="D348" s="21" t="s">
        <v>17</v>
      </c>
      <c r="E348" s="21" t="s">
        <v>43</v>
      </c>
      <c r="F348" s="21" t="s">
        <v>44</v>
      </c>
      <c r="G348" s="21" t="s">
        <v>1009</v>
      </c>
      <c r="H348" s="21" t="s">
        <v>1022</v>
      </c>
      <c r="I348" s="21" t="s">
        <v>1008</v>
      </c>
      <c r="J348" s="21" t="s">
        <v>167</v>
      </c>
      <c r="K348" s="21" t="s">
        <v>935</v>
      </c>
      <c r="L348" s="21" t="s">
        <v>70</v>
      </c>
      <c r="M348" s="21" t="s">
        <v>12</v>
      </c>
      <c r="N348" s="21" t="s">
        <v>25</v>
      </c>
      <c r="O348" s="21" t="s">
        <v>622</v>
      </c>
      <c r="P348" s="21" t="s">
        <v>391</v>
      </c>
      <c r="Q348" s="92">
        <v>111</v>
      </c>
      <c r="R348" s="22">
        <f>IF(EXACT($D$6,"LOT 3 (Tots)"),SUMIF(Inventari!K:K,Tasques!E348,Inventari!Q:Q),SUMIFS(Inventari!Q:Q,Inventari!O:O,$D$7,Inventari!K:K,Tasques!E348))</f>
        <v>3</v>
      </c>
      <c r="S348" s="22"/>
      <c r="T348" s="92">
        <f t="shared" si="20"/>
        <v>333</v>
      </c>
      <c r="U348" s="22">
        <v>4</v>
      </c>
      <c r="V348" s="92">
        <f t="shared" si="21"/>
        <v>1332</v>
      </c>
      <c r="W348" s="87" t="e">
        <f>_xlfn.XLOOKUP(P348,#REF!,#REF!)</f>
        <v>#REF!</v>
      </c>
      <c r="X348" s="80" t="e">
        <f t="shared" si="22"/>
        <v>#REF!</v>
      </c>
      <c r="Y348" s="80" t="e">
        <f>IF(EXACT(COUNTIFS($B$1:B348,B348,$E$1:E348,E348),_xlfn.MAXIFS(AA:AA,B:B,B348,E:E,E348)),SUMIFS(X:X,B:B,B348,E:E,E348),"")</f>
        <v>#REF!</v>
      </c>
      <c r="Z348" s="81" t="str">
        <f t="shared" si="23"/>
        <v/>
      </c>
      <c r="AA348" s="98">
        <f>COUNTIFS($B$1:B348,B348,$E$1:E348,E348)</f>
        <v>13</v>
      </c>
      <c r="AB348" s="98"/>
    </row>
    <row r="349" spans="1:28" ht="19.95" customHeight="1" x14ac:dyDescent="0.3">
      <c r="A349" s="9" t="s">
        <v>61</v>
      </c>
      <c r="B349" s="21" t="s">
        <v>978</v>
      </c>
      <c r="C349" s="21" t="s">
        <v>979</v>
      </c>
      <c r="D349" s="21" t="s">
        <v>17</v>
      </c>
      <c r="E349" s="21" t="s">
        <v>47</v>
      </c>
      <c r="F349" s="21" t="s">
        <v>48</v>
      </c>
      <c r="G349" s="21" t="s">
        <v>1023</v>
      </c>
      <c r="H349" s="21" t="s">
        <v>1024</v>
      </c>
      <c r="I349" s="21" t="s">
        <v>1002</v>
      </c>
      <c r="J349" s="21" t="s">
        <v>167</v>
      </c>
      <c r="K349" s="21" t="s">
        <v>935</v>
      </c>
      <c r="L349" s="21" t="s">
        <v>70</v>
      </c>
      <c r="M349" s="21" t="s">
        <v>12</v>
      </c>
      <c r="N349" s="21" t="s">
        <v>25</v>
      </c>
      <c r="O349" s="21" t="s">
        <v>622</v>
      </c>
      <c r="P349" s="21" t="s">
        <v>391</v>
      </c>
      <c r="Q349" s="92">
        <v>111</v>
      </c>
      <c r="R349" s="22">
        <f>IF(EXACT($D$6,"LOT 3 (Tots)"),SUMIF(Inventari!K:K,Tasques!E349,Inventari!Q:Q),SUMIFS(Inventari!Q:Q,Inventari!O:O,$D$7,Inventari!K:K,Tasques!E349))</f>
        <v>1</v>
      </c>
      <c r="S349" s="22"/>
      <c r="T349" s="92">
        <f t="shared" si="20"/>
        <v>111</v>
      </c>
      <c r="U349" s="22">
        <v>4</v>
      </c>
      <c r="V349" s="92">
        <f t="shared" si="21"/>
        <v>444</v>
      </c>
      <c r="W349" s="87" t="e">
        <f>_xlfn.XLOOKUP(P349,#REF!,#REF!)</f>
        <v>#REF!</v>
      </c>
      <c r="X349" s="80" t="e">
        <f t="shared" si="22"/>
        <v>#REF!</v>
      </c>
      <c r="Y349" s="80" t="str">
        <f>IF(EXACT(COUNTIFS($B$1:B349,B349,$E$1:E349,E349),_xlfn.MAXIFS(AA:AA,B:B,B349,E:E,E349)),SUMIFS(X:X,B:B,B349,E:E,E349),"")</f>
        <v/>
      </c>
      <c r="Z349" s="81" t="str">
        <f t="shared" si="23"/>
        <v/>
      </c>
      <c r="AA349" s="98">
        <f>COUNTIFS($B$1:B349,B349,$E$1:E349,E349)</f>
        <v>1</v>
      </c>
      <c r="AB349" s="98"/>
    </row>
    <row r="350" spans="1:28" ht="19.95" customHeight="1" x14ac:dyDescent="0.3">
      <c r="A350" s="9" t="s">
        <v>61</v>
      </c>
      <c r="B350" s="21" t="s">
        <v>978</v>
      </c>
      <c r="C350" s="21" t="s">
        <v>979</v>
      </c>
      <c r="D350" s="21" t="s">
        <v>17</v>
      </c>
      <c r="E350" s="21" t="s">
        <v>47</v>
      </c>
      <c r="F350" s="21" t="s">
        <v>48</v>
      </c>
      <c r="G350" s="21" t="s">
        <v>1023</v>
      </c>
      <c r="H350" s="21" t="s">
        <v>1025</v>
      </c>
      <c r="I350" s="21" t="s">
        <v>1004</v>
      </c>
      <c r="J350" s="21" t="s">
        <v>167</v>
      </c>
      <c r="K350" s="21" t="s">
        <v>935</v>
      </c>
      <c r="L350" s="21" t="s">
        <v>70</v>
      </c>
      <c r="M350" s="21" t="s">
        <v>12</v>
      </c>
      <c r="N350" s="21" t="s">
        <v>25</v>
      </c>
      <c r="O350" s="21" t="s">
        <v>622</v>
      </c>
      <c r="P350" s="21" t="s">
        <v>391</v>
      </c>
      <c r="Q350" s="92">
        <v>111</v>
      </c>
      <c r="R350" s="22">
        <f>IF(EXACT($D$6,"LOT 3 (Tots)"),SUMIF(Inventari!K:K,Tasques!E350,Inventari!Q:Q),SUMIFS(Inventari!Q:Q,Inventari!O:O,$D$7,Inventari!K:K,Tasques!E350))</f>
        <v>1</v>
      </c>
      <c r="S350" s="22"/>
      <c r="T350" s="92">
        <f t="shared" si="20"/>
        <v>111</v>
      </c>
      <c r="U350" s="22">
        <v>4</v>
      </c>
      <c r="V350" s="92">
        <f t="shared" si="21"/>
        <v>444</v>
      </c>
      <c r="W350" s="87" t="e">
        <f>_xlfn.XLOOKUP(P350,#REF!,#REF!)</f>
        <v>#REF!</v>
      </c>
      <c r="X350" s="80" t="e">
        <f t="shared" si="22"/>
        <v>#REF!</v>
      </c>
      <c r="Y350" s="80" t="str">
        <f>IF(EXACT(COUNTIFS($B$1:B350,B350,$E$1:E350,E350),_xlfn.MAXIFS(AA:AA,B:B,B350,E:E,E350)),SUMIFS(X:X,B:B,B350,E:E,E350),"")</f>
        <v/>
      </c>
      <c r="Z350" s="81" t="str">
        <f t="shared" si="23"/>
        <v/>
      </c>
      <c r="AA350" s="98">
        <f>COUNTIFS($B$1:B350,B350,$E$1:E350,E350)</f>
        <v>2</v>
      </c>
      <c r="AB350" s="98"/>
    </row>
    <row r="351" spans="1:28" ht="19.95" customHeight="1" x14ac:dyDescent="0.3">
      <c r="A351" s="9" t="s">
        <v>61</v>
      </c>
      <c r="B351" s="21" t="s">
        <v>978</v>
      </c>
      <c r="C351" s="21" t="s">
        <v>979</v>
      </c>
      <c r="D351" s="21" t="s">
        <v>17</v>
      </c>
      <c r="E351" s="21" t="s">
        <v>47</v>
      </c>
      <c r="F351" s="21" t="s">
        <v>48</v>
      </c>
      <c r="G351" s="21" t="s">
        <v>1023</v>
      </c>
      <c r="H351" s="21" t="s">
        <v>1026</v>
      </c>
      <c r="I351" s="21" t="s">
        <v>1006</v>
      </c>
      <c r="J351" s="21" t="s">
        <v>167</v>
      </c>
      <c r="K351" s="21" t="s">
        <v>935</v>
      </c>
      <c r="L351" s="21" t="s">
        <v>70</v>
      </c>
      <c r="M351" s="21" t="s">
        <v>12</v>
      </c>
      <c r="N351" s="21" t="s">
        <v>25</v>
      </c>
      <c r="O351" s="21" t="s">
        <v>622</v>
      </c>
      <c r="P351" s="21" t="s">
        <v>391</v>
      </c>
      <c r="Q351" s="92">
        <v>111</v>
      </c>
      <c r="R351" s="22">
        <f>IF(EXACT($D$6,"LOT 3 (Tots)"),SUMIF(Inventari!K:K,Tasques!E351,Inventari!Q:Q),SUMIFS(Inventari!Q:Q,Inventari!O:O,$D$7,Inventari!K:K,Tasques!E351))</f>
        <v>1</v>
      </c>
      <c r="S351" s="22"/>
      <c r="T351" s="92">
        <f t="shared" si="20"/>
        <v>111</v>
      </c>
      <c r="U351" s="22">
        <v>4</v>
      </c>
      <c r="V351" s="92">
        <f t="shared" si="21"/>
        <v>444</v>
      </c>
      <c r="W351" s="87" t="e">
        <f>_xlfn.XLOOKUP(P351,#REF!,#REF!)</f>
        <v>#REF!</v>
      </c>
      <c r="X351" s="80" t="e">
        <f t="shared" si="22"/>
        <v>#REF!</v>
      </c>
      <c r="Y351" s="80" t="str">
        <f>IF(EXACT(COUNTIFS($B$1:B351,B351,$E$1:E351,E351),_xlfn.MAXIFS(AA:AA,B:B,B351,E:E,E351)),SUMIFS(X:X,B:B,B351,E:E,E351),"")</f>
        <v/>
      </c>
      <c r="Z351" s="81" t="str">
        <f t="shared" si="23"/>
        <v/>
      </c>
      <c r="AA351" s="98">
        <f>COUNTIFS($B$1:B351,B351,$E$1:E351,E351)</f>
        <v>3</v>
      </c>
      <c r="AB351" s="98"/>
    </row>
    <row r="352" spans="1:28" ht="19.95" customHeight="1" x14ac:dyDescent="0.3">
      <c r="A352" s="9" t="s">
        <v>61</v>
      </c>
      <c r="B352" s="21" t="s">
        <v>978</v>
      </c>
      <c r="C352" s="21" t="s">
        <v>979</v>
      </c>
      <c r="D352" s="21" t="s">
        <v>17</v>
      </c>
      <c r="E352" s="21" t="s">
        <v>47</v>
      </c>
      <c r="F352" s="21" t="s">
        <v>48</v>
      </c>
      <c r="G352" s="21" t="s">
        <v>1023</v>
      </c>
      <c r="H352" s="21" t="s">
        <v>1027</v>
      </c>
      <c r="I352" s="21" t="s">
        <v>1008</v>
      </c>
      <c r="J352" s="21" t="s">
        <v>167</v>
      </c>
      <c r="K352" s="21" t="s">
        <v>935</v>
      </c>
      <c r="L352" s="21" t="s">
        <v>70</v>
      </c>
      <c r="M352" s="21" t="s">
        <v>12</v>
      </c>
      <c r="N352" s="21" t="s">
        <v>25</v>
      </c>
      <c r="O352" s="21" t="s">
        <v>622</v>
      </c>
      <c r="P352" s="21" t="s">
        <v>391</v>
      </c>
      <c r="Q352" s="92">
        <v>111</v>
      </c>
      <c r="R352" s="22">
        <f>IF(EXACT($D$6,"LOT 3 (Tots)"),SUMIF(Inventari!K:K,Tasques!E352,Inventari!Q:Q),SUMIFS(Inventari!Q:Q,Inventari!O:O,$D$7,Inventari!K:K,Tasques!E352))</f>
        <v>1</v>
      </c>
      <c r="S352" s="22"/>
      <c r="T352" s="92">
        <f t="shared" si="20"/>
        <v>111</v>
      </c>
      <c r="U352" s="22">
        <v>4</v>
      </c>
      <c r="V352" s="92">
        <f t="shared" si="21"/>
        <v>444</v>
      </c>
      <c r="W352" s="87" t="e">
        <f>_xlfn.XLOOKUP(P352,#REF!,#REF!)</f>
        <v>#REF!</v>
      </c>
      <c r="X352" s="80" t="e">
        <f t="shared" si="22"/>
        <v>#REF!</v>
      </c>
      <c r="Y352" s="80" t="str">
        <f>IF(EXACT(COUNTIFS($B$1:B352,B352,$E$1:E352,E352),_xlfn.MAXIFS(AA:AA,B:B,B352,E:E,E352)),SUMIFS(X:X,B:B,B352,E:E,E352),"")</f>
        <v/>
      </c>
      <c r="Z352" s="81" t="str">
        <f t="shared" si="23"/>
        <v/>
      </c>
      <c r="AA352" s="98">
        <f>COUNTIFS($B$1:B352,B352,$E$1:E352,E352)</f>
        <v>4</v>
      </c>
      <c r="AB352" s="98"/>
    </row>
    <row r="353" spans="1:28" ht="19.95" customHeight="1" x14ac:dyDescent="0.3">
      <c r="A353" s="9" t="s">
        <v>61</v>
      </c>
      <c r="B353" s="21" t="s">
        <v>978</v>
      </c>
      <c r="C353" s="21" t="s">
        <v>979</v>
      </c>
      <c r="D353" s="21" t="s">
        <v>17</v>
      </c>
      <c r="E353" s="21" t="s">
        <v>47</v>
      </c>
      <c r="F353" s="21" t="s">
        <v>48</v>
      </c>
      <c r="G353" s="21" t="s">
        <v>1023</v>
      </c>
      <c r="H353" s="21" t="s">
        <v>1028</v>
      </c>
      <c r="I353" s="21" t="s">
        <v>1029</v>
      </c>
      <c r="J353" s="21" t="s">
        <v>167</v>
      </c>
      <c r="K353" s="21" t="s">
        <v>940</v>
      </c>
      <c r="L353" s="21" t="s">
        <v>70</v>
      </c>
      <c r="M353" s="21" t="s">
        <v>12</v>
      </c>
      <c r="N353" s="21" t="s">
        <v>25</v>
      </c>
      <c r="O353" s="21" t="s">
        <v>622</v>
      </c>
      <c r="P353" s="21" t="s">
        <v>391</v>
      </c>
      <c r="Q353" s="92">
        <v>111</v>
      </c>
      <c r="R353" s="22">
        <f>IF(EXACT($D$6,"LOT 3 (Tots)"),SUMIF(Inventari!K:K,Tasques!E353,Inventari!Q:Q),SUMIFS(Inventari!Q:Q,Inventari!O:O,$D$7,Inventari!K:K,Tasques!E353))</f>
        <v>1</v>
      </c>
      <c r="S353" s="22"/>
      <c r="T353" s="92">
        <f t="shared" si="20"/>
        <v>111</v>
      </c>
      <c r="U353" s="22">
        <v>4</v>
      </c>
      <c r="V353" s="92">
        <f t="shared" si="21"/>
        <v>444</v>
      </c>
      <c r="W353" s="87" t="e">
        <f>_xlfn.XLOOKUP(P353,#REF!,#REF!)</f>
        <v>#REF!</v>
      </c>
      <c r="X353" s="80" t="e">
        <f t="shared" si="22"/>
        <v>#REF!</v>
      </c>
      <c r="Y353" s="80" t="str">
        <f>IF(EXACT(COUNTIFS($B$1:B353,B353,$E$1:E353,E353),_xlfn.MAXIFS(AA:AA,B:B,B353,E:E,E353)),SUMIFS(X:X,B:B,B353,E:E,E353),"")</f>
        <v/>
      </c>
      <c r="Z353" s="81" t="str">
        <f t="shared" si="23"/>
        <v/>
      </c>
      <c r="AA353" s="98">
        <f>COUNTIFS($B$1:B353,B353,$E$1:E353,E353)</f>
        <v>5</v>
      </c>
      <c r="AB353" s="98"/>
    </row>
    <row r="354" spans="1:28" ht="19.95" customHeight="1" x14ac:dyDescent="0.3">
      <c r="A354" s="9" t="s">
        <v>61</v>
      </c>
      <c r="B354" s="21" t="s">
        <v>978</v>
      </c>
      <c r="C354" s="21" t="s">
        <v>979</v>
      </c>
      <c r="D354" s="21" t="s">
        <v>17</v>
      </c>
      <c r="E354" s="21" t="s">
        <v>47</v>
      </c>
      <c r="F354" s="21" t="s">
        <v>48</v>
      </c>
      <c r="G354" s="21" t="s">
        <v>1023</v>
      </c>
      <c r="H354" s="21" t="s">
        <v>1030</v>
      </c>
      <c r="I354" s="21" t="s">
        <v>1031</v>
      </c>
      <c r="J354" s="21" t="s">
        <v>167</v>
      </c>
      <c r="K354" s="21" t="s">
        <v>935</v>
      </c>
      <c r="L354" s="21" t="s">
        <v>70</v>
      </c>
      <c r="M354" s="21" t="s">
        <v>12</v>
      </c>
      <c r="N354" s="21" t="s">
        <v>25</v>
      </c>
      <c r="O354" s="21" t="s">
        <v>622</v>
      </c>
      <c r="P354" s="21" t="s">
        <v>391</v>
      </c>
      <c r="Q354" s="92">
        <v>111</v>
      </c>
      <c r="R354" s="22">
        <f>IF(EXACT($D$6,"LOT 3 (Tots)"),SUMIF(Inventari!K:K,Tasques!E354,Inventari!Q:Q),SUMIFS(Inventari!Q:Q,Inventari!O:O,$D$7,Inventari!K:K,Tasques!E354))</f>
        <v>1</v>
      </c>
      <c r="S354" s="22"/>
      <c r="T354" s="92">
        <f t="shared" si="20"/>
        <v>111</v>
      </c>
      <c r="U354" s="22">
        <v>4</v>
      </c>
      <c r="V354" s="92">
        <f t="shared" si="21"/>
        <v>444</v>
      </c>
      <c r="W354" s="87" t="e">
        <f>_xlfn.XLOOKUP(P354,#REF!,#REF!)</f>
        <v>#REF!</v>
      </c>
      <c r="X354" s="80" t="e">
        <f t="shared" si="22"/>
        <v>#REF!</v>
      </c>
      <c r="Y354" s="80" t="str">
        <f>IF(EXACT(COUNTIFS($B$1:B354,B354,$E$1:E354,E354),_xlfn.MAXIFS(AA:AA,B:B,B354,E:E,E354)),SUMIFS(X:X,B:B,B354,E:E,E354),"")</f>
        <v/>
      </c>
      <c r="Z354" s="81" t="str">
        <f t="shared" si="23"/>
        <v/>
      </c>
      <c r="AA354" s="98">
        <f>COUNTIFS($B$1:B354,B354,$E$1:E354,E354)</f>
        <v>6</v>
      </c>
      <c r="AB354" s="98"/>
    </row>
    <row r="355" spans="1:28" ht="19.95" customHeight="1" x14ac:dyDescent="0.3">
      <c r="A355" s="9" t="s">
        <v>61</v>
      </c>
      <c r="B355" s="21" t="s">
        <v>978</v>
      </c>
      <c r="C355" s="21" t="s">
        <v>979</v>
      </c>
      <c r="D355" s="21" t="s">
        <v>17</v>
      </c>
      <c r="E355" s="21" t="s">
        <v>47</v>
      </c>
      <c r="F355" s="21" t="s">
        <v>48</v>
      </c>
      <c r="G355" s="21" t="s">
        <v>1023</v>
      </c>
      <c r="H355" s="21" t="s">
        <v>1032</v>
      </c>
      <c r="I355" s="21" t="s">
        <v>1033</v>
      </c>
      <c r="J355" s="21" t="s">
        <v>167</v>
      </c>
      <c r="K355" s="21" t="s">
        <v>935</v>
      </c>
      <c r="L355" s="21" t="s">
        <v>70</v>
      </c>
      <c r="M355" s="21" t="s">
        <v>12</v>
      </c>
      <c r="N355" s="21" t="s">
        <v>25</v>
      </c>
      <c r="O355" s="21" t="s">
        <v>622</v>
      </c>
      <c r="P355" s="21" t="s">
        <v>391</v>
      </c>
      <c r="Q355" s="92">
        <v>111</v>
      </c>
      <c r="R355" s="22">
        <f>IF(EXACT($D$6,"LOT 3 (Tots)"),SUMIF(Inventari!K:K,Tasques!E355,Inventari!Q:Q),SUMIFS(Inventari!Q:Q,Inventari!O:O,$D$7,Inventari!K:K,Tasques!E355))</f>
        <v>1</v>
      </c>
      <c r="S355" s="22"/>
      <c r="T355" s="92">
        <f t="shared" si="20"/>
        <v>111</v>
      </c>
      <c r="U355" s="22">
        <v>4</v>
      </c>
      <c r="V355" s="92">
        <f t="shared" si="21"/>
        <v>444</v>
      </c>
      <c r="W355" s="87" t="e">
        <f>_xlfn.XLOOKUP(P355,#REF!,#REF!)</f>
        <v>#REF!</v>
      </c>
      <c r="X355" s="80" t="e">
        <f t="shared" si="22"/>
        <v>#REF!</v>
      </c>
      <c r="Y355" s="80" t="str">
        <f>IF(EXACT(COUNTIFS($B$1:B355,B355,$E$1:E355,E355),_xlfn.MAXIFS(AA:AA,B:B,B355,E:E,E355)),SUMIFS(X:X,B:B,B355,E:E,E355),"")</f>
        <v/>
      </c>
      <c r="Z355" s="81" t="str">
        <f t="shared" si="23"/>
        <v/>
      </c>
      <c r="AA355" s="98">
        <f>COUNTIFS($B$1:B355,B355,$E$1:E355,E355)</f>
        <v>7</v>
      </c>
      <c r="AB355" s="98"/>
    </row>
    <row r="356" spans="1:28" ht="19.95" customHeight="1" x14ac:dyDescent="0.3">
      <c r="A356" s="9" t="s">
        <v>61</v>
      </c>
      <c r="B356" s="21" t="s">
        <v>978</v>
      </c>
      <c r="C356" s="21" t="s">
        <v>979</v>
      </c>
      <c r="D356" s="21" t="s">
        <v>17</v>
      </c>
      <c r="E356" s="21" t="s">
        <v>47</v>
      </c>
      <c r="F356" s="21" t="s">
        <v>48</v>
      </c>
      <c r="G356" s="21" t="s">
        <v>1023</v>
      </c>
      <c r="H356" s="21" t="s">
        <v>1034</v>
      </c>
      <c r="I356" s="21" t="s">
        <v>986</v>
      </c>
      <c r="J356" s="21" t="s">
        <v>167</v>
      </c>
      <c r="K356" s="21" t="s">
        <v>987</v>
      </c>
      <c r="L356" s="21" t="s">
        <v>70</v>
      </c>
      <c r="M356" s="21" t="s">
        <v>12</v>
      </c>
      <c r="N356" s="21" t="s">
        <v>25</v>
      </c>
      <c r="O356" s="21" t="s">
        <v>622</v>
      </c>
      <c r="P356" s="21" t="s">
        <v>391</v>
      </c>
      <c r="Q356" s="92">
        <v>111</v>
      </c>
      <c r="R356" s="22">
        <f>IF(EXACT($D$6,"LOT 3 (Tots)"),SUMIF(Inventari!K:K,Tasques!E356,Inventari!Q:Q),SUMIFS(Inventari!Q:Q,Inventari!O:O,$D$7,Inventari!K:K,Tasques!E356))</f>
        <v>1</v>
      </c>
      <c r="S356" s="22"/>
      <c r="T356" s="92">
        <f t="shared" si="20"/>
        <v>111</v>
      </c>
      <c r="U356" s="22">
        <v>4</v>
      </c>
      <c r="V356" s="92">
        <f t="shared" si="21"/>
        <v>444</v>
      </c>
      <c r="W356" s="87" t="e">
        <f>_xlfn.XLOOKUP(P356,#REF!,#REF!)</f>
        <v>#REF!</v>
      </c>
      <c r="X356" s="80" t="e">
        <f t="shared" si="22"/>
        <v>#REF!</v>
      </c>
      <c r="Y356" s="80" t="str">
        <f>IF(EXACT(COUNTIFS($B$1:B356,B356,$E$1:E356,E356),_xlfn.MAXIFS(AA:AA,B:B,B356,E:E,E356)),SUMIFS(X:X,B:B,B356,E:E,E356),"")</f>
        <v/>
      </c>
      <c r="Z356" s="81" t="str">
        <f t="shared" si="23"/>
        <v/>
      </c>
      <c r="AA356" s="98">
        <f>COUNTIFS($B$1:B356,B356,$E$1:E356,E356)</f>
        <v>8</v>
      </c>
      <c r="AB356" s="98"/>
    </row>
    <row r="357" spans="1:28" ht="19.95" customHeight="1" x14ac:dyDescent="0.3">
      <c r="A357" s="9" t="s">
        <v>61</v>
      </c>
      <c r="B357" s="21" t="s">
        <v>978</v>
      </c>
      <c r="C357" s="21" t="s">
        <v>979</v>
      </c>
      <c r="D357" s="21" t="s">
        <v>17</v>
      </c>
      <c r="E357" s="21" t="s">
        <v>47</v>
      </c>
      <c r="F357" s="21" t="s">
        <v>48</v>
      </c>
      <c r="G357" s="21" t="s">
        <v>1023</v>
      </c>
      <c r="H357" s="21" t="s">
        <v>1035</v>
      </c>
      <c r="I357" s="21" t="s">
        <v>1036</v>
      </c>
      <c r="J357" s="21" t="s">
        <v>167</v>
      </c>
      <c r="K357" s="21" t="s">
        <v>987</v>
      </c>
      <c r="L357" s="21" t="s">
        <v>70</v>
      </c>
      <c r="M357" s="21" t="s">
        <v>12</v>
      </c>
      <c r="N357" s="21" t="s">
        <v>25</v>
      </c>
      <c r="O357" s="21" t="s">
        <v>622</v>
      </c>
      <c r="P357" s="21" t="s">
        <v>391</v>
      </c>
      <c r="Q357" s="92">
        <v>111</v>
      </c>
      <c r="R357" s="22">
        <f>IF(EXACT($D$6,"LOT 3 (Tots)"),SUMIF(Inventari!K:K,Tasques!E357,Inventari!Q:Q),SUMIFS(Inventari!Q:Q,Inventari!O:O,$D$7,Inventari!K:K,Tasques!E357))</f>
        <v>1</v>
      </c>
      <c r="S357" s="22"/>
      <c r="T357" s="92">
        <f t="shared" si="20"/>
        <v>111</v>
      </c>
      <c r="U357" s="22">
        <v>4</v>
      </c>
      <c r="V357" s="92">
        <f t="shared" si="21"/>
        <v>444</v>
      </c>
      <c r="W357" s="87" t="e">
        <f>_xlfn.XLOOKUP(P357,#REF!,#REF!)</f>
        <v>#REF!</v>
      </c>
      <c r="X357" s="80" t="e">
        <f t="shared" si="22"/>
        <v>#REF!</v>
      </c>
      <c r="Y357" s="80" t="str">
        <f>IF(EXACT(COUNTIFS($B$1:B357,B357,$E$1:E357,E357),_xlfn.MAXIFS(AA:AA,B:B,B357,E:E,E357)),SUMIFS(X:X,B:B,B357,E:E,E357),"")</f>
        <v/>
      </c>
      <c r="Z357" s="81" t="str">
        <f t="shared" si="23"/>
        <v/>
      </c>
      <c r="AA357" s="98">
        <f>COUNTIFS($B$1:B357,B357,$E$1:E357,E357)</f>
        <v>9</v>
      </c>
      <c r="AB357" s="98"/>
    </row>
    <row r="358" spans="1:28" ht="19.95" customHeight="1" x14ac:dyDescent="0.3">
      <c r="A358" s="9" t="s">
        <v>61</v>
      </c>
      <c r="B358" s="21" t="s">
        <v>978</v>
      </c>
      <c r="C358" s="21" t="s">
        <v>979</v>
      </c>
      <c r="D358" s="21" t="s">
        <v>17</v>
      </c>
      <c r="E358" s="21" t="s">
        <v>47</v>
      </c>
      <c r="F358" s="21" t="s">
        <v>48</v>
      </c>
      <c r="G358" s="21" t="s">
        <v>1023</v>
      </c>
      <c r="H358" s="21" t="s">
        <v>1037</v>
      </c>
      <c r="I358" s="21" t="s">
        <v>1038</v>
      </c>
      <c r="J358" s="21" t="s">
        <v>167</v>
      </c>
      <c r="K358" s="21" t="s">
        <v>168</v>
      </c>
      <c r="L358" s="21" t="s">
        <v>70</v>
      </c>
      <c r="M358" s="21" t="s">
        <v>12</v>
      </c>
      <c r="N358" s="21" t="s">
        <v>25</v>
      </c>
      <c r="O358" s="21" t="s">
        <v>622</v>
      </c>
      <c r="P358" s="21" t="s">
        <v>391</v>
      </c>
      <c r="Q358" s="92">
        <v>111</v>
      </c>
      <c r="R358" s="22">
        <f>IF(EXACT($D$6,"LOT 3 (Tots)"),SUMIF(Inventari!K:K,Tasques!E358,Inventari!Q:Q),SUMIFS(Inventari!Q:Q,Inventari!O:O,$D$7,Inventari!K:K,Tasques!E358))</f>
        <v>1</v>
      </c>
      <c r="S358" s="22"/>
      <c r="T358" s="92">
        <f t="shared" si="20"/>
        <v>111</v>
      </c>
      <c r="U358" s="22">
        <v>4</v>
      </c>
      <c r="V358" s="92">
        <f t="shared" si="21"/>
        <v>444</v>
      </c>
      <c r="W358" s="87" t="e">
        <f>_xlfn.XLOOKUP(P358,#REF!,#REF!)</f>
        <v>#REF!</v>
      </c>
      <c r="X358" s="80" t="e">
        <f t="shared" si="22"/>
        <v>#REF!</v>
      </c>
      <c r="Y358" s="80" t="str">
        <f>IF(EXACT(COUNTIFS($B$1:B358,B358,$E$1:E358,E358),_xlfn.MAXIFS(AA:AA,B:B,B358,E:E,E358)),SUMIFS(X:X,B:B,B358,E:E,E358),"")</f>
        <v/>
      </c>
      <c r="Z358" s="81" t="str">
        <f t="shared" si="23"/>
        <v/>
      </c>
      <c r="AA358" s="98">
        <f>COUNTIFS($B$1:B358,B358,$E$1:E358,E358)</f>
        <v>10</v>
      </c>
      <c r="AB358" s="98"/>
    </row>
    <row r="359" spans="1:28" ht="19.95" customHeight="1" x14ac:dyDescent="0.3">
      <c r="A359" s="9" t="s">
        <v>61</v>
      </c>
      <c r="B359" s="21" t="s">
        <v>978</v>
      </c>
      <c r="C359" s="21" t="s">
        <v>979</v>
      </c>
      <c r="D359" s="21" t="s">
        <v>17</v>
      </c>
      <c r="E359" s="21" t="s">
        <v>47</v>
      </c>
      <c r="F359" s="21" t="s">
        <v>48</v>
      </c>
      <c r="G359" s="21" t="s">
        <v>1023</v>
      </c>
      <c r="H359" s="21" t="s">
        <v>1039</v>
      </c>
      <c r="I359" s="21" t="s">
        <v>1040</v>
      </c>
      <c r="J359" s="21" t="s">
        <v>167</v>
      </c>
      <c r="K359" s="21" t="s">
        <v>996</v>
      </c>
      <c r="L359" s="21" t="s">
        <v>70</v>
      </c>
      <c r="M359" s="21" t="s">
        <v>12</v>
      </c>
      <c r="N359" s="21" t="s">
        <v>25</v>
      </c>
      <c r="O359" s="21" t="s">
        <v>622</v>
      </c>
      <c r="P359" s="21" t="s">
        <v>391</v>
      </c>
      <c r="Q359" s="92">
        <v>111</v>
      </c>
      <c r="R359" s="22">
        <f>IF(EXACT($D$6,"LOT 3 (Tots)"),SUMIF(Inventari!K:K,Tasques!E359,Inventari!Q:Q),SUMIFS(Inventari!Q:Q,Inventari!O:O,$D$7,Inventari!K:K,Tasques!E359))</f>
        <v>1</v>
      </c>
      <c r="S359" s="22"/>
      <c r="T359" s="92">
        <f t="shared" si="20"/>
        <v>111</v>
      </c>
      <c r="U359" s="22">
        <v>4</v>
      </c>
      <c r="V359" s="92">
        <f t="shared" si="21"/>
        <v>444</v>
      </c>
      <c r="W359" s="87" t="e">
        <f>_xlfn.XLOOKUP(P359,#REF!,#REF!)</f>
        <v>#REF!</v>
      </c>
      <c r="X359" s="80" t="e">
        <f t="shared" si="22"/>
        <v>#REF!</v>
      </c>
      <c r="Y359" s="80" t="str">
        <f>IF(EXACT(COUNTIFS($B$1:B359,B359,$E$1:E359,E359),_xlfn.MAXIFS(AA:AA,B:B,B359,E:E,E359)),SUMIFS(X:X,B:B,B359,E:E,E359),"")</f>
        <v/>
      </c>
      <c r="Z359" s="81" t="str">
        <f t="shared" si="23"/>
        <v/>
      </c>
      <c r="AA359" s="98">
        <f>COUNTIFS($B$1:B359,B359,$E$1:E359,E359)</f>
        <v>11</v>
      </c>
      <c r="AB359" s="98"/>
    </row>
    <row r="360" spans="1:28" ht="19.95" customHeight="1" x14ac:dyDescent="0.3">
      <c r="A360" s="9" t="s">
        <v>61</v>
      </c>
      <c r="B360" s="21" t="s">
        <v>978</v>
      </c>
      <c r="C360" s="21" t="s">
        <v>979</v>
      </c>
      <c r="D360" s="21" t="s">
        <v>17</v>
      </c>
      <c r="E360" s="21" t="s">
        <v>47</v>
      </c>
      <c r="F360" s="21" t="s">
        <v>48</v>
      </c>
      <c r="G360" s="21" t="s">
        <v>1023</v>
      </c>
      <c r="H360" s="21" t="s">
        <v>1041</v>
      </c>
      <c r="I360" s="21" t="s">
        <v>1042</v>
      </c>
      <c r="J360" s="21" t="s">
        <v>167</v>
      </c>
      <c r="K360" s="21" t="s">
        <v>996</v>
      </c>
      <c r="L360" s="21" t="s">
        <v>70</v>
      </c>
      <c r="M360" s="21" t="s">
        <v>12</v>
      </c>
      <c r="N360" s="21" t="s">
        <v>25</v>
      </c>
      <c r="O360" s="21" t="s">
        <v>622</v>
      </c>
      <c r="P360" s="21" t="s">
        <v>391</v>
      </c>
      <c r="Q360" s="92">
        <v>111</v>
      </c>
      <c r="R360" s="22">
        <f>IF(EXACT($D$6,"LOT 3 (Tots)"),SUMIF(Inventari!K:K,Tasques!E360,Inventari!Q:Q),SUMIFS(Inventari!Q:Q,Inventari!O:O,$D$7,Inventari!K:K,Tasques!E360))</f>
        <v>1</v>
      </c>
      <c r="S360" s="22"/>
      <c r="T360" s="92">
        <f t="shared" si="20"/>
        <v>111</v>
      </c>
      <c r="U360" s="22">
        <v>4</v>
      </c>
      <c r="V360" s="92">
        <f t="shared" si="21"/>
        <v>444</v>
      </c>
      <c r="W360" s="87" t="e">
        <f>_xlfn.XLOOKUP(P360,#REF!,#REF!)</f>
        <v>#REF!</v>
      </c>
      <c r="X360" s="80" t="e">
        <f t="shared" si="22"/>
        <v>#REF!</v>
      </c>
      <c r="Y360" s="80" t="str">
        <f>IF(EXACT(COUNTIFS($B$1:B360,B360,$E$1:E360,E360),_xlfn.MAXIFS(AA:AA,B:B,B360,E:E,E360)),SUMIFS(X:X,B:B,B360,E:E,E360),"")</f>
        <v/>
      </c>
      <c r="Z360" s="81" t="str">
        <f t="shared" si="23"/>
        <v/>
      </c>
      <c r="AA360" s="98">
        <f>COUNTIFS($B$1:B360,B360,$E$1:E360,E360)</f>
        <v>12</v>
      </c>
      <c r="AB360" s="98"/>
    </row>
    <row r="361" spans="1:28" ht="19.95" customHeight="1" x14ac:dyDescent="0.3">
      <c r="A361" s="9" t="s">
        <v>61</v>
      </c>
      <c r="B361" s="21" t="s">
        <v>978</v>
      </c>
      <c r="C361" s="21" t="s">
        <v>979</v>
      </c>
      <c r="D361" s="21" t="s">
        <v>17</v>
      </c>
      <c r="E361" s="21" t="s">
        <v>47</v>
      </c>
      <c r="F361" s="21" t="s">
        <v>48</v>
      </c>
      <c r="G361" s="21" t="s">
        <v>1023</v>
      </c>
      <c r="H361" s="21" t="s">
        <v>1043</v>
      </c>
      <c r="I361" s="21" t="s">
        <v>1044</v>
      </c>
      <c r="J361" s="21" t="s">
        <v>167</v>
      </c>
      <c r="K361" s="21" t="s">
        <v>940</v>
      </c>
      <c r="L361" s="21" t="s">
        <v>70</v>
      </c>
      <c r="M361" s="21" t="s">
        <v>12</v>
      </c>
      <c r="N361" s="21" t="s">
        <v>25</v>
      </c>
      <c r="O361" s="21" t="s">
        <v>622</v>
      </c>
      <c r="P361" s="21" t="s">
        <v>391</v>
      </c>
      <c r="Q361" s="92">
        <v>111</v>
      </c>
      <c r="R361" s="22">
        <f>IF(EXACT($D$6,"LOT 3 (Tots)"),SUMIF(Inventari!K:K,Tasques!E361,Inventari!Q:Q),SUMIFS(Inventari!Q:Q,Inventari!O:O,$D$7,Inventari!K:K,Tasques!E361))</f>
        <v>1</v>
      </c>
      <c r="S361" s="22"/>
      <c r="T361" s="92">
        <f t="shared" si="20"/>
        <v>111</v>
      </c>
      <c r="U361" s="22">
        <v>4</v>
      </c>
      <c r="V361" s="92">
        <f t="shared" si="21"/>
        <v>444</v>
      </c>
      <c r="W361" s="87" t="e">
        <f>_xlfn.XLOOKUP(P361,#REF!,#REF!)</f>
        <v>#REF!</v>
      </c>
      <c r="X361" s="80" t="e">
        <f t="shared" si="22"/>
        <v>#REF!</v>
      </c>
      <c r="Y361" s="80" t="e">
        <f>IF(EXACT(COUNTIFS($B$1:B361,B361,$E$1:E361,E361),_xlfn.MAXIFS(AA:AA,B:B,B361,E:E,E361)),SUMIFS(X:X,B:B,B361,E:E,E361),"")</f>
        <v>#REF!</v>
      </c>
      <c r="Z361" s="81" t="e">
        <f t="shared" si="23"/>
        <v>#REF!</v>
      </c>
      <c r="AA361" s="98">
        <f>COUNTIFS($B$1:B361,B361,$E$1:E361,E361)</f>
        <v>13</v>
      </c>
      <c r="AB361" s="98"/>
    </row>
    <row r="362" spans="1:28" ht="19.95" customHeight="1" x14ac:dyDescent="0.3">
      <c r="A362" s="3" t="s">
        <v>61</v>
      </c>
      <c r="B362" s="16" t="s">
        <v>1045</v>
      </c>
      <c r="C362" s="16" t="s">
        <v>1046</v>
      </c>
      <c r="D362" s="16" t="s">
        <v>17</v>
      </c>
      <c r="E362" s="16" t="s">
        <v>384</v>
      </c>
      <c r="F362" s="16" t="s">
        <v>385</v>
      </c>
      <c r="G362" s="16" t="s">
        <v>1047</v>
      </c>
      <c r="H362" s="16" t="s">
        <v>1048</v>
      </c>
      <c r="I362" s="16" t="s">
        <v>1049</v>
      </c>
      <c r="J362" s="16" t="s">
        <v>23</v>
      </c>
      <c r="K362" s="16"/>
      <c r="L362" s="16" t="s">
        <v>412</v>
      </c>
      <c r="M362" s="16" t="s">
        <v>12</v>
      </c>
      <c r="N362" s="16" t="s">
        <v>25</v>
      </c>
      <c r="O362" s="16" t="s">
        <v>622</v>
      </c>
      <c r="P362" s="16" t="s">
        <v>391</v>
      </c>
      <c r="Q362" s="91">
        <v>28800</v>
      </c>
      <c r="R362" s="19">
        <f>IF(EXACT($D$6,"LOT 3 (Tots)"),SUMIF(Inventari!K:K,Tasques!E362,Inventari!Q:Q),SUMIFS(Inventari!Q:Q,Inventari!O:O,$D$7,Inventari!K:K,Tasques!E362))</f>
        <v>2</v>
      </c>
      <c r="S362" s="19"/>
      <c r="T362" s="91">
        <f t="shared" si="20"/>
        <v>57600</v>
      </c>
      <c r="U362" s="19">
        <v>2</v>
      </c>
      <c r="V362" s="91">
        <f t="shared" si="21"/>
        <v>115200</v>
      </c>
      <c r="W362" s="86" t="e">
        <f>_xlfn.XLOOKUP(P362,#REF!,#REF!)</f>
        <v>#REF!</v>
      </c>
      <c r="X362" s="78" t="e">
        <f t="shared" si="22"/>
        <v>#REF!</v>
      </c>
      <c r="Y362" s="78" t="e">
        <f>IF(EXACT(COUNTIFS($B$1:B362,B362,$E$1:E362,E362),_xlfn.MAXIFS(AA:AA,B:B,B362,E:E,E362)),SUMIFS(X:X,B:B,B362,E:E,E362),"")</f>
        <v>#REF!</v>
      </c>
      <c r="Z362" s="79" t="e">
        <f t="shared" si="23"/>
        <v>#REF!</v>
      </c>
      <c r="AA362" s="97">
        <f>COUNTIFS($B$1:B362,B362,$E$1:E362,E362)</f>
        <v>1</v>
      </c>
      <c r="AB362" s="97"/>
    </row>
    <row r="363" spans="1:28" ht="19.95" customHeight="1" x14ac:dyDescent="0.3">
      <c r="A363" s="9" t="s">
        <v>14</v>
      </c>
      <c r="B363" s="21" t="s">
        <v>1050</v>
      </c>
      <c r="C363" s="21" t="s">
        <v>1051</v>
      </c>
      <c r="D363" s="21" t="s">
        <v>139</v>
      </c>
      <c r="E363" s="21" t="s">
        <v>179</v>
      </c>
      <c r="F363" s="21" t="s">
        <v>180</v>
      </c>
      <c r="G363" s="21" t="s">
        <v>1052</v>
      </c>
      <c r="H363" s="21" t="s">
        <v>1053</v>
      </c>
      <c r="I363" s="21" t="s">
        <v>1054</v>
      </c>
      <c r="J363" s="21" t="s">
        <v>23</v>
      </c>
      <c r="K363" s="21"/>
      <c r="L363" s="21" t="s">
        <v>326</v>
      </c>
      <c r="M363" s="21" t="s">
        <v>12</v>
      </c>
      <c r="N363" s="21" t="s">
        <v>25</v>
      </c>
      <c r="O363" s="21" t="s">
        <v>1055</v>
      </c>
      <c r="P363" s="21" t="s">
        <v>27</v>
      </c>
      <c r="Q363" s="92">
        <v>0</v>
      </c>
      <c r="R363" s="22">
        <f>IF(EXACT($D$6,"LOT 3 (Tots)"),SUMIF(Inventari!K:K,Tasques!E363,Inventari!Q:Q),SUMIFS(Inventari!Q:Q,Inventari!O:O,$D$7,Inventari!K:K,Tasques!E363))</f>
        <v>5</v>
      </c>
      <c r="S363" s="22"/>
      <c r="T363" s="92">
        <f t="shared" si="20"/>
        <v>0</v>
      </c>
      <c r="U363" s="22">
        <v>1</v>
      </c>
      <c r="V363" s="92">
        <f t="shared" si="21"/>
        <v>0</v>
      </c>
      <c r="W363" s="87" t="e">
        <f>_xlfn.XLOOKUP(P363,#REF!,#REF!)</f>
        <v>#REF!</v>
      </c>
      <c r="X363" s="80" t="e">
        <f t="shared" si="22"/>
        <v>#REF!</v>
      </c>
      <c r="Y363" s="80" t="e">
        <f>IF(EXACT(COUNTIFS($B$1:B363,B363,$E$1:E363,E363),_xlfn.MAXIFS(AA:AA,B:B,B363,E:E,E363)),SUMIFS(X:X,B:B,B363,E:E,E363),"")</f>
        <v>#REF!</v>
      </c>
      <c r="Z363" s="81">
        <f t="shared" si="23"/>
        <v>265</v>
      </c>
      <c r="AA363" s="98">
        <f>COUNTIFS($B$1:B363,B363,$E$1:E363,E363)</f>
        <v>1</v>
      </c>
      <c r="AB363" s="98">
        <v>265</v>
      </c>
    </row>
    <row r="364" spans="1:28" ht="19.95" customHeight="1" x14ac:dyDescent="0.3">
      <c r="A364" s="3" t="s">
        <v>61</v>
      </c>
      <c r="B364" s="16" t="s">
        <v>1056</v>
      </c>
      <c r="C364" s="16" t="s">
        <v>1057</v>
      </c>
      <c r="D364" s="16" t="s">
        <v>139</v>
      </c>
      <c r="E364" s="16" t="s">
        <v>266</v>
      </c>
      <c r="F364" s="16" t="s">
        <v>267</v>
      </c>
      <c r="G364" s="16" t="s">
        <v>268</v>
      </c>
      <c r="H364" s="16" t="s">
        <v>269</v>
      </c>
      <c r="I364" s="16" t="s">
        <v>1058</v>
      </c>
      <c r="J364" s="16" t="s">
        <v>23</v>
      </c>
      <c r="K364" s="16"/>
      <c r="L364" s="16" t="s">
        <v>120</v>
      </c>
      <c r="M364" s="16" t="s">
        <v>12</v>
      </c>
      <c r="N364" s="16" t="s">
        <v>25</v>
      </c>
      <c r="O364" s="16" t="s">
        <v>1055</v>
      </c>
      <c r="P364" s="16" t="s">
        <v>147</v>
      </c>
      <c r="Q364" s="91">
        <v>3600</v>
      </c>
      <c r="R364" s="19">
        <f>IF(EXACT($D$6,"LOT 3 (Tots)"),SUMIF(Inventari!K:K,Tasques!E364,Inventari!Q:Q),SUMIFS(Inventari!Q:Q,Inventari!O:O,$D$7,Inventari!K:K,Tasques!E364))</f>
        <v>11</v>
      </c>
      <c r="S364" s="19"/>
      <c r="T364" s="91">
        <f t="shared" si="20"/>
        <v>39600</v>
      </c>
      <c r="U364" s="19">
        <v>1</v>
      </c>
      <c r="V364" s="91">
        <f t="shared" si="21"/>
        <v>39600</v>
      </c>
      <c r="W364" s="86" t="e">
        <f>_xlfn.XLOOKUP(P364,#REF!,#REF!)</f>
        <v>#REF!</v>
      </c>
      <c r="X364" s="78" t="e">
        <f t="shared" si="22"/>
        <v>#REF!</v>
      </c>
      <c r="Y364" s="78" t="e">
        <f>IF(EXACT(COUNTIFS($B$1:B364,B364,$E$1:E364,E364),_xlfn.MAXIFS(AA:AA,B:B,B364,E:E,E364)),SUMIFS(X:X,B:B,B364,E:E,E364),"")</f>
        <v>#REF!</v>
      </c>
      <c r="Z364" s="79" t="e">
        <f t="shared" si="23"/>
        <v>#REF!</v>
      </c>
      <c r="AA364" s="97">
        <f>COUNTIFS($B$1:B364,B364,$E$1:E364,E364)</f>
        <v>1</v>
      </c>
      <c r="AB364" s="97"/>
    </row>
    <row r="365" spans="1:28" ht="19.95" customHeight="1" x14ac:dyDescent="0.3">
      <c r="A365" s="9" t="s">
        <v>61</v>
      </c>
      <c r="B365" s="21" t="s">
        <v>1059</v>
      </c>
      <c r="C365" s="21" t="s">
        <v>1060</v>
      </c>
      <c r="D365" s="21" t="s">
        <v>139</v>
      </c>
      <c r="E365" s="21" t="s">
        <v>1061</v>
      </c>
      <c r="F365" s="21" t="s">
        <v>1062</v>
      </c>
      <c r="G365" s="21" t="s">
        <v>1063</v>
      </c>
      <c r="H365" s="21" t="s">
        <v>1064</v>
      </c>
      <c r="I365" s="21" t="s">
        <v>1065</v>
      </c>
      <c r="J365" s="21" t="s">
        <v>23</v>
      </c>
      <c r="K365" s="21"/>
      <c r="L365" s="21" t="s">
        <v>120</v>
      </c>
      <c r="M365" s="21" t="s">
        <v>145</v>
      </c>
      <c r="N365" s="21" t="s">
        <v>25</v>
      </c>
      <c r="O365" s="21" t="s">
        <v>146</v>
      </c>
      <c r="P365" s="21" t="s">
        <v>1066</v>
      </c>
      <c r="Q365" s="92">
        <v>3600</v>
      </c>
      <c r="R365" s="22">
        <f>IF(EXACT($D$6,"LOT 3 (Tots)"),SUMIF(Inventari!K:K,Tasques!E365,Inventari!Q:Q),SUMIFS(Inventari!Q:Q,Inventari!O:O,$D$7,Inventari!K:K,Tasques!E365))</f>
        <v>1</v>
      </c>
      <c r="S365" s="22"/>
      <c r="T365" s="92">
        <f t="shared" si="20"/>
        <v>3600</v>
      </c>
      <c r="U365" s="22">
        <v>1</v>
      </c>
      <c r="V365" s="92">
        <f t="shared" si="21"/>
        <v>3600</v>
      </c>
      <c r="W365" s="87" t="e">
        <f>_xlfn.XLOOKUP(P365,#REF!,#REF!)</f>
        <v>#REF!</v>
      </c>
      <c r="X365" s="80" t="e">
        <f t="shared" si="22"/>
        <v>#REF!</v>
      </c>
      <c r="Y365" s="80" t="str">
        <f>IF(EXACT(COUNTIFS($B$1:B365,B365,$E$1:E365,E365),_xlfn.MAXIFS(AA:AA,B:B,B365,E:E,E365)),SUMIFS(X:X,B:B,B365,E:E,E365),"")</f>
        <v/>
      </c>
      <c r="Z365" s="81" t="str">
        <f t="shared" si="23"/>
        <v/>
      </c>
      <c r="AA365" s="98">
        <f>COUNTIFS($B$1:B365,B365,$E$1:E365,E365)</f>
        <v>1</v>
      </c>
      <c r="AB365" s="98"/>
    </row>
    <row r="366" spans="1:28" ht="19.95" customHeight="1" x14ac:dyDescent="0.3">
      <c r="A366" s="9" t="s">
        <v>61</v>
      </c>
      <c r="B366" s="21" t="s">
        <v>1059</v>
      </c>
      <c r="C366" s="21" t="s">
        <v>1060</v>
      </c>
      <c r="D366" s="21" t="s">
        <v>139</v>
      </c>
      <c r="E366" s="21" t="s">
        <v>1061</v>
      </c>
      <c r="F366" s="21" t="s">
        <v>1062</v>
      </c>
      <c r="G366" s="21" t="s">
        <v>1063</v>
      </c>
      <c r="H366" s="21" t="s">
        <v>1067</v>
      </c>
      <c r="I366" s="21" t="s">
        <v>1068</v>
      </c>
      <c r="J366" s="21" t="s">
        <v>23</v>
      </c>
      <c r="K366" s="21"/>
      <c r="L366" s="21" t="s">
        <v>120</v>
      </c>
      <c r="M366" s="21" t="s">
        <v>145</v>
      </c>
      <c r="N366" s="21" t="s">
        <v>25</v>
      </c>
      <c r="O366" s="21" t="s">
        <v>146</v>
      </c>
      <c r="P366" s="21" t="s">
        <v>1066</v>
      </c>
      <c r="Q366" s="92">
        <v>3600</v>
      </c>
      <c r="R366" s="22">
        <f>IF(EXACT($D$6,"LOT 3 (Tots)"),SUMIF(Inventari!K:K,Tasques!E366,Inventari!Q:Q),SUMIFS(Inventari!Q:Q,Inventari!O:O,$D$7,Inventari!K:K,Tasques!E366))</f>
        <v>1</v>
      </c>
      <c r="S366" s="22"/>
      <c r="T366" s="92">
        <f t="shared" si="20"/>
        <v>3600</v>
      </c>
      <c r="U366" s="22">
        <v>1</v>
      </c>
      <c r="V366" s="92">
        <f t="shared" si="21"/>
        <v>3600</v>
      </c>
      <c r="W366" s="87" t="e">
        <f>_xlfn.XLOOKUP(P366,#REF!,#REF!)</f>
        <v>#REF!</v>
      </c>
      <c r="X366" s="80" t="e">
        <f t="shared" si="22"/>
        <v>#REF!</v>
      </c>
      <c r="Y366" s="80" t="str">
        <f>IF(EXACT(COUNTIFS($B$1:B366,B366,$E$1:E366,E366),_xlfn.MAXIFS(AA:AA,B:B,B366,E:E,E366)),SUMIFS(X:X,B:B,B366,E:E,E366),"")</f>
        <v/>
      </c>
      <c r="Z366" s="81" t="str">
        <f t="shared" si="23"/>
        <v/>
      </c>
      <c r="AA366" s="98">
        <f>COUNTIFS($B$1:B366,B366,$E$1:E366,E366)</f>
        <v>2</v>
      </c>
      <c r="AB366" s="98"/>
    </row>
    <row r="367" spans="1:28" ht="19.95" customHeight="1" x14ac:dyDescent="0.3">
      <c r="A367" s="9" t="s">
        <v>61</v>
      </c>
      <c r="B367" s="21" t="s">
        <v>1059</v>
      </c>
      <c r="C367" s="21" t="s">
        <v>1060</v>
      </c>
      <c r="D367" s="21" t="s">
        <v>139</v>
      </c>
      <c r="E367" s="21" t="s">
        <v>1061</v>
      </c>
      <c r="F367" s="21" t="s">
        <v>1062</v>
      </c>
      <c r="G367" s="21" t="s">
        <v>1063</v>
      </c>
      <c r="H367" s="21" t="s">
        <v>1069</v>
      </c>
      <c r="I367" s="21" t="s">
        <v>1070</v>
      </c>
      <c r="J367" s="21" t="s">
        <v>23</v>
      </c>
      <c r="K367" s="21"/>
      <c r="L367" s="21" t="s">
        <v>120</v>
      </c>
      <c r="M367" s="21" t="s">
        <v>145</v>
      </c>
      <c r="N367" s="21" t="s">
        <v>25</v>
      </c>
      <c r="O367" s="21" t="s">
        <v>146</v>
      </c>
      <c r="P367" s="21" t="s">
        <v>1066</v>
      </c>
      <c r="Q367" s="92">
        <v>3600</v>
      </c>
      <c r="R367" s="22">
        <f>IF(EXACT($D$6,"LOT 3 (Tots)"),SUMIF(Inventari!K:K,Tasques!E367,Inventari!Q:Q),SUMIFS(Inventari!Q:Q,Inventari!O:O,$D$7,Inventari!K:K,Tasques!E367))</f>
        <v>1</v>
      </c>
      <c r="S367" s="22"/>
      <c r="T367" s="92">
        <f t="shared" si="20"/>
        <v>3600</v>
      </c>
      <c r="U367" s="22">
        <v>1</v>
      </c>
      <c r="V367" s="92">
        <f t="shared" si="21"/>
        <v>3600</v>
      </c>
      <c r="W367" s="87" t="e">
        <f>_xlfn.XLOOKUP(P367,#REF!,#REF!)</f>
        <v>#REF!</v>
      </c>
      <c r="X367" s="80" t="e">
        <f t="shared" si="22"/>
        <v>#REF!</v>
      </c>
      <c r="Y367" s="80" t="e">
        <f>IF(EXACT(COUNTIFS($B$1:B367,B367,$E$1:E367,E367),_xlfn.MAXIFS(AA:AA,B:B,B367,E:E,E367)),SUMIFS(X:X,B:B,B367,E:E,E367),"")</f>
        <v>#REF!</v>
      </c>
      <c r="Z367" s="81" t="e">
        <f t="shared" si="23"/>
        <v>#REF!</v>
      </c>
      <c r="AA367" s="98">
        <f>COUNTIFS($B$1:B367,B367,$E$1:E367,E367)</f>
        <v>3</v>
      </c>
      <c r="AB367" s="98"/>
    </row>
    <row r="368" spans="1:28" ht="19.95" customHeight="1" x14ac:dyDescent="0.3">
      <c r="A368" s="3" t="s">
        <v>61</v>
      </c>
      <c r="B368" s="16" t="s">
        <v>1071</v>
      </c>
      <c r="C368" s="16" t="s">
        <v>1072</v>
      </c>
      <c r="D368" s="16" t="s">
        <v>89</v>
      </c>
      <c r="E368" s="16" t="s">
        <v>1073</v>
      </c>
      <c r="F368" s="16" t="s">
        <v>1074</v>
      </c>
      <c r="G368" s="16" t="s">
        <v>1075</v>
      </c>
      <c r="H368" s="16" t="s">
        <v>1076</v>
      </c>
      <c r="I368" s="16" t="s">
        <v>1077</v>
      </c>
      <c r="J368" s="16" t="s">
        <v>23</v>
      </c>
      <c r="K368" s="16"/>
      <c r="L368" s="16" t="s">
        <v>120</v>
      </c>
      <c r="M368" s="16" t="s">
        <v>12</v>
      </c>
      <c r="N368" s="16" t="s">
        <v>25</v>
      </c>
      <c r="O368" s="16" t="s">
        <v>622</v>
      </c>
      <c r="P368" s="16" t="s">
        <v>391</v>
      </c>
      <c r="Q368" s="91">
        <v>240</v>
      </c>
      <c r="R368" s="19">
        <f>IF(EXACT($D$6,"LOT 3 (Tots)"),SUMIF(Inventari!K:K,Tasques!E368,Inventari!Q:Q),SUMIFS(Inventari!Q:Q,Inventari!O:O,$D$7,Inventari!K:K,Tasques!E368))</f>
        <v>1</v>
      </c>
      <c r="S368" s="19"/>
      <c r="T368" s="91">
        <f t="shared" si="20"/>
        <v>240</v>
      </c>
      <c r="U368" s="19">
        <v>1</v>
      </c>
      <c r="V368" s="91">
        <f t="shared" si="21"/>
        <v>240</v>
      </c>
      <c r="W368" s="86" t="e">
        <f>_xlfn.XLOOKUP(P368,#REF!,#REF!)</f>
        <v>#REF!</v>
      </c>
      <c r="X368" s="78" t="e">
        <f t="shared" si="22"/>
        <v>#REF!</v>
      </c>
      <c r="Y368" s="78" t="str">
        <f>IF(EXACT(COUNTIFS($B$1:B368,B368,$E$1:E368,E368),_xlfn.MAXIFS(AA:AA,B:B,B368,E:E,E368)),SUMIFS(X:X,B:B,B368,E:E,E368),"")</f>
        <v/>
      </c>
      <c r="Z368" s="79" t="str">
        <f t="shared" si="23"/>
        <v/>
      </c>
      <c r="AA368" s="97">
        <f>COUNTIFS($B$1:B368,B368,$E$1:E368,E368)</f>
        <v>1</v>
      </c>
      <c r="AB368" s="97"/>
    </row>
    <row r="369" spans="1:28" ht="19.95" customHeight="1" x14ac:dyDescent="0.3">
      <c r="A369" s="3" t="s">
        <v>61</v>
      </c>
      <c r="B369" s="16" t="s">
        <v>1071</v>
      </c>
      <c r="C369" s="16" t="s">
        <v>1072</v>
      </c>
      <c r="D369" s="16" t="s">
        <v>89</v>
      </c>
      <c r="E369" s="16" t="s">
        <v>1073</v>
      </c>
      <c r="F369" s="16" t="s">
        <v>1074</v>
      </c>
      <c r="G369" s="16" t="s">
        <v>1075</v>
      </c>
      <c r="H369" s="16" t="s">
        <v>1078</v>
      </c>
      <c r="I369" s="16" t="s">
        <v>199</v>
      </c>
      <c r="J369" s="16" t="s">
        <v>23</v>
      </c>
      <c r="K369" s="16"/>
      <c r="L369" s="16" t="s">
        <v>120</v>
      </c>
      <c r="M369" s="16" t="s">
        <v>12</v>
      </c>
      <c r="N369" s="16" t="s">
        <v>25</v>
      </c>
      <c r="O369" s="16" t="s">
        <v>622</v>
      </c>
      <c r="P369" s="16" t="s">
        <v>391</v>
      </c>
      <c r="Q369" s="91">
        <v>240</v>
      </c>
      <c r="R369" s="19">
        <f>IF(EXACT($D$6,"LOT 3 (Tots)"),SUMIF(Inventari!K:K,Tasques!E369,Inventari!Q:Q),SUMIFS(Inventari!Q:Q,Inventari!O:O,$D$7,Inventari!K:K,Tasques!E369))</f>
        <v>1</v>
      </c>
      <c r="S369" s="19"/>
      <c r="T369" s="91">
        <f t="shared" si="20"/>
        <v>240</v>
      </c>
      <c r="U369" s="19">
        <v>1</v>
      </c>
      <c r="V369" s="91">
        <f t="shared" si="21"/>
        <v>240</v>
      </c>
      <c r="W369" s="86" t="e">
        <f>_xlfn.XLOOKUP(P369,#REF!,#REF!)</f>
        <v>#REF!</v>
      </c>
      <c r="X369" s="78" t="e">
        <f t="shared" si="22"/>
        <v>#REF!</v>
      </c>
      <c r="Y369" s="78" t="str">
        <f>IF(EXACT(COUNTIFS($B$1:B369,B369,$E$1:E369,E369),_xlfn.MAXIFS(AA:AA,B:B,B369,E:E,E369)),SUMIFS(X:X,B:B,B369,E:E,E369),"")</f>
        <v/>
      </c>
      <c r="Z369" s="79" t="str">
        <f t="shared" si="23"/>
        <v/>
      </c>
      <c r="AA369" s="97">
        <f>COUNTIFS($B$1:B369,B369,$E$1:E369,E369)</f>
        <v>2</v>
      </c>
      <c r="AB369" s="97"/>
    </row>
    <row r="370" spans="1:28" ht="19.95" customHeight="1" x14ac:dyDescent="0.3">
      <c r="A370" s="3" t="s">
        <v>61</v>
      </c>
      <c r="B370" s="16" t="s">
        <v>1071</v>
      </c>
      <c r="C370" s="16" t="s">
        <v>1072</v>
      </c>
      <c r="D370" s="16" t="s">
        <v>89</v>
      </c>
      <c r="E370" s="16" t="s">
        <v>1073</v>
      </c>
      <c r="F370" s="16" t="s">
        <v>1074</v>
      </c>
      <c r="G370" s="16" t="s">
        <v>1075</v>
      </c>
      <c r="H370" s="16" t="s">
        <v>1079</v>
      </c>
      <c r="I370" s="16" t="s">
        <v>1080</v>
      </c>
      <c r="J370" s="16" t="s">
        <v>23</v>
      </c>
      <c r="K370" s="16"/>
      <c r="L370" s="16" t="s">
        <v>120</v>
      </c>
      <c r="M370" s="16" t="s">
        <v>12</v>
      </c>
      <c r="N370" s="16" t="s">
        <v>25</v>
      </c>
      <c r="O370" s="16" t="s">
        <v>622</v>
      </c>
      <c r="P370" s="16" t="s">
        <v>391</v>
      </c>
      <c r="Q370" s="91">
        <v>240</v>
      </c>
      <c r="R370" s="19">
        <f>IF(EXACT($D$6,"LOT 3 (Tots)"),SUMIF(Inventari!K:K,Tasques!E370,Inventari!Q:Q),SUMIFS(Inventari!Q:Q,Inventari!O:O,$D$7,Inventari!K:K,Tasques!E370))</f>
        <v>1</v>
      </c>
      <c r="S370" s="19"/>
      <c r="T370" s="91">
        <f t="shared" si="20"/>
        <v>240</v>
      </c>
      <c r="U370" s="19">
        <v>1</v>
      </c>
      <c r="V370" s="91">
        <f t="shared" si="21"/>
        <v>240</v>
      </c>
      <c r="W370" s="86" t="e">
        <f>_xlfn.XLOOKUP(P370,#REF!,#REF!)</f>
        <v>#REF!</v>
      </c>
      <c r="X370" s="78" t="e">
        <f t="shared" si="22"/>
        <v>#REF!</v>
      </c>
      <c r="Y370" s="78" t="e">
        <f>IF(EXACT(COUNTIFS($B$1:B370,B370,$E$1:E370,E370),_xlfn.MAXIFS(AA:AA,B:B,B370,E:E,E370)),SUMIFS(X:X,B:B,B370,E:E,E370),"")</f>
        <v>#REF!</v>
      </c>
      <c r="Z370" s="79" t="str">
        <f t="shared" si="23"/>
        <v/>
      </c>
      <c r="AA370" s="97">
        <f>COUNTIFS($B$1:B370,B370,$E$1:E370,E370)</f>
        <v>3</v>
      </c>
      <c r="AB370" s="97"/>
    </row>
    <row r="371" spans="1:28" ht="19.95" customHeight="1" x14ac:dyDescent="0.3">
      <c r="A371" s="3" t="s">
        <v>61</v>
      </c>
      <c r="B371" s="16" t="s">
        <v>1071</v>
      </c>
      <c r="C371" s="16" t="s">
        <v>1072</v>
      </c>
      <c r="D371" s="16" t="s">
        <v>216</v>
      </c>
      <c r="E371" s="16" t="s">
        <v>329</v>
      </c>
      <c r="F371" s="16" t="s">
        <v>330</v>
      </c>
      <c r="G371" s="16" t="s">
        <v>1081</v>
      </c>
      <c r="H371" s="16" t="s">
        <v>1082</v>
      </c>
      <c r="I371" s="16" t="s">
        <v>1077</v>
      </c>
      <c r="J371" s="16" t="s">
        <v>23</v>
      </c>
      <c r="K371" s="16"/>
      <c r="L371" s="16" t="s">
        <v>120</v>
      </c>
      <c r="M371" s="16" t="s">
        <v>12</v>
      </c>
      <c r="N371" s="16" t="s">
        <v>25</v>
      </c>
      <c r="O371" s="16" t="s">
        <v>622</v>
      </c>
      <c r="P371" s="16" t="s">
        <v>391</v>
      </c>
      <c r="Q371" s="91">
        <v>360</v>
      </c>
      <c r="R371" s="19">
        <f>IF(EXACT($D$6,"LOT 3 (Tots)"),SUMIF(Inventari!K:K,Tasques!E371,Inventari!Q:Q),SUMIFS(Inventari!Q:Q,Inventari!O:O,$D$7,Inventari!K:K,Tasques!E371))</f>
        <v>1</v>
      </c>
      <c r="S371" s="19"/>
      <c r="T371" s="91">
        <f t="shared" si="20"/>
        <v>360</v>
      </c>
      <c r="U371" s="19">
        <v>1</v>
      </c>
      <c r="V371" s="91">
        <f t="shared" si="21"/>
        <v>360</v>
      </c>
      <c r="W371" s="86" t="e">
        <f>_xlfn.XLOOKUP(P371,#REF!,#REF!)</f>
        <v>#REF!</v>
      </c>
      <c r="X371" s="78" t="e">
        <f t="shared" si="22"/>
        <v>#REF!</v>
      </c>
      <c r="Y371" s="78" t="str">
        <f>IF(EXACT(COUNTIFS($B$1:B371,B371,$E$1:E371,E371),_xlfn.MAXIFS(AA:AA,B:B,B371,E:E,E371)),SUMIFS(X:X,B:B,B371,E:E,E371),"")</f>
        <v/>
      </c>
      <c r="Z371" s="79" t="str">
        <f t="shared" si="23"/>
        <v/>
      </c>
      <c r="AA371" s="97">
        <f>COUNTIFS($B$1:B371,B371,$E$1:E371,E371)</f>
        <v>1</v>
      </c>
      <c r="AB371" s="97"/>
    </row>
    <row r="372" spans="1:28" ht="19.95" customHeight="1" x14ac:dyDescent="0.3">
      <c r="A372" s="3" t="s">
        <v>61</v>
      </c>
      <c r="B372" s="16" t="s">
        <v>1071</v>
      </c>
      <c r="C372" s="16" t="s">
        <v>1072</v>
      </c>
      <c r="D372" s="16" t="s">
        <v>216</v>
      </c>
      <c r="E372" s="16" t="s">
        <v>329</v>
      </c>
      <c r="F372" s="16" t="s">
        <v>330</v>
      </c>
      <c r="G372" s="16" t="s">
        <v>1081</v>
      </c>
      <c r="H372" s="16" t="s">
        <v>1083</v>
      </c>
      <c r="I372" s="16" t="s">
        <v>1084</v>
      </c>
      <c r="J372" s="16" t="s">
        <v>23</v>
      </c>
      <c r="K372" s="16"/>
      <c r="L372" s="16" t="s">
        <v>120</v>
      </c>
      <c r="M372" s="16" t="s">
        <v>12</v>
      </c>
      <c r="N372" s="16" t="s">
        <v>25</v>
      </c>
      <c r="O372" s="16" t="s">
        <v>622</v>
      </c>
      <c r="P372" s="16" t="s">
        <v>391</v>
      </c>
      <c r="Q372" s="91">
        <v>360</v>
      </c>
      <c r="R372" s="19">
        <f>IF(EXACT($D$6,"LOT 3 (Tots)"),SUMIF(Inventari!K:K,Tasques!E372,Inventari!Q:Q),SUMIFS(Inventari!Q:Q,Inventari!O:O,$D$7,Inventari!K:K,Tasques!E372))</f>
        <v>1</v>
      </c>
      <c r="S372" s="19"/>
      <c r="T372" s="91">
        <f t="shared" si="20"/>
        <v>360</v>
      </c>
      <c r="U372" s="19">
        <v>1</v>
      </c>
      <c r="V372" s="91">
        <f t="shared" si="21"/>
        <v>360</v>
      </c>
      <c r="W372" s="86" t="e">
        <f>_xlfn.XLOOKUP(P372,#REF!,#REF!)</f>
        <v>#REF!</v>
      </c>
      <c r="X372" s="78" t="e">
        <f t="shared" si="22"/>
        <v>#REF!</v>
      </c>
      <c r="Y372" s="78" t="str">
        <f>IF(EXACT(COUNTIFS($B$1:B372,B372,$E$1:E372,E372),_xlfn.MAXIFS(AA:AA,B:B,B372,E:E,E372)),SUMIFS(X:X,B:B,B372,E:E,E372),"")</f>
        <v/>
      </c>
      <c r="Z372" s="79" t="str">
        <f t="shared" si="23"/>
        <v/>
      </c>
      <c r="AA372" s="97">
        <f>COUNTIFS($B$1:B372,B372,$E$1:E372,E372)</f>
        <v>2</v>
      </c>
      <c r="AB372" s="97"/>
    </row>
    <row r="373" spans="1:28" ht="19.95" customHeight="1" x14ac:dyDescent="0.3">
      <c r="A373" s="3" t="s">
        <v>61</v>
      </c>
      <c r="B373" s="16" t="s">
        <v>1071</v>
      </c>
      <c r="C373" s="16" t="s">
        <v>1072</v>
      </c>
      <c r="D373" s="16" t="s">
        <v>216</v>
      </c>
      <c r="E373" s="16" t="s">
        <v>329</v>
      </c>
      <c r="F373" s="16" t="s">
        <v>330</v>
      </c>
      <c r="G373" s="16" t="s">
        <v>1081</v>
      </c>
      <c r="H373" s="16" t="s">
        <v>1085</v>
      </c>
      <c r="I373" s="16" t="s">
        <v>1080</v>
      </c>
      <c r="J373" s="16" t="s">
        <v>23</v>
      </c>
      <c r="K373" s="16"/>
      <c r="L373" s="16" t="s">
        <v>120</v>
      </c>
      <c r="M373" s="16" t="s">
        <v>12</v>
      </c>
      <c r="N373" s="16" t="s">
        <v>25</v>
      </c>
      <c r="O373" s="16" t="s">
        <v>622</v>
      </c>
      <c r="P373" s="16" t="s">
        <v>391</v>
      </c>
      <c r="Q373" s="91">
        <v>360</v>
      </c>
      <c r="R373" s="19">
        <f>IF(EXACT($D$6,"LOT 3 (Tots)"),SUMIF(Inventari!K:K,Tasques!E373,Inventari!Q:Q),SUMIFS(Inventari!Q:Q,Inventari!O:O,$D$7,Inventari!K:K,Tasques!E373))</f>
        <v>1</v>
      </c>
      <c r="S373" s="19"/>
      <c r="T373" s="91">
        <f t="shared" si="20"/>
        <v>360</v>
      </c>
      <c r="U373" s="19">
        <v>1</v>
      </c>
      <c r="V373" s="91">
        <f t="shared" si="21"/>
        <v>360</v>
      </c>
      <c r="W373" s="86" t="e">
        <f>_xlfn.XLOOKUP(P373,#REF!,#REF!)</f>
        <v>#REF!</v>
      </c>
      <c r="X373" s="78" t="e">
        <f t="shared" si="22"/>
        <v>#REF!</v>
      </c>
      <c r="Y373" s="78" t="str">
        <f>IF(EXACT(COUNTIFS($B$1:B373,B373,$E$1:E373,E373),_xlfn.MAXIFS(AA:AA,B:B,B373,E:E,E373)),SUMIFS(X:X,B:B,B373,E:E,E373),"")</f>
        <v/>
      </c>
      <c r="Z373" s="79" t="str">
        <f t="shared" si="23"/>
        <v/>
      </c>
      <c r="AA373" s="97">
        <f>COUNTIFS($B$1:B373,B373,$E$1:E373,E373)</f>
        <v>3</v>
      </c>
      <c r="AB373" s="97"/>
    </row>
    <row r="374" spans="1:28" ht="19.95" customHeight="1" x14ac:dyDescent="0.3">
      <c r="A374" s="3" t="s">
        <v>61</v>
      </c>
      <c r="B374" s="16" t="s">
        <v>1071</v>
      </c>
      <c r="C374" s="16" t="s">
        <v>1072</v>
      </c>
      <c r="D374" s="16" t="s">
        <v>216</v>
      </c>
      <c r="E374" s="16" t="s">
        <v>329</v>
      </c>
      <c r="F374" s="16" t="s">
        <v>330</v>
      </c>
      <c r="G374" s="16" t="s">
        <v>1081</v>
      </c>
      <c r="H374" s="16" t="s">
        <v>1086</v>
      </c>
      <c r="I374" s="16" t="s">
        <v>1087</v>
      </c>
      <c r="J374" s="16" t="s">
        <v>23</v>
      </c>
      <c r="K374" s="16"/>
      <c r="L374" s="16" t="s">
        <v>120</v>
      </c>
      <c r="M374" s="16" t="s">
        <v>12</v>
      </c>
      <c r="N374" s="16" t="s">
        <v>25</v>
      </c>
      <c r="O374" s="16" t="s">
        <v>622</v>
      </c>
      <c r="P374" s="16" t="s">
        <v>391</v>
      </c>
      <c r="Q374" s="91">
        <v>360</v>
      </c>
      <c r="R374" s="19">
        <f>IF(EXACT($D$6,"LOT 3 (Tots)"),SUMIF(Inventari!K:K,Tasques!E374,Inventari!Q:Q),SUMIFS(Inventari!Q:Q,Inventari!O:O,$D$7,Inventari!K:K,Tasques!E374))</f>
        <v>1</v>
      </c>
      <c r="S374" s="19"/>
      <c r="T374" s="91">
        <f t="shared" si="20"/>
        <v>360</v>
      </c>
      <c r="U374" s="19">
        <v>1</v>
      </c>
      <c r="V374" s="91">
        <f t="shared" si="21"/>
        <v>360</v>
      </c>
      <c r="W374" s="86" t="e">
        <f>_xlfn.XLOOKUP(P374,#REF!,#REF!)</f>
        <v>#REF!</v>
      </c>
      <c r="X374" s="78" t="e">
        <f t="shared" si="22"/>
        <v>#REF!</v>
      </c>
      <c r="Y374" s="78" t="str">
        <f>IF(EXACT(COUNTIFS($B$1:B374,B374,$E$1:E374,E374),_xlfn.MAXIFS(AA:AA,B:B,B374,E:E,E374)),SUMIFS(X:X,B:B,B374,E:E,E374),"")</f>
        <v/>
      </c>
      <c r="Z374" s="79" t="str">
        <f t="shared" si="23"/>
        <v/>
      </c>
      <c r="AA374" s="97">
        <f>COUNTIFS($B$1:B374,B374,$E$1:E374,E374)</f>
        <v>4</v>
      </c>
      <c r="AB374" s="97"/>
    </row>
    <row r="375" spans="1:28" ht="19.95" customHeight="1" x14ac:dyDescent="0.3">
      <c r="A375" s="3" t="s">
        <v>61</v>
      </c>
      <c r="B375" s="16" t="s">
        <v>1071</v>
      </c>
      <c r="C375" s="16" t="s">
        <v>1072</v>
      </c>
      <c r="D375" s="16" t="s">
        <v>216</v>
      </c>
      <c r="E375" s="16" t="s">
        <v>329</v>
      </c>
      <c r="F375" s="16" t="s">
        <v>330</v>
      </c>
      <c r="G375" s="16" t="s">
        <v>1081</v>
      </c>
      <c r="H375" s="16" t="s">
        <v>1088</v>
      </c>
      <c r="I375" s="16" t="s">
        <v>1089</v>
      </c>
      <c r="J375" s="16" t="s">
        <v>23</v>
      </c>
      <c r="K375" s="16"/>
      <c r="L375" s="16" t="s">
        <v>120</v>
      </c>
      <c r="M375" s="16" t="s">
        <v>12</v>
      </c>
      <c r="N375" s="16" t="s">
        <v>25</v>
      </c>
      <c r="O375" s="16" t="s">
        <v>622</v>
      </c>
      <c r="P375" s="16" t="s">
        <v>391</v>
      </c>
      <c r="Q375" s="91">
        <v>360</v>
      </c>
      <c r="R375" s="19">
        <f>IF(EXACT($D$6,"LOT 3 (Tots)"),SUMIF(Inventari!K:K,Tasques!E375,Inventari!Q:Q),SUMIFS(Inventari!Q:Q,Inventari!O:O,$D$7,Inventari!K:K,Tasques!E375))</f>
        <v>1</v>
      </c>
      <c r="S375" s="19"/>
      <c r="T375" s="91">
        <f t="shared" si="20"/>
        <v>360</v>
      </c>
      <c r="U375" s="19">
        <v>1</v>
      </c>
      <c r="V375" s="91">
        <f t="shared" si="21"/>
        <v>360</v>
      </c>
      <c r="W375" s="86" t="e">
        <f>_xlfn.XLOOKUP(P375,#REF!,#REF!)</f>
        <v>#REF!</v>
      </c>
      <c r="X375" s="78" t="e">
        <f t="shared" si="22"/>
        <v>#REF!</v>
      </c>
      <c r="Y375" s="78" t="str">
        <f>IF(EXACT(COUNTIFS($B$1:B375,B375,$E$1:E375,E375),_xlfn.MAXIFS(AA:AA,B:B,B375,E:E,E375)),SUMIFS(X:X,B:B,B375,E:E,E375),"")</f>
        <v/>
      </c>
      <c r="Z375" s="79" t="str">
        <f t="shared" si="23"/>
        <v/>
      </c>
      <c r="AA375" s="97">
        <f>COUNTIFS($B$1:B375,B375,$E$1:E375,E375)</f>
        <v>5</v>
      </c>
      <c r="AB375" s="97"/>
    </row>
    <row r="376" spans="1:28" ht="19.95" customHeight="1" x14ac:dyDescent="0.3">
      <c r="A376" s="3" t="s">
        <v>61</v>
      </c>
      <c r="B376" s="16" t="s">
        <v>1071</v>
      </c>
      <c r="C376" s="16" t="s">
        <v>1072</v>
      </c>
      <c r="D376" s="16" t="s">
        <v>216</v>
      </c>
      <c r="E376" s="16" t="s">
        <v>329</v>
      </c>
      <c r="F376" s="16" t="s">
        <v>330</v>
      </c>
      <c r="G376" s="16" t="s">
        <v>1081</v>
      </c>
      <c r="H376" s="16" t="s">
        <v>1090</v>
      </c>
      <c r="I376" s="16" t="s">
        <v>1091</v>
      </c>
      <c r="J376" s="16" t="s">
        <v>23</v>
      </c>
      <c r="K376" s="16"/>
      <c r="L376" s="16" t="s">
        <v>120</v>
      </c>
      <c r="M376" s="16" t="s">
        <v>12</v>
      </c>
      <c r="N376" s="16" t="s">
        <v>25</v>
      </c>
      <c r="O376" s="16" t="s">
        <v>622</v>
      </c>
      <c r="P376" s="16" t="s">
        <v>391</v>
      </c>
      <c r="Q376" s="91">
        <v>360</v>
      </c>
      <c r="R376" s="19">
        <f>IF(EXACT($D$6,"LOT 3 (Tots)"),SUMIF(Inventari!K:K,Tasques!E376,Inventari!Q:Q),SUMIFS(Inventari!Q:Q,Inventari!O:O,$D$7,Inventari!K:K,Tasques!E376))</f>
        <v>1</v>
      </c>
      <c r="S376" s="19"/>
      <c r="T376" s="91">
        <f t="shared" si="20"/>
        <v>360</v>
      </c>
      <c r="U376" s="19">
        <v>1</v>
      </c>
      <c r="V376" s="91">
        <f t="shared" si="21"/>
        <v>360</v>
      </c>
      <c r="W376" s="86" t="e">
        <f>_xlfn.XLOOKUP(P376,#REF!,#REF!)</f>
        <v>#REF!</v>
      </c>
      <c r="X376" s="78" t="e">
        <f t="shared" si="22"/>
        <v>#REF!</v>
      </c>
      <c r="Y376" s="78" t="str">
        <f>IF(EXACT(COUNTIFS($B$1:B376,B376,$E$1:E376,E376),_xlfn.MAXIFS(AA:AA,B:B,B376,E:E,E376)),SUMIFS(X:X,B:B,B376,E:E,E376),"")</f>
        <v/>
      </c>
      <c r="Z376" s="79" t="str">
        <f t="shared" si="23"/>
        <v/>
      </c>
      <c r="AA376" s="97">
        <f>COUNTIFS($B$1:B376,B376,$E$1:E376,E376)</f>
        <v>6</v>
      </c>
      <c r="AB376" s="97"/>
    </row>
    <row r="377" spans="1:28" ht="19.95" customHeight="1" x14ac:dyDescent="0.3">
      <c r="A377" s="3" t="s">
        <v>61</v>
      </c>
      <c r="B377" s="16" t="s">
        <v>1071</v>
      </c>
      <c r="C377" s="16" t="s">
        <v>1072</v>
      </c>
      <c r="D377" s="16" t="s">
        <v>216</v>
      </c>
      <c r="E377" s="16" t="s">
        <v>329</v>
      </c>
      <c r="F377" s="16" t="s">
        <v>330</v>
      </c>
      <c r="G377" s="16" t="s">
        <v>1081</v>
      </c>
      <c r="H377" s="16" t="s">
        <v>1092</v>
      </c>
      <c r="I377" s="16" t="s">
        <v>1093</v>
      </c>
      <c r="J377" s="16" t="s">
        <v>23</v>
      </c>
      <c r="K377" s="16"/>
      <c r="L377" s="16" t="s">
        <v>120</v>
      </c>
      <c r="M377" s="16" t="s">
        <v>12</v>
      </c>
      <c r="N377" s="16" t="s">
        <v>25</v>
      </c>
      <c r="O377" s="16" t="s">
        <v>622</v>
      </c>
      <c r="P377" s="16" t="s">
        <v>391</v>
      </c>
      <c r="Q377" s="91">
        <v>360</v>
      </c>
      <c r="R377" s="19">
        <f>IF(EXACT($D$6,"LOT 3 (Tots)"),SUMIF(Inventari!K:K,Tasques!E377,Inventari!Q:Q),SUMIFS(Inventari!Q:Q,Inventari!O:O,$D$7,Inventari!K:K,Tasques!E377))</f>
        <v>1</v>
      </c>
      <c r="S377" s="19"/>
      <c r="T377" s="91">
        <f t="shared" si="20"/>
        <v>360</v>
      </c>
      <c r="U377" s="19">
        <v>1</v>
      </c>
      <c r="V377" s="91">
        <f t="shared" si="21"/>
        <v>360</v>
      </c>
      <c r="W377" s="86" t="e">
        <f>_xlfn.XLOOKUP(P377,#REF!,#REF!)</f>
        <v>#REF!</v>
      </c>
      <c r="X377" s="78" t="e">
        <f t="shared" si="22"/>
        <v>#REF!</v>
      </c>
      <c r="Y377" s="78" t="e">
        <f>IF(EXACT(COUNTIFS($B$1:B377,B377,$E$1:E377,E377),_xlfn.MAXIFS(AA:AA,B:B,B377,E:E,E377)),SUMIFS(X:X,B:B,B377,E:E,E377),"")</f>
        <v>#REF!</v>
      </c>
      <c r="Z377" s="79" t="str">
        <f t="shared" si="23"/>
        <v/>
      </c>
      <c r="AA377" s="97">
        <f>COUNTIFS($B$1:B377,B377,$E$1:E377,E377)</f>
        <v>7</v>
      </c>
      <c r="AB377" s="97"/>
    </row>
    <row r="378" spans="1:28" ht="19.95" customHeight="1" x14ac:dyDescent="0.3">
      <c r="A378" s="3" t="s">
        <v>61</v>
      </c>
      <c r="B378" s="16" t="s">
        <v>1071</v>
      </c>
      <c r="C378" s="16" t="s">
        <v>1072</v>
      </c>
      <c r="D378" s="16" t="s">
        <v>17</v>
      </c>
      <c r="E378" s="16" t="s">
        <v>1094</v>
      </c>
      <c r="F378" s="16" t="s">
        <v>1095</v>
      </c>
      <c r="G378" s="16" t="s">
        <v>1096</v>
      </c>
      <c r="H378" s="16" t="s">
        <v>1097</v>
      </c>
      <c r="I378" s="16" t="s">
        <v>1098</v>
      </c>
      <c r="J378" s="16" t="s">
        <v>23</v>
      </c>
      <c r="K378" s="16"/>
      <c r="L378" s="16" t="s">
        <v>120</v>
      </c>
      <c r="M378" s="16" t="s">
        <v>12</v>
      </c>
      <c r="N378" s="16" t="s">
        <v>25</v>
      </c>
      <c r="O378" s="16" t="s">
        <v>622</v>
      </c>
      <c r="P378" s="16" t="s">
        <v>391</v>
      </c>
      <c r="Q378" s="91">
        <v>1800</v>
      </c>
      <c r="R378" s="19">
        <f>IF(EXACT($D$6,"LOT 3 (Tots)"),SUMIF(Inventari!K:K,Tasques!E378,Inventari!Q:Q),SUMIFS(Inventari!Q:Q,Inventari!O:O,$D$7,Inventari!K:K,Tasques!E378))</f>
        <v>2</v>
      </c>
      <c r="S378" s="19"/>
      <c r="T378" s="91">
        <f t="shared" si="20"/>
        <v>3600</v>
      </c>
      <c r="U378" s="19">
        <v>1</v>
      </c>
      <c r="V378" s="91">
        <f t="shared" si="21"/>
        <v>3600</v>
      </c>
      <c r="W378" s="86" t="e">
        <f>_xlfn.XLOOKUP(P378,#REF!,#REF!)</f>
        <v>#REF!</v>
      </c>
      <c r="X378" s="78" t="e">
        <f t="shared" si="22"/>
        <v>#REF!</v>
      </c>
      <c r="Y378" s="78" t="e">
        <f>IF(EXACT(COUNTIFS($B$1:B378,B378,$E$1:E378,E378),_xlfn.MAXIFS(AA:AA,B:B,B378,E:E,E378)),SUMIFS(X:X,B:B,B378,E:E,E378),"")</f>
        <v>#REF!</v>
      </c>
      <c r="Z378" s="79" t="str">
        <f t="shared" si="23"/>
        <v/>
      </c>
      <c r="AA378" s="97">
        <f>COUNTIFS($B$1:B378,B378,$E$1:E378,E378)</f>
        <v>1</v>
      </c>
      <c r="AB378" s="97"/>
    </row>
    <row r="379" spans="1:28" ht="19.95" customHeight="1" x14ac:dyDescent="0.3">
      <c r="A379" s="3" t="s">
        <v>61</v>
      </c>
      <c r="B379" s="16" t="s">
        <v>1071</v>
      </c>
      <c r="C379" s="16" t="s">
        <v>1072</v>
      </c>
      <c r="D379" s="16" t="s">
        <v>17</v>
      </c>
      <c r="E379" s="16" t="s">
        <v>1099</v>
      </c>
      <c r="F379" s="16" t="s">
        <v>1100</v>
      </c>
      <c r="G379" s="16" t="s">
        <v>1101</v>
      </c>
      <c r="H379" s="16" t="s">
        <v>1102</v>
      </c>
      <c r="I379" s="16" t="s">
        <v>897</v>
      </c>
      <c r="J379" s="16" t="s">
        <v>23</v>
      </c>
      <c r="K379" s="16"/>
      <c r="L379" s="16" t="s">
        <v>120</v>
      </c>
      <c r="M379" s="16" t="s">
        <v>12</v>
      </c>
      <c r="N379" s="16" t="s">
        <v>25</v>
      </c>
      <c r="O379" s="16" t="s">
        <v>622</v>
      </c>
      <c r="P379" s="16" t="s">
        <v>391</v>
      </c>
      <c r="Q379" s="91">
        <v>1800</v>
      </c>
      <c r="R379" s="19">
        <f>IF(EXACT($D$6,"LOT 3 (Tots)"),SUMIF(Inventari!K:K,Tasques!E379,Inventari!Q:Q),SUMIFS(Inventari!Q:Q,Inventari!O:O,$D$7,Inventari!K:K,Tasques!E379))</f>
        <v>10</v>
      </c>
      <c r="S379" s="19"/>
      <c r="T379" s="91">
        <f t="shared" si="20"/>
        <v>18000</v>
      </c>
      <c r="U379" s="19">
        <v>1</v>
      </c>
      <c r="V379" s="91">
        <f t="shared" si="21"/>
        <v>18000</v>
      </c>
      <c r="W379" s="86" t="e">
        <f>_xlfn.XLOOKUP(P379,#REF!,#REF!)</f>
        <v>#REF!</v>
      </c>
      <c r="X379" s="78" t="e">
        <f t="shared" si="22"/>
        <v>#REF!</v>
      </c>
      <c r="Y379" s="78" t="str">
        <f>IF(EXACT(COUNTIFS($B$1:B379,B379,$E$1:E379,E379),_xlfn.MAXIFS(AA:AA,B:B,B379,E:E,E379)),SUMIFS(X:X,B:B,B379,E:E,E379),"")</f>
        <v/>
      </c>
      <c r="Z379" s="79" t="str">
        <f t="shared" si="23"/>
        <v/>
      </c>
      <c r="AA379" s="97">
        <f>COUNTIFS($B$1:B379,B379,$E$1:E379,E379)</f>
        <v>1</v>
      </c>
      <c r="AB379" s="97"/>
    </row>
    <row r="380" spans="1:28" ht="19.95" customHeight="1" x14ac:dyDescent="0.3">
      <c r="A380" s="3" t="s">
        <v>61</v>
      </c>
      <c r="B380" s="16" t="s">
        <v>1071</v>
      </c>
      <c r="C380" s="16" t="s">
        <v>1072</v>
      </c>
      <c r="D380" s="16" t="s">
        <v>17</v>
      </c>
      <c r="E380" s="16" t="s">
        <v>1099</v>
      </c>
      <c r="F380" s="16" t="s">
        <v>1100</v>
      </c>
      <c r="G380" s="16" t="s">
        <v>1101</v>
      </c>
      <c r="H380" s="16" t="s">
        <v>1103</v>
      </c>
      <c r="I380" s="16" t="s">
        <v>1104</v>
      </c>
      <c r="J380" s="16" t="s">
        <v>23</v>
      </c>
      <c r="K380" s="16"/>
      <c r="L380" s="16" t="s">
        <v>120</v>
      </c>
      <c r="M380" s="16" t="s">
        <v>12</v>
      </c>
      <c r="N380" s="16" t="s">
        <v>25</v>
      </c>
      <c r="O380" s="16" t="s">
        <v>622</v>
      </c>
      <c r="P380" s="16" t="s">
        <v>391</v>
      </c>
      <c r="Q380" s="91">
        <v>1800</v>
      </c>
      <c r="R380" s="19">
        <f>IF(EXACT($D$6,"LOT 3 (Tots)"),SUMIF(Inventari!K:K,Tasques!E380,Inventari!Q:Q),SUMIFS(Inventari!Q:Q,Inventari!O:O,$D$7,Inventari!K:K,Tasques!E380))</f>
        <v>10</v>
      </c>
      <c r="S380" s="19"/>
      <c r="T380" s="91">
        <f t="shared" si="20"/>
        <v>18000</v>
      </c>
      <c r="U380" s="19">
        <v>1</v>
      </c>
      <c r="V380" s="91">
        <f t="shared" si="21"/>
        <v>18000</v>
      </c>
      <c r="W380" s="86" t="e">
        <f>_xlfn.XLOOKUP(P380,#REF!,#REF!)</f>
        <v>#REF!</v>
      </c>
      <c r="X380" s="78" t="e">
        <f t="shared" si="22"/>
        <v>#REF!</v>
      </c>
      <c r="Y380" s="78" t="str">
        <f>IF(EXACT(COUNTIFS($B$1:B380,B380,$E$1:E380,E380),_xlfn.MAXIFS(AA:AA,B:B,B380,E:E,E380)),SUMIFS(X:X,B:B,B380,E:E,E380),"")</f>
        <v/>
      </c>
      <c r="Z380" s="79" t="str">
        <f t="shared" si="23"/>
        <v/>
      </c>
      <c r="AA380" s="97">
        <f>COUNTIFS($B$1:B380,B380,$E$1:E380,E380)</f>
        <v>2</v>
      </c>
      <c r="AB380" s="97"/>
    </row>
    <row r="381" spans="1:28" ht="19.95" customHeight="1" x14ac:dyDescent="0.3">
      <c r="A381" s="3" t="s">
        <v>61</v>
      </c>
      <c r="B381" s="16" t="s">
        <v>1071</v>
      </c>
      <c r="C381" s="16" t="s">
        <v>1072</v>
      </c>
      <c r="D381" s="16" t="s">
        <v>17</v>
      </c>
      <c r="E381" s="16" t="s">
        <v>1099</v>
      </c>
      <c r="F381" s="16" t="s">
        <v>1100</v>
      </c>
      <c r="G381" s="16" t="s">
        <v>1101</v>
      </c>
      <c r="H381" s="16" t="s">
        <v>1105</v>
      </c>
      <c r="I381" s="16" t="s">
        <v>1106</v>
      </c>
      <c r="J381" s="16" t="s">
        <v>23</v>
      </c>
      <c r="K381" s="16"/>
      <c r="L381" s="16" t="s">
        <v>120</v>
      </c>
      <c r="M381" s="16" t="s">
        <v>12</v>
      </c>
      <c r="N381" s="16" t="s">
        <v>25</v>
      </c>
      <c r="O381" s="16" t="s">
        <v>622</v>
      </c>
      <c r="P381" s="16" t="s">
        <v>391</v>
      </c>
      <c r="Q381" s="91">
        <v>1800</v>
      </c>
      <c r="R381" s="19">
        <f>IF(EXACT($D$6,"LOT 3 (Tots)"),SUMIF(Inventari!K:K,Tasques!E381,Inventari!Q:Q),SUMIFS(Inventari!Q:Q,Inventari!O:O,$D$7,Inventari!K:K,Tasques!E381))</f>
        <v>10</v>
      </c>
      <c r="S381" s="19"/>
      <c r="T381" s="91">
        <f t="shared" si="20"/>
        <v>18000</v>
      </c>
      <c r="U381" s="19">
        <v>1</v>
      </c>
      <c r="V381" s="91">
        <f t="shared" si="21"/>
        <v>18000</v>
      </c>
      <c r="W381" s="86" t="e">
        <f>_xlfn.XLOOKUP(P381,#REF!,#REF!)</f>
        <v>#REF!</v>
      </c>
      <c r="X381" s="78" t="e">
        <f t="shared" si="22"/>
        <v>#REF!</v>
      </c>
      <c r="Y381" s="78" t="str">
        <f>IF(EXACT(COUNTIFS($B$1:B381,B381,$E$1:E381,E381),_xlfn.MAXIFS(AA:AA,B:B,B381,E:E,E381)),SUMIFS(X:X,B:B,B381,E:E,E381),"")</f>
        <v/>
      </c>
      <c r="Z381" s="79" t="str">
        <f t="shared" si="23"/>
        <v/>
      </c>
      <c r="AA381" s="97">
        <f>COUNTIFS($B$1:B381,B381,$E$1:E381,E381)</f>
        <v>3</v>
      </c>
      <c r="AB381" s="97"/>
    </row>
    <row r="382" spans="1:28" ht="19.95" customHeight="1" x14ac:dyDescent="0.3">
      <c r="A382" s="3" t="s">
        <v>61</v>
      </c>
      <c r="B382" s="16" t="s">
        <v>1071</v>
      </c>
      <c r="C382" s="16" t="s">
        <v>1072</v>
      </c>
      <c r="D382" s="16" t="s">
        <v>17</v>
      </c>
      <c r="E382" s="16" t="s">
        <v>1099</v>
      </c>
      <c r="F382" s="16" t="s">
        <v>1100</v>
      </c>
      <c r="G382" s="16" t="s">
        <v>1101</v>
      </c>
      <c r="H382" s="16" t="s">
        <v>1107</v>
      </c>
      <c r="I382" s="16" t="s">
        <v>1108</v>
      </c>
      <c r="J382" s="16" t="s">
        <v>23</v>
      </c>
      <c r="K382" s="16"/>
      <c r="L382" s="16" t="s">
        <v>120</v>
      </c>
      <c r="M382" s="16" t="s">
        <v>12</v>
      </c>
      <c r="N382" s="16" t="s">
        <v>25</v>
      </c>
      <c r="O382" s="16" t="s">
        <v>622</v>
      </c>
      <c r="P382" s="16" t="s">
        <v>391</v>
      </c>
      <c r="Q382" s="91">
        <v>1800</v>
      </c>
      <c r="R382" s="19">
        <f>IF(EXACT($D$6,"LOT 3 (Tots)"),SUMIF(Inventari!K:K,Tasques!E382,Inventari!Q:Q),SUMIFS(Inventari!Q:Q,Inventari!O:O,$D$7,Inventari!K:K,Tasques!E382))</f>
        <v>10</v>
      </c>
      <c r="S382" s="19"/>
      <c r="T382" s="91">
        <f t="shared" si="20"/>
        <v>18000</v>
      </c>
      <c r="U382" s="19">
        <v>1</v>
      </c>
      <c r="V382" s="91">
        <f t="shared" si="21"/>
        <v>18000</v>
      </c>
      <c r="W382" s="86" t="e">
        <f>_xlfn.XLOOKUP(P382,#REF!,#REF!)</f>
        <v>#REF!</v>
      </c>
      <c r="X382" s="78" t="e">
        <f t="shared" si="22"/>
        <v>#REF!</v>
      </c>
      <c r="Y382" s="78" t="str">
        <f>IF(EXACT(COUNTIFS($B$1:B382,B382,$E$1:E382,E382),_xlfn.MAXIFS(AA:AA,B:B,B382,E:E,E382)),SUMIFS(X:X,B:B,B382,E:E,E382),"")</f>
        <v/>
      </c>
      <c r="Z382" s="79" t="str">
        <f t="shared" si="23"/>
        <v/>
      </c>
      <c r="AA382" s="97">
        <f>COUNTIFS($B$1:B382,B382,$E$1:E382,E382)</f>
        <v>4</v>
      </c>
      <c r="AB382" s="97"/>
    </row>
    <row r="383" spans="1:28" ht="19.95" customHeight="1" x14ac:dyDescent="0.3">
      <c r="A383" s="3" t="s">
        <v>61</v>
      </c>
      <c r="B383" s="16" t="s">
        <v>1071</v>
      </c>
      <c r="C383" s="16" t="s">
        <v>1072</v>
      </c>
      <c r="D383" s="16" t="s">
        <v>17</v>
      </c>
      <c r="E383" s="16" t="s">
        <v>1099</v>
      </c>
      <c r="F383" s="16" t="s">
        <v>1100</v>
      </c>
      <c r="G383" s="16" t="s">
        <v>1101</v>
      </c>
      <c r="H383" s="16" t="s">
        <v>1109</v>
      </c>
      <c r="I383" s="16" t="s">
        <v>1110</v>
      </c>
      <c r="J383" s="16" t="s">
        <v>23</v>
      </c>
      <c r="K383" s="16"/>
      <c r="L383" s="16" t="s">
        <v>120</v>
      </c>
      <c r="M383" s="16" t="s">
        <v>12</v>
      </c>
      <c r="N383" s="16" t="s">
        <v>25</v>
      </c>
      <c r="O383" s="16" t="s">
        <v>622</v>
      </c>
      <c r="P383" s="16" t="s">
        <v>391</v>
      </c>
      <c r="Q383" s="91">
        <v>1800</v>
      </c>
      <c r="R383" s="19">
        <f>IF(EXACT($D$6,"LOT 3 (Tots)"),SUMIF(Inventari!K:K,Tasques!E383,Inventari!Q:Q),SUMIFS(Inventari!Q:Q,Inventari!O:O,$D$7,Inventari!K:K,Tasques!E383))</f>
        <v>10</v>
      </c>
      <c r="S383" s="19"/>
      <c r="T383" s="91">
        <f t="shared" si="20"/>
        <v>18000</v>
      </c>
      <c r="U383" s="19">
        <v>1</v>
      </c>
      <c r="V383" s="91">
        <f t="shared" si="21"/>
        <v>18000</v>
      </c>
      <c r="W383" s="86" t="e">
        <f>_xlfn.XLOOKUP(P383,#REF!,#REF!)</f>
        <v>#REF!</v>
      </c>
      <c r="X383" s="78" t="e">
        <f t="shared" si="22"/>
        <v>#REF!</v>
      </c>
      <c r="Y383" s="78" t="str">
        <f>IF(EXACT(COUNTIFS($B$1:B383,B383,$E$1:E383,E383),_xlfn.MAXIFS(AA:AA,B:B,B383,E:E,E383)),SUMIFS(X:X,B:B,B383,E:E,E383),"")</f>
        <v/>
      </c>
      <c r="Z383" s="79" t="str">
        <f t="shared" si="23"/>
        <v/>
      </c>
      <c r="AA383" s="97">
        <f>COUNTIFS($B$1:B383,B383,$E$1:E383,E383)</f>
        <v>5</v>
      </c>
      <c r="AB383" s="97"/>
    </row>
    <row r="384" spans="1:28" ht="19.95" customHeight="1" x14ac:dyDescent="0.3">
      <c r="A384" s="3" t="s">
        <v>61</v>
      </c>
      <c r="B384" s="16" t="s">
        <v>1071</v>
      </c>
      <c r="C384" s="16" t="s">
        <v>1072</v>
      </c>
      <c r="D384" s="16" t="s">
        <v>17</v>
      </c>
      <c r="E384" s="16" t="s">
        <v>1099</v>
      </c>
      <c r="F384" s="16" t="s">
        <v>1100</v>
      </c>
      <c r="G384" s="16" t="s">
        <v>1111</v>
      </c>
      <c r="H384" s="16" t="s">
        <v>1112</v>
      </c>
      <c r="I384" s="16" t="s">
        <v>1113</v>
      </c>
      <c r="J384" s="16" t="s">
        <v>23</v>
      </c>
      <c r="K384" s="16"/>
      <c r="L384" s="16" t="s">
        <v>120</v>
      </c>
      <c r="M384" s="16" t="s">
        <v>12</v>
      </c>
      <c r="N384" s="16" t="s">
        <v>25</v>
      </c>
      <c r="O384" s="16" t="s">
        <v>622</v>
      </c>
      <c r="P384" s="16" t="s">
        <v>391</v>
      </c>
      <c r="Q384" s="91">
        <v>1200</v>
      </c>
      <c r="R384" s="19">
        <f>IF(EXACT($D$6,"LOT 3 (Tots)"),SUMIF(Inventari!K:K,Tasques!E384,Inventari!Q:Q),SUMIFS(Inventari!Q:Q,Inventari!O:O,$D$7,Inventari!K:K,Tasques!E384))</f>
        <v>10</v>
      </c>
      <c r="S384" s="19"/>
      <c r="T384" s="91">
        <f t="shared" si="20"/>
        <v>12000</v>
      </c>
      <c r="U384" s="19">
        <v>1</v>
      </c>
      <c r="V384" s="91">
        <f t="shared" si="21"/>
        <v>12000</v>
      </c>
      <c r="W384" s="86" t="e">
        <f>_xlfn.XLOOKUP(P384,#REF!,#REF!)</f>
        <v>#REF!</v>
      </c>
      <c r="X384" s="78" t="e">
        <f t="shared" si="22"/>
        <v>#REF!</v>
      </c>
      <c r="Y384" s="78" t="str">
        <f>IF(EXACT(COUNTIFS($B$1:B384,B384,$E$1:E384,E384),_xlfn.MAXIFS(AA:AA,B:B,B384,E:E,E384)),SUMIFS(X:X,B:B,B384,E:E,E384),"")</f>
        <v/>
      </c>
      <c r="Z384" s="79" t="str">
        <f t="shared" si="23"/>
        <v/>
      </c>
      <c r="AA384" s="97">
        <f>COUNTIFS($B$1:B384,B384,$E$1:E384,E384)</f>
        <v>6</v>
      </c>
      <c r="AB384" s="97"/>
    </row>
    <row r="385" spans="1:28" ht="19.95" customHeight="1" x14ac:dyDescent="0.3">
      <c r="A385" s="3" t="s">
        <v>61</v>
      </c>
      <c r="B385" s="16" t="s">
        <v>1071</v>
      </c>
      <c r="C385" s="16" t="s">
        <v>1072</v>
      </c>
      <c r="D385" s="16" t="s">
        <v>17</v>
      </c>
      <c r="E385" s="16" t="s">
        <v>1099</v>
      </c>
      <c r="F385" s="16" t="s">
        <v>1100</v>
      </c>
      <c r="G385" s="16" t="s">
        <v>1111</v>
      </c>
      <c r="H385" s="16" t="s">
        <v>1114</v>
      </c>
      <c r="I385" s="16" t="s">
        <v>1115</v>
      </c>
      <c r="J385" s="16" t="s">
        <v>23</v>
      </c>
      <c r="K385" s="16"/>
      <c r="L385" s="16" t="s">
        <v>120</v>
      </c>
      <c r="M385" s="16" t="s">
        <v>12</v>
      </c>
      <c r="N385" s="16" t="s">
        <v>25</v>
      </c>
      <c r="O385" s="16" t="s">
        <v>622</v>
      </c>
      <c r="P385" s="16" t="s">
        <v>391</v>
      </c>
      <c r="Q385" s="91">
        <v>1200</v>
      </c>
      <c r="R385" s="19">
        <f>IF(EXACT($D$6,"LOT 3 (Tots)"),SUMIF(Inventari!K:K,Tasques!E385,Inventari!Q:Q),SUMIFS(Inventari!Q:Q,Inventari!O:O,$D$7,Inventari!K:K,Tasques!E385))</f>
        <v>10</v>
      </c>
      <c r="S385" s="19"/>
      <c r="T385" s="91">
        <f t="shared" si="20"/>
        <v>12000</v>
      </c>
      <c r="U385" s="19">
        <v>1</v>
      </c>
      <c r="V385" s="91">
        <f t="shared" si="21"/>
        <v>12000</v>
      </c>
      <c r="W385" s="86" t="e">
        <f>_xlfn.XLOOKUP(P385,#REF!,#REF!)</f>
        <v>#REF!</v>
      </c>
      <c r="X385" s="78" t="e">
        <f t="shared" si="22"/>
        <v>#REF!</v>
      </c>
      <c r="Y385" s="78" t="str">
        <f>IF(EXACT(COUNTIFS($B$1:B385,B385,$E$1:E385,E385),_xlfn.MAXIFS(AA:AA,B:B,B385,E:E,E385)),SUMIFS(X:X,B:B,B385,E:E,E385),"")</f>
        <v/>
      </c>
      <c r="Z385" s="79" t="str">
        <f t="shared" si="23"/>
        <v/>
      </c>
      <c r="AA385" s="97">
        <f>COUNTIFS($B$1:B385,B385,$E$1:E385,E385)</f>
        <v>7</v>
      </c>
      <c r="AB385" s="97"/>
    </row>
    <row r="386" spans="1:28" ht="19.95" customHeight="1" x14ac:dyDescent="0.3">
      <c r="A386" s="3" t="s">
        <v>61</v>
      </c>
      <c r="B386" s="16" t="s">
        <v>1071</v>
      </c>
      <c r="C386" s="16" t="s">
        <v>1072</v>
      </c>
      <c r="D386" s="16" t="s">
        <v>17</v>
      </c>
      <c r="E386" s="16" t="s">
        <v>1099</v>
      </c>
      <c r="F386" s="16" t="s">
        <v>1100</v>
      </c>
      <c r="G386" s="16" t="s">
        <v>1111</v>
      </c>
      <c r="H386" s="16" t="s">
        <v>1116</v>
      </c>
      <c r="I386" s="16" t="s">
        <v>1117</v>
      </c>
      <c r="J386" s="16" t="s">
        <v>23</v>
      </c>
      <c r="K386" s="16"/>
      <c r="L386" s="16" t="s">
        <v>120</v>
      </c>
      <c r="M386" s="16" t="s">
        <v>12</v>
      </c>
      <c r="N386" s="16" t="s">
        <v>25</v>
      </c>
      <c r="O386" s="16" t="s">
        <v>622</v>
      </c>
      <c r="P386" s="16" t="s">
        <v>391</v>
      </c>
      <c r="Q386" s="91">
        <v>1200</v>
      </c>
      <c r="R386" s="19">
        <f>IF(EXACT($D$6,"LOT 3 (Tots)"),SUMIF(Inventari!K:K,Tasques!E386,Inventari!Q:Q),SUMIFS(Inventari!Q:Q,Inventari!O:O,$D$7,Inventari!K:K,Tasques!E386))</f>
        <v>10</v>
      </c>
      <c r="S386" s="19"/>
      <c r="T386" s="91">
        <f t="shared" si="20"/>
        <v>12000</v>
      </c>
      <c r="U386" s="19">
        <v>1</v>
      </c>
      <c r="V386" s="91">
        <f t="shared" si="21"/>
        <v>12000</v>
      </c>
      <c r="W386" s="86" t="e">
        <f>_xlfn.XLOOKUP(P386,#REF!,#REF!)</f>
        <v>#REF!</v>
      </c>
      <c r="X386" s="78" t="e">
        <f t="shared" si="22"/>
        <v>#REF!</v>
      </c>
      <c r="Y386" s="78" t="e">
        <f>IF(EXACT(COUNTIFS($B$1:B386,B386,$E$1:E386,E386),_xlfn.MAXIFS(AA:AA,B:B,B386,E:E,E386)),SUMIFS(X:X,B:B,B386,E:E,E386),"")</f>
        <v>#REF!</v>
      </c>
      <c r="Z386" s="79" t="str">
        <f t="shared" si="23"/>
        <v/>
      </c>
      <c r="AA386" s="97">
        <f>COUNTIFS($B$1:B386,B386,$E$1:E386,E386)</f>
        <v>8</v>
      </c>
      <c r="AB386" s="97"/>
    </row>
    <row r="387" spans="1:28" ht="19.95" customHeight="1" x14ac:dyDescent="0.3">
      <c r="A387" s="3" t="s">
        <v>61</v>
      </c>
      <c r="B387" s="16" t="s">
        <v>1071</v>
      </c>
      <c r="C387" s="16" t="s">
        <v>1072</v>
      </c>
      <c r="D387" s="16" t="s">
        <v>89</v>
      </c>
      <c r="E387" s="16" t="s">
        <v>1118</v>
      </c>
      <c r="F387" s="16" t="s">
        <v>1119</v>
      </c>
      <c r="G387" s="16" t="s">
        <v>1120</v>
      </c>
      <c r="H387" s="16" t="s">
        <v>1121</v>
      </c>
      <c r="I387" s="16" t="s">
        <v>1122</v>
      </c>
      <c r="J387" s="16" t="s">
        <v>23</v>
      </c>
      <c r="K387" s="16"/>
      <c r="L387" s="16" t="s">
        <v>120</v>
      </c>
      <c r="M387" s="16" t="s">
        <v>12</v>
      </c>
      <c r="N387" s="16" t="s">
        <v>25</v>
      </c>
      <c r="O387" s="16" t="s">
        <v>622</v>
      </c>
      <c r="P387" s="16" t="s">
        <v>391</v>
      </c>
      <c r="Q387" s="91">
        <v>600</v>
      </c>
      <c r="R387" s="19">
        <f>IF(EXACT($D$6,"LOT 3 (Tots)"),SUMIF(Inventari!K:K,Tasques!E387,Inventari!Q:Q),SUMIFS(Inventari!Q:Q,Inventari!O:O,$D$7,Inventari!K:K,Tasques!E387))</f>
        <v>3</v>
      </c>
      <c r="S387" s="19"/>
      <c r="T387" s="91">
        <f t="shared" si="20"/>
        <v>1800</v>
      </c>
      <c r="U387" s="19">
        <v>1</v>
      </c>
      <c r="V387" s="91">
        <f t="shared" si="21"/>
        <v>1800</v>
      </c>
      <c r="W387" s="86" t="e">
        <f>_xlfn.XLOOKUP(P387,#REF!,#REF!)</f>
        <v>#REF!</v>
      </c>
      <c r="X387" s="78" t="e">
        <f t="shared" si="22"/>
        <v>#REF!</v>
      </c>
      <c r="Y387" s="78" t="e">
        <f>IF(EXACT(COUNTIFS($B$1:B387,B387,$E$1:E387,E387),_xlfn.MAXIFS(AA:AA,B:B,B387,E:E,E387)),SUMIFS(X:X,B:B,B387,E:E,E387),"")</f>
        <v>#REF!</v>
      </c>
      <c r="Z387" s="79" t="str">
        <f t="shared" si="23"/>
        <v/>
      </c>
      <c r="AA387" s="97">
        <f>COUNTIFS($B$1:B387,B387,$E$1:E387,E387)</f>
        <v>1</v>
      </c>
      <c r="AB387" s="97"/>
    </row>
    <row r="388" spans="1:28" ht="19.95" customHeight="1" x14ac:dyDescent="0.3">
      <c r="A388" s="3" t="s">
        <v>61</v>
      </c>
      <c r="B388" s="16" t="s">
        <v>1071</v>
      </c>
      <c r="C388" s="16" t="s">
        <v>1072</v>
      </c>
      <c r="D388" s="16" t="s">
        <v>17</v>
      </c>
      <c r="E388" s="16" t="s">
        <v>1123</v>
      </c>
      <c r="F388" s="16" t="s">
        <v>1124</v>
      </c>
      <c r="G388" s="16" t="s">
        <v>1125</v>
      </c>
      <c r="H388" s="16" t="s">
        <v>1126</v>
      </c>
      <c r="I388" s="16" t="s">
        <v>1127</v>
      </c>
      <c r="J388" s="16" t="s">
        <v>23</v>
      </c>
      <c r="K388" s="16"/>
      <c r="L388" s="16" t="s">
        <v>120</v>
      </c>
      <c r="M388" s="16" t="s">
        <v>12</v>
      </c>
      <c r="N388" s="16" t="s">
        <v>25</v>
      </c>
      <c r="O388" s="16" t="s">
        <v>622</v>
      </c>
      <c r="P388" s="16" t="s">
        <v>391</v>
      </c>
      <c r="Q388" s="91">
        <v>240</v>
      </c>
      <c r="R388" s="19">
        <f>IF(EXACT($D$6,"LOT 3 (Tots)"),SUMIF(Inventari!K:K,Tasques!E388,Inventari!Q:Q),SUMIFS(Inventari!Q:Q,Inventari!O:O,$D$7,Inventari!K:K,Tasques!E388))</f>
        <v>64</v>
      </c>
      <c r="S388" s="19"/>
      <c r="T388" s="91">
        <f t="shared" si="20"/>
        <v>15360</v>
      </c>
      <c r="U388" s="19">
        <v>1</v>
      </c>
      <c r="V388" s="91">
        <f t="shared" si="21"/>
        <v>15360</v>
      </c>
      <c r="W388" s="86" t="e">
        <f>_xlfn.XLOOKUP(P388,#REF!,#REF!)</f>
        <v>#REF!</v>
      </c>
      <c r="X388" s="78" t="e">
        <f t="shared" si="22"/>
        <v>#REF!</v>
      </c>
      <c r="Y388" s="78" t="e">
        <f>IF(EXACT(COUNTIFS($B$1:B388,B388,$E$1:E388,E388),_xlfn.MAXIFS(AA:AA,B:B,B388,E:E,E388)),SUMIFS(X:X,B:B,B388,E:E,E388),"")</f>
        <v>#REF!</v>
      </c>
      <c r="Z388" s="79" t="e">
        <f t="shared" si="23"/>
        <v>#REF!</v>
      </c>
      <c r="AA388" s="97">
        <f>COUNTIFS($B$1:B388,B388,$E$1:E388,E388)</f>
        <v>1</v>
      </c>
      <c r="AB388" s="97"/>
    </row>
    <row r="389" spans="1:28" ht="19.95" customHeight="1" x14ac:dyDescent="0.3">
      <c r="A389" s="9" t="s">
        <v>61</v>
      </c>
      <c r="B389" s="21" t="s">
        <v>1128</v>
      </c>
      <c r="C389" s="21" t="s">
        <v>1129</v>
      </c>
      <c r="D389" s="21" t="s">
        <v>17</v>
      </c>
      <c r="E389" s="21" t="s">
        <v>1130</v>
      </c>
      <c r="F389" s="21" t="s">
        <v>1131</v>
      </c>
      <c r="G389" s="21" t="s">
        <v>1132</v>
      </c>
      <c r="H389" s="21" t="s">
        <v>1133</v>
      </c>
      <c r="I389" s="21" t="s">
        <v>1134</v>
      </c>
      <c r="J389" s="21" t="s">
        <v>23</v>
      </c>
      <c r="K389" s="21"/>
      <c r="L389" s="21" t="s">
        <v>368</v>
      </c>
      <c r="M389" s="21" t="s">
        <v>12</v>
      </c>
      <c r="N389" s="21" t="s">
        <v>25</v>
      </c>
      <c r="O389" s="21" t="s">
        <v>622</v>
      </c>
      <c r="P389" s="21" t="s">
        <v>391</v>
      </c>
      <c r="Q389" s="92">
        <v>900</v>
      </c>
      <c r="R389" s="22">
        <f>IF(EXACT($D$6,"LOT 3 (Tots)"),SUMIF(Inventari!K:K,Tasques!E389,Inventari!Q:Q),SUMIFS(Inventari!Q:Q,Inventari!O:O,$D$7,Inventari!K:K,Tasques!E389))</f>
        <v>5</v>
      </c>
      <c r="S389" s="22"/>
      <c r="T389" s="92">
        <f t="shared" si="20"/>
        <v>4500</v>
      </c>
      <c r="U389" s="22">
        <v>12</v>
      </c>
      <c r="V389" s="92">
        <f t="shared" si="21"/>
        <v>54000</v>
      </c>
      <c r="W389" s="87" t="e">
        <f>_xlfn.XLOOKUP(P389,#REF!,#REF!)</f>
        <v>#REF!</v>
      </c>
      <c r="X389" s="80" t="e">
        <f t="shared" si="22"/>
        <v>#REF!</v>
      </c>
      <c r="Y389" s="80" t="e">
        <f>IF(EXACT(COUNTIFS($B$1:B389,B389,$E$1:E389,E389),_xlfn.MAXIFS(AA:AA,B:B,B389,E:E,E389)),SUMIFS(X:X,B:B,B389,E:E,E389),"")</f>
        <v>#REF!</v>
      </c>
      <c r="Z389" s="81" t="str">
        <f t="shared" si="23"/>
        <v/>
      </c>
      <c r="AA389" s="98">
        <f>COUNTIFS($B$1:B389,B389,$E$1:E389,E389)</f>
        <v>1</v>
      </c>
      <c r="AB389" s="98"/>
    </row>
    <row r="390" spans="1:28" ht="19.95" customHeight="1" x14ac:dyDescent="0.3">
      <c r="A390" s="9" t="s">
        <v>61</v>
      </c>
      <c r="B390" s="21" t="s">
        <v>1128</v>
      </c>
      <c r="C390" s="21" t="s">
        <v>1129</v>
      </c>
      <c r="D390" s="21" t="s">
        <v>17</v>
      </c>
      <c r="E390" s="21" t="s">
        <v>1135</v>
      </c>
      <c r="F390" s="21" t="s">
        <v>1136</v>
      </c>
      <c r="G390" s="21" t="s">
        <v>1137</v>
      </c>
      <c r="H390" s="21" t="s">
        <v>1138</v>
      </c>
      <c r="I390" s="21" t="s">
        <v>1139</v>
      </c>
      <c r="J390" s="21" t="s">
        <v>23</v>
      </c>
      <c r="K390" s="21"/>
      <c r="L390" s="21" t="s">
        <v>368</v>
      </c>
      <c r="M390" s="21" t="s">
        <v>12</v>
      </c>
      <c r="N390" s="21" t="s">
        <v>25</v>
      </c>
      <c r="O390" s="21" t="s">
        <v>622</v>
      </c>
      <c r="P390" s="21" t="s">
        <v>391</v>
      </c>
      <c r="Q390" s="92">
        <v>1800</v>
      </c>
      <c r="R390" s="22">
        <f>IF(EXACT($D$6,"LOT 3 (Tots)"),SUMIF(Inventari!K:K,Tasques!E390,Inventari!Q:Q),SUMIFS(Inventari!Q:Q,Inventari!O:O,$D$7,Inventari!K:K,Tasques!E390))</f>
        <v>33</v>
      </c>
      <c r="S390" s="22"/>
      <c r="T390" s="92">
        <f t="shared" si="20"/>
        <v>59400</v>
      </c>
      <c r="U390" s="22">
        <v>12</v>
      </c>
      <c r="V390" s="92">
        <f t="shared" si="21"/>
        <v>712800</v>
      </c>
      <c r="W390" s="87" t="e">
        <f>_xlfn.XLOOKUP(P390,#REF!,#REF!)</f>
        <v>#REF!</v>
      </c>
      <c r="X390" s="80" t="e">
        <f t="shared" si="22"/>
        <v>#REF!</v>
      </c>
      <c r="Y390" s="80" t="e">
        <f>IF(EXACT(COUNTIFS($B$1:B390,B390,$E$1:E390,E390),_xlfn.MAXIFS(AA:AA,B:B,B390,E:E,E390)),SUMIFS(X:X,B:B,B390,E:E,E390),"")</f>
        <v>#REF!</v>
      </c>
      <c r="Z390" s="81" t="str">
        <f t="shared" si="23"/>
        <v/>
      </c>
      <c r="AA390" s="98">
        <f>COUNTIFS($B$1:B390,B390,$E$1:E390,E390)</f>
        <v>1</v>
      </c>
      <c r="AB390" s="98"/>
    </row>
    <row r="391" spans="1:28" ht="19.95" customHeight="1" x14ac:dyDescent="0.3">
      <c r="A391" s="9" t="s">
        <v>61</v>
      </c>
      <c r="B391" s="21" t="s">
        <v>1128</v>
      </c>
      <c r="C391" s="21" t="s">
        <v>1129</v>
      </c>
      <c r="D391" s="21" t="s">
        <v>17</v>
      </c>
      <c r="E391" s="21" t="s">
        <v>1094</v>
      </c>
      <c r="F391" s="21" t="s">
        <v>1095</v>
      </c>
      <c r="G391" s="21" t="s">
        <v>1140</v>
      </c>
      <c r="H391" s="21" t="s">
        <v>1141</v>
      </c>
      <c r="I391" s="21" t="s">
        <v>1142</v>
      </c>
      <c r="J391" s="21" t="s">
        <v>23</v>
      </c>
      <c r="K391" s="21"/>
      <c r="L391" s="21" t="s">
        <v>368</v>
      </c>
      <c r="M391" s="21" t="s">
        <v>12</v>
      </c>
      <c r="N391" s="21" t="s">
        <v>25</v>
      </c>
      <c r="O391" s="21" t="s">
        <v>622</v>
      </c>
      <c r="P391" s="21" t="s">
        <v>391</v>
      </c>
      <c r="Q391" s="92">
        <v>900</v>
      </c>
      <c r="R391" s="22">
        <f>IF(EXACT($D$6,"LOT 3 (Tots)"),SUMIF(Inventari!K:K,Tasques!E391,Inventari!Q:Q),SUMIFS(Inventari!Q:Q,Inventari!O:O,$D$7,Inventari!K:K,Tasques!E391))</f>
        <v>2</v>
      </c>
      <c r="S391" s="22"/>
      <c r="T391" s="92">
        <f t="shared" si="20"/>
        <v>1800</v>
      </c>
      <c r="U391" s="22">
        <v>12</v>
      </c>
      <c r="V391" s="92">
        <f t="shared" si="21"/>
        <v>21600</v>
      </c>
      <c r="W391" s="87" t="e">
        <f>_xlfn.XLOOKUP(P391,#REF!,#REF!)</f>
        <v>#REF!</v>
      </c>
      <c r="X391" s="80" t="e">
        <f t="shared" si="22"/>
        <v>#REF!</v>
      </c>
      <c r="Y391" s="80" t="e">
        <f>IF(EXACT(COUNTIFS($B$1:B391,B391,$E$1:E391,E391),_xlfn.MAXIFS(AA:AA,B:B,B391,E:E,E391)),SUMIFS(X:X,B:B,B391,E:E,E391),"")</f>
        <v>#REF!</v>
      </c>
      <c r="Z391" s="81" t="str">
        <f t="shared" si="23"/>
        <v/>
      </c>
      <c r="AA391" s="98">
        <f>COUNTIFS($B$1:B391,B391,$E$1:E391,E391)</f>
        <v>1</v>
      </c>
      <c r="AB391" s="98"/>
    </row>
    <row r="392" spans="1:28" ht="19.95" customHeight="1" x14ac:dyDescent="0.3">
      <c r="A392" s="9" t="s">
        <v>61</v>
      </c>
      <c r="B392" s="21" t="s">
        <v>1128</v>
      </c>
      <c r="C392" s="21" t="s">
        <v>1129</v>
      </c>
      <c r="D392" s="21" t="s">
        <v>17</v>
      </c>
      <c r="E392" s="21" t="s">
        <v>893</v>
      </c>
      <c r="F392" s="21" t="s">
        <v>894</v>
      </c>
      <c r="G392" s="21" t="s">
        <v>1143</v>
      </c>
      <c r="H392" s="21" t="s">
        <v>1144</v>
      </c>
      <c r="I392" s="21" t="s">
        <v>1145</v>
      </c>
      <c r="J392" s="21" t="s">
        <v>23</v>
      </c>
      <c r="K392" s="21"/>
      <c r="L392" s="21" t="s">
        <v>368</v>
      </c>
      <c r="M392" s="21" t="s">
        <v>12</v>
      </c>
      <c r="N392" s="21" t="s">
        <v>25</v>
      </c>
      <c r="O392" s="21" t="s">
        <v>622</v>
      </c>
      <c r="P392" s="21" t="s">
        <v>391</v>
      </c>
      <c r="Q392" s="92">
        <v>900</v>
      </c>
      <c r="R392" s="22">
        <f>IF(EXACT($D$6,"LOT 3 (Tots)"),SUMIF(Inventari!K:K,Tasques!E392,Inventari!Q:Q),SUMIFS(Inventari!Q:Q,Inventari!O:O,$D$7,Inventari!K:K,Tasques!E392))</f>
        <v>10</v>
      </c>
      <c r="S392" s="22"/>
      <c r="T392" s="92">
        <f t="shared" si="20"/>
        <v>9000</v>
      </c>
      <c r="U392" s="22">
        <v>12</v>
      </c>
      <c r="V392" s="92">
        <f t="shared" si="21"/>
        <v>108000</v>
      </c>
      <c r="W392" s="87" t="e">
        <f>_xlfn.XLOOKUP(P392,#REF!,#REF!)</f>
        <v>#REF!</v>
      </c>
      <c r="X392" s="80" t="e">
        <f t="shared" si="22"/>
        <v>#REF!</v>
      </c>
      <c r="Y392" s="80" t="str">
        <f>IF(EXACT(COUNTIFS($B$1:B392,B392,$E$1:E392,E392),_xlfn.MAXIFS(AA:AA,B:B,B392,E:E,E392)),SUMIFS(X:X,B:B,B392,E:E,E392),"")</f>
        <v/>
      </c>
      <c r="Z392" s="81" t="str">
        <f t="shared" si="23"/>
        <v/>
      </c>
      <c r="AA392" s="98">
        <f>COUNTIFS($B$1:B392,B392,$E$1:E392,E392)</f>
        <v>1</v>
      </c>
      <c r="AB392" s="98"/>
    </row>
    <row r="393" spans="1:28" ht="19.95" customHeight="1" x14ac:dyDescent="0.3">
      <c r="A393" s="9" t="s">
        <v>61</v>
      </c>
      <c r="B393" s="21" t="s">
        <v>1128</v>
      </c>
      <c r="C393" s="21" t="s">
        <v>1129</v>
      </c>
      <c r="D393" s="21" t="s">
        <v>17</v>
      </c>
      <c r="E393" s="21" t="s">
        <v>893</v>
      </c>
      <c r="F393" s="21" t="s">
        <v>894</v>
      </c>
      <c r="G393" s="21" t="s">
        <v>1143</v>
      </c>
      <c r="H393" s="21" t="s">
        <v>1146</v>
      </c>
      <c r="I393" s="21" t="s">
        <v>1147</v>
      </c>
      <c r="J393" s="21" t="s">
        <v>23</v>
      </c>
      <c r="K393" s="21"/>
      <c r="L393" s="21" t="s">
        <v>368</v>
      </c>
      <c r="M393" s="21" t="s">
        <v>12</v>
      </c>
      <c r="N393" s="21" t="s">
        <v>25</v>
      </c>
      <c r="O393" s="21" t="s">
        <v>622</v>
      </c>
      <c r="P393" s="21" t="s">
        <v>391</v>
      </c>
      <c r="Q393" s="92">
        <v>900</v>
      </c>
      <c r="R393" s="22">
        <f>IF(EXACT($D$6,"LOT 3 (Tots)"),SUMIF(Inventari!K:K,Tasques!E393,Inventari!Q:Q),SUMIFS(Inventari!Q:Q,Inventari!O:O,$D$7,Inventari!K:K,Tasques!E393))</f>
        <v>10</v>
      </c>
      <c r="S393" s="22"/>
      <c r="T393" s="92">
        <f t="shared" ref="T393:T456" si="24">Q393*R393</f>
        <v>9000</v>
      </c>
      <c r="U393" s="22">
        <v>12</v>
      </c>
      <c r="V393" s="92">
        <f t="shared" ref="V393:V456" si="25">T393*U393</f>
        <v>108000</v>
      </c>
      <c r="W393" s="87" t="e">
        <f>_xlfn.XLOOKUP(P393,#REF!,#REF!)</f>
        <v>#REF!</v>
      </c>
      <c r="X393" s="80" t="e">
        <f t="shared" ref="X393:X456" si="26">(V393/3600)*W393</f>
        <v>#REF!</v>
      </c>
      <c r="Y393" s="80" t="str">
        <f>IF(EXACT(COUNTIFS($B$1:B393,B393,$E$1:E393,E393),_xlfn.MAXIFS(AA:AA,B:B,B393,E:E,E393)),SUMIFS(X:X,B:B,B393,E:E,E393),"")</f>
        <v/>
      </c>
      <c r="Z393" s="81" t="str">
        <f t="shared" si="23"/>
        <v/>
      </c>
      <c r="AA393" s="98">
        <f>COUNTIFS($B$1:B393,B393,$E$1:E393,E393)</f>
        <v>2</v>
      </c>
      <c r="AB393" s="98"/>
    </row>
    <row r="394" spans="1:28" ht="19.95" customHeight="1" x14ac:dyDescent="0.3">
      <c r="A394" s="9" t="s">
        <v>61</v>
      </c>
      <c r="B394" s="21" t="s">
        <v>1128</v>
      </c>
      <c r="C394" s="21" t="s">
        <v>1129</v>
      </c>
      <c r="D394" s="21" t="s">
        <v>17</v>
      </c>
      <c r="E394" s="21" t="s">
        <v>893</v>
      </c>
      <c r="F394" s="21" t="s">
        <v>894</v>
      </c>
      <c r="G394" s="21" t="s">
        <v>1143</v>
      </c>
      <c r="H394" s="21" t="s">
        <v>1148</v>
      </c>
      <c r="I394" s="21" t="s">
        <v>1149</v>
      </c>
      <c r="J394" s="21" t="s">
        <v>23</v>
      </c>
      <c r="K394" s="21"/>
      <c r="L394" s="21" t="s">
        <v>368</v>
      </c>
      <c r="M394" s="21" t="s">
        <v>12</v>
      </c>
      <c r="N394" s="21" t="s">
        <v>25</v>
      </c>
      <c r="O394" s="21" t="s">
        <v>622</v>
      </c>
      <c r="P394" s="21" t="s">
        <v>391</v>
      </c>
      <c r="Q394" s="92">
        <v>900</v>
      </c>
      <c r="R394" s="22">
        <f>IF(EXACT($D$6,"LOT 3 (Tots)"),SUMIF(Inventari!K:K,Tasques!E394,Inventari!Q:Q),SUMIFS(Inventari!Q:Q,Inventari!O:O,$D$7,Inventari!K:K,Tasques!E394))</f>
        <v>10</v>
      </c>
      <c r="S394" s="22"/>
      <c r="T394" s="92">
        <f t="shared" si="24"/>
        <v>9000</v>
      </c>
      <c r="U394" s="22">
        <v>12</v>
      </c>
      <c r="V394" s="92">
        <f t="shared" si="25"/>
        <v>108000</v>
      </c>
      <c r="W394" s="87" t="e">
        <f>_xlfn.XLOOKUP(P394,#REF!,#REF!)</f>
        <v>#REF!</v>
      </c>
      <c r="X394" s="80" t="e">
        <f t="shared" si="26"/>
        <v>#REF!</v>
      </c>
      <c r="Y394" s="80" t="e">
        <f>IF(EXACT(COUNTIFS($B$1:B394,B394,$E$1:E394,E394),_xlfn.MAXIFS(AA:AA,B:B,B394,E:E,E394)),SUMIFS(X:X,B:B,B394,E:E,E394),"")</f>
        <v>#REF!</v>
      </c>
      <c r="Z394" s="81" t="str">
        <f t="shared" si="23"/>
        <v/>
      </c>
      <c r="AA394" s="98">
        <f>COUNTIFS($B$1:B394,B394,$E$1:E394,E394)</f>
        <v>3</v>
      </c>
      <c r="AB394" s="98"/>
    </row>
    <row r="395" spans="1:28" ht="19.95" customHeight="1" x14ac:dyDescent="0.3">
      <c r="A395" s="9" t="s">
        <v>61</v>
      </c>
      <c r="B395" s="21" t="s">
        <v>1128</v>
      </c>
      <c r="C395" s="21" t="s">
        <v>1129</v>
      </c>
      <c r="D395" s="21" t="s">
        <v>17</v>
      </c>
      <c r="E395" s="21" t="s">
        <v>899</v>
      </c>
      <c r="F395" s="21" t="s">
        <v>900</v>
      </c>
      <c r="G395" s="21" t="s">
        <v>1150</v>
      </c>
      <c r="H395" s="21" t="s">
        <v>1151</v>
      </c>
      <c r="I395" s="21" t="s">
        <v>1152</v>
      </c>
      <c r="J395" s="21" t="s">
        <v>23</v>
      </c>
      <c r="K395" s="21"/>
      <c r="L395" s="21" t="s">
        <v>368</v>
      </c>
      <c r="M395" s="21" t="s">
        <v>12</v>
      </c>
      <c r="N395" s="21" t="s">
        <v>25</v>
      </c>
      <c r="O395" s="21" t="s">
        <v>622</v>
      </c>
      <c r="P395" s="21" t="s">
        <v>391</v>
      </c>
      <c r="Q395" s="92">
        <v>180</v>
      </c>
      <c r="R395" s="22">
        <f>IF(EXACT($D$6,"LOT 3 (Tots)"),SUMIF(Inventari!K:K,Tasques!E395,Inventari!Q:Q),SUMIFS(Inventari!Q:Q,Inventari!O:O,$D$7,Inventari!K:K,Tasques!E395))</f>
        <v>4</v>
      </c>
      <c r="S395" s="22"/>
      <c r="T395" s="92">
        <f t="shared" si="24"/>
        <v>720</v>
      </c>
      <c r="U395" s="22">
        <v>12</v>
      </c>
      <c r="V395" s="92">
        <f t="shared" si="25"/>
        <v>8640</v>
      </c>
      <c r="W395" s="87" t="e">
        <f>_xlfn.XLOOKUP(P395,#REF!,#REF!)</f>
        <v>#REF!</v>
      </c>
      <c r="X395" s="80" t="e">
        <f t="shared" si="26"/>
        <v>#REF!</v>
      </c>
      <c r="Y395" s="80" t="str">
        <f>IF(EXACT(COUNTIFS($B$1:B395,B395,$E$1:E395,E395),_xlfn.MAXIFS(AA:AA,B:B,B395,E:E,E395)),SUMIFS(X:X,B:B,B395,E:E,E395),"")</f>
        <v/>
      </c>
      <c r="Z395" s="81" t="str">
        <f t="shared" si="23"/>
        <v/>
      </c>
      <c r="AA395" s="98">
        <f>COUNTIFS($B$1:B395,B395,$E$1:E395,E395)</f>
        <v>1</v>
      </c>
      <c r="AB395" s="98"/>
    </row>
    <row r="396" spans="1:28" ht="19.95" customHeight="1" x14ac:dyDescent="0.3">
      <c r="A396" s="9" t="s">
        <v>61</v>
      </c>
      <c r="B396" s="21" t="s">
        <v>1128</v>
      </c>
      <c r="C396" s="21" t="s">
        <v>1129</v>
      </c>
      <c r="D396" s="21" t="s">
        <v>17</v>
      </c>
      <c r="E396" s="21" t="s">
        <v>899</v>
      </c>
      <c r="F396" s="21" t="s">
        <v>900</v>
      </c>
      <c r="G396" s="21" t="s">
        <v>1150</v>
      </c>
      <c r="H396" s="21" t="s">
        <v>1153</v>
      </c>
      <c r="I396" s="21" t="s">
        <v>1154</v>
      </c>
      <c r="J396" s="21" t="s">
        <v>23</v>
      </c>
      <c r="K396" s="21"/>
      <c r="L396" s="21" t="s">
        <v>368</v>
      </c>
      <c r="M396" s="21" t="s">
        <v>12</v>
      </c>
      <c r="N396" s="21" t="s">
        <v>25</v>
      </c>
      <c r="O396" s="21" t="s">
        <v>622</v>
      </c>
      <c r="P396" s="21" t="s">
        <v>391</v>
      </c>
      <c r="Q396" s="92">
        <v>180</v>
      </c>
      <c r="R396" s="22">
        <f>IF(EXACT($D$6,"LOT 3 (Tots)"),SUMIF(Inventari!K:K,Tasques!E396,Inventari!Q:Q),SUMIFS(Inventari!Q:Q,Inventari!O:O,$D$7,Inventari!K:K,Tasques!E396))</f>
        <v>4</v>
      </c>
      <c r="S396" s="22"/>
      <c r="T396" s="92">
        <f t="shared" si="24"/>
        <v>720</v>
      </c>
      <c r="U396" s="22">
        <v>12</v>
      </c>
      <c r="V396" s="92">
        <f t="shared" si="25"/>
        <v>8640</v>
      </c>
      <c r="W396" s="87" t="e">
        <f>_xlfn.XLOOKUP(P396,#REF!,#REF!)</f>
        <v>#REF!</v>
      </c>
      <c r="X396" s="80" t="e">
        <f t="shared" si="26"/>
        <v>#REF!</v>
      </c>
      <c r="Y396" s="80" t="e">
        <f>IF(EXACT(COUNTIFS($B$1:B396,B396,$E$1:E396,E396),_xlfn.MAXIFS(AA:AA,B:B,B396,E:E,E396)),SUMIFS(X:X,B:B,B396,E:E,E396),"")</f>
        <v>#REF!</v>
      </c>
      <c r="Z396" s="81" t="str">
        <f t="shared" ref="Z396:Z459" si="27">IF(EXACT(AB396,""),IF(EXACT(B396,B397),"",SUMIF(B:B,B396,Y:Y)),AB396)</f>
        <v/>
      </c>
      <c r="AA396" s="98">
        <f>COUNTIFS($B$1:B396,B396,$E$1:E396,E396)</f>
        <v>2</v>
      </c>
      <c r="AB396" s="98"/>
    </row>
    <row r="397" spans="1:28" ht="19.95" customHeight="1" x14ac:dyDescent="0.3">
      <c r="A397" s="9" t="s">
        <v>61</v>
      </c>
      <c r="B397" s="21" t="s">
        <v>1128</v>
      </c>
      <c r="C397" s="21" t="s">
        <v>1129</v>
      </c>
      <c r="D397" s="21" t="s">
        <v>17</v>
      </c>
      <c r="E397" s="21" t="s">
        <v>633</v>
      </c>
      <c r="F397" s="21" t="s">
        <v>634</v>
      </c>
      <c r="G397" s="21" t="s">
        <v>1155</v>
      </c>
      <c r="H397" s="21" t="s">
        <v>1156</v>
      </c>
      <c r="I397" s="21" t="s">
        <v>1152</v>
      </c>
      <c r="J397" s="21" t="s">
        <v>23</v>
      </c>
      <c r="K397" s="21"/>
      <c r="L397" s="21" t="s">
        <v>368</v>
      </c>
      <c r="M397" s="21" t="s">
        <v>12</v>
      </c>
      <c r="N397" s="21" t="s">
        <v>25</v>
      </c>
      <c r="O397" s="21" t="s">
        <v>622</v>
      </c>
      <c r="P397" s="21" t="s">
        <v>391</v>
      </c>
      <c r="Q397" s="92">
        <v>396</v>
      </c>
      <c r="R397" s="22">
        <f>IF(EXACT($D$6,"LOT 3 (Tots)"),SUMIF(Inventari!K:K,Tasques!E397,Inventari!Q:Q),SUMIFS(Inventari!Q:Q,Inventari!O:O,$D$7,Inventari!K:K,Tasques!E397))</f>
        <v>50</v>
      </c>
      <c r="S397" s="22"/>
      <c r="T397" s="92">
        <f t="shared" si="24"/>
        <v>19800</v>
      </c>
      <c r="U397" s="22">
        <v>12</v>
      </c>
      <c r="V397" s="92">
        <f t="shared" si="25"/>
        <v>237600</v>
      </c>
      <c r="W397" s="87" t="e">
        <f>_xlfn.XLOOKUP(P397,#REF!,#REF!)</f>
        <v>#REF!</v>
      </c>
      <c r="X397" s="80" t="e">
        <f t="shared" si="26"/>
        <v>#REF!</v>
      </c>
      <c r="Y397" s="80" t="str">
        <f>IF(EXACT(COUNTIFS($B$1:B397,B397,$E$1:E397,E397),_xlfn.MAXIFS(AA:AA,B:B,B397,E:E,E397)),SUMIFS(X:X,B:B,B397,E:E,E397),"")</f>
        <v/>
      </c>
      <c r="Z397" s="81" t="str">
        <f t="shared" si="27"/>
        <v/>
      </c>
      <c r="AA397" s="98">
        <f>COUNTIFS($B$1:B397,B397,$E$1:E397,E397)</f>
        <v>1</v>
      </c>
      <c r="AB397" s="98"/>
    </row>
    <row r="398" spans="1:28" ht="19.95" customHeight="1" x14ac:dyDescent="0.3">
      <c r="A398" s="9" t="s">
        <v>61</v>
      </c>
      <c r="B398" s="21" t="s">
        <v>1128</v>
      </c>
      <c r="C398" s="21" t="s">
        <v>1129</v>
      </c>
      <c r="D398" s="21" t="s">
        <v>17</v>
      </c>
      <c r="E398" s="21" t="s">
        <v>633</v>
      </c>
      <c r="F398" s="21" t="s">
        <v>634</v>
      </c>
      <c r="G398" s="21" t="s">
        <v>1155</v>
      </c>
      <c r="H398" s="21" t="s">
        <v>1157</v>
      </c>
      <c r="I398" s="21" t="s">
        <v>1158</v>
      </c>
      <c r="J398" s="21" t="s">
        <v>23</v>
      </c>
      <c r="K398" s="21"/>
      <c r="L398" s="21" t="s">
        <v>368</v>
      </c>
      <c r="M398" s="21" t="s">
        <v>12</v>
      </c>
      <c r="N398" s="21" t="s">
        <v>25</v>
      </c>
      <c r="O398" s="21" t="s">
        <v>622</v>
      </c>
      <c r="P398" s="21" t="s">
        <v>391</v>
      </c>
      <c r="Q398" s="92">
        <v>396</v>
      </c>
      <c r="R398" s="22">
        <f>IF(EXACT($D$6,"LOT 3 (Tots)"),SUMIF(Inventari!K:K,Tasques!E398,Inventari!Q:Q),SUMIFS(Inventari!Q:Q,Inventari!O:O,$D$7,Inventari!K:K,Tasques!E398))</f>
        <v>50</v>
      </c>
      <c r="S398" s="22"/>
      <c r="T398" s="92">
        <f t="shared" si="24"/>
        <v>19800</v>
      </c>
      <c r="U398" s="22">
        <v>12</v>
      </c>
      <c r="V398" s="92">
        <f t="shared" si="25"/>
        <v>237600</v>
      </c>
      <c r="W398" s="87" t="e">
        <f>_xlfn.XLOOKUP(P398,#REF!,#REF!)</f>
        <v>#REF!</v>
      </c>
      <c r="X398" s="80" t="e">
        <f t="shared" si="26"/>
        <v>#REF!</v>
      </c>
      <c r="Y398" s="80" t="str">
        <f>IF(EXACT(COUNTIFS($B$1:B398,B398,$E$1:E398,E398),_xlfn.MAXIFS(AA:AA,B:B,B398,E:E,E398)),SUMIFS(X:X,B:B,B398,E:E,E398),"")</f>
        <v/>
      </c>
      <c r="Z398" s="81" t="str">
        <f t="shared" si="27"/>
        <v/>
      </c>
      <c r="AA398" s="98">
        <f>COUNTIFS($B$1:B398,B398,$E$1:E398,E398)</f>
        <v>2</v>
      </c>
      <c r="AB398" s="98"/>
    </row>
    <row r="399" spans="1:28" ht="19.95" customHeight="1" x14ac:dyDescent="0.3">
      <c r="A399" s="9" t="s">
        <v>61</v>
      </c>
      <c r="B399" s="21" t="s">
        <v>1128</v>
      </c>
      <c r="C399" s="21" t="s">
        <v>1129</v>
      </c>
      <c r="D399" s="21" t="s">
        <v>17</v>
      </c>
      <c r="E399" s="21" t="s">
        <v>633</v>
      </c>
      <c r="F399" s="21" t="s">
        <v>634</v>
      </c>
      <c r="G399" s="21" t="s">
        <v>1155</v>
      </c>
      <c r="H399" s="21" t="s">
        <v>1159</v>
      </c>
      <c r="I399" s="21" t="s">
        <v>1160</v>
      </c>
      <c r="J399" s="21" t="s">
        <v>23</v>
      </c>
      <c r="K399" s="21"/>
      <c r="L399" s="21" t="s">
        <v>368</v>
      </c>
      <c r="M399" s="21" t="s">
        <v>12</v>
      </c>
      <c r="N399" s="21" t="s">
        <v>25</v>
      </c>
      <c r="O399" s="21" t="s">
        <v>622</v>
      </c>
      <c r="P399" s="21" t="s">
        <v>391</v>
      </c>
      <c r="Q399" s="92">
        <v>396</v>
      </c>
      <c r="R399" s="22">
        <f>IF(EXACT($D$6,"LOT 3 (Tots)"),SUMIF(Inventari!K:K,Tasques!E399,Inventari!Q:Q),SUMIFS(Inventari!Q:Q,Inventari!O:O,$D$7,Inventari!K:K,Tasques!E399))</f>
        <v>50</v>
      </c>
      <c r="S399" s="22"/>
      <c r="T399" s="92">
        <f t="shared" si="24"/>
        <v>19800</v>
      </c>
      <c r="U399" s="22">
        <v>12</v>
      </c>
      <c r="V399" s="92">
        <f t="shared" si="25"/>
        <v>237600</v>
      </c>
      <c r="W399" s="87" t="e">
        <f>_xlfn.XLOOKUP(P399,#REF!,#REF!)</f>
        <v>#REF!</v>
      </c>
      <c r="X399" s="80" t="e">
        <f t="shared" si="26"/>
        <v>#REF!</v>
      </c>
      <c r="Y399" s="80" t="e">
        <f>IF(EXACT(COUNTIFS($B$1:B399,B399,$E$1:E399,E399),_xlfn.MAXIFS(AA:AA,B:B,B399,E:E,E399)),SUMIFS(X:X,B:B,B399,E:E,E399),"")</f>
        <v>#REF!</v>
      </c>
      <c r="Z399" s="81" t="str">
        <f t="shared" si="27"/>
        <v/>
      </c>
      <c r="AA399" s="98">
        <f>COUNTIFS($B$1:B399,B399,$E$1:E399,E399)</f>
        <v>3</v>
      </c>
      <c r="AB399" s="98"/>
    </row>
    <row r="400" spans="1:28" ht="19.95" customHeight="1" x14ac:dyDescent="0.3">
      <c r="A400" s="9" t="s">
        <v>61</v>
      </c>
      <c r="B400" s="21" t="s">
        <v>1128</v>
      </c>
      <c r="C400" s="21" t="s">
        <v>1129</v>
      </c>
      <c r="D400" s="21" t="s">
        <v>17</v>
      </c>
      <c r="E400" s="21" t="s">
        <v>640</v>
      </c>
      <c r="F400" s="21" t="s">
        <v>641</v>
      </c>
      <c r="G400" s="21" t="s">
        <v>1161</v>
      </c>
      <c r="H400" s="21" t="s">
        <v>1162</v>
      </c>
      <c r="I400" s="21" t="s">
        <v>1152</v>
      </c>
      <c r="J400" s="21" t="s">
        <v>23</v>
      </c>
      <c r="K400" s="21"/>
      <c r="L400" s="21" t="s">
        <v>368</v>
      </c>
      <c r="M400" s="21" t="s">
        <v>12</v>
      </c>
      <c r="N400" s="21" t="s">
        <v>25</v>
      </c>
      <c r="O400" s="21" t="s">
        <v>622</v>
      </c>
      <c r="P400" s="21" t="s">
        <v>391</v>
      </c>
      <c r="Q400" s="92">
        <v>180</v>
      </c>
      <c r="R400" s="22">
        <f>IF(EXACT($D$6,"LOT 3 (Tots)"),SUMIF(Inventari!K:K,Tasques!E400,Inventari!Q:Q),SUMIFS(Inventari!Q:Q,Inventari!O:O,$D$7,Inventari!K:K,Tasques!E400))</f>
        <v>9</v>
      </c>
      <c r="S400" s="22"/>
      <c r="T400" s="92">
        <f t="shared" si="24"/>
        <v>1620</v>
      </c>
      <c r="U400" s="22">
        <v>12</v>
      </c>
      <c r="V400" s="92">
        <f t="shared" si="25"/>
        <v>19440</v>
      </c>
      <c r="W400" s="87" t="e">
        <f>_xlfn.XLOOKUP(P400,#REF!,#REF!)</f>
        <v>#REF!</v>
      </c>
      <c r="X400" s="80" t="e">
        <f t="shared" si="26"/>
        <v>#REF!</v>
      </c>
      <c r="Y400" s="80" t="str">
        <f>IF(EXACT(COUNTIFS($B$1:B400,B400,$E$1:E400,E400),_xlfn.MAXIFS(AA:AA,B:B,B400,E:E,E400)),SUMIFS(X:X,B:B,B400,E:E,E400),"")</f>
        <v/>
      </c>
      <c r="Z400" s="81" t="str">
        <f t="shared" si="27"/>
        <v/>
      </c>
      <c r="AA400" s="98">
        <f>COUNTIFS($B$1:B400,B400,$E$1:E400,E400)</f>
        <v>1</v>
      </c>
      <c r="AB400" s="98"/>
    </row>
    <row r="401" spans="1:28" ht="19.95" customHeight="1" x14ac:dyDescent="0.3">
      <c r="A401" s="9" t="s">
        <v>61</v>
      </c>
      <c r="B401" s="21" t="s">
        <v>1128</v>
      </c>
      <c r="C401" s="21" t="s">
        <v>1129</v>
      </c>
      <c r="D401" s="21" t="s">
        <v>17</v>
      </c>
      <c r="E401" s="21" t="s">
        <v>640</v>
      </c>
      <c r="F401" s="21" t="s">
        <v>641</v>
      </c>
      <c r="G401" s="21" t="s">
        <v>1161</v>
      </c>
      <c r="H401" s="21" t="s">
        <v>1163</v>
      </c>
      <c r="I401" s="21" t="s">
        <v>1164</v>
      </c>
      <c r="J401" s="21" t="s">
        <v>23</v>
      </c>
      <c r="K401" s="21"/>
      <c r="L401" s="21" t="s">
        <v>368</v>
      </c>
      <c r="M401" s="21" t="s">
        <v>12</v>
      </c>
      <c r="N401" s="21" t="s">
        <v>25</v>
      </c>
      <c r="O401" s="21" t="s">
        <v>622</v>
      </c>
      <c r="P401" s="21" t="s">
        <v>391</v>
      </c>
      <c r="Q401" s="92">
        <v>180</v>
      </c>
      <c r="R401" s="22">
        <f>IF(EXACT($D$6,"LOT 3 (Tots)"),SUMIF(Inventari!K:K,Tasques!E401,Inventari!Q:Q),SUMIFS(Inventari!Q:Q,Inventari!O:O,$D$7,Inventari!K:K,Tasques!E401))</f>
        <v>9</v>
      </c>
      <c r="S401" s="22"/>
      <c r="T401" s="92">
        <f t="shared" si="24"/>
        <v>1620</v>
      </c>
      <c r="U401" s="22">
        <v>12</v>
      </c>
      <c r="V401" s="92">
        <f t="shared" si="25"/>
        <v>19440</v>
      </c>
      <c r="W401" s="87" t="e">
        <f>_xlfn.XLOOKUP(P401,#REF!,#REF!)</f>
        <v>#REF!</v>
      </c>
      <c r="X401" s="80" t="e">
        <f t="shared" si="26"/>
        <v>#REF!</v>
      </c>
      <c r="Y401" s="80" t="e">
        <f>IF(EXACT(COUNTIFS($B$1:B401,B401,$E$1:E401,E401),_xlfn.MAXIFS(AA:AA,B:B,B401,E:E,E401)),SUMIFS(X:X,B:B,B401,E:E,E401),"")</f>
        <v>#REF!</v>
      </c>
      <c r="Z401" s="81" t="str">
        <f t="shared" si="27"/>
        <v/>
      </c>
      <c r="AA401" s="98">
        <f>COUNTIFS($B$1:B401,B401,$E$1:E401,E401)</f>
        <v>2</v>
      </c>
      <c r="AB401" s="98"/>
    </row>
    <row r="402" spans="1:28" ht="19.95" customHeight="1" x14ac:dyDescent="0.3">
      <c r="A402" s="9" t="s">
        <v>61</v>
      </c>
      <c r="B402" s="21" t="s">
        <v>1128</v>
      </c>
      <c r="C402" s="21" t="s">
        <v>1129</v>
      </c>
      <c r="D402" s="21" t="s">
        <v>17</v>
      </c>
      <c r="E402" s="21" t="s">
        <v>910</v>
      </c>
      <c r="F402" s="21" t="s">
        <v>911</v>
      </c>
      <c r="G402" s="21" t="s">
        <v>1165</v>
      </c>
      <c r="H402" s="21" t="s">
        <v>1166</v>
      </c>
      <c r="I402" s="21" t="s">
        <v>1106</v>
      </c>
      <c r="J402" s="21" t="s">
        <v>23</v>
      </c>
      <c r="K402" s="21"/>
      <c r="L402" s="21" t="s">
        <v>368</v>
      </c>
      <c r="M402" s="21" t="s">
        <v>12</v>
      </c>
      <c r="N402" s="21" t="s">
        <v>25</v>
      </c>
      <c r="O402" s="21" t="s">
        <v>622</v>
      </c>
      <c r="P402" s="21" t="s">
        <v>391</v>
      </c>
      <c r="Q402" s="92">
        <v>450</v>
      </c>
      <c r="R402" s="22">
        <f>IF(EXACT($D$6,"LOT 3 (Tots)"),SUMIF(Inventari!K:K,Tasques!E402,Inventari!Q:Q),SUMIFS(Inventari!Q:Q,Inventari!O:O,$D$7,Inventari!K:K,Tasques!E402))</f>
        <v>42</v>
      </c>
      <c r="S402" s="22"/>
      <c r="T402" s="92">
        <f t="shared" si="24"/>
        <v>18900</v>
      </c>
      <c r="U402" s="22">
        <v>12</v>
      </c>
      <c r="V402" s="92">
        <f t="shared" si="25"/>
        <v>226800</v>
      </c>
      <c r="W402" s="87" t="e">
        <f>_xlfn.XLOOKUP(P402,#REF!,#REF!)</f>
        <v>#REF!</v>
      </c>
      <c r="X402" s="80" t="e">
        <f t="shared" si="26"/>
        <v>#REF!</v>
      </c>
      <c r="Y402" s="80" t="str">
        <f>IF(EXACT(COUNTIFS($B$1:B402,B402,$E$1:E402,E402),_xlfn.MAXIFS(AA:AA,B:B,B402,E:E,E402)),SUMIFS(X:X,B:B,B402,E:E,E402),"")</f>
        <v/>
      </c>
      <c r="Z402" s="81" t="str">
        <f t="shared" si="27"/>
        <v/>
      </c>
      <c r="AA402" s="98">
        <f>COUNTIFS($B$1:B402,B402,$E$1:E402,E402)</f>
        <v>1</v>
      </c>
      <c r="AB402" s="98"/>
    </row>
    <row r="403" spans="1:28" ht="19.95" customHeight="1" x14ac:dyDescent="0.3">
      <c r="A403" s="9" t="s">
        <v>61</v>
      </c>
      <c r="B403" s="21" t="s">
        <v>1128</v>
      </c>
      <c r="C403" s="21" t="s">
        <v>1129</v>
      </c>
      <c r="D403" s="21" t="s">
        <v>17</v>
      </c>
      <c r="E403" s="21" t="s">
        <v>910</v>
      </c>
      <c r="F403" s="21" t="s">
        <v>911</v>
      </c>
      <c r="G403" s="21" t="s">
        <v>1165</v>
      </c>
      <c r="H403" s="21" t="s">
        <v>1167</v>
      </c>
      <c r="I403" s="21" t="s">
        <v>1110</v>
      </c>
      <c r="J403" s="21" t="s">
        <v>23</v>
      </c>
      <c r="K403" s="21"/>
      <c r="L403" s="21" t="s">
        <v>368</v>
      </c>
      <c r="M403" s="21" t="s">
        <v>12</v>
      </c>
      <c r="N403" s="21" t="s">
        <v>25</v>
      </c>
      <c r="O403" s="21" t="s">
        <v>622</v>
      </c>
      <c r="P403" s="21" t="s">
        <v>391</v>
      </c>
      <c r="Q403" s="92">
        <v>450</v>
      </c>
      <c r="R403" s="22">
        <f>IF(EXACT($D$6,"LOT 3 (Tots)"),SUMIF(Inventari!K:K,Tasques!E403,Inventari!Q:Q),SUMIFS(Inventari!Q:Q,Inventari!O:O,$D$7,Inventari!K:K,Tasques!E403))</f>
        <v>42</v>
      </c>
      <c r="S403" s="22"/>
      <c r="T403" s="92">
        <f t="shared" si="24"/>
        <v>18900</v>
      </c>
      <c r="U403" s="22">
        <v>12</v>
      </c>
      <c r="V403" s="92">
        <f t="shared" si="25"/>
        <v>226800</v>
      </c>
      <c r="W403" s="87" t="e">
        <f>_xlfn.XLOOKUP(P403,#REF!,#REF!)</f>
        <v>#REF!</v>
      </c>
      <c r="X403" s="80" t="e">
        <f t="shared" si="26"/>
        <v>#REF!</v>
      </c>
      <c r="Y403" s="80" t="e">
        <f>IF(EXACT(COUNTIFS($B$1:B403,B403,$E$1:E403,E403),_xlfn.MAXIFS(AA:AA,B:B,B403,E:E,E403)),SUMIFS(X:X,B:B,B403,E:E,E403),"")</f>
        <v>#REF!</v>
      </c>
      <c r="Z403" s="81" t="str">
        <f t="shared" si="27"/>
        <v/>
      </c>
      <c r="AA403" s="98">
        <f>COUNTIFS($B$1:B403,B403,$E$1:E403,E403)</f>
        <v>2</v>
      </c>
      <c r="AB403" s="98"/>
    </row>
    <row r="404" spans="1:28" ht="19.95" customHeight="1" x14ac:dyDescent="0.3">
      <c r="A404" s="9" t="s">
        <v>61</v>
      </c>
      <c r="B404" s="21" t="s">
        <v>1128</v>
      </c>
      <c r="C404" s="21" t="s">
        <v>1129</v>
      </c>
      <c r="D404" s="21" t="s">
        <v>17</v>
      </c>
      <c r="E404" s="21" t="s">
        <v>18</v>
      </c>
      <c r="F404" s="21" t="s">
        <v>19</v>
      </c>
      <c r="G404" s="21" t="s">
        <v>1168</v>
      </c>
      <c r="H404" s="21" t="s">
        <v>1169</v>
      </c>
      <c r="I404" s="21" t="s">
        <v>1170</v>
      </c>
      <c r="J404" s="21" t="s">
        <v>23</v>
      </c>
      <c r="K404" s="21"/>
      <c r="L404" s="21" t="s">
        <v>368</v>
      </c>
      <c r="M404" s="21" t="s">
        <v>12</v>
      </c>
      <c r="N404" s="21" t="s">
        <v>25</v>
      </c>
      <c r="O404" s="21" t="s">
        <v>622</v>
      </c>
      <c r="P404" s="21" t="s">
        <v>391</v>
      </c>
      <c r="Q404" s="92">
        <v>1800</v>
      </c>
      <c r="R404" s="22">
        <f>IF(EXACT($D$6,"LOT 3 (Tots)"),SUMIF(Inventari!K:K,Tasques!E404,Inventari!Q:Q),SUMIFS(Inventari!Q:Q,Inventari!O:O,$D$7,Inventari!K:K,Tasques!E404))</f>
        <v>4</v>
      </c>
      <c r="S404" s="22"/>
      <c r="T404" s="92">
        <f t="shared" si="24"/>
        <v>7200</v>
      </c>
      <c r="U404" s="22">
        <v>12</v>
      </c>
      <c r="V404" s="92">
        <f t="shared" si="25"/>
        <v>86400</v>
      </c>
      <c r="W404" s="87" t="e">
        <f>_xlfn.XLOOKUP(P404,#REF!,#REF!)</f>
        <v>#REF!</v>
      </c>
      <c r="X404" s="80" t="e">
        <f t="shared" si="26"/>
        <v>#REF!</v>
      </c>
      <c r="Y404" s="80" t="str">
        <f>IF(EXACT(COUNTIFS($B$1:B404,B404,$E$1:E404,E404),_xlfn.MAXIFS(AA:AA,B:B,B404,E:E,E404)),SUMIFS(X:X,B:B,B404,E:E,E404),"")</f>
        <v/>
      </c>
      <c r="Z404" s="81" t="str">
        <f t="shared" si="27"/>
        <v/>
      </c>
      <c r="AA404" s="98">
        <f>COUNTIFS($B$1:B404,B404,$E$1:E404,E404)</f>
        <v>1</v>
      </c>
      <c r="AB404" s="98"/>
    </row>
    <row r="405" spans="1:28" ht="19.95" customHeight="1" x14ac:dyDescent="0.3">
      <c r="A405" s="9" t="s">
        <v>61</v>
      </c>
      <c r="B405" s="21" t="s">
        <v>1128</v>
      </c>
      <c r="C405" s="21" t="s">
        <v>1129</v>
      </c>
      <c r="D405" s="21" t="s">
        <v>17</v>
      </c>
      <c r="E405" s="21" t="s">
        <v>18</v>
      </c>
      <c r="F405" s="21" t="s">
        <v>19</v>
      </c>
      <c r="G405" s="21" t="s">
        <v>1168</v>
      </c>
      <c r="H405" s="21" t="s">
        <v>1171</v>
      </c>
      <c r="I405" s="21" t="s">
        <v>1104</v>
      </c>
      <c r="J405" s="21" t="s">
        <v>23</v>
      </c>
      <c r="K405" s="21"/>
      <c r="L405" s="21" t="s">
        <v>368</v>
      </c>
      <c r="M405" s="21" t="s">
        <v>12</v>
      </c>
      <c r="N405" s="21" t="s">
        <v>25</v>
      </c>
      <c r="O405" s="21" t="s">
        <v>622</v>
      </c>
      <c r="P405" s="21" t="s">
        <v>391</v>
      </c>
      <c r="Q405" s="92">
        <v>1800</v>
      </c>
      <c r="R405" s="22">
        <f>IF(EXACT($D$6,"LOT 3 (Tots)"),SUMIF(Inventari!K:K,Tasques!E405,Inventari!Q:Q),SUMIFS(Inventari!Q:Q,Inventari!O:O,$D$7,Inventari!K:K,Tasques!E405))</f>
        <v>4</v>
      </c>
      <c r="S405" s="22"/>
      <c r="T405" s="92">
        <f t="shared" si="24"/>
        <v>7200</v>
      </c>
      <c r="U405" s="22">
        <v>12</v>
      </c>
      <c r="V405" s="92">
        <f t="shared" si="25"/>
        <v>86400</v>
      </c>
      <c r="W405" s="87" t="e">
        <f>_xlfn.XLOOKUP(P405,#REF!,#REF!)</f>
        <v>#REF!</v>
      </c>
      <c r="X405" s="80" t="e">
        <f t="shared" si="26"/>
        <v>#REF!</v>
      </c>
      <c r="Y405" s="80" t="str">
        <f>IF(EXACT(COUNTIFS($B$1:B405,B405,$E$1:E405,E405),_xlfn.MAXIFS(AA:AA,B:B,B405,E:E,E405)),SUMIFS(X:X,B:B,B405,E:E,E405),"")</f>
        <v/>
      </c>
      <c r="Z405" s="81" t="str">
        <f t="shared" si="27"/>
        <v/>
      </c>
      <c r="AA405" s="98">
        <f>COUNTIFS($B$1:B405,B405,$E$1:E405,E405)</f>
        <v>2</v>
      </c>
      <c r="AB405" s="98"/>
    </row>
    <row r="406" spans="1:28" ht="19.95" customHeight="1" x14ac:dyDescent="0.3">
      <c r="A406" s="9" t="s">
        <v>61</v>
      </c>
      <c r="B406" s="21" t="s">
        <v>1128</v>
      </c>
      <c r="C406" s="21" t="s">
        <v>1129</v>
      </c>
      <c r="D406" s="21" t="s">
        <v>17</v>
      </c>
      <c r="E406" s="21" t="s">
        <v>18</v>
      </c>
      <c r="F406" s="21" t="s">
        <v>19</v>
      </c>
      <c r="G406" s="21" t="s">
        <v>1168</v>
      </c>
      <c r="H406" s="21" t="s">
        <v>1172</v>
      </c>
      <c r="I406" s="21" t="s">
        <v>1173</v>
      </c>
      <c r="J406" s="21" t="s">
        <v>23</v>
      </c>
      <c r="K406" s="21"/>
      <c r="L406" s="21" t="s">
        <v>368</v>
      </c>
      <c r="M406" s="21" t="s">
        <v>12</v>
      </c>
      <c r="N406" s="21" t="s">
        <v>25</v>
      </c>
      <c r="O406" s="21" t="s">
        <v>622</v>
      </c>
      <c r="P406" s="21" t="s">
        <v>391</v>
      </c>
      <c r="Q406" s="92">
        <v>1800</v>
      </c>
      <c r="R406" s="22">
        <f>IF(EXACT($D$6,"LOT 3 (Tots)"),SUMIF(Inventari!K:K,Tasques!E406,Inventari!Q:Q),SUMIFS(Inventari!Q:Q,Inventari!O:O,$D$7,Inventari!K:K,Tasques!E406))</f>
        <v>4</v>
      </c>
      <c r="S406" s="22"/>
      <c r="T406" s="92">
        <f t="shared" si="24"/>
        <v>7200</v>
      </c>
      <c r="U406" s="22">
        <v>12</v>
      </c>
      <c r="V406" s="92">
        <f t="shared" si="25"/>
        <v>86400</v>
      </c>
      <c r="W406" s="87" t="e">
        <f>_xlfn.XLOOKUP(P406,#REF!,#REF!)</f>
        <v>#REF!</v>
      </c>
      <c r="X406" s="80" t="e">
        <f t="shared" si="26"/>
        <v>#REF!</v>
      </c>
      <c r="Y406" s="80" t="str">
        <f>IF(EXACT(COUNTIFS($B$1:B406,B406,$E$1:E406,E406),_xlfn.MAXIFS(AA:AA,B:B,B406,E:E,E406)),SUMIFS(X:X,B:B,B406,E:E,E406),"")</f>
        <v/>
      </c>
      <c r="Z406" s="81" t="str">
        <f t="shared" si="27"/>
        <v/>
      </c>
      <c r="AA406" s="98">
        <f>COUNTIFS($B$1:B406,B406,$E$1:E406,E406)</f>
        <v>3</v>
      </c>
      <c r="AB406" s="98"/>
    </row>
    <row r="407" spans="1:28" ht="19.95" customHeight="1" x14ac:dyDescent="0.3">
      <c r="A407" s="9" t="s">
        <v>61</v>
      </c>
      <c r="B407" s="21" t="s">
        <v>1128</v>
      </c>
      <c r="C407" s="21" t="s">
        <v>1129</v>
      </c>
      <c r="D407" s="21" t="s">
        <v>17</v>
      </c>
      <c r="E407" s="21" t="s">
        <v>18</v>
      </c>
      <c r="F407" s="21" t="s">
        <v>19</v>
      </c>
      <c r="G407" s="21" t="s">
        <v>1168</v>
      </c>
      <c r="H407" s="21" t="s">
        <v>1174</v>
      </c>
      <c r="I407" s="21" t="s">
        <v>1110</v>
      </c>
      <c r="J407" s="21" t="s">
        <v>23</v>
      </c>
      <c r="K407" s="21"/>
      <c r="L407" s="21" t="s">
        <v>368</v>
      </c>
      <c r="M407" s="21" t="s">
        <v>12</v>
      </c>
      <c r="N407" s="21" t="s">
        <v>25</v>
      </c>
      <c r="O407" s="21" t="s">
        <v>622</v>
      </c>
      <c r="P407" s="21" t="s">
        <v>391</v>
      </c>
      <c r="Q407" s="92">
        <v>1800</v>
      </c>
      <c r="R407" s="22">
        <f>IF(EXACT($D$6,"LOT 3 (Tots)"),SUMIF(Inventari!K:K,Tasques!E407,Inventari!Q:Q),SUMIFS(Inventari!Q:Q,Inventari!O:O,$D$7,Inventari!K:K,Tasques!E407))</f>
        <v>4</v>
      </c>
      <c r="S407" s="22"/>
      <c r="T407" s="92">
        <f t="shared" si="24"/>
        <v>7200</v>
      </c>
      <c r="U407" s="22">
        <v>12</v>
      </c>
      <c r="V407" s="92">
        <f t="shared" si="25"/>
        <v>86400</v>
      </c>
      <c r="W407" s="87" t="e">
        <f>_xlfn.XLOOKUP(P407,#REF!,#REF!)</f>
        <v>#REF!</v>
      </c>
      <c r="X407" s="80" t="e">
        <f t="shared" si="26"/>
        <v>#REF!</v>
      </c>
      <c r="Y407" s="80" t="e">
        <f>IF(EXACT(COUNTIFS($B$1:B407,B407,$E$1:E407,E407),_xlfn.MAXIFS(AA:AA,B:B,B407,E:E,E407)),SUMIFS(X:X,B:B,B407,E:E,E407),"")</f>
        <v>#REF!</v>
      </c>
      <c r="Z407" s="81" t="str">
        <f t="shared" si="27"/>
        <v/>
      </c>
      <c r="AA407" s="98">
        <f>COUNTIFS($B$1:B407,B407,$E$1:E407,E407)</f>
        <v>4</v>
      </c>
      <c r="AB407" s="98"/>
    </row>
    <row r="408" spans="1:28" ht="19.95" customHeight="1" x14ac:dyDescent="0.3">
      <c r="A408" s="9" t="s">
        <v>61</v>
      </c>
      <c r="B408" s="21" t="s">
        <v>1128</v>
      </c>
      <c r="C408" s="21" t="s">
        <v>1129</v>
      </c>
      <c r="D408" s="21" t="s">
        <v>17</v>
      </c>
      <c r="E408" s="21" t="s">
        <v>32</v>
      </c>
      <c r="F408" s="21" t="s">
        <v>33</v>
      </c>
      <c r="G408" s="21" t="s">
        <v>1175</v>
      </c>
      <c r="H408" s="21" t="s">
        <v>1176</v>
      </c>
      <c r="I408" s="21" t="s">
        <v>1177</v>
      </c>
      <c r="J408" s="21" t="s">
        <v>23</v>
      </c>
      <c r="K408" s="21"/>
      <c r="L408" s="21" t="s">
        <v>368</v>
      </c>
      <c r="M408" s="21" t="s">
        <v>12</v>
      </c>
      <c r="N408" s="21" t="s">
        <v>25</v>
      </c>
      <c r="O408" s="21" t="s">
        <v>622</v>
      </c>
      <c r="P408" s="21" t="s">
        <v>391</v>
      </c>
      <c r="Q408" s="92">
        <v>360</v>
      </c>
      <c r="R408" s="22">
        <f>IF(EXACT($D$6,"LOT 3 (Tots)"),SUMIF(Inventari!K:K,Tasques!E408,Inventari!Q:Q),SUMIFS(Inventari!Q:Q,Inventari!O:O,$D$7,Inventari!K:K,Tasques!E408))</f>
        <v>9</v>
      </c>
      <c r="S408" s="22"/>
      <c r="T408" s="92">
        <f t="shared" si="24"/>
        <v>3240</v>
      </c>
      <c r="U408" s="22">
        <v>12</v>
      </c>
      <c r="V408" s="92">
        <f t="shared" si="25"/>
        <v>38880</v>
      </c>
      <c r="W408" s="87" t="e">
        <f>_xlfn.XLOOKUP(P408,#REF!,#REF!)</f>
        <v>#REF!</v>
      </c>
      <c r="X408" s="80" t="e">
        <f t="shared" si="26"/>
        <v>#REF!</v>
      </c>
      <c r="Y408" s="80" t="str">
        <f>IF(EXACT(COUNTIFS($B$1:B408,B408,$E$1:E408,E408),_xlfn.MAXIFS(AA:AA,B:B,B408,E:E,E408)),SUMIFS(X:X,B:B,B408,E:E,E408),"")</f>
        <v/>
      </c>
      <c r="Z408" s="81" t="str">
        <f t="shared" si="27"/>
        <v/>
      </c>
      <c r="AA408" s="98">
        <f>COUNTIFS($B$1:B408,B408,$E$1:E408,E408)</f>
        <v>1</v>
      </c>
      <c r="AB408" s="98"/>
    </row>
    <row r="409" spans="1:28" ht="19.95" customHeight="1" x14ac:dyDescent="0.3">
      <c r="A409" s="9" t="s">
        <v>61</v>
      </c>
      <c r="B409" s="21" t="s">
        <v>1128</v>
      </c>
      <c r="C409" s="21" t="s">
        <v>1129</v>
      </c>
      <c r="D409" s="21" t="s">
        <v>17</v>
      </c>
      <c r="E409" s="21" t="s">
        <v>32</v>
      </c>
      <c r="F409" s="21" t="s">
        <v>33</v>
      </c>
      <c r="G409" s="21" t="s">
        <v>1175</v>
      </c>
      <c r="H409" s="21" t="s">
        <v>1178</v>
      </c>
      <c r="I409" s="21" t="s">
        <v>1152</v>
      </c>
      <c r="J409" s="21" t="s">
        <v>23</v>
      </c>
      <c r="K409" s="21"/>
      <c r="L409" s="21" t="s">
        <v>368</v>
      </c>
      <c r="M409" s="21" t="s">
        <v>12</v>
      </c>
      <c r="N409" s="21" t="s">
        <v>25</v>
      </c>
      <c r="O409" s="21" t="s">
        <v>622</v>
      </c>
      <c r="P409" s="21" t="s">
        <v>391</v>
      </c>
      <c r="Q409" s="92">
        <v>360</v>
      </c>
      <c r="R409" s="22">
        <f>IF(EXACT($D$6,"LOT 3 (Tots)"),SUMIF(Inventari!K:K,Tasques!E409,Inventari!Q:Q),SUMIFS(Inventari!Q:Q,Inventari!O:O,$D$7,Inventari!K:K,Tasques!E409))</f>
        <v>9</v>
      </c>
      <c r="S409" s="22"/>
      <c r="T409" s="92">
        <f t="shared" si="24"/>
        <v>3240</v>
      </c>
      <c r="U409" s="22">
        <v>12</v>
      </c>
      <c r="V409" s="92">
        <f t="shared" si="25"/>
        <v>38880</v>
      </c>
      <c r="W409" s="87" t="e">
        <f>_xlfn.XLOOKUP(P409,#REF!,#REF!)</f>
        <v>#REF!</v>
      </c>
      <c r="X409" s="80" t="e">
        <f t="shared" si="26"/>
        <v>#REF!</v>
      </c>
      <c r="Y409" s="80" t="e">
        <f>IF(EXACT(COUNTIFS($B$1:B409,B409,$E$1:E409,E409),_xlfn.MAXIFS(AA:AA,B:B,B409,E:E,E409)),SUMIFS(X:X,B:B,B409,E:E,E409),"")</f>
        <v>#REF!</v>
      </c>
      <c r="Z409" s="81" t="str">
        <f t="shared" si="27"/>
        <v/>
      </c>
      <c r="AA409" s="98">
        <f>COUNTIFS($B$1:B409,B409,$E$1:E409,E409)</f>
        <v>2</v>
      </c>
      <c r="AB409" s="98"/>
    </row>
    <row r="410" spans="1:28" ht="19.95" customHeight="1" x14ac:dyDescent="0.3">
      <c r="A410" s="9" t="s">
        <v>61</v>
      </c>
      <c r="B410" s="21" t="s">
        <v>1128</v>
      </c>
      <c r="C410" s="21" t="s">
        <v>1129</v>
      </c>
      <c r="D410" s="21" t="s">
        <v>17</v>
      </c>
      <c r="E410" s="21" t="s">
        <v>28</v>
      </c>
      <c r="F410" s="21" t="s">
        <v>29</v>
      </c>
      <c r="G410" s="21" t="s">
        <v>1175</v>
      </c>
      <c r="H410" s="21" t="s">
        <v>1179</v>
      </c>
      <c r="I410" s="21" t="s">
        <v>1177</v>
      </c>
      <c r="J410" s="21" t="s">
        <v>23</v>
      </c>
      <c r="K410" s="21"/>
      <c r="L410" s="21" t="s">
        <v>368</v>
      </c>
      <c r="M410" s="21" t="s">
        <v>12</v>
      </c>
      <c r="N410" s="21" t="s">
        <v>25</v>
      </c>
      <c r="O410" s="21" t="s">
        <v>622</v>
      </c>
      <c r="P410" s="21" t="s">
        <v>391</v>
      </c>
      <c r="Q410" s="92">
        <v>360</v>
      </c>
      <c r="R410" s="22">
        <f>IF(EXACT($D$6,"LOT 3 (Tots)"),SUMIF(Inventari!K:K,Tasques!E410,Inventari!Q:Q),SUMIFS(Inventari!Q:Q,Inventari!O:O,$D$7,Inventari!K:K,Tasques!E410))</f>
        <v>5</v>
      </c>
      <c r="S410" s="22"/>
      <c r="T410" s="92">
        <f t="shared" si="24"/>
        <v>1800</v>
      </c>
      <c r="U410" s="22">
        <v>12</v>
      </c>
      <c r="V410" s="92">
        <f t="shared" si="25"/>
        <v>21600</v>
      </c>
      <c r="W410" s="87" t="e">
        <f>_xlfn.XLOOKUP(P410,#REF!,#REF!)</f>
        <v>#REF!</v>
      </c>
      <c r="X410" s="80" t="e">
        <f t="shared" si="26"/>
        <v>#REF!</v>
      </c>
      <c r="Y410" s="80" t="str">
        <f>IF(EXACT(COUNTIFS($B$1:B410,B410,$E$1:E410,E410),_xlfn.MAXIFS(AA:AA,B:B,B410,E:E,E410)),SUMIFS(X:X,B:B,B410,E:E,E410),"")</f>
        <v/>
      </c>
      <c r="Z410" s="81" t="str">
        <f t="shared" si="27"/>
        <v/>
      </c>
      <c r="AA410" s="98">
        <f>COUNTIFS($B$1:B410,B410,$E$1:E410,E410)</f>
        <v>1</v>
      </c>
      <c r="AB410" s="98"/>
    </row>
    <row r="411" spans="1:28" ht="19.95" customHeight="1" x14ac:dyDescent="0.3">
      <c r="A411" s="9" t="s">
        <v>61</v>
      </c>
      <c r="B411" s="21" t="s">
        <v>1128</v>
      </c>
      <c r="C411" s="21" t="s">
        <v>1129</v>
      </c>
      <c r="D411" s="21" t="s">
        <v>17</v>
      </c>
      <c r="E411" s="21" t="s">
        <v>28</v>
      </c>
      <c r="F411" s="21" t="s">
        <v>29</v>
      </c>
      <c r="G411" s="21" t="s">
        <v>1175</v>
      </c>
      <c r="H411" s="21" t="s">
        <v>1180</v>
      </c>
      <c r="I411" s="21" t="s">
        <v>1152</v>
      </c>
      <c r="J411" s="21" t="s">
        <v>23</v>
      </c>
      <c r="K411" s="21"/>
      <c r="L411" s="21" t="s">
        <v>368</v>
      </c>
      <c r="M411" s="21" t="s">
        <v>12</v>
      </c>
      <c r="N411" s="21" t="s">
        <v>25</v>
      </c>
      <c r="O411" s="21" t="s">
        <v>622</v>
      </c>
      <c r="P411" s="21" t="s">
        <v>391</v>
      </c>
      <c r="Q411" s="92">
        <v>360</v>
      </c>
      <c r="R411" s="22">
        <f>IF(EXACT($D$6,"LOT 3 (Tots)"),SUMIF(Inventari!K:K,Tasques!E411,Inventari!Q:Q),SUMIFS(Inventari!Q:Q,Inventari!O:O,$D$7,Inventari!K:K,Tasques!E411))</f>
        <v>5</v>
      </c>
      <c r="S411" s="22"/>
      <c r="T411" s="92">
        <f t="shared" si="24"/>
        <v>1800</v>
      </c>
      <c r="U411" s="22">
        <v>12</v>
      </c>
      <c r="V411" s="92">
        <f t="shared" si="25"/>
        <v>21600</v>
      </c>
      <c r="W411" s="87" t="e">
        <f>_xlfn.XLOOKUP(P411,#REF!,#REF!)</f>
        <v>#REF!</v>
      </c>
      <c r="X411" s="80" t="e">
        <f t="shared" si="26"/>
        <v>#REF!</v>
      </c>
      <c r="Y411" s="80" t="e">
        <f>IF(EXACT(COUNTIFS($B$1:B411,B411,$E$1:E411,E411),_xlfn.MAXIFS(AA:AA,B:B,B411,E:E,E411)),SUMIFS(X:X,B:B,B411,E:E,E411),"")</f>
        <v>#REF!</v>
      </c>
      <c r="Z411" s="81" t="str">
        <f t="shared" si="27"/>
        <v/>
      </c>
      <c r="AA411" s="98">
        <f>COUNTIFS($B$1:B411,B411,$E$1:E411,E411)</f>
        <v>2</v>
      </c>
      <c r="AB411" s="98"/>
    </row>
    <row r="412" spans="1:28" ht="19.95" customHeight="1" x14ac:dyDescent="0.3">
      <c r="A412" s="9" t="s">
        <v>61</v>
      </c>
      <c r="B412" s="21" t="s">
        <v>1128</v>
      </c>
      <c r="C412" s="21" t="s">
        <v>1129</v>
      </c>
      <c r="D412" s="21" t="s">
        <v>17</v>
      </c>
      <c r="E412" s="21" t="s">
        <v>35</v>
      </c>
      <c r="F412" s="21" t="s">
        <v>36</v>
      </c>
      <c r="G412" s="21" t="s">
        <v>1181</v>
      </c>
      <c r="H412" s="21" t="s">
        <v>1182</v>
      </c>
      <c r="I412" s="21" t="s">
        <v>1177</v>
      </c>
      <c r="J412" s="21" t="s">
        <v>23</v>
      </c>
      <c r="K412" s="21"/>
      <c r="L412" s="21" t="s">
        <v>368</v>
      </c>
      <c r="M412" s="21" t="s">
        <v>12</v>
      </c>
      <c r="N412" s="21" t="s">
        <v>25</v>
      </c>
      <c r="O412" s="21" t="s">
        <v>622</v>
      </c>
      <c r="P412" s="21" t="s">
        <v>391</v>
      </c>
      <c r="Q412" s="92">
        <v>360</v>
      </c>
      <c r="R412" s="22">
        <f>IF(EXACT($D$6,"LOT 3 (Tots)"),SUMIF(Inventari!K:K,Tasques!E412,Inventari!Q:Q),SUMIFS(Inventari!Q:Q,Inventari!O:O,$D$7,Inventari!K:K,Tasques!E412))</f>
        <v>8</v>
      </c>
      <c r="S412" s="22"/>
      <c r="T412" s="92">
        <f t="shared" si="24"/>
        <v>2880</v>
      </c>
      <c r="U412" s="22">
        <v>12</v>
      </c>
      <c r="V412" s="92">
        <f t="shared" si="25"/>
        <v>34560</v>
      </c>
      <c r="W412" s="87" t="e">
        <f>_xlfn.XLOOKUP(P412,#REF!,#REF!)</f>
        <v>#REF!</v>
      </c>
      <c r="X412" s="80" t="e">
        <f t="shared" si="26"/>
        <v>#REF!</v>
      </c>
      <c r="Y412" s="80" t="str">
        <f>IF(EXACT(COUNTIFS($B$1:B412,B412,$E$1:E412,E412),_xlfn.MAXIFS(AA:AA,B:B,B412,E:E,E412)),SUMIFS(X:X,B:B,B412,E:E,E412),"")</f>
        <v/>
      </c>
      <c r="Z412" s="81" t="str">
        <f t="shared" si="27"/>
        <v/>
      </c>
      <c r="AA412" s="98">
        <f>COUNTIFS($B$1:B412,B412,$E$1:E412,E412)</f>
        <v>1</v>
      </c>
      <c r="AB412" s="98"/>
    </row>
    <row r="413" spans="1:28" ht="19.95" customHeight="1" x14ac:dyDescent="0.3">
      <c r="A413" s="9" t="s">
        <v>61</v>
      </c>
      <c r="B413" s="21" t="s">
        <v>1128</v>
      </c>
      <c r="C413" s="21" t="s">
        <v>1129</v>
      </c>
      <c r="D413" s="21" t="s">
        <v>17</v>
      </c>
      <c r="E413" s="21" t="s">
        <v>35</v>
      </c>
      <c r="F413" s="21" t="s">
        <v>36</v>
      </c>
      <c r="G413" s="21" t="s">
        <v>1181</v>
      </c>
      <c r="H413" s="21" t="s">
        <v>1183</v>
      </c>
      <c r="I413" s="21" t="s">
        <v>1152</v>
      </c>
      <c r="J413" s="21" t="s">
        <v>23</v>
      </c>
      <c r="K413" s="21"/>
      <c r="L413" s="21" t="s">
        <v>368</v>
      </c>
      <c r="M413" s="21" t="s">
        <v>12</v>
      </c>
      <c r="N413" s="21" t="s">
        <v>25</v>
      </c>
      <c r="O413" s="21" t="s">
        <v>622</v>
      </c>
      <c r="P413" s="21" t="s">
        <v>391</v>
      </c>
      <c r="Q413" s="92">
        <v>360</v>
      </c>
      <c r="R413" s="22">
        <f>IF(EXACT($D$6,"LOT 3 (Tots)"),SUMIF(Inventari!K:K,Tasques!E413,Inventari!Q:Q),SUMIFS(Inventari!Q:Q,Inventari!O:O,$D$7,Inventari!K:K,Tasques!E413))</f>
        <v>8</v>
      </c>
      <c r="S413" s="22"/>
      <c r="T413" s="92">
        <f t="shared" si="24"/>
        <v>2880</v>
      </c>
      <c r="U413" s="22">
        <v>12</v>
      </c>
      <c r="V413" s="92">
        <f t="shared" si="25"/>
        <v>34560</v>
      </c>
      <c r="W413" s="87" t="e">
        <f>_xlfn.XLOOKUP(P413,#REF!,#REF!)</f>
        <v>#REF!</v>
      </c>
      <c r="X413" s="80" t="e">
        <f t="shared" si="26"/>
        <v>#REF!</v>
      </c>
      <c r="Y413" s="80" t="e">
        <f>IF(EXACT(COUNTIFS($B$1:B413,B413,$E$1:E413,E413),_xlfn.MAXIFS(AA:AA,B:B,B413,E:E,E413)),SUMIFS(X:X,B:B,B413,E:E,E413),"")</f>
        <v>#REF!</v>
      </c>
      <c r="Z413" s="81" t="str">
        <f t="shared" si="27"/>
        <v/>
      </c>
      <c r="AA413" s="98">
        <f>COUNTIFS($B$1:B413,B413,$E$1:E413,E413)</f>
        <v>2</v>
      </c>
      <c r="AB413" s="98"/>
    </row>
    <row r="414" spans="1:28" ht="19.95" customHeight="1" x14ac:dyDescent="0.3">
      <c r="A414" s="9" t="s">
        <v>61</v>
      </c>
      <c r="B414" s="21" t="s">
        <v>1128</v>
      </c>
      <c r="C414" s="21" t="s">
        <v>1129</v>
      </c>
      <c r="D414" s="21" t="s">
        <v>17</v>
      </c>
      <c r="E414" s="21" t="s">
        <v>39</v>
      </c>
      <c r="F414" s="21" t="s">
        <v>40</v>
      </c>
      <c r="G414" s="21" t="s">
        <v>1184</v>
      </c>
      <c r="H414" s="21" t="s">
        <v>1185</v>
      </c>
      <c r="I414" s="21" t="s">
        <v>1186</v>
      </c>
      <c r="J414" s="21" t="s">
        <v>23</v>
      </c>
      <c r="K414" s="21"/>
      <c r="L414" s="21" t="s">
        <v>368</v>
      </c>
      <c r="M414" s="21" t="s">
        <v>12</v>
      </c>
      <c r="N414" s="21" t="s">
        <v>25</v>
      </c>
      <c r="O414" s="21" t="s">
        <v>622</v>
      </c>
      <c r="P414" s="21" t="s">
        <v>391</v>
      </c>
      <c r="Q414" s="92">
        <v>360</v>
      </c>
      <c r="R414" s="22">
        <f>IF(EXACT($D$6,"LOT 3 (Tots)"),SUMIF(Inventari!K:K,Tasques!E414,Inventari!Q:Q),SUMIFS(Inventari!Q:Q,Inventari!O:O,$D$7,Inventari!K:K,Tasques!E414))</f>
        <v>1</v>
      </c>
      <c r="S414" s="22"/>
      <c r="T414" s="92">
        <f t="shared" si="24"/>
        <v>360</v>
      </c>
      <c r="U414" s="22">
        <v>12</v>
      </c>
      <c r="V414" s="92">
        <f t="shared" si="25"/>
        <v>4320</v>
      </c>
      <c r="W414" s="87" t="e">
        <f>_xlfn.XLOOKUP(P414,#REF!,#REF!)</f>
        <v>#REF!</v>
      </c>
      <c r="X414" s="80" t="e">
        <f t="shared" si="26"/>
        <v>#REF!</v>
      </c>
      <c r="Y414" s="80" t="str">
        <f>IF(EXACT(COUNTIFS($B$1:B414,B414,$E$1:E414,E414),_xlfn.MAXIFS(AA:AA,B:B,B414,E:E,E414)),SUMIFS(X:X,B:B,B414,E:E,E414),"")</f>
        <v/>
      </c>
      <c r="Z414" s="81" t="str">
        <f t="shared" si="27"/>
        <v/>
      </c>
      <c r="AA414" s="98">
        <f>COUNTIFS($B$1:B414,B414,$E$1:E414,E414)</f>
        <v>1</v>
      </c>
      <c r="AB414" s="98"/>
    </row>
    <row r="415" spans="1:28" ht="19.95" customHeight="1" x14ac:dyDescent="0.3">
      <c r="A415" s="9" t="s">
        <v>61</v>
      </c>
      <c r="B415" s="21" t="s">
        <v>1128</v>
      </c>
      <c r="C415" s="21" t="s">
        <v>1129</v>
      </c>
      <c r="D415" s="21" t="s">
        <v>17</v>
      </c>
      <c r="E415" s="21" t="s">
        <v>39</v>
      </c>
      <c r="F415" s="21" t="s">
        <v>40</v>
      </c>
      <c r="G415" s="21" t="s">
        <v>1184</v>
      </c>
      <c r="H415" s="21" t="s">
        <v>1187</v>
      </c>
      <c r="I415" s="21" t="s">
        <v>1164</v>
      </c>
      <c r="J415" s="21" t="s">
        <v>23</v>
      </c>
      <c r="K415" s="21"/>
      <c r="L415" s="21" t="s">
        <v>368</v>
      </c>
      <c r="M415" s="21" t="s">
        <v>12</v>
      </c>
      <c r="N415" s="21" t="s">
        <v>25</v>
      </c>
      <c r="O415" s="21" t="s">
        <v>622</v>
      </c>
      <c r="P415" s="21" t="s">
        <v>391</v>
      </c>
      <c r="Q415" s="92">
        <v>360</v>
      </c>
      <c r="R415" s="22">
        <f>IF(EXACT($D$6,"LOT 3 (Tots)"),SUMIF(Inventari!K:K,Tasques!E415,Inventari!Q:Q),SUMIFS(Inventari!Q:Q,Inventari!O:O,$D$7,Inventari!K:K,Tasques!E415))</f>
        <v>1</v>
      </c>
      <c r="S415" s="22"/>
      <c r="T415" s="92">
        <f t="shared" si="24"/>
        <v>360</v>
      </c>
      <c r="U415" s="22">
        <v>12</v>
      </c>
      <c r="V415" s="92">
        <f t="shared" si="25"/>
        <v>4320</v>
      </c>
      <c r="W415" s="87" t="e">
        <f>_xlfn.XLOOKUP(P415,#REF!,#REF!)</f>
        <v>#REF!</v>
      </c>
      <c r="X415" s="80" t="e">
        <f t="shared" si="26"/>
        <v>#REF!</v>
      </c>
      <c r="Y415" s="80" t="e">
        <f>IF(EXACT(COUNTIFS($B$1:B415,B415,$E$1:E415,E415),_xlfn.MAXIFS(AA:AA,B:B,B415,E:E,E415)),SUMIFS(X:X,B:B,B415,E:E,E415),"")</f>
        <v>#REF!</v>
      </c>
      <c r="Z415" s="81" t="str">
        <f t="shared" si="27"/>
        <v/>
      </c>
      <c r="AA415" s="98">
        <f>COUNTIFS($B$1:B415,B415,$E$1:E415,E415)</f>
        <v>2</v>
      </c>
      <c r="AB415" s="98"/>
    </row>
    <row r="416" spans="1:28" ht="19.95" customHeight="1" x14ac:dyDescent="0.3">
      <c r="A416" s="9" t="s">
        <v>61</v>
      </c>
      <c r="B416" s="21" t="s">
        <v>1128</v>
      </c>
      <c r="C416" s="21" t="s">
        <v>1129</v>
      </c>
      <c r="D416" s="21" t="s">
        <v>17</v>
      </c>
      <c r="E416" s="21" t="s">
        <v>43</v>
      </c>
      <c r="F416" s="21" t="s">
        <v>44</v>
      </c>
      <c r="G416" s="21" t="s">
        <v>1188</v>
      </c>
      <c r="H416" s="21" t="s">
        <v>1189</v>
      </c>
      <c r="I416" s="21" t="s">
        <v>1186</v>
      </c>
      <c r="J416" s="21" t="s">
        <v>23</v>
      </c>
      <c r="K416" s="21"/>
      <c r="L416" s="21" t="s">
        <v>368</v>
      </c>
      <c r="M416" s="21" t="s">
        <v>12</v>
      </c>
      <c r="N416" s="21" t="s">
        <v>25</v>
      </c>
      <c r="O416" s="21" t="s">
        <v>622</v>
      </c>
      <c r="P416" s="21" t="s">
        <v>391</v>
      </c>
      <c r="Q416" s="92">
        <v>360</v>
      </c>
      <c r="R416" s="22">
        <f>IF(EXACT($D$6,"LOT 3 (Tots)"),SUMIF(Inventari!K:K,Tasques!E416,Inventari!Q:Q),SUMIFS(Inventari!Q:Q,Inventari!O:O,$D$7,Inventari!K:K,Tasques!E416))</f>
        <v>3</v>
      </c>
      <c r="S416" s="22"/>
      <c r="T416" s="92">
        <f t="shared" si="24"/>
        <v>1080</v>
      </c>
      <c r="U416" s="22">
        <v>12</v>
      </c>
      <c r="V416" s="92">
        <f t="shared" si="25"/>
        <v>12960</v>
      </c>
      <c r="W416" s="87" t="e">
        <f>_xlfn.XLOOKUP(P416,#REF!,#REF!)</f>
        <v>#REF!</v>
      </c>
      <c r="X416" s="80" t="e">
        <f t="shared" si="26"/>
        <v>#REF!</v>
      </c>
      <c r="Y416" s="80" t="str">
        <f>IF(EXACT(COUNTIFS($B$1:B416,B416,$E$1:E416,E416),_xlfn.MAXIFS(AA:AA,B:B,B416,E:E,E416)),SUMIFS(X:X,B:B,B416,E:E,E416),"")</f>
        <v/>
      </c>
      <c r="Z416" s="81" t="str">
        <f t="shared" si="27"/>
        <v/>
      </c>
      <c r="AA416" s="98">
        <f>COUNTIFS($B$1:B416,B416,$E$1:E416,E416)</f>
        <v>1</v>
      </c>
      <c r="AB416" s="98"/>
    </row>
    <row r="417" spans="1:28" ht="19.95" customHeight="1" x14ac:dyDescent="0.3">
      <c r="A417" s="9" t="s">
        <v>61</v>
      </c>
      <c r="B417" s="21" t="s">
        <v>1128</v>
      </c>
      <c r="C417" s="21" t="s">
        <v>1129</v>
      </c>
      <c r="D417" s="21" t="s">
        <v>17</v>
      </c>
      <c r="E417" s="21" t="s">
        <v>43</v>
      </c>
      <c r="F417" s="21" t="s">
        <v>44</v>
      </c>
      <c r="G417" s="21" t="s">
        <v>1188</v>
      </c>
      <c r="H417" s="21" t="s">
        <v>1190</v>
      </c>
      <c r="I417" s="21" t="s">
        <v>1164</v>
      </c>
      <c r="J417" s="21" t="s">
        <v>23</v>
      </c>
      <c r="K417" s="21"/>
      <c r="L417" s="21" t="s">
        <v>368</v>
      </c>
      <c r="M417" s="21" t="s">
        <v>12</v>
      </c>
      <c r="N417" s="21" t="s">
        <v>25</v>
      </c>
      <c r="O417" s="21" t="s">
        <v>622</v>
      </c>
      <c r="P417" s="21" t="s">
        <v>391</v>
      </c>
      <c r="Q417" s="92">
        <v>360</v>
      </c>
      <c r="R417" s="22">
        <f>IF(EXACT($D$6,"LOT 3 (Tots)"),SUMIF(Inventari!K:K,Tasques!E417,Inventari!Q:Q),SUMIFS(Inventari!Q:Q,Inventari!O:O,$D$7,Inventari!K:K,Tasques!E417))</f>
        <v>3</v>
      </c>
      <c r="S417" s="22"/>
      <c r="T417" s="92">
        <f t="shared" si="24"/>
        <v>1080</v>
      </c>
      <c r="U417" s="22">
        <v>12</v>
      </c>
      <c r="V417" s="92">
        <f t="shared" si="25"/>
        <v>12960</v>
      </c>
      <c r="W417" s="87" t="e">
        <f>_xlfn.XLOOKUP(P417,#REF!,#REF!)</f>
        <v>#REF!</v>
      </c>
      <c r="X417" s="80" t="e">
        <f t="shared" si="26"/>
        <v>#REF!</v>
      </c>
      <c r="Y417" s="80" t="e">
        <f>IF(EXACT(COUNTIFS($B$1:B417,B417,$E$1:E417,E417),_xlfn.MAXIFS(AA:AA,B:B,B417,E:E,E417)),SUMIFS(X:X,B:B,B417,E:E,E417),"")</f>
        <v>#REF!</v>
      </c>
      <c r="Z417" s="81" t="str">
        <f t="shared" si="27"/>
        <v/>
      </c>
      <c r="AA417" s="98">
        <f>COUNTIFS($B$1:B417,B417,$E$1:E417,E417)</f>
        <v>2</v>
      </c>
      <c r="AB417" s="98"/>
    </row>
    <row r="418" spans="1:28" ht="19.95" customHeight="1" x14ac:dyDescent="0.3">
      <c r="A418" s="9" t="s">
        <v>61</v>
      </c>
      <c r="B418" s="21" t="s">
        <v>1128</v>
      </c>
      <c r="C418" s="21" t="s">
        <v>1129</v>
      </c>
      <c r="D418" s="21" t="s">
        <v>17</v>
      </c>
      <c r="E418" s="21" t="s">
        <v>47</v>
      </c>
      <c r="F418" s="21" t="s">
        <v>48</v>
      </c>
      <c r="G418" s="21" t="s">
        <v>1191</v>
      </c>
      <c r="H418" s="21" t="s">
        <v>1192</v>
      </c>
      <c r="I418" s="21" t="s">
        <v>1177</v>
      </c>
      <c r="J418" s="21" t="s">
        <v>23</v>
      </c>
      <c r="K418" s="21"/>
      <c r="L418" s="21" t="s">
        <v>368</v>
      </c>
      <c r="M418" s="21" t="s">
        <v>12</v>
      </c>
      <c r="N418" s="21" t="s">
        <v>25</v>
      </c>
      <c r="O418" s="21" t="s">
        <v>622</v>
      </c>
      <c r="P418" s="21" t="s">
        <v>391</v>
      </c>
      <c r="Q418" s="92">
        <v>180</v>
      </c>
      <c r="R418" s="22">
        <f>IF(EXACT($D$6,"LOT 3 (Tots)"),SUMIF(Inventari!K:K,Tasques!E418,Inventari!Q:Q),SUMIFS(Inventari!Q:Q,Inventari!O:O,$D$7,Inventari!K:K,Tasques!E418))</f>
        <v>1</v>
      </c>
      <c r="S418" s="22"/>
      <c r="T418" s="92">
        <f t="shared" si="24"/>
        <v>180</v>
      </c>
      <c r="U418" s="22">
        <v>12</v>
      </c>
      <c r="V418" s="92">
        <f t="shared" si="25"/>
        <v>2160</v>
      </c>
      <c r="W418" s="87" t="e">
        <f>_xlfn.XLOOKUP(P418,#REF!,#REF!)</f>
        <v>#REF!</v>
      </c>
      <c r="X418" s="80" t="e">
        <f t="shared" si="26"/>
        <v>#REF!</v>
      </c>
      <c r="Y418" s="80" t="e">
        <f>IF(EXACT(COUNTIFS($B$1:B418,B418,$E$1:E418,E418),_xlfn.MAXIFS(AA:AA,B:B,B418,E:E,E418)),SUMIFS(X:X,B:B,B418,E:E,E418),"")</f>
        <v>#REF!</v>
      </c>
      <c r="Z418" s="81" t="str">
        <f t="shared" si="27"/>
        <v/>
      </c>
      <c r="AA418" s="98">
        <f>COUNTIFS($B$1:B418,B418,$E$1:E418,E418)</f>
        <v>1</v>
      </c>
      <c r="AB418" s="98"/>
    </row>
    <row r="419" spans="1:28" ht="19.95" customHeight="1" x14ac:dyDescent="0.3">
      <c r="A419" s="9" t="s">
        <v>61</v>
      </c>
      <c r="B419" s="21" t="s">
        <v>1128</v>
      </c>
      <c r="C419" s="21" t="s">
        <v>1129</v>
      </c>
      <c r="D419" s="21" t="s">
        <v>89</v>
      </c>
      <c r="E419" s="21" t="s">
        <v>90</v>
      </c>
      <c r="F419" s="21" t="s">
        <v>91</v>
      </c>
      <c r="G419" s="21" t="s">
        <v>1193</v>
      </c>
      <c r="H419" s="21" t="s">
        <v>1194</v>
      </c>
      <c r="I419" s="21" t="s">
        <v>1195</v>
      </c>
      <c r="J419" s="21" t="s">
        <v>23</v>
      </c>
      <c r="K419" s="21"/>
      <c r="L419" s="21" t="s">
        <v>368</v>
      </c>
      <c r="M419" s="21" t="s">
        <v>12</v>
      </c>
      <c r="N419" s="21" t="s">
        <v>25</v>
      </c>
      <c r="O419" s="21" t="s">
        <v>622</v>
      </c>
      <c r="P419" s="21" t="s">
        <v>391</v>
      </c>
      <c r="Q419" s="92">
        <v>1800</v>
      </c>
      <c r="R419" s="22">
        <f>IF(EXACT($D$6,"LOT 3 (Tots)"),SUMIF(Inventari!K:K,Tasques!E419,Inventari!Q:Q),SUMIFS(Inventari!Q:Q,Inventari!O:O,$D$7,Inventari!K:K,Tasques!E419))</f>
        <v>13</v>
      </c>
      <c r="S419" s="22"/>
      <c r="T419" s="92">
        <f t="shared" si="24"/>
        <v>23400</v>
      </c>
      <c r="U419" s="22">
        <v>12</v>
      </c>
      <c r="V419" s="92">
        <f t="shared" si="25"/>
        <v>280800</v>
      </c>
      <c r="W419" s="87" t="e">
        <f>_xlfn.XLOOKUP(P419,#REF!,#REF!)</f>
        <v>#REF!</v>
      </c>
      <c r="X419" s="80" t="e">
        <f t="shared" si="26"/>
        <v>#REF!</v>
      </c>
      <c r="Y419" s="80" t="e">
        <f>IF(EXACT(COUNTIFS($B$1:B419,B419,$E$1:E419,E419),_xlfn.MAXIFS(AA:AA,B:B,B419,E:E,E419)),SUMIFS(X:X,B:B,B419,E:E,E419),"")</f>
        <v>#REF!</v>
      </c>
      <c r="Z419" s="81" t="str">
        <f t="shared" si="27"/>
        <v/>
      </c>
      <c r="AA419" s="98">
        <f>COUNTIFS($B$1:B419,B419,$E$1:E419,E419)</f>
        <v>1</v>
      </c>
      <c r="AB419" s="98"/>
    </row>
    <row r="420" spans="1:28" ht="19.95" customHeight="1" x14ac:dyDescent="0.3">
      <c r="A420" s="9" t="s">
        <v>61</v>
      </c>
      <c r="B420" s="21" t="s">
        <v>1128</v>
      </c>
      <c r="C420" s="21" t="s">
        <v>1129</v>
      </c>
      <c r="D420" s="21" t="s">
        <v>616</v>
      </c>
      <c r="E420" s="21" t="s">
        <v>1196</v>
      </c>
      <c r="F420" s="21" t="s">
        <v>1197</v>
      </c>
      <c r="G420" s="21" t="s">
        <v>1198</v>
      </c>
      <c r="H420" s="21" t="s">
        <v>1199</v>
      </c>
      <c r="I420" s="21" t="s">
        <v>1200</v>
      </c>
      <c r="J420" s="21" t="s">
        <v>167</v>
      </c>
      <c r="K420" s="21" t="s">
        <v>987</v>
      </c>
      <c r="L420" s="21" t="s">
        <v>368</v>
      </c>
      <c r="M420" s="21" t="s">
        <v>12</v>
      </c>
      <c r="N420" s="21" t="s">
        <v>25</v>
      </c>
      <c r="O420" s="21" t="s">
        <v>622</v>
      </c>
      <c r="P420" s="21" t="s">
        <v>391</v>
      </c>
      <c r="Q420" s="92">
        <v>1800</v>
      </c>
      <c r="R420" s="22">
        <f>IF(EXACT($D$6,"LOT 3 (Tots)"),SUMIF(Inventari!K:K,Tasques!E420,Inventari!Q:Q),SUMIFS(Inventari!Q:Q,Inventari!O:O,$D$7,Inventari!K:K,Tasques!E420))</f>
        <v>42</v>
      </c>
      <c r="S420" s="22"/>
      <c r="T420" s="92">
        <f t="shared" si="24"/>
        <v>75600</v>
      </c>
      <c r="U420" s="22">
        <v>12</v>
      </c>
      <c r="V420" s="92">
        <f t="shared" si="25"/>
        <v>907200</v>
      </c>
      <c r="W420" s="87" t="e">
        <f>_xlfn.XLOOKUP(P420,#REF!,#REF!)</f>
        <v>#REF!</v>
      </c>
      <c r="X420" s="80" t="e">
        <f t="shared" si="26"/>
        <v>#REF!</v>
      </c>
      <c r="Y420" s="80" t="str">
        <f>IF(EXACT(COUNTIFS($B$1:B420,B420,$E$1:E420,E420),_xlfn.MAXIFS(AA:AA,B:B,B420,E:E,E420)),SUMIFS(X:X,B:B,B420,E:E,E420),"")</f>
        <v/>
      </c>
      <c r="Z420" s="81" t="str">
        <f t="shared" si="27"/>
        <v/>
      </c>
      <c r="AA420" s="98">
        <f>COUNTIFS($B$1:B420,B420,$E$1:E420,E420)</f>
        <v>1</v>
      </c>
      <c r="AB420" s="98"/>
    </row>
    <row r="421" spans="1:28" ht="19.95" customHeight="1" x14ac:dyDescent="0.3">
      <c r="A421" s="9" t="s">
        <v>61</v>
      </c>
      <c r="B421" s="21" t="s">
        <v>1128</v>
      </c>
      <c r="C421" s="21" t="s">
        <v>1129</v>
      </c>
      <c r="D421" s="21" t="s">
        <v>616</v>
      </c>
      <c r="E421" s="21" t="s">
        <v>1196</v>
      </c>
      <c r="F421" s="21" t="s">
        <v>1197</v>
      </c>
      <c r="G421" s="21" t="s">
        <v>1201</v>
      </c>
      <c r="H421" s="21" t="s">
        <v>1202</v>
      </c>
      <c r="I421" s="21" t="s">
        <v>1152</v>
      </c>
      <c r="J421" s="21" t="s">
        <v>23</v>
      </c>
      <c r="K421" s="21"/>
      <c r="L421" s="21" t="s">
        <v>368</v>
      </c>
      <c r="M421" s="21" t="s">
        <v>12</v>
      </c>
      <c r="N421" s="21" t="s">
        <v>25</v>
      </c>
      <c r="O421" s="21" t="s">
        <v>622</v>
      </c>
      <c r="P421" s="21" t="s">
        <v>391</v>
      </c>
      <c r="Q421" s="92">
        <v>3600</v>
      </c>
      <c r="R421" s="22">
        <f>IF(EXACT($D$6,"LOT 3 (Tots)"),SUMIF(Inventari!K:K,Tasques!E421,Inventari!Q:Q),SUMIFS(Inventari!Q:Q,Inventari!O:O,$D$7,Inventari!K:K,Tasques!E421))</f>
        <v>42</v>
      </c>
      <c r="S421" s="22"/>
      <c r="T421" s="92">
        <f t="shared" si="24"/>
        <v>151200</v>
      </c>
      <c r="U421" s="22">
        <v>12</v>
      </c>
      <c r="V421" s="92">
        <f t="shared" si="25"/>
        <v>1814400</v>
      </c>
      <c r="W421" s="87" t="e">
        <f>_xlfn.XLOOKUP(P421,#REF!,#REF!)</f>
        <v>#REF!</v>
      </c>
      <c r="X421" s="80" t="e">
        <f t="shared" si="26"/>
        <v>#REF!</v>
      </c>
      <c r="Y421" s="80" t="e">
        <f>IF(EXACT(COUNTIFS($B$1:B421,B421,$E$1:E421,E421),_xlfn.MAXIFS(AA:AA,B:B,B421,E:E,E421)),SUMIFS(X:X,B:B,B421,E:E,E421),"")</f>
        <v>#REF!</v>
      </c>
      <c r="Z421" s="81" t="e">
        <f t="shared" si="27"/>
        <v>#REF!</v>
      </c>
      <c r="AA421" s="98">
        <f>COUNTIFS($B$1:B421,B421,$E$1:E421,E421)</f>
        <v>2</v>
      </c>
      <c r="AB421" s="98"/>
    </row>
    <row r="422" spans="1:28" ht="19.95" customHeight="1" x14ac:dyDescent="0.3">
      <c r="A422" s="3" t="s">
        <v>61</v>
      </c>
      <c r="B422" s="16" t="s">
        <v>1203</v>
      </c>
      <c r="C422" s="16" t="s">
        <v>1204</v>
      </c>
      <c r="D422" s="16" t="s">
        <v>17</v>
      </c>
      <c r="E422" s="16" t="s">
        <v>893</v>
      </c>
      <c r="F422" s="16" t="s">
        <v>894</v>
      </c>
      <c r="G422" s="16" t="s">
        <v>895</v>
      </c>
      <c r="H422" s="16" t="s">
        <v>896</v>
      </c>
      <c r="I422" s="16" t="s">
        <v>1115</v>
      </c>
      <c r="J422" s="16" t="s">
        <v>23</v>
      </c>
      <c r="K422" s="16"/>
      <c r="L422" s="16" t="s">
        <v>412</v>
      </c>
      <c r="M422" s="16" t="s">
        <v>12</v>
      </c>
      <c r="N422" s="16" t="s">
        <v>25</v>
      </c>
      <c r="O422" s="16" t="s">
        <v>622</v>
      </c>
      <c r="P422" s="16" t="s">
        <v>391</v>
      </c>
      <c r="Q422" s="91">
        <v>2400</v>
      </c>
      <c r="R422" s="19">
        <f>IF(EXACT($D$6,"LOT 3 (Tots)"),SUMIF(Inventari!K:K,Tasques!E422,Inventari!Q:Q),SUMIFS(Inventari!Q:Q,Inventari!O:O,$D$7,Inventari!K:K,Tasques!E422))</f>
        <v>10</v>
      </c>
      <c r="S422" s="19"/>
      <c r="T422" s="91">
        <f t="shared" si="24"/>
        <v>24000</v>
      </c>
      <c r="U422" s="19">
        <v>2</v>
      </c>
      <c r="V422" s="91">
        <f t="shared" si="25"/>
        <v>48000</v>
      </c>
      <c r="W422" s="86" t="e">
        <f>_xlfn.XLOOKUP(P422,#REF!,#REF!)</f>
        <v>#REF!</v>
      </c>
      <c r="X422" s="78" t="e">
        <f t="shared" si="26"/>
        <v>#REF!</v>
      </c>
      <c r="Y422" s="78" t="str">
        <f>IF(EXACT(COUNTIFS($B$1:B422,B422,$E$1:E422,E422),_xlfn.MAXIFS(AA:AA,B:B,B422,E:E,E422)),SUMIFS(X:X,B:B,B422,E:E,E422),"")</f>
        <v/>
      </c>
      <c r="Z422" s="79" t="str">
        <f t="shared" si="27"/>
        <v/>
      </c>
      <c r="AA422" s="97">
        <f>COUNTIFS($B$1:B422,B422,$E$1:E422,E422)</f>
        <v>1</v>
      </c>
      <c r="AB422" s="97"/>
    </row>
    <row r="423" spans="1:28" ht="19.95" customHeight="1" x14ac:dyDescent="0.3">
      <c r="A423" s="3" t="s">
        <v>61</v>
      </c>
      <c r="B423" s="16" t="s">
        <v>1203</v>
      </c>
      <c r="C423" s="16" t="s">
        <v>1204</v>
      </c>
      <c r="D423" s="16" t="s">
        <v>17</v>
      </c>
      <c r="E423" s="16" t="s">
        <v>893</v>
      </c>
      <c r="F423" s="16" t="s">
        <v>894</v>
      </c>
      <c r="G423" s="16" t="s">
        <v>895</v>
      </c>
      <c r="H423" s="16" t="s">
        <v>1205</v>
      </c>
      <c r="I423" s="16" t="s">
        <v>1108</v>
      </c>
      <c r="J423" s="16" t="s">
        <v>23</v>
      </c>
      <c r="K423" s="16"/>
      <c r="L423" s="16" t="s">
        <v>412</v>
      </c>
      <c r="M423" s="16" t="s">
        <v>12</v>
      </c>
      <c r="N423" s="16" t="s">
        <v>25</v>
      </c>
      <c r="O423" s="16" t="s">
        <v>622</v>
      </c>
      <c r="P423" s="16" t="s">
        <v>391</v>
      </c>
      <c r="Q423" s="91">
        <v>2400</v>
      </c>
      <c r="R423" s="19">
        <f>IF(EXACT($D$6,"LOT 3 (Tots)"),SUMIF(Inventari!K:K,Tasques!E423,Inventari!Q:Q),SUMIFS(Inventari!Q:Q,Inventari!O:O,$D$7,Inventari!K:K,Tasques!E423))</f>
        <v>10</v>
      </c>
      <c r="S423" s="19"/>
      <c r="T423" s="91">
        <f t="shared" si="24"/>
        <v>24000</v>
      </c>
      <c r="U423" s="19">
        <v>2</v>
      </c>
      <c r="V423" s="91">
        <f t="shared" si="25"/>
        <v>48000</v>
      </c>
      <c r="W423" s="86" t="e">
        <f>_xlfn.XLOOKUP(P423,#REF!,#REF!)</f>
        <v>#REF!</v>
      </c>
      <c r="X423" s="78" t="e">
        <f t="shared" si="26"/>
        <v>#REF!</v>
      </c>
      <c r="Y423" s="78" t="str">
        <f>IF(EXACT(COUNTIFS($B$1:B423,B423,$E$1:E423,E423),_xlfn.MAXIFS(AA:AA,B:B,B423,E:E,E423)),SUMIFS(X:X,B:B,B423,E:E,E423),"")</f>
        <v/>
      </c>
      <c r="Z423" s="79" t="str">
        <f t="shared" si="27"/>
        <v/>
      </c>
      <c r="AA423" s="97">
        <f>COUNTIFS($B$1:B423,B423,$E$1:E423,E423)</f>
        <v>2</v>
      </c>
      <c r="AB423" s="97"/>
    </row>
    <row r="424" spans="1:28" ht="19.95" customHeight="1" x14ac:dyDescent="0.3">
      <c r="A424" s="3" t="s">
        <v>61</v>
      </c>
      <c r="B424" s="16" t="s">
        <v>1203</v>
      </c>
      <c r="C424" s="16" t="s">
        <v>1204</v>
      </c>
      <c r="D424" s="16" t="s">
        <v>17</v>
      </c>
      <c r="E424" s="16" t="s">
        <v>893</v>
      </c>
      <c r="F424" s="16" t="s">
        <v>894</v>
      </c>
      <c r="G424" s="16" t="s">
        <v>895</v>
      </c>
      <c r="H424" s="16" t="s">
        <v>1206</v>
      </c>
      <c r="I424" s="16" t="s">
        <v>1117</v>
      </c>
      <c r="J424" s="16" t="s">
        <v>23</v>
      </c>
      <c r="K424" s="16"/>
      <c r="L424" s="16" t="s">
        <v>412</v>
      </c>
      <c r="M424" s="16" t="s">
        <v>12</v>
      </c>
      <c r="N424" s="16" t="s">
        <v>25</v>
      </c>
      <c r="O424" s="16" t="s">
        <v>622</v>
      </c>
      <c r="P424" s="16" t="s">
        <v>391</v>
      </c>
      <c r="Q424" s="91">
        <v>2400</v>
      </c>
      <c r="R424" s="19">
        <f>IF(EXACT($D$6,"LOT 3 (Tots)"),SUMIF(Inventari!K:K,Tasques!E424,Inventari!Q:Q),SUMIFS(Inventari!Q:Q,Inventari!O:O,$D$7,Inventari!K:K,Tasques!E424))</f>
        <v>10</v>
      </c>
      <c r="S424" s="19"/>
      <c r="T424" s="91">
        <f t="shared" si="24"/>
        <v>24000</v>
      </c>
      <c r="U424" s="19">
        <v>2</v>
      </c>
      <c r="V424" s="91">
        <f t="shared" si="25"/>
        <v>48000</v>
      </c>
      <c r="W424" s="86" t="e">
        <f>_xlfn.XLOOKUP(P424,#REF!,#REF!)</f>
        <v>#REF!</v>
      </c>
      <c r="X424" s="78" t="e">
        <f t="shared" si="26"/>
        <v>#REF!</v>
      </c>
      <c r="Y424" s="78" t="e">
        <f>IF(EXACT(COUNTIFS($B$1:B424,B424,$E$1:E424,E424),_xlfn.MAXIFS(AA:AA,B:B,B424,E:E,E424)),SUMIFS(X:X,B:B,B424,E:E,E424),"")</f>
        <v>#REF!</v>
      </c>
      <c r="Z424" s="79" t="str">
        <f t="shared" si="27"/>
        <v/>
      </c>
      <c r="AA424" s="97">
        <f>COUNTIFS($B$1:B424,B424,$E$1:E424,E424)</f>
        <v>3</v>
      </c>
      <c r="AB424" s="97"/>
    </row>
    <row r="425" spans="1:28" ht="19.95" customHeight="1" x14ac:dyDescent="0.3">
      <c r="A425" s="3" t="s">
        <v>61</v>
      </c>
      <c r="B425" s="16" t="s">
        <v>1203</v>
      </c>
      <c r="C425" s="16" t="s">
        <v>1204</v>
      </c>
      <c r="D425" s="16" t="s">
        <v>17</v>
      </c>
      <c r="E425" s="16" t="s">
        <v>899</v>
      </c>
      <c r="F425" s="16" t="s">
        <v>900</v>
      </c>
      <c r="G425" s="16" t="s">
        <v>901</v>
      </c>
      <c r="H425" s="16" t="s">
        <v>902</v>
      </c>
      <c r="I425" s="16" t="s">
        <v>1207</v>
      </c>
      <c r="J425" s="16" t="s">
        <v>23</v>
      </c>
      <c r="K425" s="16"/>
      <c r="L425" s="16" t="s">
        <v>412</v>
      </c>
      <c r="M425" s="16" t="s">
        <v>12</v>
      </c>
      <c r="N425" s="16" t="s">
        <v>25</v>
      </c>
      <c r="O425" s="16" t="s">
        <v>622</v>
      </c>
      <c r="P425" s="16" t="s">
        <v>391</v>
      </c>
      <c r="Q425" s="91">
        <v>360</v>
      </c>
      <c r="R425" s="19">
        <f>IF(EXACT($D$6,"LOT 3 (Tots)"),SUMIF(Inventari!K:K,Tasques!E425,Inventari!Q:Q),SUMIFS(Inventari!Q:Q,Inventari!O:O,$D$7,Inventari!K:K,Tasques!E425))</f>
        <v>4</v>
      </c>
      <c r="S425" s="19"/>
      <c r="T425" s="91">
        <f t="shared" si="24"/>
        <v>1440</v>
      </c>
      <c r="U425" s="19">
        <v>2</v>
      </c>
      <c r="V425" s="91">
        <f t="shared" si="25"/>
        <v>2880</v>
      </c>
      <c r="W425" s="86" t="e">
        <f>_xlfn.XLOOKUP(P425,#REF!,#REF!)</f>
        <v>#REF!</v>
      </c>
      <c r="X425" s="78" t="e">
        <f t="shared" si="26"/>
        <v>#REF!</v>
      </c>
      <c r="Y425" s="78" t="e">
        <f>IF(EXACT(COUNTIFS($B$1:B425,B425,$E$1:E425,E425),_xlfn.MAXIFS(AA:AA,B:B,B425,E:E,E425)),SUMIFS(X:X,B:B,B425,E:E,E425),"")</f>
        <v>#REF!</v>
      </c>
      <c r="Z425" s="79" t="str">
        <f t="shared" si="27"/>
        <v/>
      </c>
      <c r="AA425" s="97">
        <f>COUNTIFS($B$1:B425,B425,$E$1:E425,E425)</f>
        <v>1</v>
      </c>
      <c r="AB425" s="97"/>
    </row>
    <row r="426" spans="1:28" ht="19.95" customHeight="1" x14ac:dyDescent="0.3">
      <c r="A426" s="3" t="s">
        <v>61</v>
      </c>
      <c r="B426" s="16" t="s">
        <v>1203</v>
      </c>
      <c r="C426" s="16" t="s">
        <v>1204</v>
      </c>
      <c r="D426" s="16" t="s">
        <v>17</v>
      </c>
      <c r="E426" s="16" t="s">
        <v>633</v>
      </c>
      <c r="F426" s="16" t="s">
        <v>634</v>
      </c>
      <c r="G426" s="16" t="s">
        <v>904</v>
      </c>
      <c r="H426" s="16" t="s">
        <v>905</v>
      </c>
      <c r="I426" s="16" t="s">
        <v>1208</v>
      </c>
      <c r="J426" s="16" t="s">
        <v>23</v>
      </c>
      <c r="K426" s="16"/>
      <c r="L426" s="16" t="s">
        <v>412</v>
      </c>
      <c r="M426" s="16" t="s">
        <v>12</v>
      </c>
      <c r="N426" s="16" t="s">
        <v>25</v>
      </c>
      <c r="O426" s="16" t="s">
        <v>622</v>
      </c>
      <c r="P426" s="16" t="s">
        <v>391</v>
      </c>
      <c r="Q426" s="91">
        <v>594</v>
      </c>
      <c r="R426" s="19">
        <f>IF(EXACT($D$6,"LOT 3 (Tots)"),SUMIF(Inventari!K:K,Tasques!E426,Inventari!Q:Q),SUMIFS(Inventari!Q:Q,Inventari!O:O,$D$7,Inventari!K:K,Tasques!E426))</f>
        <v>50</v>
      </c>
      <c r="S426" s="19"/>
      <c r="T426" s="91">
        <f t="shared" si="24"/>
        <v>29700</v>
      </c>
      <c r="U426" s="19">
        <v>2</v>
      </c>
      <c r="V426" s="91">
        <f t="shared" si="25"/>
        <v>59400</v>
      </c>
      <c r="W426" s="86" t="e">
        <f>_xlfn.XLOOKUP(P426,#REF!,#REF!)</f>
        <v>#REF!</v>
      </c>
      <c r="X426" s="78" t="e">
        <f t="shared" si="26"/>
        <v>#REF!</v>
      </c>
      <c r="Y426" s="78" t="str">
        <f>IF(EXACT(COUNTIFS($B$1:B426,B426,$E$1:E426,E426),_xlfn.MAXIFS(AA:AA,B:B,B426,E:E,E426)),SUMIFS(X:X,B:B,B426,E:E,E426),"")</f>
        <v/>
      </c>
      <c r="Z426" s="79" t="str">
        <f t="shared" si="27"/>
        <v/>
      </c>
      <c r="AA426" s="97">
        <f>COUNTIFS($B$1:B426,B426,$E$1:E426,E426)</f>
        <v>1</v>
      </c>
      <c r="AB426" s="97"/>
    </row>
    <row r="427" spans="1:28" ht="19.95" customHeight="1" x14ac:dyDescent="0.3">
      <c r="A427" s="3" t="s">
        <v>61</v>
      </c>
      <c r="B427" s="16" t="s">
        <v>1203</v>
      </c>
      <c r="C427" s="16" t="s">
        <v>1204</v>
      </c>
      <c r="D427" s="16" t="s">
        <v>17</v>
      </c>
      <c r="E427" s="16" t="s">
        <v>633</v>
      </c>
      <c r="F427" s="16" t="s">
        <v>634</v>
      </c>
      <c r="G427" s="16" t="s">
        <v>904</v>
      </c>
      <c r="H427" s="16" t="s">
        <v>1209</v>
      </c>
      <c r="I427" s="16" t="s">
        <v>1210</v>
      </c>
      <c r="J427" s="16" t="s">
        <v>23</v>
      </c>
      <c r="K427" s="16"/>
      <c r="L427" s="16" t="s">
        <v>412</v>
      </c>
      <c r="M427" s="16" t="s">
        <v>12</v>
      </c>
      <c r="N427" s="16" t="s">
        <v>25</v>
      </c>
      <c r="O427" s="16" t="s">
        <v>622</v>
      </c>
      <c r="P427" s="16" t="s">
        <v>391</v>
      </c>
      <c r="Q427" s="91">
        <v>594</v>
      </c>
      <c r="R427" s="19">
        <f>IF(EXACT($D$6,"LOT 3 (Tots)"),SUMIF(Inventari!K:K,Tasques!E427,Inventari!Q:Q),SUMIFS(Inventari!Q:Q,Inventari!O:O,$D$7,Inventari!K:K,Tasques!E427))</f>
        <v>50</v>
      </c>
      <c r="S427" s="19"/>
      <c r="T427" s="91">
        <f t="shared" si="24"/>
        <v>29700</v>
      </c>
      <c r="U427" s="19">
        <v>2</v>
      </c>
      <c r="V427" s="91">
        <f t="shared" si="25"/>
        <v>59400</v>
      </c>
      <c r="W427" s="86" t="e">
        <f>_xlfn.XLOOKUP(P427,#REF!,#REF!)</f>
        <v>#REF!</v>
      </c>
      <c r="X427" s="78" t="e">
        <f t="shared" si="26"/>
        <v>#REF!</v>
      </c>
      <c r="Y427" s="78" t="e">
        <f>IF(EXACT(COUNTIFS($B$1:B427,B427,$E$1:E427,E427),_xlfn.MAXIFS(AA:AA,B:B,B427,E:E,E427)),SUMIFS(X:X,B:B,B427,E:E,E427),"")</f>
        <v>#REF!</v>
      </c>
      <c r="Z427" s="79" t="str">
        <f t="shared" si="27"/>
        <v/>
      </c>
      <c r="AA427" s="97">
        <f>COUNTIFS($B$1:B427,B427,$E$1:E427,E427)</f>
        <v>2</v>
      </c>
      <c r="AB427" s="97"/>
    </row>
    <row r="428" spans="1:28" ht="19.95" customHeight="1" x14ac:dyDescent="0.3">
      <c r="A428" s="3" t="s">
        <v>61</v>
      </c>
      <c r="B428" s="16" t="s">
        <v>1203</v>
      </c>
      <c r="C428" s="16" t="s">
        <v>1204</v>
      </c>
      <c r="D428" s="16" t="s">
        <v>17</v>
      </c>
      <c r="E428" s="16" t="s">
        <v>640</v>
      </c>
      <c r="F428" s="16" t="s">
        <v>641</v>
      </c>
      <c r="G428" s="16" t="s">
        <v>907</v>
      </c>
      <c r="H428" s="16" t="s">
        <v>908</v>
      </c>
      <c r="I428" s="16" t="s">
        <v>1211</v>
      </c>
      <c r="J428" s="16" t="s">
        <v>23</v>
      </c>
      <c r="K428" s="16"/>
      <c r="L428" s="16" t="s">
        <v>412</v>
      </c>
      <c r="M428" s="16" t="s">
        <v>12</v>
      </c>
      <c r="N428" s="16" t="s">
        <v>25</v>
      </c>
      <c r="O428" s="16" t="s">
        <v>622</v>
      </c>
      <c r="P428" s="16" t="s">
        <v>391</v>
      </c>
      <c r="Q428" s="91">
        <v>180</v>
      </c>
      <c r="R428" s="19">
        <f>IF(EXACT($D$6,"LOT 3 (Tots)"),SUMIF(Inventari!K:K,Tasques!E428,Inventari!Q:Q),SUMIFS(Inventari!Q:Q,Inventari!O:O,$D$7,Inventari!K:K,Tasques!E428))</f>
        <v>9</v>
      </c>
      <c r="S428" s="19"/>
      <c r="T428" s="91">
        <f t="shared" si="24"/>
        <v>1620</v>
      </c>
      <c r="U428" s="19">
        <v>2</v>
      </c>
      <c r="V428" s="91">
        <f t="shared" si="25"/>
        <v>3240</v>
      </c>
      <c r="W428" s="86" t="e">
        <f>_xlfn.XLOOKUP(P428,#REF!,#REF!)</f>
        <v>#REF!</v>
      </c>
      <c r="X428" s="78" t="e">
        <f t="shared" si="26"/>
        <v>#REF!</v>
      </c>
      <c r="Y428" s="78" t="e">
        <f>IF(EXACT(COUNTIFS($B$1:B428,B428,$E$1:E428,E428),_xlfn.MAXIFS(AA:AA,B:B,B428,E:E,E428)),SUMIFS(X:X,B:B,B428,E:E,E428),"")</f>
        <v>#REF!</v>
      </c>
      <c r="Z428" s="79" t="str">
        <f t="shared" si="27"/>
        <v/>
      </c>
      <c r="AA428" s="97">
        <f>COUNTIFS($B$1:B428,B428,$E$1:E428,E428)</f>
        <v>1</v>
      </c>
      <c r="AB428" s="97"/>
    </row>
    <row r="429" spans="1:28" ht="19.95" customHeight="1" x14ac:dyDescent="0.3">
      <c r="A429" s="3" t="s">
        <v>61</v>
      </c>
      <c r="B429" s="16" t="s">
        <v>1203</v>
      </c>
      <c r="C429" s="16" t="s">
        <v>1204</v>
      </c>
      <c r="D429" s="16" t="s">
        <v>17</v>
      </c>
      <c r="E429" s="16" t="s">
        <v>910</v>
      </c>
      <c r="F429" s="16" t="s">
        <v>911</v>
      </c>
      <c r="G429" s="16" t="s">
        <v>912</v>
      </c>
      <c r="H429" s="16" t="s">
        <v>913</v>
      </c>
      <c r="I429" s="16" t="s">
        <v>1212</v>
      </c>
      <c r="J429" s="16" t="s">
        <v>23</v>
      </c>
      <c r="K429" s="16"/>
      <c r="L429" s="16" t="s">
        <v>412</v>
      </c>
      <c r="M429" s="16" t="s">
        <v>12</v>
      </c>
      <c r="N429" s="16" t="s">
        <v>25</v>
      </c>
      <c r="O429" s="16" t="s">
        <v>622</v>
      </c>
      <c r="P429" s="16" t="s">
        <v>391</v>
      </c>
      <c r="Q429" s="91">
        <v>1350</v>
      </c>
      <c r="R429" s="19">
        <f>IF(EXACT($D$6,"LOT 3 (Tots)"),SUMIF(Inventari!K:K,Tasques!E429,Inventari!Q:Q),SUMIFS(Inventari!Q:Q,Inventari!O:O,$D$7,Inventari!K:K,Tasques!E429))</f>
        <v>42</v>
      </c>
      <c r="S429" s="19"/>
      <c r="T429" s="91">
        <f t="shared" si="24"/>
        <v>56700</v>
      </c>
      <c r="U429" s="19">
        <v>2</v>
      </c>
      <c r="V429" s="91">
        <f t="shared" si="25"/>
        <v>113400</v>
      </c>
      <c r="W429" s="86" t="e">
        <f>_xlfn.XLOOKUP(P429,#REF!,#REF!)</f>
        <v>#REF!</v>
      </c>
      <c r="X429" s="78" t="e">
        <f t="shared" si="26"/>
        <v>#REF!</v>
      </c>
      <c r="Y429" s="78" t="str">
        <f>IF(EXACT(COUNTIFS($B$1:B429,B429,$E$1:E429,E429),_xlfn.MAXIFS(AA:AA,B:B,B429,E:E,E429)),SUMIFS(X:X,B:B,B429,E:E,E429),"")</f>
        <v/>
      </c>
      <c r="Z429" s="79" t="str">
        <f t="shared" si="27"/>
        <v/>
      </c>
      <c r="AA429" s="97">
        <f>COUNTIFS($B$1:B429,B429,$E$1:E429,E429)</f>
        <v>1</v>
      </c>
      <c r="AB429" s="97"/>
    </row>
    <row r="430" spans="1:28" ht="19.95" customHeight="1" x14ac:dyDescent="0.3">
      <c r="A430" s="3" t="s">
        <v>61</v>
      </c>
      <c r="B430" s="16" t="s">
        <v>1203</v>
      </c>
      <c r="C430" s="16" t="s">
        <v>1204</v>
      </c>
      <c r="D430" s="16" t="s">
        <v>17</v>
      </c>
      <c r="E430" s="16" t="s">
        <v>910</v>
      </c>
      <c r="F430" s="16" t="s">
        <v>911</v>
      </c>
      <c r="G430" s="16" t="s">
        <v>912</v>
      </c>
      <c r="H430" s="16" t="s">
        <v>1213</v>
      </c>
      <c r="I430" s="16" t="s">
        <v>1108</v>
      </c>
      <c r="J430" s="16" t="s">
        <v>23</v>
      </c>
      <c r="K430" s="16"/>
      <c r="L430" s="16" t="s">
        <v>412</v>
      </c>
      <c r="M430" s="16" t="s">
        <v>12</v>
      </c>
      <c r="N430" s="16" t="s">
        <v>25</v>
      </c>
      <c r="O430" s="16" t="s">
        <v>622</v>
      </c>
      <c r="P430" s="16" t="s">
        <v>391</v>
      </c>
      <c r="Q430" s="91">
        <v>1350</v>
      </c>
      <c r="R430" s="19">
        <f>IF(EXACT($D$6,"LOT 3 (Tots)"),SUMIF(Inventari!K:K,Tasques!E430,Inventari!Q:Q),SUMIFS(Inventari!Q:Q,Inventari!O:O,$D$7,Inventari!K:K,Tasques!E430))</f>
        <v>42</v>
      </c>
      <c r="S430" s="19"/>
      <c r="T430" s="91">
        <f t="shared" si="24"/>
        <v>56700</v>
      </c>
      <c r="U430" s="19">
        <v>2</v>
      </c>
      <c r="V430" s="91">
        <f t="shared" si="25"/>
        <v>113400</v>
      </c>
      <c r="W430" s="86" t="e">
        <f>_xlfn.XLOOKUP(P430,#REF!,#REF!)</f>
        <v>#REF!</v>
      </c>
      <c r="X430" s="78" t="e">
        <f t="shared" si="26"/>
        <v>#REF!</v>
      </c>
      <c r="Y430" s="78" t="e">
        <f>IF(EXACT(COUNTIFS($B$1:B430,B430,$E$1:E430,E430),_xlfn.MAXIFS(AA:AA,B:B,B430,E:E,E430)),SUMIFS(X:X,B:B,B430,E:E,E430),"")</f>
        <v>#REF!</v>
      </c>
      <c r="Z430" s="79" t="str">
        <f t="shared" si="27"/>
        <v/>
      </c>
      <c r="AA430" s="97">
        <f>COUNTIFS($B$1:B430,B430,$E$1:E430,E430)</f>
        <v>2</v>
      </c>
      <c r="AB430" s="97"/>
    </row>
    <row r="431" spans="1:28" ht="19.95" customHeight="1" x14ac:dyDescent="0.3">
      <c r="A431" s="3" t="s">
        <v>61</v>
      </c>
      <c r="B431" s="16" t="s">
        <v>1203</v>
      </c>
      <c r="C431" s="16" t="s">
        <v>1204</v>
      </c>
      <c r="D431" s="16" t="s">
        <v>17</v>
      </c>
      <c r="E431" s="16" t="s">
        <v>18</v>
      </c>
      <c r="F431" s="16" t="s">
        <v>19</v>
      </c>
      <c r="G431" s="16" t="s">
        <v>915</v>
      </c>
      <c r="H431" s="16" t="s">
        <v>916</v>
      </c>
      <c r="I431" s="16" t="s">
        <v>1214</v>
      </c>
      <c r="J431" s="16" t="s">
        <v>23</v>
      </c>
      <c r="K431" s="16"/>
      <c r="L431" s="16" t="s">
        <v>412</v>
      </c>
      <c r="M431" s="16" t="s">
        <v>12</v>
      </c>
      <c r="N431" s="16" t="s">
        <v>25</v>
      </c>
      <c r="O431" s="16" t="s">
        <v>622</v>
      </c>
      <c r="P431" s="16" t="s">
        <v>391</v>
      </c>
      <c r="Q431" s="91">
        <v>1800</v>
      </c>
      <c r="R431" s="19">
        <f>IF(EXACT($D$6,"LOT 3 (Tots)"),SUMIF(Inventari!K:K,Tasques!E431,Inventari!Q:Q),SUMIFS(Inventari!Q:Q,Inventari!O:O,$D$7,Inventari!K:K,Tasques!E431))</f>
        <v>4</v>
      </c>
      <c r="S431" s="19"/>
      <c r="T431" s="91">
        <f t="shared" si="24"/>
        <v>7200</v>
      </c>
      <c r="U431" s="19">
        <v>2</v>
      </c>
      <c r="V431" s="91">
        <f t="shared" si="25"/>
        <v>14400</v>
      </c>
      <c r="W431" s="86" t="e">
        <f>_xlfn.XLOOKUP(P431,#REF!,#REF!)</f>
        <v>#REF!</v>
      </c>
      <c r="X431" s="78" t="e">
        <f t="shared" si="26"/>
        <v>#REF!</v>
      </c>
      <c r="Y431" s="78" t="str">
        <f>IF(EXACT(COUNTIFS($B$1:B431,B431,$E$1:E431,E431),_xlfn.MAXIFS(AA:AA,B:B,B431,E:E,E431)),SUMIFS(X:X,B:B,B431,E:E,E431),"")</f>
        <v/>
      </c>
      <c r="Z431" s="79" t="str">
        <f t="shared" si="27"/>
        <v/>
      </c>
      <c r="AA431" s="97">
        <f>COUNTIFS($B$1:B431,B431,$E$1:E431,E431)</f>
        <v>1</v>
      </c>
      <c r="AB431" s="97"/>
    </row>
    <row r="432" spans="1:28" ht="19.95" customHeight="1" x14ac:dyDescent="0.3">
      <c r="A432" s="3" t="s">
        <v>61</v>
      </c>
      <c r="B432" s="16" t="s">
        <v>1203</v>
      </c>
      <c r="C432" s="16" t="s">
        <v>1204</v>
      </c>
      <c r="D432" s="16" t="s">
        <v>17</v>
      </c>
      <c r="E432" s="16" t="s">
        <v>18</v>
      </c>
      <c r="F432" s="16" t="s">
        <v>19</v>
      </c>
      <c r="G432" s="16" t="s">
        <v>915</v>
      </c>
      <c r="H432" s="16" t="s">
        <v>1215</v>
      </c>
      <c r="I432" s="16" t="s">
        <v>1216</v>
      </c>
      <c r="J432" s="16" t="s">
        <v>23</v>
      </c>
      <c r="K432" s="16"/>
      <c r="L432" s="16" t="s">
        <v>412</v>
      </c>
      <c r="M432" s="16" t="s">
        <v>12</v>
      </c>
      <c r="N432" s="16" t="s">
        <v>25</v>
      </c>
      <c r="O432" s="16" t="s">
        <v>622</v>
      </c>
      <c r="P432" s="16" t="s">
        <v>391</v>
      </c>
      <c r="Q432" s="91">
        <v>1800</v>
      </c>
      <c r="R432" s="19">
        <f>IF(EXACT($D$6,"LOT 3 (Tots)"),SUMIF(Inventari!K:K,Tasques!E432,Inventari!Q:Q),SUMIFS(Inventari!Q:Q,Inventari!O:O,$D$7,Inventari!K:K,Tasques!E432))</f>
        <v>4</v>
      </c>
      <c r="S432" s="19"/>
      <c r="T432" s="91">
        <f t="shared" si="24"/>
        <v>7200</v>
      </c>
      <c r="U432" s="19">
        <v>2</v>
      </c>
      <c r="V432" s="91">
        <f t="shared" si="25"/>
        <v>14400</v>
      </c>
      <c r="W432" s="86" t="e">
        <f>_xlfn.XLOOKUP(P432,#REF!,#REF!)</f>
        <v>#REF!</v>
      </c>
      <c r="X432" s="78" t="e">
        <f t="shared" si="26"/>
        <v>#REF!</v>
      </c>
      <c r="Y432" s="78" t="str">
        <f>IF(EXACT(COUNTIFS($B$1:B432,B432,$E$1:E432,E432),_xlfn.MAXIFS(AA:AA,B:B,B432,E:E,E432)),SUMIFS(X:X,B:B,B432,E:E,E432),"")</f>
        <v/>
      </c>
      <c r="Z432" s="79" t="str">
        <f t="shared" si="27"/>
        <v/>
      </c>
      <c r="AA432" s="97">
        <f>COUNTIFS($B$1:B432,B432,$E$1:E432,E432)</f>
        <v>2</v>
      </c>
      <c r="AB432" s="97"/>
    </row>
    <row r="433" spans="1:28" ht="19.95" customHeight="1" x14ac:dyDescent="0.3">
      <c r="A433" s="3" t="s">
        <v>61</v>
      </c>
      <c r="B433" s="16" t="s">
        <v>1203</v>
      </c>
      <c r="C433" s="16" t="s">
        <v>1204</v>
      </c>
      <c r="D433" s="16" t="s">
        <v>17</v>
      </c>
      <c r="E433" s="16" t="s">
        <v>18</v>
      </c>
      <c r="F433" s="16" t="s">
        <v>19</v>
      </c>
      <c r="G433" s="16" t="s">
        <v>915</v>
      </c>
      <c r="H433" s="16" t="s">
        <v>1217</v>
      </c>
      <c r="I433" s="16" t="s">
        <v>1218</v>
      </c>
      <c r="J433" s="16" t="s">
        <v>23</v>
      </c>
      <c r="K433" s="16"/>
      <c r="L433" s="16" t="s">
        <v>412</v>
      </c>
      <c r="M433" s="16" t="s">
        <v>12</v>
      </c>
      <c r="N433" s="16" t="s">
        <v>25</v>
      </c>
      <c r="O433" s="16" t="s">
        <v>622</v>
      </c>
      <c r="P433" s="16" t="s">
        <v>391</v>
      </c>
      <c r="Q433" s="91">
        <v>1800</v>
      </c>
      <c r="R433" s="19">
        <f>IF(EXACT($D$6,"LOT 3 (Tots)"),SUMIF(Inventari!K:K,Tasques!E433,Inventari!Q:Q),SUMIFS(Inventari!Q:Q,Inventari!O:O,$D$7,Inventari!K:K,Tasques!E433))</f>
        <v>4</v>
      </c>
      <c r="S433" s="19"/>
      <c r="T433" s="91">
        <f t="shared" si="24"/>
        <v>7200</v>
      </c>
      <c r="U433" s="19">
        <v>2</v>
      </c>
      <c r="V433" s="91">
        <f t="shared" si="25"/>
        <v>14400</v>
      </c>
      <c r="W433" s="86" t="e">
        <f>_xlfn.XLOOKUP(P433,#REF!,#REF!)</f>
        <v>#REF!</v>
      </c>
      <c r="X433" s="78" t="e">
        <f t="shared" si="26"/>
        <v>#REF!</v>
      </c>
      <c r="Y433" s="78" t="str">
        <f>IF(EXACT(COUNTIFS($B$1:B433,B433,$E$1:E433,E433),_xlfn.MAXIFS(AA:AA,B:B,B433,E:E,E433)),SUMIFS(X:X,B:B,B433,E:E,E433),"")</f>
        <v/>
      </c>
      <c r="Z433" s="79" t="str">
        <f t="shared" si="27"/>
        <v/>
      </c>
      <c r="AA433" s="97">
        <f>COUNTIFS($B$1:B433,B433,$E$1:E433,E433)</f>
        <v>3</v>
      </c>
      <c r="AB433" s="97"/>
    </row>
    <row r="434" spans="1:28" ht="19.95" customHeight="1" x14ac:dyDescent="0.3">
      <c r="A434" s="3" t="s">
        <v>61</v>
      </c>
      <c r="B434" s="16" t="s">
        <v>1203</v>
      </c>
      <c r="C434" s="16" t="s">
        <v>1204</v>
      </c>
      <c r="D434" s="16" t="s">
        <v>17</v>
      </c>
      <c r="E434" s="16" t="s">
        <v>18</v>
      </c>
      <c r="F434" s="16" t="s">
        <v>19</v>
      </c>
      <c r="G434" s="16" t="s">
        <v>915</v>
      </c>
      <c r="H434" s="16" t="s">
        <v>1219</v>
      </c>
      <c r="I434" s="16" t="s">
        <v>1220</v>
      </c>
      <c r="J434" s="16" t="s">
        <v>23</v>
      </c>
      <c r="K434" s="16"/>
      <c r="L434" s="16" t="s">
        <v>412</v>
      </c>
      <c r="M434" s="16" t="s">
        <v>12</v>
      </c>
      <c r="N434" s="16" t="s">
        <v>25</v>
      </c>
      <c r="O434" s="16" t="s">
        <v>622</v>
      </c>
      <c r="P434" s="16" t="s">
        <v>391</v>
      </c>
      <c r="Q434" s="91">
        <v>1800</v>
      </c>
      <c r="R434" s="19">
        <f>IF(EXACT($D$6,"LOT 3 (Tots)"),SUMIF(Inventari!K:K,Tasques!E434,Inventari!Q:Q),SUMIFS(Inventari!Q:Q,Inventari!O:O,$D$7,Inventari!K:K,Tasques!E434))</f>
        <v>4</v>
      </c>
      <c r="S434" s="19"/>
      <c r="T434" s="91">
        <f t="shared" si="24"/>
        <v>7200</v>
      </c>
      <c r="U434" s="19">
        <v>2</v>
      </c>
      <c r="V434" s="91">
        <f t="shared" si="25"/>
        <v>14400</v>
      </c>
      <c r="W434" s="86" t="e">
        <f>_xlfn.XLOOKUP(P434,#REF!,#REF!)</f>
        <v>#REF!</v>
      </c>
      <c r="X434" s="78" t="e">
        <f t="shared" si="26"/>
        <v>#REF!</v>
      </c>
      <c r="Y434" s="78" t="e">
        <f>IF(EXACT(COUNTIFS($B$1:B434,B434,$E$1:E434,E434),_xlfn.MAXIFS(AA:AA,B:B,B434,E:E,E434)),SUMIFS(X:X,B:B,B434,E:E,E434),"")</f>
        <v>#REF!</v>
      </c>
      <c r="Z434" s="79" t="str">
        <f t="shared" si="27"/>
        <v/>
      </c>
      <c r="AA434" s="97">
        <f>COUNTIFS($B$1:B434,B434,$E$1:E434,E434)</f>
        <v>4</v>
      </c>
      <c r="AB434" s="97"/>
    </row>
    <row r="435" spans="1:28" ht="19.95" customHeight="1" x14ac:dyDescent="0.3">
      <c r="A435" s="3" t="s">
        <v>61</v>
      </c>
      <c r="B435" s="16" t="s">
        <v>1203</v>
      </c>
      <c r="C435" s="16" t="s">
        <v>1204</v>
      </c>
      <c r="D435" s="16" t="s">
        <v>17</v>
      </c>
      <c r="E435" s="16" t="s">
        <v>32</v>
      </c>
      <c r="F435" s="16" t="s">
        <v>33</v>
      </c>
      <c r="G435" s="16" t="s">
        <v>1221</v>
      </c>
      <c r="H435" s="16" t="s">
        <v>1222</v>
      </c>
      <c r="I435" s="16" t="s">
        <v>1223</v>
      </c>
      <c r="J435" s="16" t="s">
        <v>23</v>
      </c>
      <c r="K435" s="16"/>
      <c r="L435" s="16" t="s">
        <v>412</v>
      </c>
      <c r="M435" s="16" t="s">
        <v>12</v>
      </c>
      <c r="N435" s="16" t="s">
        <v>25</v>
      </c>
      <c r="O435" s="16" t="s">
        <v>622</v>
      </c>
      <c r="P435" s="16" t="s">
        <v>391</v>
      </c>
      <c r="Q435" s="91">
        <v>900</v>
      </c>
      <c r="R435" s="19">
        <f>IF(EXACT($D$6,"LOT 3 (Tots)"),SUMIF(Inventari!K:K,Tasques!E435,Inventari!Q:Q),SUMIFS(Inventari!Q:Q,Inventari!O:O,$D$7,Inventari!K:K,Tasques!E435))</f>
        <v>9</v>
      </c>
      <c r="S435" s="19"/>
      <c r="T435" s="91">
        <f t="shared" si="24"/>
        <v>8100</v>
      </c>
      <c r="U435" s="19">
        <v>2</v>
      </c>
      <c r="V435" s="91">
        <f t="shared" si="25"/>
        <v>16200</v>
      </c>
      <c r="W435" s="86" t="e">
        <f>_xlfn.XLOOKUP(P435,#REF!,#REF!)</f>
        <v>#REF!</v>
      </c>
      <c r="X435" s="78" t="e">
        <f t="shared" si="26"/>
        <v>#REF!</v>
      </c>
      <c r="Y435" s="78" t="str">
        <f>IF(EXACT(COUNTIFS($B$1:B435,B435,$E$1:E435,E435),_xlfn.MAXIFS(AA:AA,B:B,B435,E:E,E435)),SUMIFS(X:X,B:B,B435,E:E,E435),"")</f>
        <v/>
      </c>
      <c r="Z435" s="79" t="str">
        <f t="shared" si="27"/>
        <v/>
      </c>
      <c r="AA435" s="97">
        <f>COUNTIFS($B$1:B435,B435,$E$1:E435,E435)</f>
        <v>1</v>
      </c>
      <c r="AB435" s="97"/>
    </row>
    <row r="436" spans="1:28" ht="19.95" customHeight="1" x14ac:dyDescent="0.3">
      <c r="A436" s="3" t="s">
        <v>61</v>
      </c>
      <c r="B436" s="16" t="s">
        <v>1203</v>
      </c>
      <c r="C436" s="16" t="s">
        <v>1204</v>
      </c>
      <c r="D436" s="16" t="s">
        <v>17</v>
      </c>
      <c r="E436" s="16" t="s">
        <v>32</v>
      </c>
      <c r="F436" s="16" t="s">
        <v>33</v>
      </c>
      <c r="G436" s="16" t="s">
        <v>1221</v>
      </c>
      <c r="H436" s="16" t="s">
        <v>1224</v>
      </c>
      <c r="I436" s="16" t="s">
        <v>1225</v>
      </c>
      <c r="J436" s="16" t="s">
        <v>23</v>
      </c>
      <c r="K436" s="16"/>
      <c r="L436" s="16" t="s">
        <v>412</v>
      </c>
      <c r="M436" s="16" t="s">
        <v>12</v>
      </c>
      <c r="N436" s="16" t="s">
        <v>25</v>
      </c>
      <c r="O436" s="16" t="s">
        <v>622</v>
      </c>
      <c r="P436" s="16" t="s">
        <v>391</v>
      </c>
      <c r="Q436" s="91">
        <v>900</v>
      </c>
      <c r="R436" s="19">
        <f>IF(EXACT($D$6,"LOT 3 (Tots)"),SUMIF(Inventari!K:K,Tasques!E436,Inventari!Q:Q),SUMIFS(Inventari!Q:Q,Inventari!O:O,$D$7,Inventari!K:K,Tasques!E436))</f>
        <v>9</v>
      </c>
      <c r="S436" s="19"/>
      <c r="T436" s="91">
        <f t="shared" si="24"/>
        <v>8100</v>
      </c>
      <c r="U436" s="19">
        <v>2</v>
      </c>
      <c r="V436" s="91">
        <f t="shared" si="25"/>
        <v>16200</v>
      </c>
      <c r="W436" s="86" t="e">
        <f>_xlfn.XLOOKUP(P436,#REF!,#REF!)</f>
        <v>#REF!</v>
      </c>
      <c r="X436" s="78" t="e">
        <f t="shared" si="26"/>
        <v>#REF!</v>
      </c>
      <c r="Y436" s="78" t="str">
        <f>IF(EXACT(COUNTIFS($B$1:B436,B436,$E$1:E436,E436),_xlfn.MAXIFS(AA:AA,B:B,B436,E:E,E436)),SUMIFS(X:X,B:B,B436,E:E,E436),"")</f>
        <v/>
      </c>
      <c r="Z436" s="79" t="str">
        <f t="shared" si="27"/>
        <v/>
      </c>
      <c r="AA436" s="97">
        <f>COUNTIFS($B$1:B436,B436,$E$1:E436,E436)</f>
        <v>2</v>
      </c>
      <c r="AB436" s="97"/>
    </row>
    <row r="437" spans="1:28" ht="19.95" customHeight="1" x14ac:dyDescent="0.3">
      <c r="A437" s="3" t="s">
        <v>61</v>
      </c>
      <c r="B437" s="16" t="s">
        <v>1203</v>
      </c>
      <c r="C437" s="16" t="s">
        <v>1204</v>
      </c>
      <c r="D437" s="16" t="s">
        <v>17</v>
      </c>
      <c r="E437" s="16" t="s">
        <v>28</v>
      </c>
      <c r="F437" s="16" t="s">
        <v>29</v>
      </c>
      <c r="G437" s="16" t="s">
        <v>1221</v>
      </c>
      <c r="H437" s="16" t="s">
        <v>1226</v>
      </c>
      <c r="I437" s="16" t="s">
        <v>1227</v>
      </c>
      <c r="J437" s="16" t="s">
        <v>23</v>
      </c>
      <c r="K437" s="16"/>
      <c r="L437" s="16" t="s">
        <v>412</v>
      </c>
      <c r="M437" s="16" t="s">
        <v>12</v>
      </c>
      <c r="N437" s="16" t="s">
        <v>25</v>
      </c>
      <c r="O437" s="16" t="s">
        <v>622</v>
      </c>
      <c r="P437" s="16" t="s">
        <v>391</v>
      </c>
      <c r="Q437" s="91">
        <v>900</v>
      </c>
      <c r="R437" s="19">
        <f>IF(EXACT($D$6,"LOT 3 (Tots)"),SUMIF(Inventari!K:K,Tasques!E437,Inventari!Q:Q),SUMIFS(Inventari!Q:Q,Inventari!O:O,$D$7,Inventari!K:K,Tasques!E437))</f>
        <v>5</v>
      </c>
      <c r="S437" s="19"/>
      <c r="T437" s="91">
        <f t="shared" si="24"/>
        <v>4500</v>
      </c>
      <c r="U437" s="19">
        <v>2</v>
      </c>
      <c r="V437" s="91">
        <f t="shared" si="25"/>
        <v>9000</v>
      </c>
      <c r="W437" s="86" t="e">
        <f>_xlfn.XLOOKUP(P437,#REF!,#REF!)</f>
        <v>#REF!</v>
      </c>
      <c r="X437" s="78" t="e">
        <f t="shared" si="26"/>
        <v>#REF!</v>
      </c>
      <c r="Y437" s="78" t="str">
        <f>IF(EXACT(COUNTIFS($B$1:B437,B437,$E$1:E437,E437),_xlfn.MAXIFS(AA:AA,B:B,B437,E:E,E437)),SUMIFS(X:X,B:B,B437,E:E,E437),"")</f>
        <v/>
      </c>
      <c r="Z437" s="79" t="str">
        <f t="shared" si="27"/>
        <v/>
      </c>
      <c r="AA437" s="97">
        <f>COUNTIFS($B$1:B437,B437,$E$1:E437,E437)</f>
        <v>1</v>
      </c>
      <c r="AB437" s="97"/>
    </row>
    <row r="438" spans="1:28" ht="19.95" customHeight="1" x14ac:dyDescent="0.3">
      <c r="A438" s="3" t="s">
        <v>61</v>
      </c>
      <c r="B438" s="16" t="s">
        <v>1203</v>
      </c>
      <c r="C438" s="16" t="s">
        <v>1204</v>
      </c>
      <c r="D438" s="16" t="s">
        <v>17</v>
      </c>
      <c r="E438" s="16" t="s">
        <v>28</v>
      </c>
      <c r="F438" s="16" t="s">
        <v>29</v>
      </c>
      <c r="G438" s="16" t="s">
        <v>1221</v>
      </c>
      <c r="H438" s="16" t="s">
        <v>1228</v>
      </c>
      <c r="I438" s="16" t="s">
        <v>1223</v>
      </c>
      <c r="J438" s="16" t="s">
        <v>23</v>
      </c>
      <c r="K438" s="16"/>
      <c r="L438" s="16" t="s">
        <v>412</v>
      </c>
      <c r="M438" s="16" t="s">
        <v>12</v>
      </c>
      <c r="N438" s="16" t="s">
        <v>25</v>
      </c>
      <c r="O438" s="16" t="s">
        <v>622</v>
      </c>
      <c r="P438" s="16" t="s">
        <v>391</v>
      </c>
      <c r="Q438" s="91">
        <v>900</v>
      </c>
      <c r="R438" s="19">
        <f>IF(EXACT($D$6,"LOT 3 (Tots)"),SUMIF(Inventari!K:K,Tasques!E438,Inventari!Q:Q),SUMIFS(Inventari!Q:Q,Inventari!O:O,$D$7,Inventari!K:K,Tasques!E438))</f>
        <v>5</v>
      </c>
      <c r="S438" s="19"/>
      <c r="T438" s="91">
        <f t="shared" si="24"/>
        <v>4500</v>
      </c>
      <c r="U438" s="19">
        <v>2</v>
      </c>
      <c r="V438" s="91">
        <f t="shared" si="25"/>
        <v>9000</v>
      </c>
      <c r="W438" s="86" t="e">
        <f>_xlfn.XLOOKUP(P438,#REF!,#REF!)</f>
        <v>#REF!</v>
      </c>
      <c r="X438" s="78" t="e">
        <f t="shared" si="26"/>
        <v>#REF!</v>
      </c>
      <c r="Y438" s="78" t="str">
        <f>IF(EXACT(COUNTIFS($B$1:B438,B438,$E$1:E438,E438),_xlfn.MAXIFS(AA:AA,B:B,B438,E:E,E438)),SUMIFS(X:X,B:B,B438,E:E,E438),"")</f>
        <v/>
      </c>
      <c r="Z438" s="79" t="str">
        <f t="shared" si="27"/>
        <v/>
      </c>
      <c r="AA438" s="97">
        <f>COUNTIFS($B$1:B438,B438,$E$1:E438,E438)</f>
        <v>2</v>
      </c>
      <c r="AB438" s="97"/>
    </row>
    <row r="439" spans="1:28" ht="19.95" customHeight="1" x14ac:dyDescent="0.3">
      <c r="A439" s="3" t="s">
        <v>61</v>
      </c>
      <c r="B439" s="16" t="s">
        <v>1203</v>
      </c>
      <c r="C439" s="16" t="s">
        <v>1204</v>
      </c>
      <c r="D439" s="16" t="s">
        <v>17</v>
      </c>
      <c r="E439" s="16" t="s">
        <v>28</v>
      </c>
      <c r="F439" s="16" t="s">
        <v>29</v>
      </c>
      <c r="G439" s="16" t="s">
        <v>1221</v>
      </c>
      <c r="H439" s="16" t="s">
        <v>1229</v>
      </c>
      <c r="I439" s="16" t="s">
        <v>1225</v>
      </c>
      <c r="J439" s="16" t="s">
        <v>23</v>
      </c>
      <c r="K439" s="16"/>
      <c r="L439" s="16" t="s">
        <v>412</v>
      </c>
      <c r="M439" s="16" t="s">
        <v>12</v>
      </c>
      <c r="N439" s="16" t="s">
        <v>25</v>
      </c>
      <c r="O439" s="16" t="s">
        <v>622</v>
      </c>
      <c r="P439" s="16" t="s">
        <v>391</v>
      </c>
      <c r="Q439" s="91">
        <v>900</v>
      </c>
      <c r="R439" s="19">
        <f>IF(EXACT($D$6,"LOT 3 (Tots)"),SUMIF(Inventari!K:K,Tasques!E439,Inventari!Q:Q),SUMIFS(Inventari!Q:Q,Inventari!O:O,$D$7,Inventari!K:K,Tasques!E439))</f>
        <v>5</v>
      </c>
      <c r="S439" s="19"/>
      <c r="T439" s="91">
        <f t="shared" si="24"/>
        <v>4500</v>
      </c>
      <c r="U439" s="19">
        <v>2</v>
      </c>
      <c r="V439" s="91">
        <f t="shared" si="25"/>
        <v>9000</v>
      </c>
      <c r="W439" s="86" t="e">
        <f>_xlfn.XLOOKUP(P439,#REF!,#REF!)</f>
        <v>#REF!</v>
      </c>
      <c r="X439" s="78" t="e">
        <f t="shared" si="26"/>
        <v>#REF!</v>
      </c>
      <c r="Y439" s="78" t="e">
        <f>IF(EXACT(COUNTIFS($B$1:B439,B439,$E$1:E439,E439),_xlfn.MAXIFS(AA:AA,B:B,B439,E:E,E439)),SUMIFS(X:X,B:B,B439,E:E,E439),"")</f>
        <v>#REF!</v>
      </c>
      <c r="Z439" s="79" t="str">
        <f t="shared" si="27"/>
        <v/>
      </c>
      <c r="AA439" s="97">
        <f>COUNTIFS($B$1:B439,B439,$E$1:E439,E439)</f>
        <v>3</v>
      </c>
      <c r="AB439" s="97"/>
    </row>
    <row r="440" spans="1:28" ht="19.95" customHeight="1" x14ac:dyDescent="0.3">
      <c r="A440" s="3" t="s">
        <v>61</v>
      </c>
      <c r="B440" s="16" t="s">
        <v>1203</v>
      </c>
      <c r="C440" s="16" t="s">
        <v>1204</v>
      </c>
      <c r="D440" s="16" t="s">
        <v>17</v>
      </c>
      <c r="E440" s="16" t="s">
        <v>32</v>
      </c>
      <c r="F440" s="16" t="s">
        <v>33</v>
      </c>
      <c r="G440" s="16" t="s">
        <v>1221</v>
      </c>
      <c r="H440" s="16" t="s">
        <v>1230</v>
      </c>
      <c r="I440" s="16" t="s">
        <v>1231</v>
      </c>
      <c r="J440" s="16" t="s">
        <v>23</v>
      </c>
      <c r="K440" s="16"/>
      <c r="L440" s="16" t="s">
        <v>412</v>
      </c>
      <c r="M440" s="16" t="s">
        <v>12</v>
      </c>
      <c r="N440" s="16" t="s">
        <v>25</v>
      </c>
      <c r="O440" s="16" t="s">
        <v>622</v>
      </c>
      <c r="P440" s="16" t="s">
        <v>391</v>
      </c>
      <c r="Q440" s="91">
        <v>900</v>
      </c>
      <c r="R440" s="19">
        <f>IF(EXACT($D$6,"LOT 3 (Tots)"),SUMIF(Inventari!K:K,Tasques!E440,Inventari!Q:Q),SUMIFS(Inventari!Q:Q,Inventari!O:O,$D$7,Inventari!K:K,Tasques!E440))</f>
        <v>9</v>
      </c>
      <c r="S440" s="19"/>
      <c r="T440" s="91">
        <f t="shared" si="24"/>
        <v>8100</v>
      </c>
      <c r="U440" s="19">
        <v>2</v>
      </c>
      <c r="V440" s="91">
        <f t="shared" si="25"/>
        <v>16200</v>
      </c>
      <c r="W440" s="86" t="e">
        <f>_xlfn.XLOOKUP(P440,#REF!,#REF!)</f>
        <v>#REF!</v>
      </c>
      <c r="X440" s="78" t="e">
        <f t="shared" si="26"/>
        <v>#REF!</v>
      </c>
      <c r="Y440" s="78" t="e">
        <f>IF(EXACT(COUNTIFS($B$1:B440,B440,$E$1:E440,E440),_xlfn.MAXIFS(AA:AA,B:B,B440,E:E,E440)),SUMIFS(X:X,B:B,B440,E:E,E440),"")</f>
        <v>#REF!</v>
      </c>
      <c r="Z440" s="79" t="str">
        <f t="shared" si="27"/>
        <v/>
      </c>
      <c r="AA440" s="97">
        <f>COUNTIFS($B$1:B440,B440,$E$1:E440,E440)</f>
        <v>3</v>
      </c>
      <c r="AB440" s="97"/>
    </row>
    <row r="441" spans="1:28" ht="19.95" customHeight="1" x14ac:dyDescent="0.3">
      <c r="A441" s="3" t="s">
        <v>61</v>
      </c>
      <c r="B441" s="16" t="s">
        <v>1203</v>
      </c>
      <c r="C441" s="16" t="s">
        <v>1204</v>
      </c>
      <c r="D441" s="16" t="s">
        <v>17</v>
      </c>
      <c r="E441" s="16" t="s">
        <v>35</v>
      </c>
      <c r="F441" s="16" t="s">
        <v>36</v>
      </c>
      <c r="G441" s="16" t="s">
        <v>1232</v>
      </c>
      <c r="H441" s="16" t="s">
        <v>1233</v>
      </c>
      <c r="I441" s="16" t="s">
        <v>1227</v>
      </c>
      <c r="J441" s="16" t="s">
        <v>23</v>
      </c>
      <c r="K441" s="16"/>
      <c r="L441" s="16" t="s">
        <v>412</v>
      </c>
      <c r="M441" s="16" t="s">
        <v>12</v>
      </c>
      <c r="N441" s="16" t="s">
        <v>25</v>
      </c>
      <c r="O441" s="16" t="s">
        <v>622</v>
      </c>
      <c r="P441" s="16" t="s">
        <v>391</v>
      </c>
      <c r="Q441" s="91">
        <v>900</v>
      </c>
      <c r="R441" s="19">
        <f>IF(EXACT($D$6,"LOT 3 (Tots)"),SUMIF(Inventari!K:K,Tasques!E441,Inventari!Q:Q),SUMIFS(Inventari!Q:Q,Inventari!O:O,$D$7,Inventari!K:K,Tasques!E441))</f>
        <v>8</v>
      </c>
      <c r="S441" s="19"/>
      <c r="T441" s="91">
        <f t="shared" si="24"/>
        <v>7200</v>
      </c>
      <c r="U441" s="19">
        <v>2</v>
      </c>
      <c r="V441" s="91">
        <f t="shared" si="25"/>
        <v>14400</v>
      </c>
      <c r="W441" s="86" t="e">
        <f>_xlfn.XLOOKUP(P441,#REF!,#REF!)</f>
        <v>#REF!</v>
      </c>
      <c r="X441" s="78" t="e">
        <f t="shared" si="26"/>
        <v>#REF!</v>
      </c>
      <c r="Y441" s="78" t="str">
        <f>IF(EXACT(COUNTIFS($B$1:B441,B441,$E$1:E441,E441),_xlfn.MAXIFS(AA:AA,B:B,B441,E:E,E441)),SUMIFS(X:X,B:B,B441,E:E,E441),"")</f>
        <v/>
      </c>
      <c r="Z441" s="79" t="str">
        <f t="shared" si="27"/>
        <v/>
      </c>
      <c r="AA441" s="97">
        <f>COUNTIFS($B$1:B441,B441,$E$1:E441,E441)</f>
        <v>1</v>
      </c>
      <c r="AB441" s="97"/>
    </row>
    <row r="442" spans="1:28" ht="19.95" customHeight="1" x14ac:dyDescent="0.3">
      <c r="A442" s="3" t="s">
        <v>61</v>
      </c>
      <c r="B442" s="16" t="s">
        <v>1203</v>
      </c>
      <c r="C442" s="16" t="s">
        <v>1204</v>
      </c>
      <c r="D442" s="16" t="s">
        <v>17</v>
      </c>
      <c r="E442" s="16" t="s">
        <v>35</v>
      </c>
      <c r="F442" s="16" t="s">
        <v>36</v>
      </c>
      <c r="G442" s="16" t="s">
        <v>1232</v>
      </c>
      <c r="H442" s="16" t="s">
        <v>1234</v>
      </c>
      <c r="I442" s="16" t="s">
        <v>1223</v>
      </c>
      <c r="J442" s="16" t="s">
        <v>23</v>
      </c>
      <c r="K442" s="16"/>
      <c r="L442" s="16" t="s">
        <v>412</v>
      </c>
      <c r="M442" s="16" t="s">
        <v>12</v>
      </c>
      <c r="N442" s="16" t="s">
        <v>25</v>
      </c>
      <c r="O442" s="16" t="s">
        <v>622</v>
      </c>
      <c r="P442" s="16" t="s">
        <v>391</v>
      </c>
      <c r="Q442" s="91">
        <v>900</v>
      </c>
      <c r="R442" s="19">
        <f>IF(EXACT($D$6,"LOT 3 (Tots)"),SUMIF(Inventari!K:K,Tasques!E442,Inventari!Q:Q),SUMIFS(Inventari!Q:Q,Inventari!O:O,$D$7,Inventari!K:K,Tasques!E442))</f>
        <v>8</v>
      </c>
      <c r="S442" s="19"/>
      <c r="T442" s="91">
        <f t="shared" si="24"/>
        <v>7200</v>
      </c>
      <c r="U442" s="19">
        <v>2</v>
      </c>
      <c r="V442" s="91">
        <f t="shared" si="25"/>
        <v>14400</v>
      </c>
      <c r="W442" s="86" t="e">
        <f>_xlfn.XLOOKUP(P442,#REF!,#REF!)</f>
        <v>#REF!</v>
      </c>
      <c r="X442" s="78" t="e">
        <f t="shared" si="26"/>
        <v>#REF!</v>
      </c>
      <c r="Y442" s="78" t="str">
        <f>IF(EXACT(COUNTIFS($B$1:B442,B442,$E$1:E442,E442),_xlfn.MAXIFS(AA:AA,B:B,B442,E:E,E442)),SUMIFS(X:X,B:B,B442,E:E,E442),"")</f>
        <v/>
      </c>
      <c r="Z442" s="79" t="str">
        <f t="shared" si="27"/>
        <v/>
      </c>
      <c r="AA442" s="97">
        <f>COUNTIFS($B$1:B442,B442,$E$1:E442,E442)</f>
        <v>2</v>
      </c>
      <c r="AB442" s="97"/>
    </row>
    <row r="443" spans="1:28" ht="19.95" customHeight="1" x14ac:dyDescent="0.3">
      <c r="A443" s="3" t="s">
        <v>61</v>
      </c>
      <c r="B443" s="16" t="s">
        <v>1203</v>
      </c>
      <c r="C443" s="16" t="s">
        <v>1204</v>
      </c>
      <c r="D443" s="16" t="s">
        <v>17</v>
      </c>
      <c r="E443" s="16" t="s">
        <v>35</v>
      </c>
      <c r="F443" s="16" t="s">
        <v>36</v>
      </c>
      <c r="G443" s="16" t="s">
        <v>1232</v>
      </c>
      <c r="H443" s="16" t="s">
        <v>1235</v>
      </c>
      <c r="I443" s="16" t="s">
        <v>1225</v>
      </c>
      <c r="J443" s="16" t="s">
        <v>23</v>
      </c>
      <c r="K443" s="16"/>
      <c r="L443" s="16" t="s">
        <v>412</v>
      </c>
      <c r="M443" s="16" t="s">
        <v>12</v>
      </c>
      <c r="N443" s="16" t="s">
        <v>25</v>
      </c>
      <c r="O443" s="16" t="s">
        <v>622</v>
      </c>
      <c r="P443" s="16" t="s">
        <v>391</v>
      </c>
      <c r="Q443" s="91">
        <v>900</v>
      </c>
      <c r="R443" s="19">
        <f>IF(EXACT($D$6,"LOT 3 (Tots)"),SUMIF(Inventari!K:K,Tasques!E443,Inventari!Q:Q),SUMIFS(Inventari!Q:Q,Inventari!O:O,$D$7,Inventari!K:K,Tasques!E443))</f>
        <v>8</v>
      </c>
      <c r="S443" s="19"/>
      <c r="T443" s="91">
        <f t="shared" si="24"/>
        <v>7200</v>
      </c>
      <c r="U443" s="19">
        <v>2</v>
      </c>
      <c r="V443" s="91">
        <f t="shared" si="25"/>
        <v>14400</v>
      </c>
      <c r="W443" s="86" t="e">
        <f>_xlfn.XLOOKUP(P443,#REF!,#REF!)</f>
        <v>#REF!</v>
      </c>
      <c r="X443" s="78" t="e">
        <f t="shared" si="26"/>
        <v>#REF!</v>
      </c>
      <c r="Y443" s="78" t="e">
        <f>IF(EXACT(COUNTIFS($B$1:B443,B443,$E$1:E443,E443),_xlfn.MAXIFS(AA:AA,B:B,B443,E:E,E443)),SUMIFS(X:X,B:B,B443,E:E,E443),"")</f>
        <v>#REF!</v>
      </c>
      <c r="Z443" s="79" t="str">
        <f t="shared" si="27"/>
        <v/>
      </c>
      <c r="AA443" s="97">
        <f>COUNTIFS($B$1:B443,B443,$E$1:E443,E443)</f>
        <v>3</v>
      </c>
      <c r="AB443" s="97"/>
    </row>
    <row r="444" spans="1:28" ht="19.95" customHeight="1" x14ac:dyDescent="0.3">
      <c r="A444" s="3" t="s">
        <v>61</v>
      </c>
      <c r="B444" s="16" t="s">
        <v>1203</v>
      </c>
      <c r="C444" s="16" t="s">
        <v>1204</v>
      </c>
      <c r="D444" s="16" t="s">
        <v>17</v>
      </c>
      <c r="E444" s="16" t="s">
        <v>39</v>
      </c>
      <c r="F444" s="16" t="s">
        <v>40</v>
      </c>
      <c r="G444" s="16" t="s">
        <v>918</v>
      </c>
      <c r="H444" s="16" t="s">
        <v>919</v>
      </c>
      <c r="I444" s="16" t="s">
        <v>1220</v>
      </c>
      <c r="J444" s="16" t="s">
        <v>23</v>
      </c>
      <c r="K444" s="16"/>
      <c r="L444" s="16" t="s">
        <v>412</v>
      </c>
      <c r="M444" s="16" t="s">
        <v>12</v>
      </c>
      <c r="N444" s="16" t="s">
        <v>25</v>
      </c>
      <c r="O444" s="16" t="s">
        <v>622</v>
      </c>
      <c r="P444" s="16" t="s">
        <v>391</v>
      </c>
      <c r="Q444" s="91">
        <v>720</v>
      </c>
      <c r="R444" s="19">
        <f>IF(EXACT($D$6,"LOT 3 (Tots)"),SUMIF(Inventari!K:K,Tasques!E444,Inventari!Q:Q),SUMIFS(Inventari!Q:Q,Inventari!O:O,$D$7,Inventari!K:K,Tasques!E444))</f>
        <v>1</v>
      </c>
      <c r="S444" s="19"/>
      <c r="T444" s="91">
        <f t="shared" si="24"/>
        <v>720</v>
      </c>
      <c r="U444" s="19">
        <v>2</v>
      </c>
      <c r="V444" s="91">
        <f t="shared" si="25"/>
        <v>1440</v>
      </c>
      <c r="W444" s="86" t="e">
        <f>_xlfn.XLOOKUP(P444,#REF!,#REF!)</f>
        <v>#REF!</v>
      </c>
      <c r="X444" s="78" t="e">
        <f t="shared" si="26"/>
        <v>#REF!</v>
      </c>
      <c r="Y444" s="78" t="e">
        <f>IF(EXACT(COUNTIFS($B$1:B444,B444,$E$1:E444,E444),_xlfn.MAXIFS(AA:AA,B:B,B444,E:E,E444)),SUMIFS(X:X,B:B,B444,E:E,E444),"")</f>
        <v>#REF!</v>
      </c>
      <c r="Z444" s="79" t="str">
        <f t="shared" si="27"/>
        <v/>
      </c>
      <c r="AA444" s="97">
        <f>COUNTIFS($B$1:B444,B444,$E$1:E444,E444)</f>
        <v>1</v>
      </c>
      <c r="AB444" s="97"/>
    </row>
    <row r="445" spans="1:28" ht="19.95" customHeight="1" x14ac:dyDescent="0.3">
      <c r="A445" s="3" t="s">
        <v>61</v>
      </c>
      <c r="B445" s="16" t="s">
        <v>1203</v>
      </c>
      <c r="C445" s="16" t="s">
        <v>1204</v>
      </c>
      <c r="D445" s="16" t="s">
        <v>17</v>
      </c>
      <c r="E445" s="16" t="s">
        <v>43</v>
      </c>
      <c r="F445" s="16" t="s">
        <v>44</v>
      </c>
      <c r="G445" s="16" t="s">
        <v>921</v>
      </c>
      <c r="H445" s="16" t="s">
        <v>922</v>
      </c>
      <c r="I445" s="16" t="s">
        <v>1220</v>
      </c>
      <c r="J445" s="16" t="s">
        <v>23</v>
      </c>
      <c r="K445" s="16"/>
      <c r="L445" s="16" t="s">
        <v>412</v>
      </c>
      <c r="M445" s="16" t="s">
        <v>12</v>
      </c>
      <c r="N445" s="16" t="s">
        <v>25</v>
      </c>
      <c r="O445" s="16" t="s">
        <v>622</v>
      </c>
      <c r="P445" s="16" t="s">
        <v>391</v>
      </c>
      <c r="Q445" s="91">
        <v>720</v>
      </c>
      <c r="R445" s="19">
        <f>IF(EXACT($D$6,"LOT 3 (Tots)"),SUMIF(Inventari!K:K,Tasques!E445,Inventari!Q:Q),SUMIFS(Inventari!Q:Q,Inventari!O:O,$D$7,Inventari!K:K,Tasques!E445))</f>
        <v>3</v>
      </c>
      <c r="S445" s="19"/>
      <c r="T445" s="91">
        <f t="shared" si="24"/>
        <v>2160</v>
      </c>
      <c r="U445" s="19">
        <v>2</v>
      </c>
      <c r="V445" s="91">
        <f t="shared" si="25"/>
        <v>4320</v>
      </c>
      <c r="W445" s="86" t="e">
        <f>_xlfn.XLOOKUP(P445,#REF!,#REF!)</f>
        <v>#REF!</v>
      </c>
      <c r="X445" s="78" t="e">
        <f t="shared" si="26"/>
        <v>#REF!</v>
      </c>
      <c r="Y445" s="78" t="e">
        <f>IF(EXACT(COUNTIFS($B$1:B445,B445,$E$1:E445,E445),_xlfn.MAXIFS(AA:AA,B:B,B445,E:E,E445)),SUMIFS(X:X,B:B,B445,E:E,E445),"")</f>
        <v>#REF!</v>
      </c>
      <c r="Z445" s="79" t="str">
        <f t="shared" si="27"/>
        <v/>
      </c>
      <c r="AA445" s="97">
        <f>COUNTIFS($B$1:B445,B445,$E$1:E445,E445)</f>
        <v>1</v>
      </c>
      <c r="AB445" s="97"/>
    </row>
    <row r="446" spans="1:28" ht="19.95" customHeight="1" x14ac:dyDescent="0.3">
      <c r="A446" s="3" t="s">
        <v>61</v>
      </c>
      <c r="B446" s="16" t="s">
        <v>1203</v>
      </c>
      <c r="C446" s="16" t="s">
        <v>1204</v>
      </c>
      <c r="D446" s="16" t="s">
        <v>17</v>
      </c>
      <c r="E446" s="16" t="s">
        <v>47</v>
      </c>
      <c r="F446" s="16" t="s">
        <v>48</v>
      </c>
      <c r="G446" s="16" t="s">
        <v>923</v>
      </c>
      <c r="H446" s="16" t="s">
        <v>1236</v>
      </c>
      <c r="I446" s="16" t="s">
        <v>1220</v>
      </c>
      <c r="J446" s="16" t="s">
        <v>23</v>
      </c>
      <c r="K446" s="16"/>
      <c r="L446" s="16" t="s">
        <v>412</v>
      </c>
      <c r="M446" s="16" t="s">
        <v>12</v>
      </c>
      <c r="N446" s="16" t="s">
        <v>25</v>
      </c>
      <c r="O446" s="16" t="s">
        <v>622</v>
      </c>
      <c r="P446" s="16" t="s">
        <v>391</v>
      </c>
      <c r="Q446" s="91">
        <v>720</v>
      </c>
      <c r="R446" s="19">
        <f>IF(EXACT($D$6,"LOT 3 (Tots)"),SUMIF(Inventari!K:K,Tasques!E446,Inventari!Q:Q),SUMIFS(Inventari!Q:Q,Inventari!O:O,$D$7,Inventari!K:K,Tasques!E446))</f>
        <v>1</v>
      </c>
      <c r="S446" s="19"/>
      <c r="T446" s="91">
        <f t="shared" si="24"/>
        <v>720</v>
      </c>
      <c r="U446" s="19">
        <v>2</v>
      </c>
      <c r="V446" s="91">
        <f t="shared" si="25"/>
        <v>1440</v>
      </c>
      <c r="W446" s="86" t="e">
        <f>_xlfn.XLOOKUP(P446,#REF!,#REF!)</f>
        <v>#REF!</v>
      </c>
      <c r="X446" s="78" t="e">
        <f t="shared" si="26"/>
        <v>#REF!</v>
      </c>
      <c r="Y446" s="78" t="e">
        <f>IF(EXACT(COUNTIFS($B$1:B446,B446,$E$1:E446,E446),_xlfn.MAXIFS(AA:AA,B:B,B446,E:E,E446)),SUMIFS(X:X,B:B,B446,E:E,E446),"")</f>
        <v>#REF!</v>
      </c>
      <c r="Z446" s="79" t="e">
        <f t="shared" si="27"/>
        <v>#REF!</v>
      </c>
      <c r="AA446" s="97">
        <f>COUNTIFS($B$1:B446,B446,$E$1:E446,E446)</f>
        <v>1</v>
      </c>
      <c r="AB446" s="97"/>
    </row>
    <row r="447" spans="1:28" ht="19.95" customHeight="1" x14ac:dyDescent="0.3">
      <c r="A447" s="9" t="s">
        <v>61</v>
      </c>
      <c r="B447" s="21" t="s">
        <v>1237</v>
      </c>
      <c r="C447" s="21" t="s">
        <v>1238</v>
      </c>
      <c r="D447" s="21" t="s">
        <v>17</v>
      </c>
      <c r="E447" s="21" t="s">
        <v>893</v>
      </c>
      <c r="F447" s="21" t="s">
        <v>894</v>
      </c>
      <c r="G447" s="21" t="s">
        <v>1239</v>
      </c>
      <c r="H447" s="21" t="s">
        <v>1240</v>
      </c>
      <c r="I447" s="21" t="s">
        <v>1241</v>
      </c>
      <c r="J447" s="21" t="s">
        <v>23</v>
      </c>
      <c r="K447" s="21"/>
      <c r="L447" s="21" t="s">
        <v>120</v>
      </c>
      <c r="M447" s="21" t="s">
        <v>12</v>
      </c>
      <c r="N447" s="21" t="s">
        <v>25</v>
      </c>
      <c r="O447" s="21" t="s">
        <v>622</v>
      </c>
      <c r="P447" s="21" t="s">
        <v>391</v>
      </c>
      <c r="Q447" s="92">
        <v>3600</v>
      </c>
      <c r="R447" s="22">
        <f>IF(EXACT($D$6,"LOT 3 (Tots)"),SUMIF(Inventari!K:K,Tasques!E447,Inventari!Q:Q),SUMIFS(Inventari!Q:Q,Inventari!O:O,$D$7,Inventari!K:K,Tasques!E447))</f>
        <v>10</v>
      </c>
      <c r="S447" s="22"/>
      <c r="T447" s="92">
        <f t="shared" si="24"/>
        <v>36000</v>
      </c>
      <c r="U447" s="22">
        <v>1</v>
      </c>
      <c r="V447" s="92">
        <f t="shared" si="25"/>
        <v>36000</v>
      </c>
      <c r="W447" s="87" t="e">
        <f>_xlfn.XLOOKUP(P447,#REF!,#REF!)</f>
        <v>#REF!</v>
      </c>
      <c r="X447" s="80" t="e">
        <f t="shared" si="26"/>
        <v>#REF!</v>
      </c>
      <c r="Y447" s="80" t="e">
        <f>IF(EXACT(COUNTIFS($B$1:B447,B447,$E$1:E447,E447),_xlfn.MAXIFS(AA:AA,B:B,B447,E:E,E447)),SUMIFS(X:X,B:B,B447,E:E,E447),"")</f>
        <v>#REF!</v>
      </c>
      <c r="Z447" s="81" t="str">
        <f t="shared" si="27"/>
        <v/>
      </c>
      <c r="AA447" s="98">
        <f>COUNTIFS($B$1:B447,B447,$E$1:E447,E447)</f>
        <v>1</v>
      </c>
      <c r="AB447" s="98"/>
    </row>
    <row r="448" spans="1:28" ht="19.95" customHeight="1" x14ac:dyDescent="0.3">
      <c r="A448" s="9" t="s">
        <v>61</v>
      </c>
      <c r="B448" s="21" t="s">
        <v>1237</v>
      </c>
      <c r="C448" s="21" t="s">
        <v>1238</v>
      </c>
      <c r="D448" s="21" t="s">
        <v>17</v>
      </c>
      <c r="E448" s="21" t="s">
        <v>899</v>
      </c>
      <c r="F448" s="21" t="s">
        <v>900</v>
      </c>
      <c r="G448" s="21" t="s">
        <v>1242</v>
      </c>
      <c r="H448" s="21" t="s">
        <v>1243</v>
      </c>
      <c r="I448" s="21" t="s">
        <v>1244</v>
      </c>
      <c r="J448" s="21" t="s">
        <v>23</v>
      </c>
      <c r="K448" s="21"/>
      <c r="L448" s="21" t="s">
        <v>120</v>
      </c>
      <c r="M448" s="21" t="s">
        <v>12</v>
      </c>
      <c r="N448" s="21" t="s">
        <v>25</v>
      </c>
      <c r="O448" s="21" t="s">
        <v>622</v>
      </c>
      <c r="P448" s="21" t="s">
        <v>391</v>
      </c>
      <c r="Q448" s="92">
        <v>360</v>
      </c>
      <c r="R448" s="22">
        <f>IF(EXACT($D$6,"LOT 3 (Tots)"),SUMIF(Inventari!K:K,Tasques!E448,Inventari!Q:Q),SUMIFS(Inventari!Q:Q,Inventari!O:O,$D$7,Inventari!K:K,Tasques!E448))</f>
        <v>4</v>
      </c>
      <c r="S448" s="22"/>
      <c r="T448" s="92">
        <f t="shared" si="24"/>
        <v>1440</v>
      </c>
      <c r="U448" s="22">
        <v>1</v>
      </c>
      <c r="V448" s="92">
        <f t="shared" si="25"/>
        <v>1440</v>
      </c>
      <c r="W448" s="87" t="e">
        <f>_xlfn.XLOOKUP(P448,#REF!,#REF!)</f>
        <v>#REF!</v>
      </c>
      <c r="X448" s="80" t="e">
        <f t="shared" si="26"/>
        <v>#REF!</v>
      </c>
      <c r="Y448" s="80" t="e">
        <f>IF(EXACT(COUNTIFS($B$1:B448,B448,$E$1:E448,E448),_xlfn.MAXIFS(AA:AA,B:B,B448,E:E,E448)),SUMIFS(X:X,B:B,B448,E:E,E448),"")</f>
        <v>#REF!</v>
      </c>
      <c r="Z448" s="81" t="str">
        <f t="shared" si="27"/>
        <v/>
      </c>
      <c r="AA448" s="98">
        <f>COUNTIFS($B$1:B448,B448,$E$1:E448,E448)</f>
        <v>1</v>
      </c>
      <c r="AB448" s="98"/>
    </row>
    <row r="449" spans="1:28" ht="19.95" customHeight="1" x14ac:dyDescent="0.3">
      <c r="A449" s="9" t="s">
        <v>61</v>
      </c>
      <c r="B449" s="21" t="s">
        <v>1237</v>
      </c>
      <c r="C449" s="21" t="s">
        <v>1238</v>
      </c>
      <c r="D449" s="21" t="s">
        <v>17</v>
      </c>
      <c r="E449" s="21" t="s">
        <v>633</v>
      </c>
      <c r="F449" s="21" t="s">
        <v>634</v>
      </c>
      <c r="G449" s="21" t="s">
        <v>635</v>
      </c>
      <c r="H449" s="21" t="s">
        <v>636</v>
      </c>
      <c r="I449" s="21" t="s">
        <v>1245</v>
      </c>
      <c r="J449" s="21" t="s">
        <v>23</v>
      </c>
      <c r="K449" s="21"/>
      <c r="L449" s="21" t="s">
        <v>120</v>
      </c>
      <c r="M449" s="21" t="s">
        <v>12</v>
      </c>
      <c r="N449" s="21" t="s">
        <v>25</v>
      </c>
      <c r="O449" s="21" t="s">
        <v>622</v>
      </c>
      <c r="P449" s="21" t="s">
        <v>391</v>
      </c>
      <c r="Q449" s="92">
        <v>1200</v>
      </c>
      <c r="R449" s="22">
        <f>IF(EXACT($D$6,"LOT 3 (Tots)"),SUMIF(Inventari!K:K,Tasques!E449,Inventari!Q:Q),SUMIFS(Inventari!Q:Q,Inventari!O:O,$D$7,Inventari!K:K,Tasques!E449))</f>
        <v>50</v>
      </c>
      <c r="S449" s="22"/>
      <c r="T449" s="92">
        <f t="shared" si="24"/>
        <v>60000</v>
      </c>
      <c r="U449" s="22">
        <v>1</v>
      </c>
      <c r="V449" s="92">
        <f t="shared" si="25"/>
        <v>60000</v>
      </c>
      <c r="W449" s="87" t="e">
        <f>_xlfn.XLOOKUP(P449,#REF!,#REF!)</f>
        <v>#REF!</v>
      </c>
      <c r="X449" s="80" t="e">
        <f t="shared" si="26"/>
        <v>#REF!</v>
      </c>
      <c r="Y449" s="80" t="str">
        <f>IF(EXACT(COUNTIFS($B$1:B449,B449,$E$1:E449,E449),_xlfn.MAXIFS(AA:AA,B:B,B449,E:E,E449)),SUMIFS(X:X,B:B,B449,E:E,E449),"")</f>
        <v/>
      </c>
      <c r="Z449" s="81" t="str">
        <f t="shared" si="27"/>
        <v/>
      </c>
      <c r="AA449" s="98">
        <f>COUNTIFS($B$1:B449,B449,$E$1:E449,E449)</f>
        <v>1</v>
      </c>
      <c r="AB449" s="98"/>
    </row>
    <row r="450" spans="1:28" ht="19.95" customHeight="1" x14ac:dyDescent="0.3">
      <c r="A450" s="9" t="s">
        <v>61</v>
      </c>
      <c r="B450" s="21" t="s">
        <v>1237</v>
      </c>
      <c r="C450" s="21" t="s">
        <v>1238</v>
      </c>
      <c r="D450" s="21" t="s">
        <v>17</v>
      </c>
      <c r="E450" s="21" t="s">
        <v>633</v>
      </c>
      <c r="F450" s="21" t="s">
        <v>634</v>
      </c>
      <c r="G450" s="21" t="s">
        <v>635</v>
      </c>
      <c r="H450" s="21" t="s">
        <v>638</v>
      </c>
      <c r="I450" s="21" t="s">
        <v>1246</v>
      </c>
      <c r="J450" s="21" t="s">
        <v>23</v>
      </c>
      <c r="K450" s="21"/>
      <c r="L450" s="21" t="s">
        <v>120</v>
      </c>
      <c r="M450" s="21" t="s">
        <v>12</v>
      </c>
      <c r="N450" s="21" t="s">
        <v>25</v>
      </c>
      <c r="O450" s="21" t="s">
        <v>622</v>
      </c>
      <c r="P450" s="21" t="s">
        <v>391</v>
      </c>
      <c r="Q450" s="92">
        <v>1200</v>
      </c>
      <c r="R450" s="22">
        <f>IF(EXACT($D$6,"LOT 3 (Tots)"),SUMIF(Inventari!K:K,Tasques!E450,Inventari!Q:Q),SUMIFS(Inventari!Q:Q,Inventari!O:O,$D$7,Inventari!K:K,Tasques!E450))</f>
        <v>50</v>
      </c>
      <c r="S450" s="22"/>
      <c r="T450" s="92">
        <f t="shared" si="24"/>
        <v>60000</v>
      </c>
      <c r="U450" s="22">
        <v>1</v>
      </c>
      <c r="V450" s="92">
        <f t="shared" si="25"/>
        <v>60000</v>
      </c>
      <c r="W450" s="87" t="e">
        <f>_xlfn.XLOOKUP(P450,#REF!,#REF!)</f>
        <v>#REF!</v>
      </c>
      <c r="X450" s="80" t="e">
        <f t="shared" si="26"/>
        <v>#REF!</v>
      </c>
      <c r="Y450" s="80" t="str">
        <f>IF(EXACT(COUNTIFS($B$1:B450,B450,$E$1:E450,E450),_xlfn.MAXIFS(AA:AA,B:B,B450,E:E,E450)),SUMIFS(X:X,B:B,B450,E:E,E450),"")</f>
        <v/>
      </c>
      <c r="Z450" s="81" t="str">
        <f t="shared" si="27"/>
        <v/>
      </c>
      <c r="AA450" s="98">
        <f>COUNTIFS($B$1:B450,B450,$E$1:E450,E450)</f>
        <v>2</v>
      </c>
      <c r="AB450" s="98"/>
    </row>
    <row r="451" spans="1:28" ht="19.95" customHeight="1" x14ac:dyDescent="0.3">
      <c r="A451" s="9" t="s">
        <v>61</v>
      </c>
      <c r="B451" s="21" t="s">
        <v>1237</v>
      </c>
      <c r="C451" s="21" t="s">
        <v>1238</v>
      </c>
      <c r="D451" s="21" t="s">
        <v>17</v>
      </c>
      <c r="E451" s="21" t="s">
        <v>633</v>
      </c>
      <c r="F451" s="21" t="s">
        <v>634</v>
      </c>
      <c r="G451" s="21" t="s">
        <v>635</v>
      </c>
      <c r="H451" s="21" t="s">
        <v>1247</v>
      </c>
      <c r="I451" s="21" t="s">
        <v>1248</v>
      </c>
      <c r="J451" s="21" t="s">
        <v>23</v>
      </c>
      <c r="K451" s="21"/>
      <c r="L451" s="21" t="s">
        <v>120</v>
      </c>
      <c r="M451" s="21" t="s">
        <v>12</v>
      </c>
      <c r="N451" s="21" t="s">
        <v>25</v>
      </c>
      <c r="O451" s="21" t="s">
        <v>622</v>
      </c>
      <c r="P451" s="21" t="s">
        <v>391</v>
      </c>
      <c r="Q451" s="92">
        <v>1200</v>
      </c>
      <c r="R451" s="22">
        <f>IF(EXACT($D$6,"LOT 3 (Tots)"),SUMIF(Inventari!K:K,Tasques!E451,Inventari!Q:Q),SUMIFS(Inventari!Q:Q,Inventari!O:O,$D$7,Inventari!K:K,Tasques!E451))</f>
        <v>50</v>
      </c>
      <c r="S451" s="22"/>
      <c r="T451" s="92">
        <f t="shared" si="24"/>
        <v>60000</v>
      </c>
      <c r="U451" s="22">
        <v>1</v>
      </c>
      <c r="V451" s="92">
        <f t="shared" si="25"/>
        <v>60000</v>
      </c>
      <c r="W451" s="87" t="e">
        <f>_xlfn.XLOOKUP(P451,#REF!,#REF!)</f>
        <v>#REF!</v>
      </c>
      <c r="X451" s="80" t="e">
        <f t="shared" si="26"/>
        <v>#REF!</v>
      </c>
      <c r="Y451" s="80" t="e">
        <f>IF(EXACT(COUNTIFS($B$1:B451,B451,$E$1:E451,E451),_xlfn.MAXIFS(AA:AA,B:B,B451,E:E,E451)),SUMIFS(X:X,B:B,B451,E:E,E451),"")</f>
        <v>#REF!</v>
      </c>
      <c r="Z451" s="81" t="str">
        <f t="shared" si="27"/>
        <v/>
      </c>
      <c r="AA451" s="98">
        <f>COUNTIFS($B$1:B451,B451,$E$1:E451,E451)</f>
        <v>3</v>
      </c>
      <c r="AB451" s="98"/>
    </row>
    <row r="452" spans="1:28" ht="19.95" customHeight="1" x14ac:dyDescent="0.3">
      <c r="A452" s="9" t="s">
        <v>61</v>
      </c>
      <c r="B452" s="21" t="s">
        <v>1237</v>
      </c>
      <c r="C452" s="21" t="s">
        <v>1238</v>
      </c>
      <c r="D452" s="21" t="s">
        <v>17</v>
      </c>
      <c r="E452" s="21" t="s">
        <v>640</v>
      </c>
      <c r="F452" s="21" t="s">
        <v>641</v>
      </c>
      <c r="G452" s="21" t="s">
        <v>642</v>
      </c>
      <c r="H452" s="21" t="s">
        <v>643</v>
      </c>
      <c r="I452" s="21" t="s">
        <v>1249</v>
      </c>
      <c r="J452" s="21" t="s">
        <v>23</v>
      </c>
      <c r="K452" s="21"/>
      <c r="L452" s="21" t="s">
        <v>120</v>
      </c>
      <c r="M452" s="21" t="s">
        <v>12</v>
      </c>
      <c r="N452" s="21" t="s">
        <v>25</v>
      </c>
      <c r="O452" s="21" t="s">
        <v>622</v>
      </c>
      <c r="P452" s="21" t="s">
        <v>391</v>
      </c>
      <c r="Q452" s="92">
        <v>360</v>
      </c>
      <c r="R452" s="22">
        <f>IF(EXACT($D$6,"LOT 3 (Tots)"),SUMIF(Inventari!K:K,Tasques!E452,Inventari!Q:Q),SUMIFS(Inventari!Q:Q,Inventari!O:O,$D$7,Inventari!K:K,Tasques!E452))</f>
        <v>9</v>
      </c>
      <c r="S452" s="22"/>
      <c r="T452" s="92">
        <f t="shared" si="24"/>
        <v>3240</v>
      </c>
      <c r="U452" s="22">
        <v>1</v>
      </c>
      <c r="V452" s="92">
        <f t="shared" si="25"/>
        <v>3240</v>
      </c>
      <c r="W452" s="87" t="e">
        <f>_xlfn.XLOOKUP(P452,#REF!,#REF!)</f>
        <v>#REF!</v>
      </c>
      <c r="X452" s="80" t="e">
        <f t="shared" si="26"/>
        <v>#REF!</v>
      </c>
      <c r="Y452" s="80" t="str">
        <f>IF(EXACT(COUNTIFS($B$1:B452,B452,$E$1:E452,E452),_xlfn.MAXIFS(AA:AA,B:B,B452,E:E,E452)),SUMIFS(X:X,B:B,B452,E:E,E452),"")</f>
        <v/>
      </c>
      <c r="Z452" s="81" t="str">
        <f t="shared" si="27"/>
        <v/>
      </c>
      <c r="AA452" s="98">
        <f>COUNTIFS($B$1:B452,B452,$E$1:E452,E452)</f>
        <v>1</v>
      </c>
      <c r="AB452" s="98"/>
    </row>
    <row r="453" spans="1:28" ht="19.95" customHeight="1" x14ac:dyDescent="0.3">
      <c r="A453" s="9" t="s">
        <v>61</v>
      </c>
      <c r="B453" s="21" t="s">
        <v>1237</v>
      </c>
      <c r="C453" s="21" t="s">
        <v>1238</v>
      </c>
      <c r="D453" s="21" t="s">
        <v>17</v>
      </c>
      <c r="E453" s="21" t="s">
        <v>640</v>
      </c>
      <c r="F453" s="21" t="s">
        <v>641</v>
      </c>
      <c r="G453" s="21" t="s">
        <v>642</v>
      </c>
      <c r="H453" s="21" t="s">
        <v>644</v>
      </c>
      <c r="I453" s="21" t="s">
        <v>1244</v>
      </c>
      <c r="J453" s="21" t="s">
        <v>23</v>
      </c>
      <c r="K453" s="21"/>
      <c r="L453" s="21" t="s">
        <v>120</v>
      </c>
      <c r="M453" s="21" t="s">
        <v>12</v>
      </c>
      <c r="N453" s="21" t="s">
        <v>25</v>
      </c>
      <c r="O453" s="21" t="s">
        <v>622</v>
      </c>
      <c r="P453" s="21" t="s">
        <v>391</v>
      </c>
      <c r="Q453" s="92">
        <v>360</v>
      </c>
      <c r="R453" s="22">
        <f>IF(EXACT($D$6,"LOT 3 (Tots)"),SUMIF(Inventari!K:K,Tasques!E453,Inventari!Q:Q),SUMIFS(Inventari!Q:Q,Inventari!O:O,$D$7,Inventari!K:K,Tasques!E453))</f>
        <v>9</v>
      </c>
      <c r="S453" s="22"/>
      <c r="T453" s="92">
        <f t="shared" si="24"/>
        <v>3240</v>
      </c>
      <c r="U453" s="22">
        <v>1</v>
      </c>
      <c r="V453" s="92">
        <f t="shared" si="25"/>
        <v>3240</v>
      </c>
      <c r="W453" s="87" t="e">
        <f>_xlfn.XLOOKUP(P453,#REF!,#REF!)</f>
        <v>#REF!</v>
      </c>
      <c r="X453" s="80" t="e">
        <f t="shared" si="26"/>
        <v>#REF!</v>
      </c>
      <c r="Y453" s="80" t="e">
        <f>IF(EXACT(COUNTIFS($B$1:B453,B453,$E$1:E453,E453),_xlfn.MAXIFS(AA:AA,B:B,B453,E:E,E453)),SUMIFS(X:X,B:B,B453,E:E,E453),"")</f>
        <v>#REF!</v>
      </c>
      <c r="Z453" s="81" t="str">
        <f t="shared" si="27"/>
        <v/>
      </c>
      <c r="AA453" s="98">
        <f>COUNTIFS($B$1:B453,B453,$E$1:E453,E453)</f>
        <v>2</v>
      </c>
      <c r="AB453" s="98"/>
    </row>
    <row r="454" spans="1:28" ht="19.95" customHeight="1" x14ac:dyDescent="0.3">
      <c r="A454" s="9" t="s">
        <v>61</v>
      </c>
      <c r="B454" s="21" t="s">
        <v>1237</v>
      </c>
      <c r="C454" s="21" t="s">
        <v>1238</v>
      </c>
      <c r="D454" s="21" t="s">
        <v>17</v>
      </c>
      <c r="E454" s="21" t="s">
        <v>910</v>
      </c>
      <c r="F454" s="21" t="s">
        <v>911</v>
      </c>
      <c r="G454" s="21" t="s">
        <v>1250</v>
      </c>
      <c r="H454" s="21" t="s">
        <v>1251</v>
      </c>
      <c r="I454" s="21" t="s">
        <v>1252</v>
      </c>
      <c r="J454" s="21" t="s">
        <v>23</v>
      </c>
      <c r="K454" s="21"/>
      <c r="L454" s="21" t="s">
        <v>120</v>
      </c>
      <c r="M454" s="21" t="s">
        <v>12</v>
      </c>
      <c r="N454" s="21" t="s">
        <v>25</v>
      </c>
      <c r="O454" s="21" t="s">
        <v>622</v>
      </c>
      <c r="P454" s="21" t="s">
        <v>391</v>
      </c>
      <c r="Q454" s="92">
        <v>900</v>
      </c>
      <c r="R454" s="22">
        <f>IF(EXACT($D$6,"LOT 3 (Tots)"),SUMIF(Inventari!K:K,Tasques!E454,Inventari!Q:Q),SUMIFS(Inventari!Q:Q,Inventari!O:O,$D$7,Inventari!K:K,Tasques!E454))</f>
        <v>42</v>
      </c>
      <c r="S454" s="22"/>
      <c r="T454" s="92">
        <f t="shared" si="24"/>
        <v>37800</v>
      </c>
      <c r="U454" s="22">
        <v>1</v>
      </c>
      <c r="V454" s="92">
        <f t="shared" si="25"/>
        <v>37800</v>
      </c>
      <c r="W454" s="87" t="e">
        <f>_xlfn.XLOOKUP(P454,#REF!,#REF!)</f>
        <v>#REF!</v>
      </c>
      <c r="X454" s="80" t="e">
        <f t="shared" si="26"/>
        <v>#REF!</v>
      </c>
      <c r="Y454" s="80" t="str">
        <f>IF(EXACT(COUNTIFS($B$1:B454,B454,$E$1:E454,E454),_xlfn.MAXIFS(AA:AA,B:B,B454,E:E,E454)),SUMIFS(X:X,B:B,B454,E:E,E454),"")</f>
        <v/>
      </c>
      <c r="Z454" s="81" t="str">
        <f t="shared" si="27"/>
        <v/>
      </c>
      <c r="AA454" s="98">
        <f>COUNTIFS($B$1:B454,B454,$E$1:E454,E454)</f>
        <v>1</v>
      </c>
      <c r="AB454" s="98"/>
    </row>
    <row r="455" spans="1:28" ht="19.95" customHeight="1" x14ac:dyDescent="0.3">
      <c r="A455" s="9" t="s">
        <v>61</v>
      </c>
      <c r="B455" s="21" t="s">
        <v>1237</v>
      </c>
      <c r="C455" s="21" t="s">
        <v>1238</v>
      </c>
      <c r="D455" s="21" t="s">
        <v>17</v>
      </c>
      <c r="E455" s="21" t="s">
        <v>910</v>
      </c>
      <c r="F455" s="21" t="s">
        <v>911</v>
      </c>
      <c r="G455" s="21" t="s">
        <v>1250</v>
      </c>
      <c r="H455" s="21" t="s">
        <v>1253</v>
      </c>
      <c r="I455" s="21" t="s">
        <v>1254</v>
      </c>
      <c r="J455" s="21" t="s">
        <v>23</v>
      </c>
      <c r="K455" s="21"/>
      <c r="L455" s="21" t="s">
        <v>120</v>
      </c>
      <c r="M455" s="21" t="s">
        <v>12</v>
      </c>
      <c r="N455" s="21" t="s">
        <v>25</v>
      </c>
      <c r="O455" s="21" t="s">
        <v>622</v>
      </c>
      <c r="P455" s="21" t="s">
        <v>391</v>
      </c>
      <c r="Q455" s="92">
        <v>900</v>
      </c>
      <c r="R455" s="22">
        <f>IF(EXACT($D$6,"LOT 3 (Tots)"),SUMIF(Inventari!K:K,Tasques!E455,Inventari!Q:Q),SUMIFS(Inventari!Q:Q,Inventari!O:O,$D$7,Inventari!K:K,Tasques!E455))</f>
        <v>42</v>
      </c>
      <c r="S455" s="22"/>
      <c r="T455" s="92">
        <f t="shared" si="24"/>
        <v>37800</v>
      </c>
      <c r="U455" s="22">
        <v>1</v>
      </c>
      <c r="V455" s="92">
        <f t="shared" si="25"/>
        <v>37800</v>
      </c>
      <c r="W455" s="87" t="e">
        <f>_xlfn.XLOOKUP(P455,#REF!,#REF!)</f>
        <v>#REF!</v>
      </c>
      <c r="X455" s="80" t="e">
        <f t="shared" si="26"/>
        <v>#REF!</v>
      </c>
      <c r="Y455" s="80" t="e">
        <f>IF(EXACT(COUNTIFS($B$1:B455,B455,$E$1:E455,E455),_xlfn.MAXIFS(AA:AA,B:B,B455,E:E,E455)),SUMIFS(X:X,B:B,B455,E:E,E455),"")</f>
        <v>#REF!</v>
      </c>
      <c r="Z455" s="81" t="str">
        <f t="shared" si="27"/>
        <v/>
      </c>
      <c r="AA455" s="98">
        <f>COUNTIFS($B$1:B455,B455,$E$1:E455,E455)</f>
        <v>2</v>
      </c>
      <c r="AB455" s="98"/>
    </row>
    <row r="456" spans="1:28" ht="19.95" customHeight="1" x14ac:dyDescent="0.3">
      <c r="A456" s="9" t="s">
        <v>61</v>
      </c>
      <c r="B456" s="21" t="s">
        <v>1237</v>
      </c>
      <c r="C456" s="21" t="s">
        <v>1238</v>
      </c>
      <c r="D456" s="21" t="s">
        <v>17</v>
      </c>
      <c r="E456" s="21" t="s">
        <v>18</v>
      </c>
      <c r="F456" s="21" t="s">
        <v>19</v>
      </c>
      <c r="G456" s="21" t="s">
        <v>1255</v>
      </c>
      <c r="H456" s="21" t="s">
        <v>1256</v>
      </c>
      <c r="I456" s="21" t="s">
        <v>1257</v>
      </c>
      <c r="J456" s="21" t="s">
        <v>23</v>
      </c>
      <c r="K456" s="21"/>
      <c r="L456" s="21" t="s">
        <v>120</v>
      </c>
      <c r="M456" s="21" t="s">
        <v>12</v>
      </c>
      <c r="N456" s="21" t="s">
        <v>25</v>
      </c>
      <c r="O456" s="21" t="s">
        <v>622</v>
      </c>
      <c r="P456" s="21" t="s">
        <v>391</v>
      </c>
      <c r="Q456" s="92">
        <v>1800</v>
      </c>
      <c r="R456" s="22">
        <f>IF(EXACT($D$6,"LOT 3 (Tots)"),SUMIF(Inventari!K:K,Tasques!E456,Inventari!Q:Q),SUMIFS(Inventari!Q:Q,Inventari!O:O,$D$7,Inventari!K:K,Tasques!E456))</f>
        <v>4</v>
      </c>
      <c r="S456" s="22"/>
      <c r="T456" s="92">
        <f t="shared" si="24"/>
        <v>7200</v>
      </c>
      <c r="U456" s="22">
        <v>1</v>
      </c>
      <c r="V456" s="92">
        <f t="shared" si="25"/>
        <v>7200</v>
      </c>
      <c r="W456" s="87" t="e">
        <f>_xlfn.XLOOKUP(P456,#REF!,#REF!)</f>
        <v>#REF!</v>
      </c>
      <c r="X456" s="80" t="e">
        <f t="shared" si="26"/>
        <v>#REF!</v>
      </c>
      <c r="Y456" s="80" t="e">
        <f>IF(EXACT(COUNTIFS($B$1:B456,B456,$E$1:E456,E456),_xlfn.MAXIFS(AA:AA,B:B,B456,E:E,E456)),SUMIFS(X:X,B:B,B456,E:E,E456),"")</f>
        <v>#REF!</v>
      </c>
      <c r="Z456" s="81" t="str">
        <f t="shared" si="27"/>
        <v/>
      </c>
      <c r="AA456" s="98">
        <f>COUNTIFS($B$1:B456,B456,$E$1:E456,E456)</f>
        <v>1</v>
      </c>
      <c r="AB456" s="98"/>
    </row>
    <row r="457" spans="1:28" ht="19.95" customHeight="1" x14ac:dyDescent="0.3">
      <c r="A457" s="9" t="s">
        <v>61</v>
      </c>
      <c r="B457" s="21" t="s">
        <v>1237</v>
      </c>
      <c r="C457" s="21" t="s">
        <v>1238</v>
      </c>
      <c r="D457" s="21" t="s">
        <v>17</v>
      </c>
      <c r="E457" s="21" t="s">
        <v>32</v>
      </c>
      <c r="F457" s="21" t="s">
        <v>33</v>
      </c>
      <c r="G457" s="21" t="s">
        <v>1258</v>
      </c>
      <c r="H457" s="21" t="s">
        <v>1259</v>
      </c>
      <c r="I457" s="21" t="s">
        <v>1248</v>
      </c>
      <c r="J457" s="21" t="s">
        <v>23</v>
      </c>
      <c r="K457" s="21"/>
      <c r="L457" s="21" t="s">
        <v>120</v>
      </c>
      <c r="M457" s="21" t="s">
        <v>12</v>
      </c>
      <c r="N457" s="21" t="s">
        <v>25</v>
      </c>
      <c r="O457" s="21" t="s">
        <v>622</v>
      </c>
      <c r="P457" s="21" t="s">
        <v>391</v>
      </c>
      <c r="Q457" s="92">
        <v>720</v>
      </c>
      <c r="R457" s="22">
        <f>IF(EXACT($D$6,"LOT 3 (Tots)"),SUMIF(Inventari!K:K,Tasques!E457,Inventari!Q:Q),SUMIFS(Inventari!Q:Q,Inventari!O:O,$D$7,Inventari!K:K,Tasques!E457))</f>
        <v>9</v>
      </c>
      <c r="S457" s="22"/>
      <c r="T457" s="92">
        <f t="shared" ref="T457:T520" si="28">Q457*R457</f>
        <v>6480</v>
      </c>
      <c r="U457" s="22">
        <v>1</v>
      </c>
      <c r="V457" s="92">
        <f t="shared" ref="V457:V520" si="29">T457*U457</f>
        <v>6480</v>
      </c>
      <c r="W457" s="87" t="e">
        <f>_xlfn.XLOOKUP(P457,#REF!,#REF!)</f>
        <v>#REF!</v>
      </c>
      <c r="X457" s="80" t="e">
        <f t="shared" ref="X457:X520" si="30">(V457/3600)*W457</f>
        <v>#REF!</v>
      </c>
      <c r="Y457" s="80" t="e">
        <f>IF(EXACT(COUNTIFS($B$1:B457,B457,$E$1:E457,E457),_xlfn.MAXIFS(AA:AA,B:B,B457,E:E,E457)),SUMIFS(X:X,B:B,B457,E:E,E457),"")</f>
        <v>#REF!</v>
      </c>
      <c r="Z457" s="81" t="str">
        <f t="shared" si="27"/>
        <v/>
      </c>
      <c r="AA457" s="98">
        <f>COUNTIFS($B$1:B457,B457,$E$1:E457,E457)</f>
        <v>1</v>
      </c>
      <c r="AB457" s="98"/>
    </row>
    <row r="458" spans="1:28" ht="19.95" customHeight="1" x14ac:dyDescent="0.3">
      <c r="A458" s="9" t="s">
        <v>61</v>
      </c>
      <c r="B458" s="21" t="s">
        <v>1237</v>
      </c>
      <c r="C458" s="21" t="s">
        <v>1238</v>
      </c>
      <c r="D458" s="21" t="s">
        <v>17</v>
      </c>
      <c r="E458" s="21" t="s">
        <v>28</v>
      </c>
      <c r="F458" s="21" t="s">
        <v>29</v>
      </c>
      <c r="G458" s="21" t="s">
        <v>1258</v>
      </c>
      <c r="H458" s="21" t="s">
        <v>1260</v>
      </c>
      <c r="I458" s="21" t="s">
        <v>1248</v>
      </c>
      <c r="J458" s="21" t="s">
        <v>23</v>
      </c>
      <c r="K458" s="21"/>
      <c r="L458" s="21" t="s">
        <v>120</v>
      </c>
      <c r="M458" s="21" t="s">
        <v>12</v>
      </c>
      <c r="N458" s="21" t="s">
        <v>25</v>
      </c>
      <c r="O458" s="21" t="s">
        <v>622</v>
      </c>
      <c r="P458" s="21" t="s">
        <v>391</v>
      </c>
      <c r="Q458" s="92">
        <v>720</v>
      </c>
      <c r="R458" s="22">
        <f>IF(EXACT($D$6,"LOT 3 (Tots)"),SUMIF(Inventari!K:K,Tasques!E458,Inventari!Q:Q),SUMIFS(Inventari!Q:Q,Inventari!O:O,$D$7,Inventari!K:K,Tasques!E458))</f>
        <v>5</v>
      </c>
      <c r="S458" s="22"/>
      <c r="T458" s="92">
        <f t="shared" si="28"/>
        <v>3600</v>
      </c>
      <c r="U458" s="22">
        <v>1</v>
      </c>
      <c r="V458" s="92">
        <f t="shared" si="29"/>
        <v>3600</v>
      </c>
      <c r="W458" s="87" t="e">
        <f>_xlfn.XLOOKUP(P458,#REF!,#REF!)</f>
        <v>#REF!</v>
      </c>
      <c r="X458" s="80" t="e">
        <f t="shared" si="30"/>
        <v>#REF!</v>
      </c>
      <c r="Y458" s="80" t="e">
        <f>IF(EXACT(COUNTIFS($B$1:B458,B458,$E$1:E458,E458),_xlfn.MAXIFS(AA:AA,B:B,B458,E:E,E458)),SUMIFS(X:X,B:B,B458,E:E,E458),"")</f>
        <v>#REF!</v>
      </c>
      <c r="Z458" s="81" t="str">
        <f t="shared" si="27"/>
        <v/>
      </c>
      <c r="AA458" s="98">
        <f>COUNTIFS($B$1:B458,B458,$E$1:E458,E458)</f>
        <v>1</v>
      </c>
      <c r="AB458" s="98"/>
    </row>
    <row r="459" spans="1:28" ht="19.95" customHeight="1" x14ac:dyDescent="0.3">
      <c r="A459" s="9" t="s">
        <v>61</v>
      </c>
      <c r="B459" s="21" t="s">
        <v>1237</v>
      </c>
      <c r="C459" s="21" t="s">
        <v>1238</v>
      </c>
      <c r="D459" s="21" t="s">
        <v>17</v>
      </c>
      <c r="E459" s="21" t="s">
        <v>35</v>
      </c>
      <c r="F459" s="21" t="s">
        <v>36</v>
      </c>
      <c r="G459" s="21" t="s">
        <v>1261</v>
      </c>
      <c r="H459" s="21" t="s">
        <v>1262</v>
      </c>
      <c r="I459" s="21" t="s">
        <v>1248</v>
      </c>
      <c r="J459" s="21" t="s">
        <v>23</v>
      </c>
      <c r="K459" s="21"/>
      <c r="L459" s="21" t="s">
        <v>120</v>
      </c>
      <c r="M459" s="21" t="s">
        <v>12</v>
      </c>
      <c r="N459" s="21" t="s">
        <v>25</v>
      </c>
      <c r="O459" s="21" t="s">
        <v>622</v>
      </c>
      <c r="P459" s="21" t="s">
        <v>391</v>
      </c>
      <c r="Q459" s="92">
        <v>720</v>
      </c>
      <c r="R459" s="22">
        <f>IF(EXACT($D$6,"LOT 3 (Tots)"),SUMIF(Inventari!K:K,Tasques!E459,Inventari!Q:Q),SUMIFS(Inventari!Q:Q,Inventari!O:O,$D$7,Inventari!K:K,Tasques!E459))</f>
        <v>8</v>
      </c>
      <c r="S459" s="22"/>
      <c r="T459" s="92">
        <f t="shared" si="28"/>
        <v>5760</v>
      </c>
      <c r="U459" s="22">
        <v>1</v>
      </c>
      <c r="V459" s="92">
        <f t="shared" si="29"/>
        <v>5760</v>
      </c>
      <c r="W459" s="87" t="e">
        <f>_xlfn.XLOOKUP(P459,#REF!,#REF!)</f>
        <v>#REF!</v>
      </c>
      <c r="X459" s="80" t="e">
        <f t="shared" si="30"/>
        <v>#REF!</v>
      </c>
      <c r="Y459" s="80" t="e">
        <f>IF(EXACT(COUNTIFS($B$1:B459,B459,$E$1:E459,E459),_xlfn.MAXIFS(AA:AA,B:B,B459,E:E,E459)),SUMIFS(X:X,B:B,B459,E:E,E459),"")</f>
        <v>#REF!</v>
      </c>
      <c r="Z459" s="81" t="str">
        <f t="shared" si="27"/>
        <v/>
      </c>
      <c r="AA459" s="98">
        <f>COUNTIFS($B$1:B459,B459,$E$1:E459,E459)</f>
        <v>1</v>
      </c>
      <c r="AB459" s="98"/>
    </row>
    <row r="460" spans="1:28" ht="19.95" customHeight="1" x14ac:dyDescent="0.3">
      <c r="A460" s="9" t="s">
        <v>61</v>
      </c>
      <c r="B460" s="21" t="s">
        <v>1237</v>
      </c>
      <c r="C460" s="21" t="s">
        <v>1238</v>
      </c>
      <c r="D460" s="21" t="s">
        <v>17</v>
      </c>
      <c r="E460" s="21" t="s">
        <v>39</v>
      </c>
      <c r="F460" s="21" t="s">
        <v>40</v>
      </c>
      <c r="G460" s="21" t="s">
        <v>1263</v>
      </c>
      <c r="H460" s="21" t="s">
        <v>1264</v>
      </c>
      <c r="I460" s="21" t="s">
        <v>1248</v>
      </c>
      <c r="J460" s="21" t="s">
        <v>23</v>
      </c>
      <c r="K460" s="21"/>
      <c r="L460" s="21" t="s">
        <v>120</v>
      </c>
      <c r="M460" s="21" t="s">
        <v>12</v>
      </c>
      <c r="N460" s="21" t="s">
        <v>25</v>
      </c>
      <c r="O460" s="21" t="s">
        <v>622</v>
      </c>
      <c r="P460" s="21" t="s">
        <v>391</v>
      </c>
      <c r="Q460" s="92">
        <v>1200</v>
      </c>
      <c r="R460" s="22">
        <f>IF(EXACT($D$6,"LOT 3 (Tots)"),SUMIF(Inventari!K:K,Tasques!E460,Inventari!Q:Q),SUMIFS(Inventari!Q:Q,Inventari!O:O,$D$7,Inventari!K:K,Tasques!E460))</f>
        <v>1</v>
      </c>
      <c r="S460" s="22"/>
      <c r="T460" s="92">
        <f t="shared" si="28"/>
        <v>1200</v>
      </c>
      <c r="U460" s="22">
        <v>1</v>
      </c>
      <c r="V460" s="92">
        <f t="shared" si="29"/>
        <v>1200</v>
      </c>
      <c r="W460" s="87" t="e">
        <f>_xlfn.XLOOKUP(P460,#REF!,#REF!)</f>
        <v>#REF!</v>
      </c>
      <c r="X460" s="80" t="e">
        <f t="shared" si="30"/>
        <v>#REF!</v>
      </c>
      <c r="Y460" s="80" t="str">
        <f>IF(EXACT(COUNTIFS($B$1:B460,B460,$E$1:E460,E460),_xlfn.MAXIFS(AA:AA,B:B,B460,E:E,E460)),SUMIFS(X:X,B:B,B460,E:E,E460),"")</f>
        <v/>
      </c>
      <c r="Z460" s="81" t="str">
        <f t="shared" ref="Z460:Z523" si="31">IF(EXACT(AB460,""),IF(EXACT(B460,B461),"",SUMIF(B:B,B460,Y:Y)),AB460)</f>
        <v/>
      </c>
      <c r="AA460" s="98">
        <f>COUNTIFS($B$1:B460,B460,$E$1:E460,E460)</f>
        <v>1</v>
      </c>
      <c r="AB460" s="98"/>
    </row>
    <row r="461" spans="1:28" ht="19.95" customHeight="1" x14ac:dyDescent="0.3">
      <c r="A461" s="9" t="s">
        <v>61</v>
      </c>
      <c r="B461" s="21" t="s">
        <v>1237</v>
      </c>
      <c r="C461" s="21" t="s">
        <v>1238</v>
      </c>
      <c r="D461" s="21" t="s">
        <v>17</v>
      </c>
      <c r="E461" s="21" t="s">
        <v>39</v>
      </c>
      <c r="F461" s="21" t="s">
        <v>40</v>
      </c>
      <c r="G461" s="21" t="s">
        <v>1263</v>
      </c>
      <c r="H461" s="21" t="s">
        <v>1265</v>
      </c>
      <c r="I461" s="21" t="s">
        <v>1266</v>
      </c>
      <c r="J461" s="21" t="s">
        <v>23</v>
      </c>
      <c r="K461" s="21"/>
      <c r="L461" s="21" t="s">
        <v>120</v>
      </c>
      <c r="M461" s="21" t="s">
        <v>12</v>
      </c>
      <c r="N461" s="21" t="s">
        <v>25</v>
      </c>
      <c r="O461" s="21" t="s">
        <v>622</v>
      </c>
      <c r="P461" s="21" t="s">
        <v>391</v>
      </c>
      <c r="Q461" s="92">
        <v>1200</v>
      </c>
      <c r="R461" s="22">
        <f>IF(EXACT($D$6,"LOT 3 (Tots)"),SUMIF(Inventari!K:K,Tasques!E461,Inventari!Q:Q),SUMIFS(Inventari!Q:Q,Inventari!O:O,$D$7,Inventari!K:K,Tasques!E461))</f>
        <v>1</v>
      </c>
      <c r="S461" s="22"/>
      <c r="T461" s="92">
        <f t="shared" si="28"/>
        <v>1200</v>
      </c>
      <c r="U461" s="22">
        <v>1</v>
      </c>
      <c r="V461" s="92">
        <f t="shared" si="29"/>
        <v>1200</v>
      </c>
      <c r="W461" s="87" t="e">
        <f>_xlfn.XLOOKUP(P461,#REF!,#REF!)</f>
        <v>#REF!</v>
      </c>
      <c r="X461" s="80" t="e">
        <f t="shared" si="30"/>
        <v>#REF!</v>
      </c>
      <c r="Y461" s="80" t="str">
        <f>IF(EXACT(COUNTIFS($B$1:B461,B461,$E$1:E461,E461),_xlfn.MAXIFS(AA:AA,B:B,B461,E:E,E461)),SUMIFS(X:X,B:B,B461,E:E,E461),"")</f>
        <v/>
      </c>
      <c r="Z461" s="81" t="str">
        <f t="shared" si="31"/>
        <v/>
      </c>
      <c r="AA461" s="98">
        <f>COUNTIFS($B$1:B461,B461,$E$1:E461,E461)</f>
        <v>2</v>
      </c>
      <c r="AB461" s="98"/>
    </row>
    <row r="462" spans="1:28" ht="19.95" customHeight="1" x14ac:dyDescent="0.3">
      <c r="A462" s="9" t="s">
        <v>61</v>
      </c>
      <c r="B462" s="21" t="s">
        <v>1237</v>
      </c>
      <c r="C462" s="21" t="s">
        <v>1238</v>
      </c>
      <c r="D462" s="21" t="s">
        <v>17</v>
      </c>
      <c r="E462" s="21" t="s">
        <v>39</v>
      </c>
      <c r="F462" s="21" t="s">
        <v>40</v>
      </c>
      <c r="G462" s="21" t="s">
        <v>1263</v>
      </c>
      <c r="H462" s="21" t="s">
        <v>1267</v>
      </c>
      <c r="I462" s="21" t="s">
        <v>1268</v>
      </c>
      <c r="J462" s="21" t="s">
        <v>23</v>
      </c>
      <c r="K462" s="21"/>
      <c r="L462" s="21" t="s">
        <v>120</v>
      </c>
      <c r="M462" s="21" t="s">
        <v>12</v>
      </c>
      <c r="N462" s="21" t="s">
        <v>25</v>
      </c>
      <c r="O462" s="21" t="s">
        <v>622</v>
      </c>
      <c r="P462" s="21" t="s">
        <v>391</v>
      </c>
      <c r="Q462" s="92">
        <v>1200</v>
      </c>
      <c r="R462" s="22">
        <f>IF(EXACT($D$6,"LOT 3 (Tots)"),SUMIF(Inventari!K:K,Tasques!E462,Inventari!Q:Q),SUMIFS(Inventari!Q:Q,Inventari!O:O,$D$7,Inventari!K:K,Tasques!E462))</f>
        <v>1</v>
      </c>
      <c r="S462" s="22"/>
      <c r="T462" s="92">
        <f t="shared" si="28"/>
        <v>1200</v>
      </c>
      <c r="U462" s="22">
        <v>1</v>
      </c>
      <c r="V462" s="92">
        <f t="shared" si="29"/>
        <v>1200</v>
      </c>
      <c r="W462" s="87" t="e">
        <f>_xlfn.XLOOKUP(P462,#REF!,#REF!)</f>
        <v>#REF!</v>
      </c>
      <c r="X462" s="80" t="e">
        <f t="shared" si="30"/>
        <v>#REF!</v>
      </c>
      <c r="Y462" s="80" t="e">
        <f>IF(EXACT(COUNTIFS($B$1:B462,B462,$E$1:E462,E462),_xlfn.MAXIFS(AA:AA,B:B,B462,E:E,E462)),SUMIFS(X:X,B:B,B462,E:E,E462),"")</f>
        <v>#REF!</v>
      </c>
      <c r="Z462" s="81" t="str">
        <f t="shared" si="31"/>
        <v/>
      </c>
      <c r="AA462" s="98">
        <f>COUNTIFS($B$1:B462,B462,$E$1:E462,E462)</f>
        <v>3</v>
      </c>
      <c r="AB462" s="98"/>
    </row>
    <row r="463" spans="1:28" ht="19.95" customHeight="1" x14ac:dyDescent="0.3">
      <c r="A463" s="9" t="s">
        <v>61</v>
      </c>
      <c r="B463" s="21" t="s">
        <v>1237</v>
      </c>
      <c r="C463" s="21" t="s">
        <v>1238</v>
      </c>
      <c r="D463" s="21" t="s">
        <v>17</v>
      </c>
      <c r="E463" s="21" t="s">
        <v>43</v>
      </c>
      <c r="F463" s="21" t="s">
        <v>44</v>
      </c>
      <c r="G463" s="21" t="s">
        <v>1269</v>
      </c>
      <c r="H463" s="21" t="s">
        <v>1270</v>
      </c>
      <c r="I463" s="21" t="s">
        <v>1248</v>
      </c>
      <c r="J463" s="21" t="s">
        <v>23</v>
      </c>
      <c r="K463" s="21"/>
      <c r="L463" s="21" t="s">
        <v>120</v>
      </c>
      <c r="M463" s="21" t="s">
        <v>12</v>
      </c>
      <c r="N463" s="21" t="s">
        <v>25</v>
      </c>
      <c r="O463" s="21" t="s">
        <v>622</v>
      </c>
      <c r="P463" s="21" t="s">
        <v>391</v>
      </c>
      <c r="Q463" s="92">
        <v>1200</v>
      </c>
      <c r="R463" s="22">
        <f>IF(EXACT($D$6,"LOT 3 (Tots)"),SUMIF(Inventari!K:K,Tasques!E463,Inventari!Q:Q),SUMIFS(Inventari!Q:Q,Inventari!O:O,$D$7,Inventari!K:K,Tasques!E463))</f>
        <v>3</v>
      </c>
      <c r="S463" s="22"/>
      <c r="T463" s="92">
        <f t="shared" si="28"/>
        <v>3600</v>
      </c>
      <c r="U463" s="22">
        <v>1</v>
      </c>
      <c r="V463" s="92">
        <f t="shared" si="29"/>
        <v>3600</v>
      </c>
      <c r="W463" s="87" t="e">
        <f>_xlfn.XLOOKUP(P463,#REF!,#REF!)</f>
        <v>#REF!</v>
      </c>
      <c r="X463" s="80" t="e">
        <f t="shared" si="30"/>
        <v>#REF!</v>
      </c>
      <c r="Y463" s="80" t="str">
        <f>IF(EXACT(COUNTIFS($B$1:B463,B463,$E$1:E463,E463),_xlfn.MAXIFS(AA:AA,B:B,B463,E:E,E463)),SUMIFS(X:X,B:B,B463,E:E,E463),"")</f>
        <v/>
      </c>
      <c r="Z463" s="81" t="str">
        <f t="shared" si="31"/>
        <v/>
      </c>
      <c r="AA463" s="98">
        <f>COUNTIFS($B$1:B463,B463,$E$1:E463,E463)</f>
        <v>1</v>
      </c>
      <c r="AB463" s="98"/>
    </row>
    <row r="464" spans="1:28" ht="19.95" customHeight="1" x14ac:dyDescent="0.3">
      <c r="A464" s="9" t="s">
        <v>61</v>
      </c>
      <c r="B464" s="21" t="s">
        <v>1237</v>
      </c>
      <c r="C464" s="21" t="s">
        <v>1238</v>
      </c>
      <c r="D464" s="21" t="s">
        <v>17</v>
      </c>
      <c r="E464" s="21" t="s">
        <v>43</v>
      </c>
      <c r="F464" s="21" t="s">
        <v>44</v>
      </c>
      <c r="G464" s="21" t="s">
        <v>1269</v>
      </c>
      <c r="H464" s="21" t="s">
        <v>1271</v>
      </c>
      <c r="I464" s="21" t="s">
        <v>1266</v>
      </c>
      <c r="J464" s="21" t="s">
        <v>23</v>
      </c>
      <c r="K464" s="21"/>
      <c r="L464" s="21" t="s">
        <v>120</v>
      </c>
      <c r="M464" s="21" t="s">
        <v>12</v>
      </c>
      <c r="N464" s="21" t="s">
        <v>25</v>
      </c>
      <c r="O464" s="21" t="s">
        <v>622</v>
      </c>
      <c r="P464" s="21" t="s">
        <v>391</v>
      </c>
      <c r="Q464" s="92">
        <v>1200</v>
      </c>
      <c r="R464" s="22">
        <f>IF(EXACT($D$6,"LOT 3 (Tots)"),SUMIF(Inventari!K:K,Tasques!E464,Inventari!Q:Q),SUMIFS(Inventari!Q:Q,Inventari!O:O,$D$7,Inventari!K:K,Tasques!E464))</f>
        <v>3</v>
      </c>
      <c r="S464" s="22"/>
      <c r="T464" s="92">
        <f t="shared" si="28"/>
        <v>3600</v>
      </c>
      <c r="U464" s="22">
        <v>1</v>
      </c>
      <c r="V464" s="92">
        <f t="shared" si="29"/>
        <v>3600</v>
      </c>
      <c r="W464" s="87" t="e">
        <f>_xlfn.XLOOKUP(P464,#REF!,#REF!)</f>
        <v>#REF!</v>
      </c>
      <c r="X464" s="80" t="e">
        <f t="shared" si="30"/>
        <v>#REF!</v>
      </c>
      <c r="Y464" s="80" t="str">
        <f>IF(EXACT(COUNTIFS($B$1:B464,B464,$E$1:E464,E464),_xlfn.MAXIFS(AA:AA,B:B,B464,E:E,E464)),SUMIFS(X:X,B:B,B464,E:E,E464),"")</f>
        <v/>
      </c>
      <c r="Z464" s="81" t="str">
        <f t="shared" si="31"/>
        <v/>
      </c>
      <c r="AA464" s="98">
        <f>COUNTIFS($B$1:B464,B464,$E$1:E464,E464)</f>
        <v>2</v>
      </c>
      <c r="AB464" s="98"/>
    </row>
    <row r="465" spans="1:28" ht="19.95" customHeight="1" x14ac:dyDescent="0.3">
      <c r="A465" s="9" t="s">
        <v>61</v>
      </c>
      <c r="B465" s="21" t="s">
        <v>1237</v>
      </c>
      <c r="C465" s="21" t="s">
        <v>1238</v>
      </c>
      <c r="D465" s="21" t="s">
        <v>17</v>
      </c>
      <c r="E465" s="21" t="s">
        <v>43</v>
      </c>
      <c r="F465" s="21" t="s">
        <v>44</v>
      </c>
      <c r="G465" s="21" t="s">
        <v>1269</v>
      </c>
      <c r="H465" s="21" t="s">
        <v>1272</v>
      </c>
      <c r="I465" s="21" t="s">
        <v>1268</v>
      </c>
      <c r="J465" s="21" t="s">
        <v>23</v>
      </c>
      <c r="K465" s="21"/>
      <c r="L465" s="21" t="s">
        <v>120</v>
      </c>
      <c r="M465" s="21" t="s">
        <v>12</v>
      </c>
      <c r="N465" s="21" t="s">
        <v>25</v>
      </c>
      <c r="O465" s="21" t="s">
        <v>622</v>
      </c>
      <c r="P465" s="21" t="s">
        <v>391</v>
      </c>
      <c r="Q465" s="92">
        <v>1200</v>
      </c>
      <c r="R465" s="22">
        <f>IF(EXACT($D$6,"LOT 3 (Tots)"),SUMIF(Inventari!K:K,Tasques!E465,Inventari!Q:Q),SUMIFS(Inventari!Q:Q,Inventari!O:O,$D$7,Inventari!K:K,Tasques!E465))</f>
        <v>3</v>
      </c>
      <c r="S465" s="22"/>
      <c r="T465" s="92">
        <f t="shared" si="28"/>
        <v>3600</v>
      </c>
      <c r="U465" s="22">
        <v>1</v>
      </c>
      <c r="V465" s="92">
        <f t="shared" si="29"/>
        <v>3600</v>
      </c>
      <c r="W465" s="87" t="e">
        <f>_xlfn.XLOOKUP(P465,#REF!,#REF!)</f>
        <v>#REF!</v>
      </c>
      <c r="X465" s="80" t="e">
        <f t="shared" si="30"/>
        <v>#REF!</v>
      </c>
      <c r="Y465" s="80" t="e">
        <f>IF(EXACT(COUNTIFS($B$1:B465,B465,$E$1:E465,E465),_xlfn.MAXIFS(AA:AA,B:B,B465,E:E,E465)),SUMIFS(X:X,B:B,B465,E:E,E465),"")</f>
        <v>#REF!</v>
      </c>
      <c r="Z465" s="81" t="str">
        <f t="shared" si="31"/>
        <v/>
      </c>
      <c r="AA465" s="98">
        <f>COUNTIFS($B$1:B465,B465,$E$1:E465,E465)</f>
        <v>3</v>
      </c>
      <c r="AB465" s="98"/>
    </row>
    <row r="466" spans="1:28" ht="19.95" customHeight="1" x14ac:dyDescent="0.3">
      <c r="A466" s="9" t="s">
        <v>61</v>
      </c>
      <c r="B466" s="21" t="s">
        <v>1237</v>
      </c>
      <c r="C466" s="21" t="s">
        <v>1238</v>
      </c>
      <c r="D466" s="21" t="s">
        <v>17</v>
      </c>
      <c r="E466" s="21" t="s">
        <v>47</v>
      </c>
      <c r="F466" s="21" t="s">
        <v>48</v>
      </c>
      <c r="G466" s="21" t="s">
        <v>1273</v>
      </c>
      <c r="H466" s="21" t="s">
        <v>1274</v>
      </c>
      <c r="I466" s="21" t="s">
        <v>1275</v>
      </c>
      <c r="J466" s="21" t="s">
        <v>23</v>
      </c>
      <c r="K466" s="21"/>
      <c r="L466" s="21" t="s">
        <v>120</v>
      </c>
      <c r="M466" s="21" t="s">
        <v>12</v>
      </c>
      <c r="N466" s="21" t="s">
        <v>25</v>
      </c>
      <c r="O466" s="21" t="s">
        <v>622</v>
      </c>
      <c r="P466" s="21" t="s">
        <v>391</v>
      </c>
      <c r="Q466" s="92">
        <v>1200</v>
      </c>
      <c r="R466" s="22">
        <f>IF(EXACT($D$6,"LOT 3 (Tots)"),SUMIF(Inventari!K:K,Tasques!E466,Inventari!Q:Q),SUMIFS(Inventari!Q:Q,Inventari!O:O,$D$7,Inventari!K:K,Tasques!E466))</f>
        <v>1</v>
      </c>
      <c r="S466" s="22"/>
      <c r="T466" s="92">
        <f t="shared" si="28"/>
        <v>1200</v>
      </c>
      <c r="U466" s="22">
        <v>1</v>
      </c>
      <c r="V466" s="92">
        <f t="shared" si="29"/>
        <v>1200</v>
      </c>
      <c r="W466" s="87" t="e">
        <f>_xlfn.XLOOKUP(P466,#REF!,#REF!)</f>
        <v>#REF!</v>
      </c>
      <c r="X466" s="80" t="e">
        <f t="shared" si="30"/>
        <v>#REF!</v>
      </c>
      <c r="Y466" s="80" t="str">
        <f>IF(EXACT(COUNTIFS($B$1:B466,B466,$E$1:E466,E466),_xlfn.MAXIFS(AA:AA,B:B,B466,E:E,E466)),SUMIFS(X:X,B:B,B466,E:E,E466),"")</f>
        <v/>
      </c>
      <c r="Z466" s="81" t="str">
        <f t="shared" si="31"/>
        <v/>
      </c>
      <c r="AA466" s="98">
        <f>COUNTIFS($B$1:B466,B466,$E$1:E466,E466)</f>
        <v>1</v>
      </c>
      <c r="AB466" s="98"/>
    </row>
    <row r="467" spans="1:28" ht="19.95" customHeight="1" x14ac:dyDescent="0.3">
      <c r="A467" s="9" t="s">
        <v>61</v>
      </c>
      <c r="B467" s="21" t="s">
        <v>1237</v>
      </c>
      <c r="C467" s="21" t="s">
        <v>1238</v>
      </c>
      <c r="D467" s="21" t="s">
        <v>17</v>
      </c>
      <c r="E467" s="21" t="s">
        <v>47</v>
      </c>
      <c r="F467" s="21" t="s">
        <v>48</v>
      </c>
      <c r="G467" s="21" t="s">
        <v>1273</v>
      </c>
      <c r="H467" s="21" t="s">
        <v>1276</v>
      </c>
      <c r="I467" s="21" t="s">
        <v>1277</v>
      </c>
      <c r="J467" s="21" t="s">
        <v>23</v>
      </c>
      <c r="K467" s="21"/>
      <c r="L467" s="21" t="s">
        <v>120</v>
      </c>
      <c r="M467" s="21" t="s">
        <v>12</v>
      </c>
      <c r="N467" s="21" t="s">
        <v>25</v>
      </c>
      <c r="O467" s="21" t="s">
        <v>622</v>
      </c>
      <c r="P467" s="21" t="s">
        <v>391</v>
      </c>
      <c r="Q467" s="92">
        <v>1200</v>
      </c>
      <c r="R467" s="22">
        <f>IF(EXACT($D$6,"LOT 3 (Tots)"),SUMIF(Inventari!K:K,Tasques!E467,Inventari!Q:Q),SUMIFS(Inventari!Q:Q,Inventari!O:O,$D$7,Inventari!K:K,Tasques!E467))</f>
        <v>1</v>
      </c>
      <c r="S467" s="22"/>
      <c r="T467" s="92">
        <f t="shared" si="28"/>
        <v>1200</v>
      </c>
      <c r="U467" s="22">
        <v>1</v>
      </c>
      <c r="V467" s="92">
        <f t="shared" si="29"/>
        <v>1200</v>
      </c>
      <c r="W467" s="87" t="e">
        <f>_xlfn.XLOOKUP(P467,#REF!,#REF!)</f>
        <v>#REF!</v>
      </c>
      <c r="X467" s="80" t="e">
        <f t="shared" si="30"/>
        <v>#REF!</v>
      </c>
      <c r="Y467" s="80" t="str">
        <f>IF(EXACT(COUNTIFS($B$1:B467,B467,$E$1:E467,E467),_xlfn.MAXIFS(AA:AA,B:B,B467,E:E,E467)),SUMIFS(X:X,B:B,B467,E:E,E467),"")</f>
        <v/>
      </c>
      <c r="Z467" s="81" t="str">
        <f t="shared" si="31"/>
        <v/>
      </c>
      <c r="AA467" s="98">
        <f>COUNTIFS($B$1:B467,B467,$E$1:E467,E467)</f>
        <v>2</v>
      </c>
      <c r="AB467" s="98"/>
    </row>
    <row r="468" spans="1:28" ht="19.95" customHeight="1" x14ac:dyDescent="0.3">
      <c r="A468" s="9" t="s">
        <v>61</v>
      </c>
      <c r="B468" s="21" t="s">
        <v>1237</v>
      </c>
      <c r="C468" s="21" t="s">
        <v>1238</v>
      </c>
      <c r="D468" s="21" t="s">
        <v>17</v>
      </c>
      <c r="E468" s="21" t="s">
        <v>47</v>
      </c>
      <c r="F468" s="21" t="s">
        <v>48</v>
      </c>
      <c r="G468" s="21" t="s">
        <v>1273</v>
      </c>
      <c r="H468" s="21" t="s">
        <v>1278</v>
      </c>
      <c r="I468" s="21" t="s">
        <v>1248</v>
      </c>
      <c r="J468" s="21" t="s">
        <v>23</v>
      </c>
      <c r="K468" s="21"/>
      <c r="L468" s="21" t="s">
        <v>120</v>
      </c>
      <c r="M468" s="21" t="s">
        <v>12</v>
      </c>
      <c r="N468" s="21" t="s">
        <v>25</v>
      </c>
      <c r="O468" s="21" t="s">
        <v>622</v>
      </c>
      <c r="P468" s="21" t="s">
        <v>391</v>
      </c>
      <c r="Q468" s="92">
        <v>1200</v>
      </c>
      <c r="R468" s="22">
        <f>IF(EXACT($D$6,"LOT 3 (Tots)"),SUMIF(Inventari!K:K,Tasques!E468,Inventari!Q:Q),SUMIFS(Inventari!Q:Q,Inventari!O:O,$D$7,Inventari!K:K,Tasques!E468))</f>
        <v>1</v>
      </c>
      <c r="S468" s="22"/>
      <c r="T468" s="92">
        <f t="shared" si="28"/>
        <v>1200</v>
      </c>
      <c r="U468" s="22">
        <v>1</v>
      </c>
      <c r="V468" s="92">
        <f t="shared" si="29"/>
        <v>1200</v>
      </c>
      <c r="W468" s="87" t="e">
        <f>_xlfn.XLOOKUP(P468,#REF!,#REF!)</f>
        <v>#REF!</v>
      </c>
      <c r="X468" s="80" t="e">
        <f t="shared" si="30"/>
        <v>#REF!</v>
      </c>
      <c r="Y468" s="80" t="e">
        <f>IF(EXACT(COUNTIFS($B$1:B468,B468,$E$1:E468,E468),_xlfn.MAXIFS(AA:AA,B:B,B468,E:E,E468)),SUMIFS(X:X,B:B,B468,E:E,E468),"")</f>
        <v>#REF!</v>
      </c>
      <c r="Z468" s="81" t="str">
        <f t="shared" si="31"/>
        <v/>
      </c>
      <c r="AA468" s="98">
        <f>COUNTIFS($B$1:B468,B468,$E$1:E468,E468)</f>
        <v>3</v>
      </c>
      <c r="AB468" s="98"/>
    </row>
    <row r="469" spans="1:28" ht="19.95" customHeight="1" x14ac:dyDescent="0.3">
      <c r="A469" s="9" t="s">
        <v>61</v>
      </c>
      <c r="B469" s="21" t="s">
        <v>1237</v>
      </c>
      <c r="C469" s="21" t="s">
        <v>1238</v>
      </c>
      <c r="D469" s="21" t="s">
        <v>616</v>
      </c>
      <c r="E469" s="21" t="s">
        <v>1196</v>
      </c>
      <c r="F469" s="21" t="s">
        <v>1197</v>
      </c>
      <c r="G469" s="21" t="s">
        <v>1279</v>
      </c>
      <c r="H469" s="21" t="s">
        <v>1280</v>
      </c>
      <c r="I469" s="21" t="s">
        <v>1281</v>
      </c>
      <c r="J469" s="21" t="s">
        <v>23</v>
      </c>
      <c r="K469" s="21"/>
      <c r="L469" s="21" t="s">
        <v>120</v>
      </c>
      <c r="M469" s="21" t="s">
        <v>12</v>
      </c>
      <c r="N469" s="21" t="s">
        <v>25</v>
      </c>
      <c r="O469" s="21" t="s">
        <v>622</v>
      </c>
      <c r="P469" s="21" t="s">
        <v>391</v>
      </c>
      <c r="Q469" s="92">
        <v>1800</v>
      </c>
      <c r="R469" s="22">
        <f>IF(EXACT($D$6,"LOT 3 (Tots)"),SUMIF(Inventari!K:K,Tasques!E469,Inventari!Q:Q),SUMIFS(Inventari!Q:Q,Inventari!O:O,$D$7,Inventari!K:K,Tasques!E469))</f>
        <v>42</v>
      </c>
      <c r="S469" s="22"/>
      <c r="T469" s="92">
        <f t="shared" si="28"/>
        <v>75600</v>
      </c>
      <c r="U469" s="22">
        <v>1</v>
      </c>
      <c r="V469" s="92">
        <f t="shared" si="29"/>
        <v>75600</v>
      </c>
      <c r="W469" s="87" t="e">
        <f>_xlfn.XLOOKUP(P469,#REF!,#REF!)</f>
        <v>#REF!</v>
      </c>
      <c r="X469" s="80" t="e">
        <f t="shared" si="30"/>
        <v>#REF!</v>
      </c>
      <c r="Y469" s="80" t="e">
        <f>IF(EXACT(COUNTIFS($B$1:B469,B469,$E$1:E469,E469),_xlfn.MAXIFS(AA:AA,B:B,B469,E:E,E469)),SUMIFS(X:X,B:B,B469,E:E,E469),"")</f>
        <v>#REF!</v>
      </c>
      <c r="Z469" s="81" t="str">
        <f t="shared" si="31"/>
        <v/>
      </c>
      <c r="AA469" s="98">
        <f>COUNTIFS($B$1:B469,B469,$E$1:E469,E469)</f>
        <v>1</v>
      </c>
      <c r="AB469" s="98"/>
    </row>
    <row r="470" spans="1:28" ht="19.95" customHeight="1" x14ac:dyDescent="0.3">
      <c r="A470" s="9" t="s">
        <v>61</v>
      </c>
      <c r="B470" s="21" t="s">
        <v>1237</v>
      </c>
      <c r="C470" s="21" t="s">
        <v>1238</v>
      </c>
      <c r="D470" s="21" t="s">
        <v>17</v>
      </c>
      <c r="E470" s="21" t="s">
        <v>1123</v>
      </c>
      <c r="F470" s="21" t="s">
        <v>1124</v>
      </c>
      <c r="G470" s="21" t="s">
        <v>1125</v>
      </c>
      <c r="H470" s="21" t="s">
        <v>1126</v>
      </c>
      <c r="I470" s="21" t="s">
        <v>1127</v>
      </c>
      <c r="J470" s="21" t="s">
        <v>23</v>
      </c>
      <c r="K470" s="21"/>
      <c r="L470" s="21" t="s">
        <v>120</v>
      </c>
      <c r="M470" s="21" t="s">
        <v>12</v>
      </c>
      <c r="N470" s="21" t="s">
        <v>25</v>
      </c>
      <c r="O470" s="21" t="s">
        <v>622</v>
      </c>
      <c r="P470" s="21" t="s">
        <v>391</v>
      </c>
      <c r="Q470" s="92">
        <v>280</v>
      </c>
      <c r="R470" s="22">
        <f>IF(EXACT($D$6,"LOT 3 (Tots)"),SUMIF(Inventari!K:K,Tasques!E470,Inventari!Q:Q),SUMIFS(Inventari!Q:Q,Inventari!O:O,$D$7,Inventari!K:K,Tasques!E470))</f>
        <v>64</v>
      </c>
      <c r="S470" s="22"/>
      <c r="T470" s="92">
        <f t="shared" si="28"/>
        <v>17920</v>
      </c>
      <c r="U470" s="22">
        <v>1</v>
      </c>
      <c r="V470" s="92">
        <f t="shared" si="29"/>
        <v>17920</v>
      </c>
      <c r="W470" s="87" t="e">
        <f>_xlfn.XLOOKUP(P470,#REF!,#REF!)</f>
        <v>#REF!</v>
      </c>
      <c r="X470" s="80" t="e">
        <f t="shared" si="30"/>
        <v>#REF!</v>
      </c>
      <c r="Y470" s="80" t="e">
        <f>IF(EXACT(COUNTIFS($B$1:B470,B470,$E$1:E470,E470),_xlfn.MAXIFS(AA:AA,B:B,B470,E:E,E470)),SUMIFS(X:X,B:B,B470,E:E,E470),"")</f>
        <v>#REF!</v>
      </c>
      <c r="Z470" s="81" t="e">
        <f t="shared" si="31"/>
        <v>#REF!</v>
      </c>
      <c r="AA470" s="98">
        <f>COUNTIFS($B$1:B470,B470,$E$1:E470,E470)</f>
        <v>1</v>
      </c>
      <c r="AB470" s="98"/>
    </row>
    <row r="471" spans="1:28" ht="19.95" customHeight="1" x14ac:dyDescent="0.3">
      <c r="A471" s="3" t="s">
        <v>61</v>
      </c>
      <c r="B471" s="16" t="s">
        <v>1282</v>
      </c>
      <c r="C471" s="16" t="s">
        <v>1283</v>
      </c>
      <c r="D471" s="16" t="s">
        <v>335</v>
      </c>
      <c r="E471" s="16" t="s">
        <v>1284</v>
      </c>
      <c r="F471" s="16" t="s">
        <v>1285</v>
      </c>
      <c r="G471" s="16" t="s">
        <v>1286</v>
      </c>
      <c r="H471" s="16" t="s">
        <v>1287</v>
      </c>
      <c r="I471" s="16" t="s">
        <v>1288</v>
      </c>
      <c r="J471" s="16" t="s">
        <v>23</v>
      </c>
      <c r="K471" s="16"/>
      <c r="L471" s="16" t="s">
        <v>412</v>
      </c>
      <c r="M471" s="16" t="s">
        <v>145</v>
      </c>
      <c r="N471" s="16" t="s">
        <v>25</v>
      </c>
      <c r="O471" s="16" t="s">
        <v>146</v>
      </c>
      <c r="P471" s="16" t="s">
        <v>342</v>
      </c>
      <c r="Q471" s="91">
        <v>130</v>
      </c>
      <c r="R471" s="19">
        <f>IF(EXACT($D$6,"LOT 3 (Tots)"),SUMIF(Inventari!K:K,Tasques!E471,Inventari!Q:Q),SUMIFS(Inventari!Q:Q,Inventari!O:O,$D$7,Inventari!K:K,Tasques!E471))</f>
        <v>31</v>
      </c>
      <c r="S471" s="19"/>
      <c r="T471" s="91">
        <f t="shared" si="28"/>
        <v>4030</v>
      </c>
      <c r="U471" s="19">
        <v>2</v>
      </c>
      <c r="V471" s="91">
        <f t="shared" si="29"/>
        <v>8060</v>
      </c>
      <c r="W471" s="86" t="e">
        <f>_xlfn.XLOOKUP(P471,#REF!,#REF!)</f>
        <v>#REF!</v>
      </c>
      <c r="X471" s="78" t="e">
        <f t="shared" si="30"/>
        <v>#REF!</v>
      </c>
      <c r="Y471" s="78" t="str">
        <f>IF(EXACT(COUNTIFS($B$1:B471,B471,$E$1:E471,E471),_xlfn.MAXIFS(AA:AA,B:B,B471,E:E,E471)),SUMIFS(X:X,B:B,B471,E:E,E471),"")</f>
        <v/>
      </c>
      <c r="Z471" s="79" t="str">
        <f t="shared" si="31"/>
        <v/>
      </c>
      <c r="AA471" s="97">
        <f>COUNTIFS($B$1:B471,B471,$E$1:E471,E471)</f>
        <v>1</v>
      </c>
      <c r="AB471" s="97"/>
    </row>
    <row r="472" spans="1:28" ht="19.95" customHeight="1" x14ac:dyDescent="0.3">
      <c r="A472" s="3" t="s">
        <v>61</v>
      </c>
      <c r="B472" s="16" t="s">
        <v>1282</v>
      </c>
      <c r="C472" s="16" t="s">
        <v>1283</v>
      </c>
      <c r="D472" s="16" t="s">
        <v>335</v>
      </c>
      <c r="E472" s="16" t="s">
        <v>1284</v>
      </c>
      <c r="F472" s="16" t="s">
        <v>1285</v>
      </c>
      <c r="G472" s="16" t="s">
        <v>1286</v>
      </c>
      <c r="H472" s="16" t="s">
        <v>1289</v>
      </c>
      <c r="I472" s="16" t="s">
        <v>1290</v>
      </c>
      <c r="J472" s="16" t="s">
        <v>23</v>
      </c>
      <c r="K472" s="16"/>
      <c r="L472" s="16" t="s">
        <v>412</v>
      </c>
      <c r="M472" s="16" t="s">
        <v>145</v>
      </c>
      <c r="N472" s="16" t="s">
        <v>25</v>
      </c>
      <c r="O472" s="16" t="s">
        <v>146</v>
      </c>
      <c r="P472" s="16" t="s">
        <v>342</v>
      </c>
      <c r="Q472" s="91">
        <v>130</v>
      </c>
      <c r="R472" s="19">
        <f>IF(EXACT($D$6,"LOT 3 (Tots)"),SUMIF(Inventari!K:K,Tasques!E472,Inventari!Q:Q),SUMIFS(Inventari!Q:Q,Inventari!O:O,$D$7,Inventari!K:K,Tasques!E472))</f>
        <v>31</v>
      </c>
      <c r="S472" s="19"/>
      <c r="T472" s="91">
        <f t="shared" si="28"/>
        <v>4030</v>
      </c>
      <c r="U472" s="19">
        <v>2</v>
      </c>
      <c r="V472" s="91">
        <f t="shared" si="29"/>
        <v>8060</v>
      </c>
      <c r="W472" s="86" t="e">
        <f>_xlfn.XLOOKUP(P472,#REF!,#REF!)</f>
        <v>#REF!</v>
      </c>
      <c r="X472" s="78" t="e">
        <f t="shared" si="30"/>
        <v>#REF!</v>
      </c>
      <c r="Y472" s="78" t="str">
        <f>IF(EXACT(COUNTIFS($B$1:B472,B472,$E$1:E472,E472),_xlfn.MAXIFS(AA:AA,B:B,B472,E:E,E472)),SUMIFS(X:X,B:B,B472,E:E,E472),"")</f>
        <v/>
      </c>
      <c r="Z472" s="79" t="str">
        <f t="shared" si="31"/>
        <v/>
      </c>
      <c r="AA472" s="97">
        <f>COUNTIFS($B$1:B472,B472,$E$1:E472,E472)</f>
        <v>2</v>
      </c>
      <c r="AB472" s="97"/>
    </row>
    <row r="473" spans="1:28" ht="19.95" customHeight="1" x14ac:dyDescent="0.3">
      <c r="A473" s="3" t="s">
        <v>61</v>
      </c>
      <c r="B473" s="16" t="s">
        <v>1282</v>
      </c>
      <c r="C473" s="16" t="s">
        <v>1283</v>
      </c>
      <c r="D473" s="16" t="s">
        <v>335</v>
      </c>
      <c r="E473" s="16" t="s">
        <v>1284</v>
      </c>
      <c r="F473" s="16" t="s">
        <v>1285</v>
      </c>
      <c r="G473" s="16" t="s">
        <v>1286</v>
      </c>
      <c r="H473" s="16" t="s">
        <v>1291</v>
      </c>
      <c r="I473" s="16" t="s">
        <v>1292</v>
      </c>
      <c r="J473" s="16" t="s">
        <v>23</v>
      </c>
      <c r="K473" s="16"/>
      <c r="L473" s="16" t="s">
        <v>412</v>
      </c>
      <c r="M473" s="16" t="s">
        <v>145</v>
      </c>
      <c r="N473" s="16" t="s">
        <v>25</v>
      </c>
      <c r="O473" s="16" t="s">
        <v>146</v>
      </c>
      <c r="P473" s="16" t="s">
        <v>342</v>
      </c>
      <c r="Q473" s="91">
        <v>130</v>
      </c>
      <c r="R473" s="19">
        <f>IF(EXACT($D$6,"LOT 3 (Tots)"),SUMIF(Inventari!K:K,Tasques!E473,Inventari!Q:Q),SUMIFS(Inventari!Q:Q,Inventari!O:O,$D$7,Inventari!K:K,Tasques!E473))</f>
        <v>31</v>
      </c>
      <c r="S473" s="19"/>
      <c r="T473" s="91">
        <f t="shared" si="28"/>
        <v>4030</v>
      </c>
      <c r="U473" s="19">
        <v>2</v>
      </c>
      <c r="V473" s="91">
        <f t="shared" si="29"/>
        <v>8060</v>
      </c>
      <c r="W473" s="86" t="e">
        <f>_xlfn.XLOOKUP(P473,#REF!,#REF!)</f>
        <v>#REF!</v>
      </c>
      <c r="X473" s="78" t="e">
        <f t="shared" si="30"/>
        <v>#REF!</v>
      </c>
      <c r="Y473" s="78" t="str">
        <f>IF(EXACT(COUNTIFS($B$1:B473,B473,$E$1:E473,E473),_xlfn.MAXIFS(AA:AA,B:B,B473,E:E,E473)),SUMIFS(X:X,B:B,B473,E:E,E473),"")</f>
        <v/>
      </c>
      <c r="Z473" s="79" t="str">
        <f t="shared" si="31"/>
        <v/>
      </c>
      <c r="AA473" s="97">
        <f>COUNTIFS($B$1:B473,B473,$E$1:E473,E473)</f>
        <v>3</v>
      </c>
      <c r="AB473" s="97"/>
    </row>
    <row r="474" spans="1:28" ht="19.95" customHeight="1" x14ac:dyDescent="0.3">
      <c r="A474" s="3" t="s">
        <v>61</v>
      </c>
      <c r="B474" s="16" t="s">
        <v>1282</v>
      </c>
      <c r="C474" s="16" t="s">
        <v>1283</v>
      </c>
      <c r="D474" s="16" t="s">
        <v>335</v>
      </c>
      <c r="E474" s="16" t="s">
        <v>1284</v>
      </c>
      <c r="F474" s="16" t="s">
        <v>1285</v>
      </c>
      <c r="G474" s="16" t="s">
        <v>1286</v>
      </c>
      <c r="H474" s="16" t="s">
        <v>1293</v>
      </c>
      <c r="I474" s="16" t="s">
        <v>1294</v>
      </c>
      <c r="J474" s="16" t="s">
        <v>23</v>
      </c>
      <c r="K474" s="16"/>
      <c r="L474" s="16" t="s">
        <v>412</v>
      </c>
      <c r="M474" s="16" t="s">
        <v>145</v>
      </c>
      <c r="N474" s="16" t="s">
        <v>25</v>
      </c>
      <c r="O474" s="16" t="s">
        <v>146</v>
      </c>
      <c r="P474" s="16" t="s">
        <v>342</v>
      </c>
      <c r="Q474" s="91">
        <v>130</v>
      </c>
      <c r="R474" s="19">
        <f>IF(EXACT($D$6,"LOT 3 (Tots)"),SUMIF(Inventari!K:K,Tasques!E474,Inventari!Q:Q),SUMIFS(Inventari!Q:Q,Inventari!O:O,$D$7,Inventari!K:K,Tasques!E474))</f>
        <v>31</v>
      </c>
      <c r="S474" s="19"/>
      <c r="T474" s="91">
        <f t="shared" si="28"/>
        <v>4030</v>
      </c>
      <c r="U474" s="19">
        <v>2</v>
      </c>
      <c r="V474" s="91">
        <f t="shared" si="29"/>
        <v>8060</v>
      </c>
      <c r="W474" s="86" t="e">
        <f>_xlfn.XLOOKUP(P474,#REF!,#REF!)</f>
        <v>#REF!</v>
      </c>
      <c r="X474" s="78" t="e">
        <f t="shared" si="30"/>
        <v>#REF!</v>
      </c>
      <c r="Y474" s="78" t="str">
        <f>IF(EXACT(COUNTIFS($B$1:B474,B474,$E$1:E474,E474),_xlfn.MAXIFS(AA:AA,B:B,B474,E:E,E474)),SUMIFS(X:X,B:B,B474,E:E,E474),"")</f>
        <v/>
      </c>
      <c r="Z474" s="79" t="str">
        <f t="shared" si="31"/>
        <v/>
      </c>
      <c r="AA474" s="97">
        <f>COUNTIFS($B$1:B474,B474,$E$1:E474,E474)</f>
        <v>4</v>
      </c>
      <c r="AB474" s="97"/>
    </row>
    <row r="475" spans="1:28" ht="19.95" customHeight="1" x14ac:dyDescent="0.3">
      <c r="A475" s="3" t="s">
        <v>61</v>
      </c>
      <c r="B475" s="16" t="s">
        <v>1282</v>
      </c>
      <c r="C475" s="16" t="s">
        <v>1283</v>
      </c>
      <c r="D475" s="16" t="s">
        <v>335</v>
      </c>
      <c r="E475" s="16" t="s">
        <v>1284</v>
      </c>
      <c r="F475" s="16" t="s">
        <v>1285</v>
      </c>
      <c r="G475" s="16" t="s">
        <v>1286</v>
      </c>
      <c r="H475" s="16" t="s">
        <v>1295</v>
      </c>
      <c r="I475" s="16" t="s">
        <v>1296</v>
      </c>
      <c r="J475" s="16" t="s">
        <v>23</v>
      </c>
      <c r="K475" s="16"/>
      <c r="L475" s="16" t="s">
        <v>412</v>
      </c>
      <c r="M475" s="16" t="s">
        <v>145</v>
      </c>
      <c r="N475" s="16" t="s">
        <v>25</v>
      </c>
      <c r="O475" s="16" t="s">
        <v>146</v>
      </c>
      <c r="P475" s="16" t="s">
        <v>342</v>
      </c>
      <c r="Q475" s="91">
        <v>130</v>
      </c>
      <c r="R475" s="19">
        <f>IF(EXACT($D$6,"LOT 3 (Tots)"),SUMIF(Inventari!K:K,Tasques!E475,Inventari!Q:Q),SUMIFS(Inventari!Q:Q,Inventari!O:O,$D$7,Inventari!K:K,Tasques!E475))</f>
        <v>31</v>
      </c>
      <c r="S475" s="19"/>
      <c r="T475" s="91">
        <f t="shared" si="28"/>
        <v>4030</v>
      </c>
      <c r="U475" s="19">
        <v>2</v>
      </c>
      <c r="V475" s="91">
        <f t="shared" si="29"/>
        <v>8060</v>
      </c>
      <c r="W475" s="86" t="e">
        <f>_xlfn.XLOOKUP(P475,#REF!,#REF!)</f>
        <v>#REF!</v>
      </c>
      <c r="X475" s="78" t="e">
        <f t="shared" si="30"/>
        <v>#REF!</v>
      </c>
      <c r="Y475" s="78" t="str">
        <f>IF(EXACT(COUNTIFS($B$1:B475,B475,$E$1:E475,E475),_xlfn.MAXIFS(AA:AA,B:B,B475,E:E,E475)),SUMIFS(X:X,B:B,B475,E:E,E475),"")</f>
        <v/>
      </c>
      <c r="Z475" s="79" t="str">
        <f t="shared" si="31"/>
        <v/>
      </c>
      <c r="AA475" s="97">
        <f>COUNTIFS($B$1:B475,B475,$E$1:E475,E475)</f>
        <v>5</v>
      </c>
      <c r="AB475" s="97"/>
    </row>
    <row r="476" spans="1:28" ht="19.95" customHeight="1" x14ac:dyDescent="0.3">
      <c r="A476" s="3" t="s">
        <v>61</v>
      </c>
      <c r="B476" s="16" t="s">
        <v>1282</v>
      </c>
      <c r="C476" s="16" t="s">
        <v>1283</v>
      </c>
      <c r="D476" s="16" t="s">
        <v>335</v>
      </c>
      <c r="E476" s="16" t="s">
        <v>1284</v>
      </c>
      <c r="F476" s="16" t="s">
        <v>1285</v>
      </c>
      <c r="G476" s="16" t="s">
        <v>1286</v>
      </c>
      <c r="H476" s="16" t="s">
        <v>1297</v>
      </c>
      <c r="I476" s="16" t="s">
        <v>1298</v>
      </c>
      <c r="J476" s="16" t="s">
        <v>23</v>
      </c>
      <c r="K476" s="16"/>
      <c r="L476" s="16" t="s">
        <v>412</v>
      </c>
      <c r="M476" s="16" t="s">
        <v>145</v>
      </c>
      <c r="N476" s="16" t="s">
        <v>25</v>
      </c>
      <c r="O476" s="16" t="s">
        <v>146</v>
      </c>
      <c r="P476" s="16" t="s">
        <v>342</v>
      </c>
      <c r="Q476" s="91">
        <v>130</v>
      </c>
      <c r="R476" s="19">
        <f>IF(EXACT($D$6,"LOT 3 (Tots)"),SUMIF(Inventari!K:K,Tasques!E476,Inventari!Q:Q),SUMIFS(Inventari!Q:Q,Inventari!O:O,$D$7,Inventari!K:K,Tasques!E476))</f>
        <v>31</v>
      </c>
      <c r="S476" s="19"/>
      <c r="T476" s="91">
        <f t="shared" si="28"/>
        <v>4030</v>
      </c>
      <c r="U476" s="19">
        <v>2</v>
      </c>
      <c r="V476" s="91">
        <f t="shared" si="29"/>
        <v>8060</v>
      </c>
      <c r="W476" s="86" t="e">
        <f>_xlfn.XLOOKUP(P476,#REF!,#REF!)</f>
        <v>#REF!</v>
      </c>
      <c r="X476" s="78" t="e">
        <f t="shared" si="30"/>
        <v>#REF!</v>
      </c>
      <c r="Y476" s="78" t="str">
        <f>IF(EXACT(COUNTIFS($B$1:B476,B476,$E$1:E476,E476),_xlfn.MAXIFS(AA:AA,B:B,B476,E:E,E476)),SUMIFS(X:X,B:B,B476,E:E,E476),"")</f>
        <v/>
      </c>
      <c r="Z476" s="79" t="str">
        <f t="shared" si="31"/>
        <v/>
      </c>
      <c r="AA476" s="97">
        <f>COUNTIFS($B$1:B476,B476,$E$1:E476,E476)</f>
        <v>6</v>
      </c>
      <c r="AB476" s="97"/>
    </row>
    <row r="477" spans="1:28" ht="19.95" customHeight="1" x14ac:dyDescent="0.3">
      <c r="A477" s="3" t="s">
        <v>61</v>
      </c>
      <c r="B477" s="16" t="s">
        <v>1282</v>
      </c>
      <c r="C477" s="16" t="s">
        <v>1283</v>
      </c>
      <c r="D477" s="16" t="s">
        <v>335</v>
      </c>
      <c r="E477" s="16" t="s">
        <v>1284</v>
      </c>
      <c r="F477" s="16" t="s">
        <v>1285</v>
      </c>
      <c r="G477" s="16" t="s">
        <v>1286</v>
      </c>
      <c r="H477" s="16" t="s">
        <v>1299</v>
      </c>
      <c r="I477" s="16" t="s">
        <v>1300</v>
      </c>
      <c r="J477" s="16" t="s">
        <v>23</v>
      </c>
      <c r="K477" s="16"/>
      <c r="L477" s="16" t="s">
        <v>412</v>
      </c>
      <c r="M477" s="16" t="s">
        <v>145</v>
      </c>
      <c r="N477" s="16" t="s">
        <v>25</v>
      </c>
      <c r="O477" s="16" t="s">
        <v>146</v>
      </c>
      <c r="P477" s="16" t="s">
        <v>342</v>
      </c>
      <c r="Q477" s="91">
        <v>130</v>
      </c>
      <c r="R477" s="19">
        <f>IF(EXACT($D$6,"LOT 3 (Tots)"),SUMIF(Inventari!K:K,Tasques!E477,Inventari!Q:Q),SUMIFS(Inventari!Q:Q,Inventari!O:O,$D$7,Inventari!K:K,Tasques!E477))</f>
        <v>31</v>
      </c>
      <c r="S477" s="19"/>
      <c r="T477" s="91">
        <f t="shared" si="28"/>
        <v>4030</v>
      </c>
      <c r="U477" s="19">
        <v>2</v>
      </c>
      <c r="V477" s="91">
        <f t="shared" si="29"/>
        <v>8060</v>
      </c>
      <c r="W477" s="86" t="e">
        <f>_xlfn.XLOOKUP(P477,#REF!,#REF!)</f>
        <v>#REF!</v>
      </c>
      <c r="X477" s="78" t="e">
        <f t="shared" si="30"/>
        <v>#REF!</v>
      </c>
      <c r="Y477" s="78" t="str">
        <f>IF(EXACT(COUNTIFS($B$1:B477,B477,$E$1:E477,E477),_xlfn.MAXIFS(AA:AA,B:B,B477,E:E,E477)),SUMIFS(X:X,B:B,B477,E:E,E477),"")</f>
        <v/>
      </c>
      <c r="Z477" s="79" t="str">
        <f t="shared" si="31"/>
        <v/>
      </c>
      <c r="AA477" s="97">
        <f>COUNTIFS($B$1:B477,B477,$E$1:E477,E477)</f>
        <v>7</v>
      </c>
      <c r="AB477" s="97"/>
    </row>
    <row r="478" spans="1:28" ht="19.95" customHeight="1" x14ac:dyDescent="0.3">
      <c r="A478" s="3" t="s">
        <v>61</v>
      </c>
      <c r="B478" s="16" t="s">
        <v>1282</v>
      </c>
      <c r="C478" s="16" t="s">
        <v>1283</v>
      </c>
      <c r="D478" s="16" t="s">
        <v>335</v>
      </c>
      <c r="E478" s="16" t="s">
        <v>1284</v>
      </c>
      <c r="F478" s="16" t="s">
        <v>1285</v>
      </c>
      <c r="G478" s="16" t="s">
        <v>1286</v>
      </c>
      <c r="H478" s="16" t="s">
        <v>1301</v>
      </c>
      <c r="I478" s="16" t="s">
        <v>1302</v>
      </c>
      <c r="J478" s="16" t="s">
        <v>23</v>
      </c>
      <c r="K478" s="16"/>
      <c r="L478" s="16" t="s">
        <v>412</v>
      </c>
      <c r="M478" s="16" t="s">
        <v>145</v>
      </c>
      <c r="N478" s="16" t="s">
        <v>25</v>
      </c>
      <c r="O478" s="16" t="s">
        <v>146</v>
      </c>
      <c r="P478" s="16" t="s">
        <v>342</v>
      </c>
      <c r="Q478" s="91">
        <v>130</v>
      </c>
      <c r="R478" s="19">
        <f>IF(EXACT($D$6,"LOT 3 (Tots)"),SUMIF(Inventari!K:K,Tasques!E478,Inventari!Q:Q),SUMIFS(Inventari!Q:Q,Inventari!O:O,$D$7,Inventari!K:K,Tasques!E478))</f>
        <v>31</v>
      </c>
      <c r="S478" s="19"/>
      <c r="T478" s="91">
        <f t="shared" si="28"/>
        <v>4030</v>
      </c>
      <c r="U478" s="19">
        <v>2</v>
      </c>
      <c r="V478" s="91">
        <f t="shared" si="29"/>
        <v>8060</v>
      </c>
      <c r="W478" s="86" t="e">
        <f>_xlfn.XLOOKUP(P478,#REF!,#REF!)</f>
        <v>#REF!</v>
      </c>
      <c r="X478" s="78" t="e">
        <f t="shared" si="30"/>
        <v>#REF!</v>
      </c>
      <c r="Y478" s="78" t="str">
        <f>IF(EXACT(COUNTIFS($B$1:B478,B478,$E$1:E478,E478),_xlfn.MAXIFS(AA:AA,B:B,B478,E:E,E478)),SUMIFS(X:X,B:B,B478,E:E,E478),"")</f>
        <v/>
      </c>
      <c r="Z478" s="79" t="str">
        <f t="shared" si="31"/>
        <v/>
      </c>
      <c r="AA478" s="97">
        <f>COUNTIFS($B$1:B478,B478,$E$1:E478,E478)</f>
        <v>8</v>
      </c>
      <c r="AB478" s="97"/>
    </row>
    <row r="479" spans="1:28" ht="19.95" customHeight="1" x14ac:dyDescent="0.3">
      <c r="A479" s="3" t="s">
        <v>61</v>
      </c>
      <c r="B479" s="16" t="s">
        <v>1282</v>
      </c>
      <c r="C479" s="16" t="s">
        <v>1283</v>
      </c>
      <c r="D479" s="16" t="s">
        <v>335</v>
      </c>
      <c r="E479" s="16" t="s">
        <v>1284</v>
      </c>
      <c r="F479" s="16" t="s">
        <v>1285</v>
      </c>
      <c r="G479" s="16" t="s">
        <v>1286</v>
      </c>
      <c r="H479" s="16" t="s">
        <v>1303</v>
      </c>
      <c r="I479" s="16" t="s">
        <v>1304</v>
      </c>
      <c r="J479" s="16" t="s">
        <v>23</v>
      </c>
      <c r="K479" s="16"/>
      <c r="L479" s="16" t="s">
        <v>412</v>
      </c>
      <c r="M479" s="16" t="s">
        <v>145</v>
      </c>
      <c r="N479" s="16" t="s">
        <v>25</v>
      </c>
      <c r="O479" s="16" t="s">
        <v>146</v>
      </c>
      <c r="P479" s="16" t="s">
        <v>342</v>
      </c>
      <c r="Q479" s="91">
        <v>130</v>
      </c>
      <c r="R479" s="19">
        <f>IF(EXACT($D$6,"LOT 3 (Tots)"),SUMIF(Inventari!K:K,Tasques!E479,Inventari!Q:Q),SUMIFS(Inventari!Q:Q,Inventari!O:O,$D$7,Inventari!K:K,Tasques!E479))</f>
        <v>31</v>
      </c>
      <c r="S479" s="19"/>
      <c r="T479" s="91">
        <f t="shared" si="28"/>
        <v>4030</v>
      </c>
      <c r="U479" s="19">
        <v>2</v>
      </c>
      <c r="V479" s="91">
        <f t="shared" si="29"/>
        <v>8060</v>
      </c>
      <c r="W479" s="86" t="e">
        <f>_xlfn.XLOOKUP(P479,#REF!,#REF!)</f>
        <v>#REF!</v>
      </c>
      <c r="X479" s="78" t="e">
        <f t="shared" si="30"/>
        <v>#REF!</v>
      </c>
      <c r="Y479" s="78" t="str">
        <f>IF(EXACT(COUNTIFS($B$1:B479,B479,$E$1:E479,E479),_xlfn.MAXIFS(AA:AA,B:B,B479,E:E,E479)),SUMIFS(X:X,B:B,B479,E:E,E479),"")</f>
        <v/>
      </c>
      <c r="Z479" s="79" t="str">
        <f t="shared" si="31"/>
        <v/>
      </c>
      <c r="AA479" s="97">
        <f>COUNTIFS($B$1:B479,B479,$E$1:E479,E479)</f>
        <v>9</v>
      </c>
      <c r="AB479" s="97"/>
    </row>
    <row r="480" spans="1:28" ht="19.95" customHeight="1" x14ac:dyDescent="0.3">
      <c r="A480" s="3" t="s">
        <v>61</v>
      </c>
      <c r="B480" s="16" t="s">
        <v>1282</v>
      </c>
      <c r="C480" s="16" t="s">
        <v>1283</v>
      </c>
      <c r="D480" s="16" t="s">
        <v>335</v>
      </c>
      <c r="E480" s="16" t="s">
        <v>1284</v>
      </c>
      <c r="F480" s="16" t="s">
        <v>1285</v>
      </c>
      <c r="G480" s="16" t="s">
        <v>1286</v>
      </c>
      <c r="H480" s="16" t="s">
        <v>1305</v>
      </c>
      <c r="I480" s="16" t="s">
        <v>1306</v>
      </c>
      <c r="J480" s="16" t="s">
        <v>23</v>
      </c>
      <c r="K480" s="16"/>
      <c r="L480" s="16" t="s">
        <v>412</v>
      </c>
      <c r="M480" s="16" t="s">
        <v>145</v>
      </c>
      <c r="N480" s="16" t="s">
        <v>25</v>
      </c>
      <c r="O480" s="16" t="s">
        <v>146</v>
      </c>
      <c r="P480" s="16" t="s">
        <v>342</v>
      </c>
      <c r="Q480" s="91">
        <v>130</v>
      </c>
      <c r="R480" s="19">
        <f>IF(EXACT($D$6,"LOT 3 (Tots)"),SUMIF(Inventari!K:K,Tasques!E480,Inventari!Q:Q),SUMIFS(Inventari!Q:Q,Inventari!O:O,$D$7,Inventari!K:K,Tasques!E480))</f>
        <v>31</v>
      </c>
      <c r="S480" s="19"/>
      <c r="T480" s="91">
        <f t="shared" si="28"/>
        <v>4030</v>
      </c>
      <c r="U480" s="19">
        <v>2</v>
      </c>
      <c r="V480" s="91">
        <f t="shared" si="29"/>
        <v>8060</v>
      </c>
      <c r="W480" s="86" t="e">
        <f>_xlfn.XLOOKUP(P480,#REF!,#REF!)</f>
        <v>#REF!</v>
      </c>
      <c r="X480" s="78" t="e">
        <f t="shared" si="30"/>
        <v>#REF!</v>
      </c>
      <c r="Y480" s="78" t="str">
        <f>IF(EXACT(COUNTIFS($B$1:B480,B480,$E$1:E480,E480),_xlfn.MAXIFS(AA:AA,B:B,B480,E:E,E480)),SUMIFS(X:X,B:B,B480,E:E,E480),"")</f>
        <v/>
      </c>
      <c r="Z480" s="79" t="str">
        <f t="shared" si="31"/>
        <v/>
      </c>
      <c r="AA480" s="97">
        <f>COUNTIFS($B$1:B480,B480,$E$1:E480,E480)</f>
        <v>10</v>
      </c>
      <c r="AB480" s="97"/>
    </row>
    <row r="481" spans="1:28" ht="19.95" customHeight="1" x14ac:dyDescent="0.3">
      <c r="A481" s="3" t="s">
        <v>61</v>
      </c>
      <c r="B481" s="16" t="s">
        <v>1282</v>
      </c>
      <c r="C481" s="16" t="s">
        <v>1283</v>
      </c>
      <c r="D481" s="16" t="s">
        <v>335</v>
      </c>
      <c r="E481" s="16" t="s">
        <v>1284</v>
      </c>
      <c r="F481" s="16" t="s">
        <v>1285</v>
      </c>
      <c r="G481" s="16" t="s">
        <v>1286</v>
      </c>
      <c r="H481" s="16" t="s">
        <v>1307</v>
      </c>
      <c r="I481" s="16" t="s">
        <v>1308</v>
      </c>
      <c r="J481" s="16" t="s">
        <v>23</v>
      </c>
      <c r="K481" s="16"/>
      <c r="L481" s="16" t="s">
        <v>412</v>
      </c>
      <c r="M481" s="16" t="s">
        <v>145</v>
      </c>
      <c r="N481" s="16" t="s">
        <v>25</v>
      </c>
      <c r="O481" s="16" t="s">
        <v>146</v>
      </c>
      <c r="P481" s="16" t="s">
        <v>342</v>
      </c>
      <c r="Q481" s="91">
        <v>130</v>
      </c>
      <c r="R481" s="19">
        <f>IF(EXACT($D$6,"LOT 3 (Tots)"),SUMIF(Inventari!K:K,Tasques!E481,Inventari!Q:Q),SUMIFS(Inventari!Q:Q,Inventari!O:O,$D$7,Inventari!K:K,Tasques!E481))</f>
        <v>31</v>
      </c>
      <c r="S481" s="19"/>
      <c r="T481" s="91">
        <f t="shared" si="28"/>
        <v>4030</v>
      </c>
      <c r="U481" s="19">
        <v>2</v>
      </c>
      <c r="V481" s="91">
        <f t="shared" si="29"/>
        <v>8060</v>
      </c>
      <c r="W481" s="86" t="e">
        <f>_xlfn.XLOOKUP(P481,#REF!,#REF!)</f>
        <v>#REF!</v>
      </c>
      <c r="X481" s="78" t="e">
        <f t="shared" si="30"/>
        <v>#REF!</v>
      </c>
      <c r="Y481" s="78" t="str">
        <f>IF(EXACT(COUNTIFS($B$1:B481,B481,$E$1:E481,E481),_xlfn.MAXIFS(AA:AA,B:B,B481,E:E,E481)),SUMIFS(X:X,B:B,B481,E:E,E481),"")</f>
        <v/>
      </c>
      <c r="Z481" s="79" t="str">
        <f t="shared" si="31"/>
        <v/>
      </c>
      <c r="AA481" s="97">
        <f>COUNTIFS($B$1:B481,B481,$E$1:E481,E481)</f>
        <v>11</v>
      </c>
      <c r="AB481" s="97"/>
    </row>
    <row r="482" spans="1:28" ht="19.95" customHeight="1" x14ac:dyDescent="0.3">
      <c r="A482" s="3" t="s">
        <v>61</v>
      </c>
      <c r="B482" s="16" t="s">
        <v>1282</v>
      </c>
      <c r="C482" s="16" t="s">
        <v>1283</v>
      </c>
      <c r="D482" s="16" t="s">
        <v>335</v>
      </c>
      <c r="E482" s="16" t="s">
        <v>1284</v>
      </c>
      <c r="F482" s="16" t="s">
        <v>1285</v>
      </c>
      <c r="G482" s="16" t="s">
        <v>1286</v>
      </c>
      <c r="H482" s="16" t="s">
        <v>1309</v>
      </c>
      <c r="I482" s="16" t="s">
        <v>1310</v>
      </c>
      <c r="J482" s="16" t="s">
        <v>23</v>
      </c>
      <c r="K482" s="16"/>
      <c r="L482" s="16" t="s">
        <v>412</v>
      </c>
      <c r="M482" s="16" t="s">
        <v>145</v>
      </c>
      <c r="N482" s="16" t="s">
        <v>25</v>
      </c>
      <c r="O482" s="16" t="s">
        <v>146</v>
      </c>
      <c r="P482" s="16" t="s">
        <v>342</v>
      </c>
      <c r="Q482" s="91">
        <v>130</v>
      </c>
      <c r="R482" s="19">
        <f>IF(EXACT($D$6,"LOT 3 (Tots)"),SUMIF(Inventari!K:K,Tasques!E482,Inventari!Q:Q),SUMIFS(Inventari!Q:Q,Inventari!O:O,$D$7,Inventari!K:K,Tasques!E482))</f>
        <v>31</v>
      </c>
      <c r="S482" s="19"/>
      <c r="T482" s="91">
        <f t="shared" si="28"/>
        <v>4030</v>
      </c>
      <c r="U482" s="19">
        <v>2</v>
      </c>
      <c r="V482" s="91">
        <f t="shared" si="29"/>
        <v>8060</v>
      </c>
      <c r="W482" s="86" t="e">
        <f>_xlfn.XLOOKUP(P482,#REF!,#REF!)</f>
        <v>#REF!</v>
      </c>
      <c r="X482" s="78" t="e">
        <f t="shared" si="30"/>
        <v>#REF!</v>
      </c>
      <c r="Y482" s="78" t="str">
        <f>IF(EXACT(COUNTIFS($B$1:B482,B482,$E$1:E482,E482),_xlfn.MAXIFS(AA:AA,B:B,B482,E:E,E482)),SUMIFS(X:X,B:B,B482,E:E,E482),"")</f>
        <v/>
      </c>
      <c r="Z482" s="79" t="str">
        <f t="shared" si="31"/>
        <v/>
      </c>
      <c r="AA482" s="97">
        <f>COUNTIFS($B$1:B482,B482,$E$1:E482,E482)</f>
        <v>12</v>
      </c>
      <c r="AB482" s="97"/>
    </row>
    <row r="483" spans="1:28" ht="19.95" customHeight="1" x14ac:dyDescent="0.3">
      <c r="A483" s="3" t="s">
        <v>61</v>
      </c>
      <c r="B483" s="16" t="s">
        <v>1282</v>
      </c>
      <c r="C483" s="16" t="s">
        <v>1283</v>
      </c>
      <c r="D483" s="16" t="s">
        <v>335</v>
      </c>
      <c r="E483" s="16" t="s">
        <v>1284</v>
      </c>
      <c r="F483" s="16" t="s">
        <v>1285</v>
      </c>
      <c r="G483" s="16" t="s">
        <v>1286</v>
      </c>
      <c r="H483" s="16" t="s">
        <v>1311</v>
      </c>
      <c r="I483" s="16" t="s">
        <v>1312</v>
      </c>
      <c r="J483" s="16" t="s">
        <v>23</v>
      </c>
      <c r="K483" s="16"/>
      <c r="L483" s="16" t="s">
        <v>412</v>
      </c>
      <c r="M483" s="16" t="s">
        <v>145</v>
      </c>
      <c r="N483" s="16" t="s">
        <v>25</v>
      </c>
      <c r="O483" s="16" t="s">
        <v>146</v>
      </c>
      <c r="P483" s="16" t="s">
        <v>342</v>
      </c>
      <c r="Q483" s="91">
        <v>130</v>
      </c>
      <c r="R483" s="19">
        <f>IF(EXACT($D$6,"LOT 3 (Tots)"),SUMIF(Inventari!K:K,Tasques!E483,Inventari!Q:Q),SUMIFS(Inventari!Q:Q,Inventari!O:O,$D$7,Inventari!K:K,Tasques!E483))</f>
        <v>31</v>
      </c>
      <c r="S483" s="19"/>
      <c r="T483" s="91">
        <f t="shared" si="28"/>
        <v>4030</v>
      </c>
      <c r="U483" s="19">
        <v>2</v>
      </c>
      <c r="V483" s="91">
        <f t="shared" si="29"/>
        <v>8060</v>
      </c>
      <c r="W483" s="86" t="e">
        <f>_xlfn.XLOOKUP(P483,#REF!,#REF!)</f>
        <v>#REF!</v>
      </c>
      <c r="X483" s="78" t="e">
        <f t="shared" si="30"/>
        <v>#REF!</v>
      </c>
      <c r="Y483" s="78" t="e">
        <f>IF(EXACT(COUNTIFS($B$1:B483,B483,$E$1:E483,E483),_xlfn.MAXIFS(AA:AA,B:B,B483,E:E,E483)),SUMIFS(X:X,B:B,B483,E:E,E483),"")</f>
        <v>#REF!</v>
      </c>
      <c r="Z483" s="79" t="e">
        <f t="shared" si="31"/>
        <v>#REF!</v>
      </c>
      <c r="AA483" s="97">
        <f>COUNTIFS($B$1:B483,B483,$E$1:E483,E483)</f>
        <v>13</v>
      </c>
      <c r="AB483" s="97"/>
    </row>
    <row r="484" spans="1:28" ht="19.95" customHeight="1" x14ac:dyDescent="0.3">
      <c r="A484" s="9" t="s">
        <v>61</v>
      </c>
      <c r="B484" s="21" t="s">
        <v>1313</v>
      </c>
      <c r="C484" s="21" t="s">
        <v>1314</v>
      </c>
      <c r="D484" s="21" t="s">
        <v>64</v>
      </c>
      <c r="E484" s="21" t="s">
        <v>1315</v>
      </c>
      <c r="F484" s="21" t="s">
        <v>1316</v>
      </c>
      <c r="G484" s="21" t="s">
        <v>1317</v>
      </c>
      <c r="H484" s="21" t="s">
        <v>1318</v>
      </c>
      <c r="I484" s="21" t="s">
        <v>1319</v>
      </c>
      <c r="J484" s="21" t="s">
        <v>23</v>
      </c>
      <c r="K484" s="21"/>
      <c r="L484" s="21" t="s">
        <v>120</v>
      </c>
      <c r="M484" s="21" t="s">
        <v>145</v>
      </c>
      <c r="N484" s="21" t="s">
        <v>25</v>
      </c>
      <c r="O484" s="21" t="s">
        <v>146</v>
      </c>
      <c r="P484" s="21" t="s">
        <v>1320</v>
      </c>
      <c r="Q484" s="92">
        <v>14400</v>
      </c>
      <c r="R484" s="22">
        <f>IF(EXACT($D$6,"LOT 3 (Tots)"),SUMIF(Inventari!K:K,Tasques!E484,Inventari!Q:Q),SUMIFS(Inventari!Q:Q,Inventari!O:O,$D$7,Inventari!K:K,Tasques!E484))</f>
        <v>1</v>
      </c>
      <c r="S484" s="22"/>
      <c r="T484" s="92">
        <f t="shared" si="28"/>
        <v>14400</v>
      </c>
      <c r="U484" s="22">
        <v>1</v>
      </c>
      <c r="V484" s="92">
        <f t="shared" si="29"/>
        <v>14400</v>
      </c>
      <c r="W484" s="87" t="e">
        <f>_xlfn.XLOOKUP(P484,#REF!,#REF!)</f>
        <v>#REF!</v>
      </c>
      <c r="X484" s="80" t="e">
        <f t="shared" si="30"/>
        <v>#REF!</v>
      </c>
      <c r="Y484" s="80" t="e">
        <f>IF(EXACT(COUNTIFS($B$1:B484,B484,$E$1:E484,E484),_xlfn.MAXIFS(AA:AA,B:B,B484,E:E,E484)),SUMIFS(X:X,B:B,B484,E:E,E484),"")</f>
        <v>#REF!</v>
      </c>
      <c r="Z484" s="81" t="e">
        <f t="shared" si="31"/>
        <v>#REF!</v>
      </c>
      <c r="AA484" s="98">
        <f>COUNTIFS($B$1:B484,B484,$E$1:E484,E484)</f>
        <v>1</v>
      </c>
      <c r="AB484" s="98"/>
    </row>
    <row r="485" spans="1:28" ht="19.95" customHeight="1" x14ac:dyDescent="0.3">
      <c r="A485" s="3" t="s">
        <v>14</v>
      </c>
      <c r="B485" s="16" t="s">
        <v>1321</v>
      </c>
      <c r="C485" s="16" t="s">
        <v>1322</v>
      </c>
      <c r="D485" s="16" t="s">
        <v>519</v>
      </c>
      <c r="E485" s="16" t="s">
        <v>520</v>
      </c>
      <c r="F485" s="16" t="s">
        <v>521</v>
      </c>
      <c r="G485" s="16" t="s">
        <v>1323</v>
      </c>
      <c r="H485" s="16" t="s">
        <v>1324</v>
      </c>
      <c r="I485" s="16" t="s">
        <v>58</v>
      </c>
      <c r="J485" s="16" t="s">
        <v>23</v>
      </c>
      <c r="K485" s="16"/>
      <c r="L485" s="16" t="s">
        <v>456</v>
      </c>
      <c r="M485" s="16" t="s">
        <v>12</v>
      </c>
      <c r="N485" s="16" t="s">
        <v>25</v>
      </c>
      <c r="O485" s="16" t="s">
        <v>1325</v>
      </c>
      <c r="P485" s="16" t="s">
        <v>1326</v>
      </c>
      <c r="Q485" s="91">
        <v>0</v>
      </c>
      <c r="R485" s="19">
        <f>IF(EXACT($D$6,"LOT 3 (Tots)"),SUMIF(Inventari!K:K,Tasques!E485,Inventari!Q:Q),SUMIFS(Inventari!Q:Q,Inventari!O:O,$D$7,Inventari!K:K,Tasques!E485))</f>
        <v>2</v>
      </c>
      <c r="S485" s="19"/>
      <c r="T485" s="91">
        <f t="shared" si="28"/>
        <v>0</v>
      </c>
      <c r="U485" s="19">
        <v>1</v>
      </c>
      <c r="V485" s="91">
        <f t="shared" si="29"/>
        <v>0</v>
      </c>
      <c r="W485" s="86" t="e">
        <f>_xlfn.XLOOKUP(P485,#REF!,#REF!)</f>
        <v>#REF!</v>
      </c>
      <c r="X485" s="78" t="e">
        <f t="shared" si="30"/>
        <v>#REF!</v>
      </c>
      <c r="Y485" s="78" t="e">
        <f>IF(EXACT(COUNTIFS($B$1:B485,B485,$E$1:E485,E485),_xlfn.MAXIFS(AA:AA,B:B,B485,E:E,E485)),SUMIFS(X:X,B:B,B485,E:E,E485),"")</f>
        <v>#REF!</v>
      </c>
      <c r="Z485" s="79" t="e">
        <f t="shared" si="31"/>
        <v>#REF!</v>
      </c>
      <c r="AA485" s="97">
        <f>COUNTIFS($B$1:B485,B485,$E$1:E485,E485)</f>
        <v>1</v>
      </c>
      <c r="AB485" s="97"/>
    </row>
    <row r="486" spans="1:28" ht="19.95" customHeight="1" x14ac:dyDescent="0.3">
      <c r="A486" s="9" t="s">
        <v>61</v>
      </c>
      <c r="B486" s="21" t="s">
        <v>1327</v>
      </c>
      <c r="C486" s="21" t="s">
        <v>1328</v>
      </c>
      <c r="D486" s="21" t="s">
        <v>139</v>
      </c>
      <c r="E486" s="21" t="s">
        <v>1329</v>
      </c>
      <c r="F486" s="21" t="s">
        <v>1330</v>
      </c>
      <c r="G486" s="21" t="s">
        <v>1331</v>
      </c>
      <c r="H486" s="21" t="s">
        <v>1332</v>
      </c>
      <c r="I486" s="21" t="s">
        <v>1333</v>
      </c>
      <c r="J486" s="21" t="s">
        <v>23</v>
      </c>
      <c r="K486" s="21"/>
      <c r="L486" s="21" t="s">
        <v>120</v>
      </c>
      <c r="M486" s="21" t="s">
        <v>145</v>
      </c>
      <c r="N486" s="21" t="s">
        <v>25</v>
      </c>
      <c r="O486" s="21" t="s">
        <v>146</v>
      </c>
      <c r="P486" s="21" t="s">
        <v>1334</v>
      </c>
      <c r="Q486" s="92">
        <v>720</v>
      </c>
      <c r="R486" s="22">
        <f>IF(EXACT($D$6,"LOT 3 (Tots)"),SUMIF(Inventari!K:K,Tasques!E486,Inventari!Q:Q),SUMIFS(Inventari!Q:Q,Inventari!O:O,$D$7,Inventari!K:K,Tasques!E486))</f>
        <v>18</v>
      </c>
      <c r="S486" s="22"/>
      <c r="T486" s="92">
        <f t="shared" si="28"/>
        <v>12960</v>
      </c>
      <c r="U486" s="22">
        <v>1</v>
      </c>
      <c r="V486" s="92">
        <f t="shared" si="29"/>
        <v>12960</v>
      </c>
      <c r="W486" s="87" t="e">
        <f>_xlfn.XLOOKUP(P486,#REF!,#REF!)</f>
        <v>#REF!</v>
      </c>
      <c r="X486" s="80" t="e">
        <f t="shared" si="30"/>
        <v>#REF!</v>
      </c>
      <c r="Y486" s="80" t="str">
        <f>IF(EXACT(COUNTIFS($B$1:B486,B486,$E$1:E486,E486),_xlfn.MAXIFS(AA:AA,B:B,B486,E:E,E486)),SUMIFS(X:X,B:B,B486,E:E,E486),"")</f>
        <v/>
      </c>
      <c r="Z486" s="81" t="str">
        <f t="shared" si="31"/>
        <v/>
      </c>
      <c r="AA486" s="98">
        <f>COUNTIFS($B$1:B486,B486,$E$1:E486,E486)</f>
        <v>1</v>
      </c>
      <c r="AB486" s="98"/>
    </row>
    <row r="487" spans="1:28" ht="19.95" customHeight="1" x14ac:dyDescent="0.3">
      <c r="A487" s="9" t="s">
        <v>61</v>
      </c>
      <c r="B487" s="21" t="s">
        <v>1327</v>
      </c>
      <c r="C487" s="21" t="s">
        <v>1328</v>
      </c>
      <c r="D487" s="21" t="s">
        <v>139</v>
      </c>
      <c r="E487" s="21" t="s">
        <v>1329</v>
      </c>
      <c r="F487" s="21" t="s">
        <v>1330</v>
      </c>
      <c r="G487" s="21" t="s">
        <v>1331</v>
      </c>
      <c r="H487" s="21" t="s">
        <v>1335</v>
      </c>
      <c r="I487" s="21" t="s">
        <v>1336</v>
      </c>
      <c r="J487" s="21" t="s">
        <v>23</v>
      </c>
      <c r="K487" s="21"/>
      <c r="L487" s="21" t="s">
        <v>120</v>
      </c>
      <c r="M487" s="21" t="s">
        <v>145</v>
      </c>
      <c r="N487" s="21" t="s">
        <v>25</v>
      </c>
      <c r="O487" s="21" t="s">
        <v>146</v>
      </c>
      <c r="P487" s="21" t="s">
        <v>1334</v>
      </c>
      <c r="Q487" s="92">
        <v>720</v>
      </c>
      <c r="R487" s="22">
        <f>IF(EXACT($D$6,"LOT 3 (Tots)"),SUMIF(Inventari!K:K,Tasques!E487,Inventari!Q:Q),SUMIFS(Inventari!Q:Q,Inventari!O:O,$D$7,Inventari!K:K,Tasques!E487))</f>
        <v>18</v>
      </c>
      <c r="S487" s="22"/>
      <c r="T487" s="92">
        <f t="shared" si="28"/>
        <v>12960</v>
      </c>
      <c r="U487" s="22">
        <v>1</v>
      </c>
      <c r="V487" s="92">
        <f t="shared" si="29"/>
        <v>12960</v>
      </c>
      <c r="W487" s="87" t="e">
        <f>_xlfn.XLOOKUP(P487,#REF!,#REF!)</f>
        <v>#REF!</v>
      </c>
      <c r="X487" s="80" t="e">
        <f t="shared" si="30"/>
        <v>#REF!</v>
      </c>
      <c r="Y487" s="80" t="str">
        <f>IF(EXACT(COUNTIFS($B$1:B487,B487,$E$1:E487,E487),_xlfn.MAXIFS(AA:AA,B:B,B487,E:E,E487)),SUMIFS(X:X,B:B,B487,E:E,E487),"")</f>
        <v/>
      </c>
      <c r="Z487" s="81" t="str">
        <f t="shared" si="31"/>
        <v/>
      </c>
      <c r="AA487" s="98">
        <f>COUNTIFS($B$1:B487,B487,$E$1:E487,E487)</f>
        <v>2</v>
      </c>
      <c r="AB487" s="98"/>
    </row>
    <row r="488" spans="1:28" ht="19.95" customHeight="1" x14ac:dyDescent="0.3">
      <c r="A488" s="9" t="s">
        <v>61</v>
      </c>
      <c r="B488" s="21" t="s">
        <v>1327</v>
      </c>
      <c r="C488" s="21" t="s">
        <v>1328</v>
      </c>
      <c r="D488" s="21" t="s">
        <v>139</v>
      </c>
      <c r="E488" s="21" t="s">
        <v>1329</v>
      </c>
      <c r="F488" s="21" t="s">
        <v>1330</v>
      </c>
      <c r="G488" s="21" t="s">
        <v>1331</v>
      </c>
      <c r="H488" s="21" t="s">
        <v>1337</v>
      </c>
      <c r="I488" s="21" t="s">
        <v>1338</v>
      </c>
      <c r="J488" s="21" t="s">
        <v>23</v>
      </c>
      <c r="K488" s="21"/>
      <c r="L488" s="21" t="s">
        <v>120</v>
      </c>
      <c r="M488" s="21" t="s">
        <v>145</v>
      </c>
      <c r="N488" s="21" t="s">
        <v>25</v>
      </c>
      <c r="O488" s="21" t="s">
        <v>146</v>
      </c>
      <c r="P488" s="21" t="s">
        <v>1334</v>
      </c>
      <c r="Q488" s="92">
        <v>720</v>
      </c>
      <c r="R488" s="22">
        <f>IF(EXACT($D$6,"LOT 3 (Tots)"),SUMIF(Inventari!K:K,Tasques!E488,Inventari!Q:Q),SUMIFS(Inventari!Q:Q,Inventari!O:O,$D$7,Inventari!K:K,Tasques!E488))</f>
        <v>18</v>
      </c>
      <c r="S488" s="22"/>
      <c r="T488" s="92">
        <f t="shared" si="28"/>
        <v>12960</v>
      </c>
      <c r="U488" s="22">
        <v>1</v>
      </c>
      <c r="V488" s="92">
        <f t="shared" si="29"/>
        <v>12960</v>
      </c>
      <c r="W488" s="87" t="e">
        <f>_xlfn.XLOOKUP(P488,#REF!,#REF!)</f>
        <v>#REF!</v>
      </c>
      <c r="X488" s="80" t="e">
        <f t="shared" si="30"/>
        <v>#REF!</v>
      </c>
      <c r="Y488" s="80" t="str">
        <f>IF(EXACT(COUNTIFS($B$1:B488,B488,$E$1:E488,E488),_xlfn.MAXIFS(AA:AA,B:B,B488,E:E,E488)),SUMIFS(X:X,B:B,B488,E:E,E488),"")</f>
        <v/>
      </c>
      <c r="Z488" s="81" t="str">
        <f t="shared" si="31"/>
        <v/>
      </c>
      <c r="AA488" s="98">
        <f>COUNTIFS($B$1:B488,B488,$E$1:E488,E488)</f>
        <v>3</v>
      </c>
      <c r="AB488" s="98"/>
    </row>
    <row r="489" spans="1:28" ht="19.95" customHeight="1" x14ac:dyDescent="0.3">
      <c r="A489" s="9" t="s">
        <v>61</v>
      </c>
      <c r="B489" s="21" t="s">
        <v>1327</v>
      </c>
      <c r="C489" s="21" t="s">
        <v>1328</v>
      </c>
      <c r="D489" s="21" t="s">
        <v>139</v>
      </c>
      <c r="E489" s="21" t="s">
        <v>1329</v>
      </c>
      <c r="F489" s="21" t="s">
        <v>1330</v>
      </c>
      <c r="G489" s="21" t="s">
        <v>1331</v>
      </c>
      <c r="H489" s="21" t="s">
        <v>1339</v>
      </c>
      <c r="I489" s="21" t="s">
        <v>1340</v>
      </c>
      <c r="J489" s="21" t="s">
        <v>23</v>
      </c>
      <c r="K489" s="21"/>
      <c r="L489" s="21" t="s">
        <v>120</v>
      </c>
      <c r="M489" s="21" t="s">
        <v>145</v>
      </c>
      <c r="N489" s="21" t="s">
        <v>25</v>
      </c>
      <c r="O489" s="21" t="s">
        <v>146</v>
      </c>
      <c r="P489" s="21" t="s">
        <v>1334</v>
      </c>
      <c r="Q489" s="92">
        <v>720</v>
      </c>
      <c r="R489" s="22">
        <f>IF(EXACT($D$6,"LOT 3 (Tots)"),SUMIF(Inventari!K:K,Tasques!E489,Inventari!Q:Q),SUMIFS(Inventari!Q:Q,Inventari!O:O,$D$7,Inventari!K:K,Tasques!E489))</f>
        <v>18</v>
      </c>
      <c r="S489" s="22"/>
      <c r="T489" s="92">
        <f t="shared" si="28"/>
        <v>12960</v>
      </c>
      <c r="U489" s="22">
        <v>1</v>
      </c>
      <c r="V489" s="92">
        <f t="shared" si="29"/>
        <v>12960</v>
      </c>
      <c r="W489" s="87" t="e">
        <f>_xlfn.XLOOKUP(P489,#REF!,#REF!)</f>
        <v>#REF!</v>
      </c>
      <c r="X489" s="80" t="e">
        <f t="shared" si="30"/>
        <v>#REF!</v>
      </c>
      <c r="Y489" s="80" t="str">
        <f>IF(EXACT(COUNTIFS($B$1:B489,B489,$E$1:E489,E489),_xlfn.MAXIFS(AA:AA,B:B,B489,E:E,E489)),SUMIFS(X:X,B:B,B489,E:E,E489),"")</f>
        <v/>
      </c>
      <c r="Z489" s="81" t="str">
        <f t="shared" si="31"/>
        <v/>
      </c>
      <c r="AA489" s="98">
        <f>COUNTIFS($B$1:B489,B489,$E$1:E489,E489)</f>
        <v>4</v>
      </c>
      <c r="AB489" s="98"/>
    </row>
    <row r="490" spans="1:28" ht="19.95" customHeight="1" x14ac:dyDescent="0.3">
      <c r="A490" s="9" t="s">
        <v>61</v>
      </c>
      <c r="B490" s="21" t="s">
        <v>1327</v>
      </c>
      <c r="C490" s="21" t="s">
        <v>1328</v>
      </c>
      <c r="D490" s="21" t="s">
        <v>139</v>
      </c>
      <c r="E490" s="21" t="s">
        <v>1329</v>
      </c>
      <c r="F490" s="21" t="s">
        <v>1330</v>
      </c>
      <c r="G490" s="21" t="s">
        <v>1331</v>
      </c>
      <c r="H490" s="21" t="s">
        <v>1341</v>
      </c>
      <c r="I490" s="21" t="s">
        <v>1342</v>
      </c>
      <c r="J490" s="21" t="s">
        <v>23</v>
      </c>
      <c r="K490" s="21"/>
      <c r="L490" s="21" t="s">
        <v>120</v>
      </c>
      <c r="M490" s="21" t="s">
        <v>145</v>
      </c>
      <c r="N490" s="21" t="s">
        <v>25</v>
      </c>
      <c r="O490" s="21" t="s">
        <v>146</v>
      </c>
      <c r="P490" s="21" t="s">
        <v>1334</v>
      </c>
      <c r="Q490" s="92">
        <v>720</v>
      </c>
      <c r="R490" s="22">
        <f>IF(EXACT($D$6,"LOT 3 (Tots)"),SUMIF(Inventari!K:K,Tasques!E490,Inventari!Q:Q),SUMIFS(Inventari!Q:Q,Inventari!O:O,$D$7,Inventari!K:K,Tasques!E490))</f>
        <v>18</v>
      </c>
      <c r="S490" s="22"/>
      <c r="T490" s="92">
        <f t="shared" si="28"/>
        <v>12960</v>
      </c>
      <c r="U490" s="22">
        <v>1</v>
      </c>
      <c r="V490" s="92">
        <f t="shared" si="29"/>
        <v>12960</v>
      </c>
      <c r="W490" s="87" t="e">
        <f>_xlfn.XLOOKUP(P490,#REF!,#REF!)</f>
        <v>#REF!</v>
      </c>
      <c r="X490" s="80" t="e">
        <f t="shared" si="30"/>
        <v>#REF!</v>
      </c>
      <c r="Y490" s="80" t="str">
        <f>IF(EXACT(COUNTIFS($B$1:B490,B490,$E$1:E490,E490),_xlfn.MAXIFS(AA:AA,B:B,B490,E:E,E490)),SUMIFS(X:X,B:B,B490,E:E,E490),"")</f>
        <v/>
      </c>
      <c r="Z490" s="81" t="str">
        <f t="shared" si="31"/>
        <v/>
      </c>
      <c r="AA490" s="98">
        <f>COUNTIFS($B$1:B490,B490,$E$1:E490,E490)</f>
        <v>5</v>
      </c>
      <c r="AB490" s="98"/>
    </row>
    <row r="491" spans="1:28" ht="19.95" customHeight="1" x14ac:dyDescent="0.3">
      <c r="A491" s="9" t="s">
        <v>61</v>
      </c>
      <c r="B491" s="21" t="s">
        <v>1327</v>
      </c>
      <c r="C491" s="21" t="s">
        <v>1328</v>
      </c>
      <c r="D491" s="21" t="s">
        <v>139</v>
      </c>
      <c r="E491" s="21" t="s">
        <v>1329</v>
      </c>
      <c r="F491" s="21" t="s">
        <v>1330</v>
      </c>
      <c r="G491" s="21" t="s">
        <v>1331</v>
      </c>
      <c r="H491" s="21" t="s">
        <v>1343</v>
      </c>
      <c r="I491" s="21" t="s">
        <v>1344</v>
      </c>
      <c r="J491" s="21" t="s">
        <v>23</v>
      </c>
      <c r="K491" s="21"/>
      <c r="L491" s="21" t="s">
        <v>120</v>
      </c>
      <c r="M491" s="21" t="s">
        <v>145</v>
      </c>
      <c r="N491" s="21" t="s">
        <v>25</v>
      </c>
      <c r="O491" s="21" t="s">
        <v>146</v>
      </c>
      <c r="P491" s="21" t="s">
        <v>1334</v>
      </c>
      <c r="Q491" s="92">
        <v>720</v>
      </c>
      <c r="R491" s="22">
        <f>IF(EXACT($D$6,"LOT 3 (Tots)"),SUMIF(Inventari!K:K,Tasques!E491,Inventari!Q:Q),SUMIFS(Inventari!Q:Q,Inventari!O:O,$D$7,Inventari!K:K,Tasques!E491))</f>
        <v>18</v>
      </c>
      <c r="S491" s="22"/>
      <c r="T491" s="92">
        <f t="shared" si="28"/>
        <v>12960</v>
      </c>
      <c r="U491" s="22">
        <v>1</v>
      </c>
      <c r="V491" s="92">
        <f t="shared" si="29"/>
        <v>12960</v>
      </c>
      <c r="W491" s="87" t="e">
        <f>_xlfn.XLOOKUP(P491,#REF!,#REF!)</f>
        <v>#REF!</v>
      </c>
      <c r="X491" s="80" t="e">
        <f t="shared" si="30"/>
        <v>#REF!</v>
      </c>
      <c r="Y491" s="80" t="str">
        <f>IF(EXACT(COUNTIFS($B$1:B491,B491,$E$1:E491,E491),_xlfn.MAXIFS(AA:AA,B:B,B491,E:E,E491)),SUMIFS(X:X,B:B,B491,E:E,E491),"")</f>
        <v/>
      </c>
      <c r="Z491" s="81" t="str">
        <f t="shared" si="31"/>
        <v/>
      </c>
      <c r="AA491" s="98">
        <f>COUNTIFS($B$1:B491,B491,$E$1:E491,E491)</f>
        <v>6</v>
      </c>
      <c r="AB491" s="98"/>
    </row>
    <row r="492" spans="1:28" ht="19.95" customHeight="1" x14ac:dyDescent="0.3">
      <c r="A492" s="9" t="s">
        <v>61</v>
      </c>
      <c r="B492" s="21" t="s">
        <v>1327</v>
      </c>
      <c r="C492" s="21" t="s">
        <v>1328</v>
      </c>
      <c r="D492" s="21" t="s">
        <v>139</v>
      </c>
      <c r="E492" s="21" t="s">
        <v>1329</v>
      </c>
      <c r="F492" s="21" t="s">
        <v>1330</v>
      </c>
      <c r="G492" s="21" t="s">
        <v>1331</v>
      </c>
      <c r="H492" s="21" t="s">
        <v>1345</v>
      </c>
      <c r="I492" s="21" t="s">
        <v>1346</v>
      </c>
      <c r="J492" s="21" t="s">
        <v>23</v>
      </c>
      <c r="K492" s="21"/>
      <c r="L492" s="21" t="s">
        <v>120</v>
      </c>
      <c r="M492" s="21" t="s">
        <v>145</v>
      </c>
      <c r="N492" s="21" t="s">
        <v>25</v>
      </c>
      <c r="O492" s="21" t="s">
        <v>146</v>
      </c>
      <c r="P492" s="21" t="s">
        <v>1334</v>
      </c>
      <c r="Q492" s="92">
        <v>720</v>
      </c>
      <c r="R492" s="22">
        <f>IF(EXACT($D$6,"LOT 3 (Tots)"),SUMIF(Inventari!K:K,Tasques!E492,Inventari!Q:Q),SUMIFS(Inventari!Q:Q,Inventari!O:O,$D$7,Inventari!K:K,Tasques!E492))</f>
        <v>18</v>
      </c>
      <c r="S492" s="22"/>
      <c r="T492" s="92">
        <f t="shared" si="28"/>
        <v>12960</v>
      </c>
      <c r="U492" s="22">
        <v>1</v>
      </c>
      <c r="V492" s="92">
        <f t="shared" si="29"/>
        <v>12960</v>
      </c>
      <c r="W492" s="87" t="e">
        <f>_xlfn.XLOOKUP(P492,#REF!,#REF!)</f>
        <v>#REF!</v>
      </c>
      <c r="X492" s="80" t="e">
        <f t="shared" si="30"/>
        <v>#REF!</v>
      </c>
      <c r="Y492" s="80" t="str">
        <f>IF(EXACT(COUNTIFS($B$1:B492,B492,$E$1:E492,E492),_xlfn.MAXIFS(AA:AA,B:B,B492,E:E,E492)),SUMIFS(X:X,B:B,B492,E:E,E492),"")</f>
        <v/>
      </c>
      <c r="Z492" s="81" t="str">
        <f t="shared" si="31"/>
        <v/>
      </c>
      <c r="AA492" s="98">
        <f>COUNTIFS($B$1:B492,B492,$E$1:E492,E492)</f>
        <v>7</v>
      </c>
      <c r="AB492" s="98"/>
    </row>
    <row r="493" spans="1:28" ht="19.95" customHeight="1" x14ac:dyDescent="0.3">
      <c r="A493" s="9" t="s">
        <v>61</v>
      </c>
      <c r="B493" s="21" t="s">
        <v>1327</v>
      </c>
      <c r="C493" s="21" t="s">
        <v>1328</v>
      </c>
      <c r="D493" s="21" t="s">
        <v>139</v>
      </c>
      <c r="E493" s="21" t="s">
        <v>1329</v>
      </c>
      <c r="F493" s="21" t="s">
        <v>1330</v>
      </c>
      <c r="G493" s="21" t="s">
        <v>1331</v>
      </c>
      <c r="H493" s="21" t="s">
        <v>1347</v>
      </c>
      <c r="I493" s="21" t="s">
        <v>1348</v>
      </c>
      <c r="J493" s="21" t="s">
        <v>23</v>
      </c>
      <c r="K493" s="21"/>
      <c r="L493" s="21" t="s">
        <v>120</v>
      </c>
      <c r="M493" s="21" t="s">
        <v>145</v>
      </c>
      <c r="N493" s="21" t="s">
        <v>25</v>
      </c>
      <c r="O493" s="21" t="s">
        <v>146</v>
      </c>
      <c r="P493" s="21" t="s">
        <v>1334</v>
      </c>
      <c r="Q493" s="92">
        <v>720</v>
      </c>
      <c r="R493" s="22">
        <f>IF(EXACT($D$6,"LOT 3 (Tots)"),SUMIF(Inventari!K:K,Tasques!E493,Inventari!Q:Q),SUMIFS(Inventari!Q:Q,Inventari!O:O,$D$7,Inventari!K:K,Tasques!E493))</f>
        <v>18</v>
      </c>
      <c r="S493" s="22"/>
      <c r="T493" s="92">
        <f t="shared" si="28"/>
        <v>12960</v>
      </c>
      <c r="U493" s="22">
        <v>1</v>
      </c>
      <c r="V493" s="92">
        <f t="shared" si="29"/>
        <v>12960</v>
      </c>
      <c r="W493" s="87" t="e">
        <f>_xlfn.XLOOKUP(P493,#REF!,#REF!)</f>
        <v>#REF!</v>
      </c>
      <c r="X493" s="80" t="e">
        <f t="shared" si="30"/>
        <v>#REF!</v>
      </c>
      <c r="Y493" s="80" t="str">
        <f>IF(EXACT(COUNTIFS($B$1:B493,B493,$E$1:E493,E493),_xlfn.MAXIFS(AA:AA,B:B,B493,E:E,E493)),SUMIFS(X:X,B:B,B493,E:E,E493),"")</f>
        <v/>
      </c>
      <c r="Z493" s="81" t="str">
        <f t="shared" si="31"/>
        <v/>
      </c>
      <c r="AA493" s="98">
        <f>COUNTIFS($B$1:B493,B493,$E$1:E493,E493)</f>
        <v>8</v>
      </c>
      <c r="AB493" s="98"/>
    </row>
    <row r="494" spans="1:28" ht="19.95" customHeight="1" x14ac:dyDescent="0.3">
      <c r="A494" s="9" t="s">
        <v>61</v>
      </c>
      <c r="B494" s="21" t="s">
        <v>1327</v>
      </c>
      <c r="C494" s="21" t="s">
        <v>1328</v>
      </c>
      <c r="D494" s="21" t="s">
        <v>139</v>
      </c>
      <c r="E494" s="21" t="s">
        <v>1329</v>
      </c>
      <c r="F494" s="21" t="s">
        <v>1330</v>
      </c>
      <c r="G494" s="21" t="s">
        <v>1331</v>
      </c>
      <c r="H494" s="21" t="s">
        <v>1349</v>
      </c>
      <c r="I494" s="21" t="s">
        <v>1350</v>
      </c>
      <c r="J494" s="21" t="s">
        <v>23</v>
      </c>
      <c r="K494" s="21"/>
      <c r="L494" s="21" t="s">
        <v>120</v>
      </c>
      <c r="M494" s="21" t="s">
        <v>145</v>
      </c>
      <c r="N494" s="21" t="s">
        <v>25</v>
      </c>
      <c r="O494" s="21" t="s">
        <v>146</v>
      </c>
      <c r="P494" s="21" t="s">
        <v>1334</v>
      </c>
      <c r="Q494" s="92">
        <v>720</v>
      </c>
      <c r="R494" s="22">
        <f>IF(EXACT($D$6,"LOT 3 (Tots)"),SUMIF(Inventari!K:K,Tasques!E494,Inventari!Q:Q),SUMIFS(Inventari!Q:Q,Inventari!O:O,$D$7,Inventari!K:K,Tasques!E494))</f>
        <v>18</v>
      </c>
      <c r="S494" s="22"/>
      <c r="T494" s="92">
        <f t="shared" si="28"/>
        <v>12960</v>
      </c>
      <c r="U494" s="22">
        <v>1</v>
      </c>
      <c r="V494" s="92">
        <f t="shared" si="29"/>
        <v>12960</v>
      </c>
      <c r="W494" s="87" t="e">
        <f>_xlfn.XLOOKUP(P494,#REF!,#REF!)</f>
        <v>#REF!</v>
      </c>
      <c r="X494" s="80" t="e">
        <f t="shared" si="30"/>
        <v>#REF!</v>
      </c>
      <c r="Y494" s="80" t="str">
        <f>IF(EXACT(COUNTIFS($B$1:B494,B494,$E$1:E494,E494),_xlfn.MAXIFS(AA:AA,B:B,B494,E:E,E494)),SUMIFS(X:X,B:B,B494,E:E,E494),"")</f>
        <v/>
      </c>
      <c r="Z494" s="81" t="str">
        <f t="shared" si="31"/>
        <v/>
      </c>
      <c r="AA494" s="98">
        <f>COUNTIFS($B$1:B494,B494,$E$1:E494,E494)</f>
        <v>9</v>
      </c>
      <c r="AB494" s="98"/>
    </row>
    <row r="495" spans="1:28" ht="19.95" customHeight="1" x14ac:dyDescent="0.3">
      <c r="A495" s="9" t="s">
        <v>61</v>
      </c>
      <c r="B495" s="21" t="s">
        <v>1327</v>
      </c>
      <c r="C495" s="21" t="s">
        <v>1328</v>
      </c>
      <c r="D495" s="21" t="s">
        <v>139</v>
      </c>
      <c r="E495" s="21" t="s">
        <v>1329</v>
      </c>
      <c r="F495" s="21" t="s">
        <v>1330</v>
      </c>
      <c r="G495" s="21" t="s">
        <v>1331</v>
      </c>
      <c r="H495" s="21" t="s">
        <v>1351</v>
      </c>
      <c r="I495" s="21" t="s">
        <v>1352</v>
      </c>
      <c r="J495" s="21" t="s">
        <v>23</v>
      </c>
      <c r="K495" s="21"/>
      <c r="L495" s="21" t="s">
        <v>120</v>
      </c>
      <c r="M495" s="21" t="s">
        <v>145</v>
      </c>
      <c r="N495" s="21" t="s">
        <v>25</v>
      </c>
      <c r="O495" s="21" t="s">
        <v>146</v>
      </c>
      <c r="P495" s="21" t="s">
        <v>1334</v>
      </c>
      <c r="Q495" s="92">
        <v>720</v>
      </c>
      <c r="R495" s="22">
        <f>IF(EXACT($D$6,"LOT 3 (Tots)"),SUMIF(Inventari!K:K,Tasques!E495,Inventari!Q:Q),SUMIFS(Inventari!Q:Q,Inventari!O:O,$D$7,Inventari!K:K,Tasques!E495))</f>
        <v>18</v>
      </c>
      <c r="S495" s="22"/>
      <c r="T495" s="92">
        <f t="shared" si="28"/>
        <v>12960</v>
      </c>
      <c r="U495" s="22">
        <v>1</v>
      </c>
      <c r="V495" s="92">
        <f t="shared" si="29"/>
        <v>12960</v>
      </c>
      <c r="W495" s="87" t="e">
        <f>_xlfn.XLOOKUP(P495,#REF!,#REF!)</f>
        <v>#REF!</v>
      </c>
      <c r="X495" s="80" t="e">
        <f t="shared" si="30"/>
        <v>#REF!</v>
      </c>
      <c r="Y495" s="80" t="e">
        <f>IF(EXACT(COUNTIFS($B$1:B495,B495,$E$1:E495,E495),_xlfn.MAXIFS(AA:AA,B:B,B495,E:E,E495)),SUMIFS(X:X,B:B,B495,E:E,E495),"")</f>
        <v>#REF!</v>
      </c>
      <c r="Z495" s="81" t="e">
        <f t="shared" si="31"/>
        <v>#REF!</v>
      </c>
      <c r="AA495" s="98">
        <f>COUNTIFS($B$1:B495,B495,$E$1:E495,E495)</f>
        <v>10</v>
      </c>
      <c r="AB495" s="98"/>
    </row>
    <row r="496" spans="1:28" ht="19.95" customHeight="1" x14ac:dyDescent="0.3">
      <c r="A496" s="3" t="s">
        <v>61</v>
      </c>
      <c r="B496" s="16" t="s">
        <v>1353</v>
      </c>
      <c r="C496" s="16" t="s">
        <v>1354</v>
      </c>
      <c r="D496" s="16" t="s">
        <v>139</v>
      </c>
      <c r="E496" s="16" t="s">
        <v>1329</v>
      </c>
      <c r="F496" s="16" t="s">
        <v>1330</v>
      </c>
      <c r="G496" s="16" t="s">
        <v>1355</v>
      </c>
      <c r="H496" s="16" t="s">
        <v>1356</v>
      </c>
      <c r="I496" s="16" t="s">
        <v>1357</v>
      </c>
      <c r="J496" s="16" t="s">
        <v>23</v>
      </c>
      <c r="K496" s="16"/>
      <c r="L496" s="16" t="s">
        <v>368</v>
      </c>
      <c r="M496" s="16" t="s">
        <v>145</v>
      </c>
      <c r="N496" s="16" t="s">
        <v>25</v>
      </c>
      <c r="O496" s="16" t="s">
        <v>146</v>
      </c>
      <c r="P496" s="16" t="s">
        <v>423</v>
      </c>
      <c r="Q496" s="91">
        <v>300</v>
      </c>
      <c r="R496" s="19">
        <f>IF(EXACT($D$6,"LOT 3 (Tots)"),SUMIF(Inventari!K:K,Tasques!E496,Inventari!Q:Q),SUMIFS(Inventari!Q:Q,Inventari!O:O,$D$7,Inventari!K:K,Tasques!E496))</f>
        <v>18</v>
      </c>
      <c r="S496" s="19"/>
      <c r="T496" s="91">
        <f t="shared" si="28"/>
        <v>5400</v>
      </c>
      <c r="U496" s="19">
        <v>12</v>
      </c>
      <c r="V496" s="91">
        <f t="shared" si="29"/>
        <v>64800</v>
      </c>
      <c r="W496" s="86" t="e">
        <f>_xlfn.XLOOKUP(P496,#REF!,#REF!)</f>
        <v>#REF!</v>
      </c>
      <c r="X496" s="78" t="e">
        <f t="shared" si="30"/>
        <v>#REF!</v>
      </c>
      <c r="Y496" s="78" t="str">
        <f>IF(EXACT(COUNTIFS($B$1:B496,B496,$E$1:E496,E496),_xlfn.MAXIFS(AA:AA,B:B,B496,E:E,E496)),SUMIFS(X:X,B:B,B496,E:E,E496),"")</f>
        <v/>
      </c>
      <c r="Z496" s="79" t="str">
        <f t="shared" si="31"/>
        <v/>
      </c>
      <c r="AA496" s="97">
        <f>COUNTIFS($B$1:B496,B496,$E$1:E496,E496)</f>
        <v>1</v>
      </c>
      <c r="AB496" s="97"/>
    </row>
    <row r="497" spans="1:28" ht="19.95" customHeight="1" x14ac:dyDescent="0.3">
      <c r="A497" s="3" t="s">
        <v>61</v>
      </c>
      <c r="B497" s="16" t="s">
        <v>1353</v>
      </c>
      <c r="C497" s="16" t="s">
        <v>1354</v>
      </c>
      <c r="D497" s="16" t="s">
        <v>139</v>
      </c>
      <c r="E497" s="16" t="s">
        <v>1329</v>
      </c>
      <c r="F497" s="16" t="s">
        <v>1330</v>
      </c>
      <c r="G497" s="16" t="s">
        <v>1355</v>
      </c>
      <c r="H497" s="16" t="s">
        <v>1358</v>
      </c>
      <c r="I497" s="16" t="s">
        <v>1359</v>
      </c>
      <c r="J497" s="16" t="s">
        <v>23</v>
      </c>
      <c r="K497" s="16"/>
      <c r="L497" s="16" t="s">
        <v>368</v>
      </c>
      <c r="M497" s="16" t="s">
        <v>145</v>
      </c>
      <c r="N497" s="16" t="s">
        <v>25</v>
      </c>
      <c r="O497" s="16" t="s">
        <v>146</v>
      </c>
      <c r="P497" s="16" t="s">
        <v>423</v>
      </c>
      <c r="Q497" s="91">
        <v>300</v>
      </c>
      <c r="R497" s="19">
        <f>IF(EXACT($D$6,"LOT 3 (Tots)"),SUMIF(Inventari!K:K,Tasques!E497,Inventari!Q:Q),SUMIFS(Inventari!Q:Q,Inventari!O:O,$D$7,Inventari!K:K,Tasques!E497))</f>
        <v>18</v>
      </c>
      <c r="S497" s="19"/>
      <c r="T497" s="91">
        <f t="shared" si="28"/>
        <v>5400</v>
      </c>
      <c r="U497" s="19">
        <v>12</v>
      </c>
      <c r="V497" s="91">
        <f t="shared" si="29"/>
        <v>64800</v>
      </c>
      <c r="W497" s="86" t="e">
        <f>_xlfn.XLOOKUP(P497,#REF!,#REF!)</f>
        <v>#REF!</v>
      </c>
      <c r="X497" s="78" t="e">
        <f t="shared" si="30"/>
        <v>#REF!</v>
      </c>
      <c r="Y497" s="78" t="str">
        <f>IF(EXACT(COUNTIFS($B$1:B497,B497,$E$1:E497,E497),_xlfn.MAXIFS(AA:AA,B:B,B497,E:E,E497)),SUMIFS(X:X,B:B,B497,E:E,E497),"")</f>
        <v/>
      </c>
      <c r="Z497" s="79" t="str">
        <f t="shared" si="31"/>
        <v/>
      </c>
      <c r="AA497" s="97">
        <f>COUNTIFS($B$1:B497,B497,$E$1:E497,E497)</f>
        <v>2</v>
      </c>
      <c r="AB497" s="97"/>
    </row>
    <row r="498" spans="1:28" ht="19.95" customHeight="1" x14ac:dyDescent="0.3">
      <c r="A498" s="3" t="s">
        <v>61</v>
      </c>
      <c r="B498" s="16" t="s">
        <v>1353</v>
      </c>
      <c r="C498" s="16" t="s">
        <v>1354</v>
      </c>
      <c r="D498" s="16" t="s">
        <v>139</v>
      </c>
      <c r="E498" s="16" t="s">
        <v>1329</v>
      </c>
      <c r="F498" s="16" t="s">
        <v>1330</v>
      </c>
      <c r="G498" s="16" t="s">
        <v>1355</v>
      </c>
      <c r="H498" s="16" t="s">
        <v>1360</v>
      </c>
      <c r="I498" s="16" t="s">
        <v>1361</v>
      </c>
      <c r="J498" s="16" t="s">
        <v>23</v>
      </c>
      <c r="K498" s="16"/>
      <c r="L498" s="16" t="s">
        <v>368</v>
      </c>
      <c r="M498" s="16" t="s">
        <v>145</v>
      </c>
      <c r="N498" s="16" t="s">
        <v>25</v>
      </c>
      <c r="O498" s="16" t="s">
        <v>146</v>
      </c>
      <c r="P498" s="16" t="s">
        <v>423</v>
      </c>
      <c r="Q498" s="91">
        <v>300</v>
      </c>
      <c r="R498" s="19">
        <f>IF(EXACT($D$6,"LOT 3 (Tots)"),SUMIF(Inventari!K:K,Tasques!E498,Inventari!Q:Q),SUMIFS(Inventari!Q:Q,Inventari!O:O,$D$7,Inventari!K:K,Tasques!E498))</f>
        <v>18</v>
      </c>
      <c r="S498" s="19"/>
      <c r="T498" s="91">
        <f t="shared" si="28"/>
        <v>5400</v>
      </c>
      <c r="U498" s="19">
        <v>12</v>
      </c>
      <c r="V498" s="91">
        <f t="shared" si="29"/>
        <v>64800</v>
      </c>
      <c r="W498" s="86" t="e">
        <f>_xlfn.XLOOKUP(P498,#REF!,#REF!)</f>
        <v>#REF!</v>
      </c>
      <c r="X498" s="78" t="e">
        <f t="shared" si="30"/>
        <v>#REF!</v>
      </c>
      <c r="Y498" s="78" t="e">
        <f>IF(EXACT(COUNTIFS($B$1:B498,B498,$E$1:E498,E498),_xlfn.MAXIFS(AA:AA,B:B,B498,E:E,E498)),SUMIFS(X:X,B:B,B498,E:E,E498),"")</f>
        <v>#REF!</v>
      </c>
      <c r="Z498" s="79" t="e">
        <f t="shared" si="31"/>
        <v>#REF!</v>
      </c>
      <c r="AA498" s="97">
        <f>COUNTIFS($B$1:B498,B498,$E$1:E498,E498)</f>
        <v>3</v>
      </c>
      <c r="AB498" s="97"/>
    </row>
    <row r="499" spans="1:28" ht="19.95" customHeight="1" x14ac:dyDescent="0.3">
      <c r="A499" s="9" t="s">
        <v>61</v>
      </c>
      <c r="B499" s="21" t="s">
        <v>1362</v>
      </c>
      <c r="C499" s="21" t="s">
        <v>1363</v>
      </c>
      <c r="D499" s="21" t="s">
        <v>139</v>
      </c>
      <c r="E499" s="21" t="s">
        <v>1329</v>
      </c>
      <c r="F499" s="21" t="s">
        <v>1330</v>
      </c>
      <c r="G499" s="21" t="s">
        <v>1364</v>
      </c>
      <c r="H499" s="21" t="s">
        <v>1365</v>
      </c>
      <c r="I499" s="21" t="s">
        <v>1357</v>
      </c>
      <c r="J499" s="21" t="s">
        <v>23</v>
      </c>
      <c r="K499" s="21"/>
      <c r="L499" s="21" t="s">
        <v>368</v>
      </c>
      <c r="M499" s="21" t="s">
        <v>145</v>
      </c>
      <c r="N499" s="21" t="s">
        <v>1366</v>
      </c>
      <c r="O499" s="21" t="s">
        <v>146</v>
      </c>
      <c r="P499" s="21" t="s">
        <v>423</v>
      </c>
      <c r="Q499" s="92">
        <v>120</v>
      </c>
      <c r="R499" s="22">
        <f>IF(EXACT($D$6,"LOT 3 (Tots)"),SUMIF(Inventari!K:K,Tasques!E499,Inventari!Q:Q),SUMIFS(Inventari!Q:Q,Inventari!O:O,$D$7,Inventari!K:K,Tasques!E499))</f>
        <v>18</v>
      </c>
      <c r="S499" s="22"/>
      <c r="T499" s="92">
        <f t="shared" si="28"/>
        <v>2160</v>
      </c>
      <c r="U499" s="22">
        <v>12</v>
      </c>
      <c r="V499" s="92">
        <f t="shared" si="29"/>
        <v>25920</v>
      </c>
      <c r="W499" s="87" t="e">
        <f>_xlfn.XLOOKUP(P499,#REF!,#REF!)</f>
        <v>#REF!</v>
      </c>
      <c r="X499" s="80" t="e">
        <f t="shared" si="30"/>
        <v>#REF!</v>
      </c>
      <c r="Y499" s="80" t="str">
        <f>IF(EXACT(COUNTIFS($B$1:B499,B499,$E$1:E499,E499),_xlfn.MAXIFS(AA:AA,B:B,B499,E:E,E499)),SUMIFS(X:X,B:B,B499,E:E,E499),"")</f>
        <v/>
      </c>
      <c r="Z499" s="81" t="str">
        <f t="shared" si="31"/>
        <v/>
      </c>
      <c r="AA499" s="98">
        <f>COUNTIFS($B$1:B499,B499,$E$1:E499,E499)</f>
        <v>1</v>
      </c>
      <c r="AB499" s="98"/>
    </row>
    <row r="500" spans="1:28" ht="19.95" customHeight="1" x14ac:dyDescent="0.3">
      <c r="A500" s="9" t="s">
        <v>61</v>
      </c>
      <c r="B500" s="21" t="s">
        <v>1362</v>
      </c>
      <c r="C500" s="21" t="s">
        <v>1363</v>
      </c>
      <c r="D500" s="21" t="s">
        <v>139</v>
      </c>
      <c r="E500" s="21" t="s">
        <v>1329</v>
      </c>
      <c r="F500" s="21" t="s">
        <v>1330</v>
      </c>
      <c r="G500" s="21" t="s">
        <v>1364</v>
      </c>
      <c r="H500" s="21" t="s">
        <v>1367</v>
      </c>
      <c r="I500" s="21" t="s">
        <v>1368</v>
      </c>
      <c r="J500" s="21" t="s">
        <v>23</v>
      </c>
      <c r="K500" s="21"/>
      <c r="L500" s="21" t="s">
        <v>368</v>
      </c>
      <c r="M500" s="21" t="s">
        <v>145</v>
      </c>
      <c r="N500" s="21" t="s">
        <v>1366</v>
      </c>
      <c r="O500" s="21" t="s">
        <v>146</v>
      </c>
      <c r="P500" s="21" t="s">
        <v>423</v>
      </c>
      <c r="Q500" s="92">
        <v>120</v>
      </c>
      <c r="R500" s="22">
        <f>IF(EXACT($D$6,"LOT 3 (Tots)"),SUMIF(Inventari!K:K,Tasques!E500,Inventari!Q:Q),SUMIFS(Inventari!Q:Q,Inventari!O:O,$D$7,Inventari!K:K,Tasques!E500))</f>
        <v>18</v>
      </c>
      <c r="S500" s="22"/>
      <c r="T500" s="92">
        <f t="shared" si="28"/>
        <v>2160</v>
      </c>
      <c r="U500" s="22">
        <v>12</v>
      </c>
      <c r="V500" s="92">
        <f t="shared" si="29"/>
        <v>25920</v>
      </c>
      <c r="W500" s="87" t="e">
        <f>_xlfn.XLOOKUP(P500,#REF!,#REF!)</f>
        <v>#REF!</v>
      </c>
      <c r="X500" s="80" t="e">
        <f t="shared" si="30"/>
        <v>#REF!</v>
      </c>
      <c r="Y500" s="80" t="str">
        <f>IF(EXACT(COUNTIFS($B$1:B500,B500,$E$1:E500,E500),_xlfn.MAXIFS(AA:AA,B:B,B500,E:E,E500)),SUMIFS(X:X,B:B,B500,E:E,E500),"")</f>
        <v/>
      </c>
      <c r="Z500" s="81" t="str">
        <f t="shared" si="31"/>
        <v/>
      </c>
      <c r="AA500" s="98">
        <f>COUNTIFS($B$1:B500,B500,$E$1:E500,E500)</f>
        <v>2</v>
      </c>
      <c r="AB500" s="98"/>
    </row>
    <row r="501" spans="1:28" ht="19.95" customHeight="1" x14ac:dyDescent="0.3">
      <c r="A501" s="9" t="s">
        <v>61</v>
      </c>
      <c r="B501" s="21" t="s">
        <v>1362</v>
      </c>
      <c r="C501" s="21" t="s">
        <v>1363</v>
      </c>
      <c r="D501" s="21" t="s">
        <v>139</v>
      </c>
      <c r="E501" s="21" t="s">
        <v>1329</v>
      </c>
      <c r="F501" s="21" t="s">
        <v>1330</v>
      </c>
      <c r="G501" s="21" t="s">
        <v>1364</v>
      </c>
      <c r="H501" s="21" t="s">
        <v>1369</v>
      </c>
      <c r="I501" s="21" t="s">
        <v>1370</v>
      </c>
      <c r="J501" s="21" t="s">
        <v>23</v>
      </c>
      <c r="K501" s="21"/>
      <c r="L501" s="21" t="s">
        <v>368</v>
      </c>
      <c r="M501" s="21" t="s">
        <v>145</v>
      </c>
      <c r="N501" s="21" t="s">
        <v>1366</v>
      </c>
      <c r="O501" s="21" t="s">
        <v>146</v>
      </c>
      <c r="P501" s="21" t="s">
        <v>423</v>
      </c>
      <c r="Q501" s="92">
        <v>120</v>
      </c>
      <c r="R501" s="22">
        <f>IF(EXACT($D$6,"LOT 3 (Tots)"),SUMIF(Inventari!K:K,Tasques!E501,Inventari!Q:Q),SUMIFS(Inventari!Q:Q,Inventari!O:O,$D$7,Inventari!K:K,Tasques!E501))</f>
        <v>18</v>
      </c>
      <c r="S501" s="22"/>
      <c r="T501" s="92">
        <f t="shared" si="28"/>
        <v>2160</v>
      </c>
      <c r="U501" s="22">
        <v>12</v>
      </c>
      <c r="V501" s="92">
        <f t="shared" si="29"/>
        <v>25920</v>
      </c>
      <c r="W501" s="87" t="e">
        <f>_xlfn.XLOOKUP(P501,#REF!,#REF!)</f>
        <v>#REF!</v>
      </c>
      <c r="X501" s="80" t="e">
        <f t="shared" si="30"/>
        <v>#REF!</v>
      </c>
      <c r="Y501" s="80" t="e">
        <f>IF(EXACT(COUNTIFS($B$1:B501,B501,$E$1:E501,E501),_xlfn.MAXIFS(AA:AA,B:B,B501,E:E,E501)),SUMIFS(X:X,B:B,B501,E:E,E501),"")</f>
        <v>#REF!</v>
      </c>
      <c r="Z501" s="81" t="e">
        <f t="shared" si="31"/>
        <v>#REF!</v>
      </c>
      <c r="AA501" s="98">
        <f>COUNTIFS($B$1:B501,B501,$E$1:E501,E501)</f>
        <v>3</v>
      </c>
      <c r="AB501" s="98"/>
    </row>
    <row r="502" spans="1:28" ht="19.95" customHeight="1" x14ac:dyDescent="0.3">
      <c r="A502" s="3" t="s">
        <v>61</v>
      </c>
      <c r="B502" s="16" t="s">
        <v>1371</v>
      </c>
      <c r="C502" s="16" t="s">
        <v>1372</v>
      </c>
      <c r="D502" s="16" t="s">
        <v>1373</v>
      </c>
      <c r="E502" s="16" t="s">
        <v>1374</v>
      </c>
      <c r="F502" s="16" t="s">
        <v>1375</v>
      </c>
      <c r="G502" s="16" t="s">
        <v>1376</v>
      </c>
      <c r="H502" s="16" t="s">
        <v>1377</v>
      </c>
      <c r="I502" s="16" t="s">
        <v>1378</v>
      </c>
      <c r="J502" s="16" t="s">
        <v>23</v>
      </c>
      <c r="K502" s="16"/>
      <c r="L502" s="16" t="s">
        <v>120</v>
      </c>
      <c r="M502" s="16" t="s">
        <v>145</v>
      </c>
      <c r="N502" s="16" t="s">
        <v>25</v>
      </c>
      <c r="O502" s="16" t="s">
        <v>146</v>
      </c>
      <c r="P502" s="16" t="s">
        <v>1379</v>
      </c>
      <c r="Q502" s="91">
        <v>300</v>
      </c>
      <c r="R502" s="19">
        <f>IF(EXACT($D$6,"LOT 3 (Tots)"),SUMIF(Inventari!K:K,Tasques!E502,Inventari!Q:Q),SUMIFS(Inventari!Q:Q,Inventari!O:O,$D$7,Inventari!K:K,Tasques!E502))</f>
        <v>4</v>
      </c>
      <c r="S502" s="19"/>
      <c r="T502" s="91">
        <f t="shared" si="28"/>
        <v>1200</v>
      </c>
      <c r="U502" s="19">
        <v>1</v>
      </c>
      <c r="V502" s="91">
        <f t="shared" si="29"/>
        <v>1200</v>
      </c>
      <c r="W502" s="86" t="e">
        <f>_xlfn.XLOOKUP(P502,#REF!,#REF!)</f>
        <v>#REF!</v>
      </c>
      <c r="X502" s="78" t="e">
        <f t="shared" si="30"/>
        <v>#REF!</v>
      </c>
      <c r="Y502" s="78" t="str">
        <f>IF(EXACT(COUNTIFS($B$1:B502,B502,$E$1:E502,E502),_xlfn.MAXIFS(AA:AA,B:B,B502,E:E,E502)),SUMIFS(X:X,B:B,B502,E:E,E502),"")</f>
        <v/>
      </c>
      <c r="Z502" s="79" t="str">
        <f t="shared" si="31"/>
        <v/>
      </c>
      <c r="AA502" s="97">
        <f>COUNTIFS($B$1:B502,B502,$E$1:E502,E502)</f>
        <v>1</v>
      </c>
      <c r="AB502" s="97"/>
    </row>
    <row r="503" spans="1:28" ht="19.95" customHeight="1" x14ac:dyDescent="0.3">
      <c r="A503" s="3" t="s">
        <v>61</v>
      </c>
      <c r="B503" s="16" t="s">
        <v>1371</v>
      </c>
      <c r="C503" s="16" t="s">
        <v>1372</v>
      </c>
      <c r="D503" s="16" t="s">
        <v>1373</v>
      </c>
      <c r="E503" s="16" t="s">
        <v>1380</v>
      </c>
      <c r="F503" s="16" t="s">
        <v>1381</v>
      </c>
      <c r="G503" s="16" t="s">
        <v>1376</v>
      </c>
      <c r="H503" s="16" t="s">
        <v>1382</v>
      </c>
      <c r="I503" s="16" t="s">
        <v>1378</v>
      </c>
      <c r="J503" s="16" t="s">
        <v>23</v>
      </c>
      <c r="K503" s="16"/>
      <c r="L503" s="16" t="s">
        <v>120</v>
      </c>
      <c r="M503" s="16" t="s">
        <v>145</v>
      </c>
      <c r="N503" s="16" t="s">
        <v>25</v>
      </c>
      <c r="O503" s="16" t="s">
        <v>146</v>
      </c>
      <c r="P503" s="16" t="s">
        <v>1379</v>
      </c>
      <c r="Q503" s="91">
        <v>900</v>
      </c>
      <c r="R503" s="19">
        <f>IF(EXACT($D$6,"LOT 3 (Tots)"),SUMIF(Inventari!K:K,Tasques!E503,Inventari!Q:Q),SUMIFS(Inventari!Q:Q,Inventari!O:O,$D$7,Inventari!K:K,Tasques!E503))</f>
        <v>16</v>
      </c>
      <c r="S503" s="19"/>
      <c r="T503" s="91">
        <f t="shared" si="28"/>
        <v>14400</v>
      </c>
      <c r="U503" s="19">
        <v>1</v>
      </c>
      <c r="V503" s="91">
        <f t="shared" si="29"/>
        <v>14400</v>
      </c>
      <c r="W503" s="86" t="e">
        <f>_xlfn.XLOOKUP(P503,#REF!,#REF!)</f>
        <v>#REF!</v>
      </c>
      <c r="X503" s="78" t="e">
        <f t="shared" si="30"/>
        <v>#REF!</v>
      </c>
      <c r="Y503" s="78" t="str">
        <f>IF(EXACT(COUNTIFS($B$1:B503,B503,$E$1:E503,E503),_xlfn.MAXIFS(AA:AA,B:B,B503,E:E,E503)),SUMIFS(X:X,B:B,B503,E:E,E503),"")</f>
        <v/>
      </c>
      <c r="Z503" s="79" t="str">
        <f t="shared" si="31"/>
        <v/>
      </c>
      <c r="AA503" s="97">
        <f>COUNTIFS($B$1:B503,B503,$E$1:E503,E503)</f>
        <v>1</v>
      </c>
      <c r="AB503" s="97"/>
    </row>
    <row r="504" spans="1:28" ht="19.95" customHeight="1" x14ac:dyDescent="0.3">
      <c r="A504" s="3" t="s">
        <v>61</v>
      </c>
      <c r="B504" s="16" t="s">
        <v>1371</v>
      </c>
      <c r="C504" s="16" t="s">
        <v>1372</v>
      </c>
      <c r="D504" s="16" t="s">
        <v>1373</v>
      </c>
      <c r="E504" s="16" t="s">
        <v>1380</v>
      </c>
      <c r="F504" s="16" t="s">
        <v>1381</v>
      </c>
      <c r="G504" s="16" t="s">
        <v>1376</v>
      </c>
      <c r="H504" s="16" t="s">
        <v>1383</v>
      </c>
      <c r="I504" s="16" t="s">
        <v>1384</v>
      </c>
      <c r="J504" s="16" t="s">
        <v>23</v>
      </c>
      <c r="K504" s="16"/>
      <c r="L504" s="16" t="s">
        <v>120</v>
      </c>
      <c r="M504" s="16" t="s">
        <v>145</v>
      </c>
      <c r="N504" s="16" t="s">
        <v>25</v>
      </c>
      <c r="O504" s="16" t="s">
        <v>146</v>
      </c>
      <c r="P504" s="16" t="s">
        <v>1379</v>
      </c>
      <c r="Q504" s="91">
        <v>900</v>
      </c>
      <c r="R504" s="19">
        <f>IF(EXACT($D$6,"LOT 3 (Tots)"),SUMIF(Inventari!K:K,Tasques!E504,Inventari!Q:Q),SUMIFS(Inventari!Q:Q,Inventari!O:O,$D$7,Inventari!K:K,Tasques!E504))</f>
        <v>16</v>
      </c>
      <c r="S504" s="19"/>
      <c r="T504" s="91">
        <f t="shared" si="28"/>
        <v>14400</v>
      </c>
      <c r="U504" s="19">
        <v>1</v>
      </c>
      <c r="V504" s="91">
        <f t="shared" si="29"/>
        <v>14400</v>
      </c>
      <c r="W504" s="86" t="e">
        <f>_xlfn.XLOOKUP(P504,#REF!,#REF!)</f>
        <v>#REF!</v>
      </c>
      <c r="X504" s="78" t="e">
        <f t="shared" si="30"/>
        <v>#REF!</v>
      </c>
      <c r="Y504" s="78" t="str">
        <f>IF(EXACT(COUNTIFS($B$1:B504,B504,$E$1:E504,E504),_xlfn.MAXIFS(AA:AA,B:B,B504,E:E,E504)),SUMIFS(X:X,B:B,B504,E:E,E504),"")</f>
        <v/>
      </c>
      <c r="Z504" s="79" t="str">
        <f t="shared" si="31"/>
        <v/>
      </c>
      <c r="AA504" s="97">
        <f>COUNTIFS($B$1:B504,B504,$E$1:E504,E504)</f>
        <v>2</v>
      </c>
      <c r="AB504" s="97"/>
    </row>
    <row r="505" spans="1:28" ht="19.95" customHeight="1" x14ac:dyDescent="0.3">
      <c r="A505" s="3" t="s">
        <v>61</v>
      </c>
      <c r="B505" s="16" t="s">
        <v>1371</v>
      </c>
      <c r="C505" s="16" t="s">
        <v>1372</v>
      </c>
      <c r="D505" s="16" t="s">
        <v>1373</v>
      </c>
      <c r="E505" s="16" t="s">
        <v>1380</v>
      </c>
      <c r="F505" s="16" t="s">
        <v>1381</v>
      </c>
      <c r="G505" s="16" t="s">
        <v>1376</v>
      </c>
      <c r="H505" s="16" t="s">
        <v>1385</v>
      </c>
      <c r="I505" s="16" t="s">
        <v>1386</v>
      </c>
      <c r="J505" s="16" t="s">
        <v>23</v>
      </c>
      <c r="K505" s="16"/>
      <c r="L505" s="16" t="s">
        <v>120</v>
      </c>
      <c r="M505" s="16" t="s">
        <v>145</v>
      </c>
      <c r="N505" s="16" t="s">
        <v>25</v>
      </c>
      <c r="O505" s="16" t="s">
        <v>146</v>
      </c>
      <c r="P505" s="16" t="s">
        <v>1379</v>
      </c>
      <c r="Q505" s="91">
        <v>900</v>
      </c>
      <c r="R505" s="19">
        <f>IF(EXACT($D$6,"LOT 3 (Tots)"),SUMIF(Inventari!K:K,Tasques!E505,Inventari!Q:Q),SUMIFS(Inventari!Q:Q,Inventari!O:O,$D$7,Inventari!K:K,Tasques!E505))</f>
        <v>16</v>
      </c>
      <c r="S505" s="19"/>
      <c r="T505" s="91">
        <f t="shared" si="28"/>
        <v>14400</v>
      </c>
      <c r="U505" s="19">
        <v>1</v>
      </c>
      <c r="V505" s="91">
        <f t="shared" si="29"/>
        <v>14400</v>
      </c>
      <c r="W505" s="86" t="e">
        <f>_xlfn.XLOOKUP(P505,#REF!,#REF!)</f>
        <v>#REF!</v>
      </c>
      <c r="X505" s="78" t="e">
        <f t="shared" si="30"/>
        <v>#REF!</v>
      </c>
      <c r="Y505" s="78" t="str">
        <f>IF(EXACT(COUNTIFS($B$1:B505,B505,$E$1:E505,E505),_xlfn.MAXIFS(AA:AA,B:B,B505,E:E,E505)),SUMIFS(X:X,B:B,B505,E:E,E505),"")</f>
        <v/>
      </c>
      <c r="Z505" s="79" t="str">
        <f t="shared" si="31"/>
        <v/>
      </c>
      <c r="AA505" s="97">
        <f>COUNTIFS($B$1:B505,B505,$E$1:E505,E505)</f>
        <v>3</v>
      </c>
      <c r="AB505" s="97"/>
    </row>
    <row r="506" spans="1:28" ht="19.95" customHeight="1" x14ac:dyDescent="0.3">
      <c r="A506" s="3" t="s">
        <v>61</v>
      </c>
      <c r="B506" s="16" t="s">
        <v>1371</v>
      </c>
      <c r="C506" s="16" t="s">
        <v>1372</v>
      </c>
      <c r="D506" s="16" t="s">
        <v>1373</v>
      </c>
      <c r="E506" s="16" t="s">
        <v>1380</v>
      </c>
      <c r="F506" s="16" t="s">
        <v>1381</v>
      </c>
      <c r="G506" s="16" t="s">
        <v>1376</v>
      </c>
      <c r="H506" s="16" t="s">
        <v>1387</v>
      </c>
      <c r="I506" s="16" t="s">
        <v>1388</v>
      </c>
      <c r="J506" s="16" t="s">
        <v>23</v>
      </c>
      <c r="K506" s="16"/>
      <c r="L506" s="16" t="s">
        <v>120</v>
      </c>
      <c r="M506" s="16" t="s">
        <v>145</v>
      </c>
      <c r="N506" s="16" t="s">
        <v>25</v>
      </c>
      <c r="O506" s="16" t="s">
        <v>146</v>
      </c>
      <c r="P506" s="16" t="s">
        <v>1379</v>
      </c>
      <c r="Q506" s="91">
        <v>900</v>
      </c>
      <c r="R506" s="19">
        <f>IF(EXACT($D$6,"LOT 3 (Tots)"),SUMIF(Inventari!K:K,Tasques!E506,Inventari!Q:Q),SUMIFS(Inventari!Q:Q,Inventari!O:O,$D$7,Inventari!K:K,Tasques!E506))</f>
        <v>16</v>
      </c>
      <c r="S506" s="19"/>
      <c r="T506" s="91">
        <f t="shared" si="28"/>
        <v>14400</v>
      </c>
      <c r="U506" s="19">
        <v>1</v>
      </c>
      <c r="V506" s="91">
        <f t="shared" si="29"/>
        <v>14400</v>
      </c>
      <c r="W506" s="86" t="e">
        <f>_xlfn.XLOOKUP(P506,#REF!,#REF!)</f>
        <v>#REF!</v>
      </c>
      <c r="X506" s="78" t="e">
        <f t="shared" si="30"/>
        <v>#REF!</v>
      </c>
      <c r="Y506" s="78" t="str">
        <f>IF(EXACT(COUNTIFS($B$1:B506,B506,$E$1:E506,E506),_xlfn.MAXIFS(AA:AA,B:B,B506,E:E,E506)),SUMIFS(X:X,B:B,B506,E:E,E506),"")</f>
        <v/>
      </c>
      <c r="Z506" s="79" t="str">
        <f t="shared" si="31"/>
        <v/>
      </c>
      <c r="AA506" s="97">
        <f>COUNTIFS($B$1:B506,B506,$E$1:E506,E506)</f>
        <v>4</v>
      </c>
      <c r="AB506" s="97"/>
    </row>
    <row r="507" spans="1:28" ht="19.95" customHeight="1" x14ac:dyDescent="0.3">
      <c r="A507" s="3" t="s">
        <v>61</v>
      </c>
      <c r="B507" s="16" t="s">
        <v>1371</v>
      </c>
      <c r="C507" s="16" t="s">
        <v>1372</v>
      </c>
      <c r="D507" s="16" t="s">
        <v>1373</v>
      </c>
      <c r="E507" s="16" t="s">
        <v>1380</v>
      </c>
      <c r="F507" s="16" t="s">
        <v>1381</v>
      </c>
      <c r="G507" s="16" t="s">
        <v>1376</v>
      </c>
      <c r="H507" s="16" t="s">
        <v>1389</v>
      </c>
      <c r="I507" s="16" t="s">
        <v>1390</v>
      </c>
      <c r="J507" s="16" t="s">
        <v>23</v>
      </c>
      <c r="K507" s="16"/>
      <c r="L507" s="16" t="s">
        <v>120</v>
      </c>
      <c r="M507" s="16" t="s">
        <v>145</v>
      </c>
      <c r="N507" s="16" t="s">
        <v>25</v>
      </c>
      <c r="O507" s="16" t="s">
        <v>146</v>
      </c>
      <c r="P507" s="16" t="s">
        <v>1379</v>
      </c>
      <c r="Q507" s="91">
        <v>900</v>
      </c>
      <c r="R507" s="19">
        <f>IF(EXACT($D$6,"LOT 3 (Tots)"),SUMIF(Inventari!K:K,Tasques!E507,Inventari!Q:Q),SUMIFS(Inventari!Q:Q,Inventari!O:O,$D$7,Inventari!K:K,Tasques!E507))</f>
        <v>16</v>
      </c>
      <c r="S507" s="19"/>
      <c r="T507" s="91">
        <f t="shared" si="28"/>
        <v>14400</v>
      </c>
      <c r="U507" s="19">
        <v>1</v>
      </c>
      <c r="V507" s="91">
        <f t="shared" si="29"/>
        <v>14400</v>
      </c>
      <c r="W507" s="86" t="e">
        <f>_xlfn.XLOOKUP(P507,#REF!,#REF!)</f>
        <v>#REF!</v>
      </c>
      <c r="X507" s="78" t="e">
        <f t="shared" si="30"/>
        <v>#REF!</v>
      </c>
      <c r="Y507" s="78" t="str">
        <f>IF(EXACT(COUNTIFS($B$1:B507,B507,$E$1:E507,E507),_xlfn.MAXIFS(AA:AA,B:B,B507,E:E,E507)),SUMIFS(X:X,B:B,B507,E:E,E507),"")</f>
        <v/>
      </c>
      <c r="Z507" s="79" t="str">
        <f t="shared" si="31"/>
        <v/>
      </c>
      <c r="AA507" s="97">
        <f>COUNTIFS($B$1:B507,B507,$E$1:E507,E507)</f>
        <v>5</v>
      </c>
      <c r="AB507" s="97"/>
    </row>
    <row r="508" spans="1:28" ht="19.95" customHeight="1" x14ac:dyDescent="0.3">
      <c r="A508" s="3" t="s">
        <v>61</v>
      </c>
      <c r="B508" s="16" t="s">
        <v>1371</v>
      </c>
      <c r="C508" s="16" t="s">
        <v>1372</v>
      </c>
      <c r="D508" s="16" t="s">
        <v>1373</v>
      </c>
      <c r="E508" s="16" t="s">
        <v>1380</v>
      </c>
      <c r="F508" s="16" t="s">
        <v>1381</v>
      </c>
      <c r="G508" s="16" t="s">
        <v>1376</v>
      </c>
      <c r="H508" s="16" t="s">
        <v>1391</v>
      </c>
      <c r="I508" s="16" t="s">
        <v>1392</v>
      </c>
      <c r="J508" s="16" t="s">
        <v>23</v>
      </c>
      <c r="K508" s="16"/>
      <c r="L508" s="16" t="s">
        <v>120</v>
      </c>
      <c r="M508" s="16" t="s">
        <v>145</v>
      </c>
      <c r="N508" s="16" t="s">
        <v>25</v>
      </c>
      <c r="O508" s="16" t="s">
        <v>146</v>
      </c>
      <c r="P508" s="16" t="s">
        <v>1379</v>
      </c>
      <c r="Q508" s="91">
        <v>900</v>
      </c>
      <c r="R508" s="19">
        <f>IF(EXACT($D$6,"LOT 3 (Tots)"),SUMIF(Inventari!K:K,Tasques!E508,Inventari!Q:Q),SUMIFS(Inventari!Q:Q,Inventari!O:O,$D$7,Inventari!K:K,Tasques!E508))</f>
        <v>16</v>
      </c>
      <c r="S508" s="19"/>
      <c r="T508" s="91">
        <f t="shared" si="28"/>
        <v>14400</v>
      </c>
      <c r="U508" s="19">
        <v>1</v>
      </c>
      <c r="V508" s="91">
        <f t="shared" si="29"/>
        <v>14400</v>
      </c>
      <c r="W508" s="86" t="e">
        <f>_xlfn.XLOOKUP(P508,#REF!,#REF!)</f>
        <v>#REF!</v>
      </c>
      <c r="X508" s="78" t="e">
        <f t="shared" si="30"/>
        <v>#REF!</v>
      </c>
      <c r="Y508" s="78" t="str">
        <f>IF(EXACT(COUNTIFS($B$1:B508,B508,$E$1:E508,E508),_xlfn.MAXIFS(AA:AA,B:B,B508,E:E,E508)),SUMIFS(X:X,B:B,B508,E:E,E508),"")</f>
        <v/>
      </c>
      <c r="Z508" s="79" t="str">
        <f t="shared" si="31"/>
        <v/>
      </c>
      <c r="AA508" s="97">
        <f>COUNTIFS($B$1:B508,B508,$E$1:E508,E508)</f>
        <v>6</v>
      </c>
      <c r="AB508" s="97"/>
    </row>
    <row r="509" spans="1:28" ht="19.95" customHeight="1" x14ac:dyDescent="0.3">
      <c r="A509" s="3" t="s">
        <v>61</v>
      </c>
      <c r="B509" s="16" t="s">
        <v>1371</v>
      </c>
      <c r="C509" s="16" t="s">
        <v>1372</v>
      </c>
      <c r="D509" s="16" t="s">
        <v>1373</v>
      </c>
      <c r="E509" s="16" t="s">
        <v>1380</v>
      </c>
      <c r="F509" s="16" t="s">
        <v>1381</v>
      </c>
      <c r="G509" s="16" t="s">
        <v>1376</v>
      </c>
      <c r="H509" s="16" t="s">
        <v>1393</v>
      </c>
      <c r="I509" s="16" t="s">
        <v>1394</v>
      </c>
      <c r="J509" s="16" t="s">
        <v>23</v>
      </c>
      <c r="K509" s="16"/>
      <c r="L509" s="16" t="s">
        <v>120</v>
      </c>
      <c r="M509" s="16" t="s">
        <v>145</v>
      </c>
      <c r="N509" s="16" t="s">
        <v>25</v>
      </c>
      <c r="O509" s="16" t="s">
        <v>146</v>
      </c>
      <c r="P509" s="16" t="s">
        <v>1379</v>
      </c>
      <c r="Q509" s="91">
        <v>900</v>
      </c>
      <c r="R509" s="19">
        <f>IF(EXACT($D$6,"LOT 3 (Tots)"),SUMIF(Inventari!K:K,Tasques!E509,Inventari!Q:Q),SUMIFS(Inventari!Q:Q,Inventari!O:O,$D$7,Inventari!K:K,Tasques!E509))</f>
        <v>16</v>
      </c>
      <c r="S509" s="19"/>
      <c r="T509" s="91">
        <f t="shared" si="28"/>
        <v>14400</v>
      </c>
      <c r="U509" s="19">
        <v>1</v>
      </c>
      <c r="V509" s="91">
        <f t="shared" si="29"/>
        <v>14400</v>
      </c>
      <c r="W509" s="86" t="e">
        <f>_xlfn.XLOOKUP(P509,#REF!,#REF!)</f>
        <v>#REF!</v>
      </c>
      <c r="X509" s="78" t="e">
        <f t="shared" si="30"/>
        <v>#REF!</v>
      </c>
      <c r="Y509" s="78" t="str">
        <f>IF(EXACT(COUNTIFS($B$1:B509,B509,$E$1:E509,E509),_xlfn.MAXIFS(AA:AA,B:B,B509,E:E,E509)),SUMIFS(X:X,B:B,B509,E:E,E509),"")</f>
        <v/>
      </c>
      <c r="Z509" s="79" t="str">
        <f t="shared" si="31"/>
        <v/>
      </c>
      <c r="AA509" s="97">
        <f>COUNTIFS($B$1:B509,B509,$E$1:E509,E509)</f>
        <v>7</v>
      </c>
      <c r="AB509" s="97"/>
    </row>
    <row r="510" spans="1:28" ht="19.95" customHeight="1" x14ac:dyDescent="0.3">
      <c r="A510" s="3" t="s">
        <v>61</v>
      </c>
      <c r="B510" s="16" t="s">
        <v>1371</v>
      </c>
      <c r="C510" s="16" t="s">
        <v>1372</v>
      </c>
      <c r="D510" s="16" t="s">
        <v>1373</v>
      </c>
      <c r="E510" s="16" t="s">
        <v>1380</v>
      </c>
      <c r="F510" s="16" t="s">
        <v>1381</v>
      </c>
      <c r="G510" s="16" t="s">
        <v>1376</v>
      </c>
      <c r="H510" s="16" t="s">
        <v>1395</v>
      </c>
      <c r="I510" s="16" t="s">
        <v>1396</v>
      </c>
      <c r="J510" s="16" t="s">
        <v>23</v>
      </c>
      <c r="K510" s="16"/>
      <c r="L510" s="16" t="s">
        <v>120</v>
      </c>
      <c r="M510" s="16" t="s">
        <v>145</v>
      </c>
      <c r="N510" s="16" t="s">
        <v>25</v>
      </c>
      <c r="O510" s="16" t="s">
        <v>146</v>
      </c>
      <c r="P510" s="16" t="s">
        <v>1379</v>
      </c>
      <c r="Q510" s="91">
        <v>900</v>
      </c>
      <c r="R510" s="19">
        <f>IF(EXACT($D$6,"LOT 3 (Tots)"),SUMIF(Inventari!K:K,Tasques!E510,Inventari!Q:Q),SUMIFS(Inventari!Q:Q,Inventari!O:O,$D$7,Inventari!K:K,Tasques!E510))</f>
        <v>16</v>
      </c>
      <c r="S510" s="19"/>
      <c r="T510" s="91">
        <f t="shared" si="28"/>
        <v>14400</v>
      </c>
      <c r="U510" s="19">
        <v>1</v>
      </c>
      <c r="V510" s="91">
        <f t="shared" si="29"/>
        <v>14400</v>
      </c>
      <c r="W510" s="86" t="e">
        <f>_xlfn.XLOOKUP(P510,#REF!,#REF!)</f>
        <v>#REF!</v>
      </c>
      <c r="X510" s="78" t="e">
        <f t="shared" si="30"/>
        <v>#REF!</v>
      </c>
      <c r="Y510" s="78" t="str">
        <f>IF(EXACT(COUNTIFS($B$1:B510,B510,$E$1:E510,E510),_xlfn.MAXIFS(AA:AA,B:B,B510,E:E,E510)),SUMIFS(X:X,B:B,B510,E:E,E510),"")</f>
        <v/>
      </c>
      <c r="Z510" s="79" t="str">
        <f t="shared" si="31"/>
        <v/>
      </c>
      <c r="AA510" s="97">
        <f>COUNTIFS($B$1:B510,B510,$E$1:E510,E510)</f>
        <v>8</v>
      </c>
      <c r="AB510" s="97"/>
    </row>
    <row r="511" spans="1:28" ht="19.95" customHeight="1" x14ac:dyDescent="0.3">
      <c r="A511" s="3" t="s">
        <v>61</v>
      </c>
      <c r="B511" s="16" t="s">
        <v>1371</v>
      </c>
      <c r="C511" s="16" t="s">
        <v>1372</v>
      </c>
      <c r="D511" s="16" t="s">
        <v>1373</v>
      </c>
      <c r="E511" s="16" t="s">
        <v>1380</v>
      </c>
      <c r="F511" s="16" t="s">
        <v>1381</v>
      </c>
      <c r="G511" s="16" t="s">
        <v>1376</v>
      </c>
      <c r="H511" s="16" t="s">
        <v>1397</v>
      </c>
      <c r="I511" s="16" t="s">
        <v>1398</v>
      </c>
      <c r="J511" s="16" t="s">
        <v>23</v>
      </c>
      <c r="K511" s="16"/>
      <c r="L511" s="16" t="s">
        <v>120</v>
      </c>
      <c r="M511" s="16" t="s">
        <v>145</v>
      </c>
      <c r="N511" s="16" t="s">
        <v>25</v>
      </c>
      <c r="O511" s="16" t="s">
        <v>146</v>
      </c>
      <c r="P511" s="16" t="s">
        <v>1379</v>
      </c>
      <c r="Q511" s="91">
        <v>900</v>
      </c>
      <c r="R511" s="19">
        <f>IF(EXACT($D$6,"LOT 3 (Tots)"),SUMIF(Inventari!K:K,Tasques!E511,Inventari!Q:Q),SUMIFS(Inventari!Q:Q,Inventari!O:O,$D$7,Inventari!K:K,Tasques!E511))</f>
        <v>16</v>
      </c>
      <c r="S511" s="19"/>
      <c r="T511" s="91">
        <f t="shared" si="28"/>
        <v>14400</v>
      </c>
      <c r="U511" s="19">
        <v>1</v>
      </c>
      <c r="V511" s="91">
        <f t="shared" si="29"/>
        <v>14400</v>
      </c>
      <c r="W511" s="86" t="e">
        <f>_xlfn.XLOOKUP(P511,#REF!,#REF!)</f>
        <v>#REF!</v>
      </c>
      <c r="X511" s="78" t="e">
        <f t="shared" si="30"/>
        <v>#REF!</v>
      </c>
      <c r="Y511" s="78" t="str">
        <f>IF(EXACT(COUNTIFS($B$1:B511,B511,$E$1:E511,E511),_xlfn.MAXIFS(AA:AA,B:B,B511,E:E,E511)),SUMIFS(X:X,B:B,B511,E:E,E511),"")</f>
        <v/>
      </c>
      <c r="Z511" s="79" t="str">
        <f t="shared" si="31"/>
        <v/>
      </c>
      <c r="AA511" s="97">
        <f>COUNTIFS($B$1:B511,B511,$E$1:E511,E511)</f>
        <v>9</v>
      </c>
      <c r="AB511" s="97"/>
    </row>
    <row r="512" spans="1:28" ht="19.95" customHeight="1" x14ac:dyDescent="0.3">
      <c r="A512" s="3" t="s">
        <v>61</v>
      </c>
      <c r="B512" s="16" t="s">
        <v>1371</v>
      </c>
      <c r="C512" s="16" t="s">
        <v>1372</v>
      </c>
      <c r="D512" s="16" t="s">
        <v>1373</v>
      </c>
      <c r="E512" s="16" t="s">
        <v>1380</v>
      </c>
      <c r="F512" s="16" t="s">
        <v>1381</v>
      </c>
      <c r="G512" s="16" t="s">
        <v>1376</v>
      </c>
      <c r="H512" s="16" t="s">
        <v>1399</v>
      </c>
      <c r="I512" s="16" t="s">
        <v>1400</v>
      </c>
      <c r="J512" s="16" t="s">
        <v>23</v>
      </c>
      <c r="K512" s="16"/>
      <c r="L512" s="16" t="s">
        <v>120</v>
      </c>
      <c r="M512" s="16" t="s">
        <v>145</v>
      </c>
      <c r="N512" s="16" t="s">
        <v>25</v>
      </c>
      <c r="O512" s="16" t="s">
        <v>146</v>
      </c>
      <c r="P512" s="16" t="s">
        <v>1379</v>
      </c>
      <c r="Q512" s="91">
        <v>900</v>
      </c>
      <c r="R512" s="19">
        <f>IF(EXACT($D$6,"LOT 3 (Tots)"),SUMIF(Inventari!K:K,Tasques!E512,Inventari!Q:Q),SUMIFS(Inventari!Q:Q,Inventari!O:O,$D$7,Inventari!K:K,Tasques!E512))</f>
        <v>16</v>
      </c>
      <c r="S512" s="19"/>
      <c r="T512" s="91">
        <f t="shared" si="28"/>
        <v>14400</v>
      </c>
      <c r="U512" s="19">
        <v>1</v>
      </c>
      <c r="V512" s="91">
        <f t="shared" si="29"/>
        <v>14400</v>
      </c>
      <c r="W512" s="86" t="e">
        <f>_xlfn.XLOOKUP(P512,#REF!,#REF!)</f>
        <v>#REF!</v>
      </c>
      <c r="X512" s="78" t="e">
        <f t="shared" si="30"/>
        <v>#REF!</v>
      </c>
      <c r="Y512" s="78" t="str">
        <f>IF(EXACT(COUNTIFS($B$1:B512,B512,$E$1:E512,E512),_xlfn.MAXIFS(AA:AA,B:B,B512,E:E,E512)),SUMIFS(X:X,B:B,B512,E:E,E512),"")</f>
        <v/>
      </c>
      <c r="Z512" s="79" t="str">
        <f t="shared" si="31"/>
        <v/>
      </c>
      <c r="AA512" s="97">
        <f>COUNTIFS($B$1:B512,B512,$E$1:E512,E512)</f>
        <v>10</v>
      </c>
      <c r="AB512" s="97"/>
    </row>
    <row r="513" spans="1:28" ht="19.95" customHeight="1" x14ac:dyDescent="0.3">
      <c r="A513" s="3" t="s">
        <v>61</v>
      </c>
      <c r="B513" s="16" t="s">
        <v>1371</v>
      </c>
      <c r="C513" s="16" t="s">
        <v>1372</v>
      </c>
      <c r="D513" s="16" t="s">
        <v>1373</v>
      </c>
      <c r="E513" s="16" t="s">
        <v>1380</v>
      </c>
      <c r="F513" s="16" t="s">
        <v>1381</v>
      </c>
      <c r="G513" s="16" t="s">
        <v>1376</v>
      </c>
      <c r="H513" s="16" t="s">
        <v>1401</v>
      </c>
      <c r="I513" s="16" t="s">
        <v>1402</v>
      </c>
      <c r="J513" s="16" t="s">
        <v>23</v>
      </c>
      <c r="K513" s="16"/>
      <c r="L513" s="16" t="s">
        <v>120</v>
      </c>
      <c r="M513" s="16" t="s">
        <v>145</v>
      </c>
      <c r="N513" s="16" t="s">
        <v>25</v>
      </c>
      <c r="O513" s="16" t="s">
        <v>146</v>
      </c>
      <c r="P513" s="16" t="s">
        <v>1379</v>
      </c>
      <c r="Q513" s="91">
        <v>900</v>
      </c>
      <c r="R513" s="19">
        <f>IF(EXACT($D$6,"LOT 3 (Tots)"),SUMIF(Inventari!K:K,Tasques!E513,Inventari!Q:Q),SUMIFS(Inventari!Q:Q,Inventari!O:O,$D$7,Inventari!K:K,Tasques!E513))</f>
        <v>16</v>
      </c>
      <c r="S513" s="19"/>
      <c r="T513" s="91">
        <f t="shared" si="28"/>
        <v>14400</v>
      </c>
      <c r="U513" s="19">
        <v>1</v>
      </c>
      <c r="V513" s="91">
        <f t="shared" si="29"/>
        <v>14400</v>
      </c>
      <c r="W513" s="86" t="e">
        <f>_xlfn.XLOOKUP(P513,#REF!,#REF!)</f>
        <v>#REF!</v>
      </c>
      <c r="X513" s="78" t="e">
        <f t="shared" si="30"/>
        <v>#REF!</v>
      </c>
      <c r="Y513" s="78" t="str">
        <f>IF(EXACT(COUNTIFS($B$1:B513,B513,$E$1:E513,E513),_xlfn.MAXIFS(AA:AA,B:B,B513,E:E,E513)),SUMIFS(X:X,B:B,B513,E:E,E513),"")</f>
        <v/>
      </c>
      <c r="Z513" s="79" t="str">
        <f t="shared" si="31"/>
        <v/>
      </c>
      <c r="AA513" s="97">
        <f>COUNTIFS($B$1:B513,B513,$E$1:E513,E513)</f>
        <v>11</v>
      </c>
      <c r="AB513" s="97"/>
    </row>
    <row r="514" spans="1:28" ht="19.95" customHeight="1" x14ac:dyDescent="0.3">
      <c r="A514" s="3" t="s">
        <v>61</v>
      </c>
      <c r="B514" s="16" t="s">
        <v>1371</v>
      </c>
      <c r="C514" s="16" t="s">
        <v>1372</v>
      </c>
      <c r="D514" s="16" t="s">
        <v>1373</v>
      </c>
      <c r="E514" s="16" t="s">
        <v>1380</v>
      </c>
      <c r="F514" s="16" t="s">
        <v>1381</v>
      </c>
      <c r="G514" s="16" t="s">
        <v>1376</v>
      </c>
      <c r="H514" s="16" t="s">
        <v>1403</v>
      </c>
      <c r="I514" s="16" t="s">
        <v>1404</v>
      </c>
      <c r="J514" s="16" t="s">
        <v>23</v>
      </c>
      <c r="K514" s="16"/>
      <c r="L514" s="16" t="s">
        <v>120</v>
      </c>
      <c r="M514" s="16" t="s">
        <v>145</v>
      </c>
      <c r="N514" s="16" t="s">
        <v>25</v>
      </c>
      <c r="O514" s="16" t="s">
        <v>146</v>
      </c>
      <c r="P514" s="16" t="s">
        <v>1379</v>
      </c>
      <c r="Q514" s="91">
        <v>900</v>
      </c>
      <c r="R514" s="19">
        <f>IF(EXACT($D$6,"LOT 3 (Tots)"),SUMIF(Inventari!K:K,Tasques!E514,Inventari!Q:Q),SUMIFS(Inventari!Q:Q,Inventari!O:O,$D$7,Inventari!K:K,Tasques!E514))</f>
        <v>16</v>
      </c>
      <c r="S514" s="19"/>
      <c r="T514" s="91">
        <f t="shared" si="28"/>
        <v>14400</v>
      </c>
      <c r="U514" s="19">
        <v>1</v>
      </c>
      <c r="V514" s="91">
        <f t="shared" si="29"/>
        <v>14400</v>
      </c>
      <c r="W514" s="86" t="e">
        <f>_xlfn.XLOOKUP(P514,#REF!,#REF!)</f>
        <v>#REF!</v>
      </c>
      <c r="X514" s="78" t="e">
        <f t="shared" si="30"/>
        <v>#REF!</v>
      </c>
      <c r="Y514" s="78" t="str">
        <f>IF(EXACT(COUNTIFS($B$1:B514,B514,$E$1:E514,E514),_xlfn.MAXIFS(AA:AA,B:B,B514,E:E,E514)),SUMIFS(X:X,B:B,B514,E:E,E514),"")</f>
        <v/>
      </c>
      <c r="Z514" s="79" t="str">
        <f t="shared" si="31"/>
        <v/>
      </c>
      <c r="AA514" s="97">
        <f>COUNTIFS($B$1:B514,B514,$E$1:E514,E514)</f>
        <v>12</v>
      </c>
      <c r="AB514" s="97"/>
    </row>
    <row r="515" spans="1:28" ht="19.95" customHeight="1" x14ac:dyDescent="0.3">
      <c r="A515" s="3" t="s">
        <v>61</v>
      </c>
      <c r="B515" s="16" t="s">
        <v>1371</v>
      </c>
      <c r="C515" s="16" t="s">
        <v>1372</v>
      </c>
      <c r="D515" s="16" t="s">
        <v>1373</v>
      </c>
      <c r="E515" s="16" t="s">
        <v>1380</v>
      </c>
      <c r="F515" s="16" t="s">
        <v>1381</v>
      </c>
      <c r="G515" s="16" t="s">
        <v>1376</v>
      </c>
      <c r="H515" s="16" t="s">
        <v>1405</v>
      </c>
      <c r="I515" s="16" t="s">
        <v>1406</v>
      </c>
      <c r="J515" s="16" t="s">
        <v>23</v>
      </c>
      <c r="K515" s="16"/>
      <c r="L515" s="16" t="s">
        <v>120</v>
      </c>
      <c r="M515" s="16" t="s">
        <v>145</v>
      </c>
      <c r="N515" s="16" t="s">
        <v>25</v>
      </c>
      <c r="O515" s="16" t="s">
        <v>146</v>
      </c>
      <c r="P515" s="16" t="s">
        <v>1379</v>
      </c>
      <c r="Q515" s="91">
        <v>900</v>
      </c>
      <c r="R515" s="19">
        <f>IF(EXACT($D$6,"LOT 3 (Tots)"),SUMIF(Inventari!K:K,Tasques!E515,Inventari!Q:Q),SUMIFS(Inventari!Q:Q,Inventari!O:O,$D$7,Inventari!K:K,Tasques!E515))</f>
        <v>16</v>
      </c>
      <c r="S515" s="19"/>
      <c r="T515" s="91">
        <f t="shared" si="28"/>
        <v>14400</v>
      </c>
      <c r="U515" s="19">
        <v>1</v>
      </c>
      <c r="V515" s="91">
        <f t="shared" si="29"/>
        <v>14400</v>
      </c>
      <c r="W515" s="86" t="e">
        <f>_xlfn.XLOOKUP(P515,#REF!,#REF!)</f>
        <v>#REF!</v>
      </c>
      <c r="X515" s="78" t="e">
        <f t="shared" si="30"/>
        <v>#REF!</v>
      </c>
      <c r="Y515" s="78" t="str">
        <f>IF(EXACT(COUNTIFS($B$1:B515,B515,$E$1:E515,E515),_xlfn.MAXIFS(AA:AA,B:B,B515,E:E,E515)),SUMIFS(X:X,B:B,B515,E:E,E515),"")</f>
        <v/>
      </c>
      <c r="Z515" s="79" t="str">
        <f t="shared" si="31"/>
        <v/>
      </c>
      <c r="AA515" s="97">
        <f>COUNTIFS($B$1:B515,B515,$E$1:E515,E515)</f>
        <v>13</v>
      </c>
      <c r="AB515" s="97"/>
    </row>
    <row r="516" spans="1:28" ht="19.95" customHeight="1" x14ac:dyDescent="0.3">
      <c r="A516" s="3" t="s">
        <v>61</v>
      </c>
      <c r="B516" s="16" t="s">
        <v>1371</v>
      </c>
      <c r="C516" s="16" t="s">
        <v>1372</v>
      </c>
      <c r="D516" s="16" t="s">
        <v>1373</v>
      </c>
      <c r="E516" s="16" t="s">
        <v>1380</v>
      </c>
      <c r="F516" s="16" t="s">
        <v>1381</v>
      </c>
      <c r="G516" s="16" t="s">
        <v>1376</v>
      </c>
      <c r="H516" s="16" t="s">
        <v>1407</v>
      </c>
      <c r="I516" s="16" t="s">
        <v>1408</v>
      </c>
      <c r="J516" s="16" t="s">
        <v>23</v>
      </c>
      <c r="K516" s="16"/>
      <c r="L516" s="16" t="s">
        <v>120</v>
      </c>
      <c r="M516" s="16" t="s">
        <v>145</v>
      </c>
      <c r="N516" s="16" t="s">
        <v>25</v>
      </c>
      <c r="O516" s="16" t="s">
        <v>146</v>
      </c>
      <c r="P516" s="16" t="s">
        <v>1379</v>
      </c>
      <c r="Q516" s="91">
        <v>900</v>
      </c>
      <c r="R516" s="19">
        <f>IF(EXACT($D$6,"LOT 3 (Tots)"),SUMIF(Inventari!K:K,Tasques!E516,Inventari!Q:Q),SUMIFS(Inventari!Q:Q,Inventari!O:O,$D$7,Inventari!K:K,Tasques!E516))</f>
        <v>16</v>
      </c>
      <c r="S516" s="19"/>
      <c r="T516" s="91">
        <f t="shared" si="28"/>
        <v>14400</v>
      </c>
      <c r="U516" s="19">
        <v>1</v>
      </c>
      <c r="V516" s="91">
        <f t="shared" si="29"/>
        <v>14400</v>
      </c>
      <c r="W516" s="86" t="e">
        <f>_xlfn.XLOOKUP(P516,#REF!,#REF!)</f>
        <v>#REF!</v>
      </c>
      <c r="X516" s="78" t="e">
        <f t="shared" si="30"/>
        <v>#REF!</v>
      </c>
      <c r="Y516" s="78" t="e">
        <f>IF(EXACT(COUNTIFS($B$1:B516,B516,$E$1:E516,E516),_xlfn.MAXIFS(AA:AA,B:B,B516,E:E,E516)),SUMIFS(X:X,B:B,B516,E:E,E516),"")</f>
        <v>#REF!</v>
      </c>
      <c r="Z516" s="79" t="str">
        <f t="shared" si="31"/>
        <v/>
      </c>
      <c r="AA516" s="97">
        <f>COUNTIFS($B$1:B516,B516,$E$1:E516,E516)</f>
        <v>14</v>
      </c>
      <c r="AB516" s="97"/>
    </row>
    <row r="517" spans="1:28" ht="19.95" customHeight="1" x14ac:dyDescent="0.3">
      <c r="A517" s="3" t="s">
        <v>61</v>
      </c>
      <c r="B517" s="16" t="s">
        <v>1371</v>
      </c>
      <c r="C517" s="16" t="s">
        <v>1372</v>
      </c>
      <c r="D517" s="16" t="s">
        <v>1373</v>
      </c>
      <c r="E517" s="16" t="s">
        <v>1374</v>
      </c>
      <c r="F517" s="16" t="s">
        <v>1375</v>
      </c>
      <c r="G517" s="16" t="s">
        <v>1376</v>
      </c>
      <c r="H517" s="16" t="s">
        <v>1409</v>
      </c>
      <c r="I517" s="16" t="s">
        <v>1384</v>
      </c>
      <c r="J517" s="16" t="s">
        <v>23</v>
      </c>
      <c r="K517" s="16"/>
      <c r="L517" s="16" t="s">
        <v>120</v>
      </c>
      <c r="M517" s="16" t="s">
        <v>145</v>
      </c>
      <c r="N517" s="16" t="s">
        <v>25</v>
      </c>
      <c r="O517" s="16" t="s">
        <v>146</v>
      </c>
      <c r="P517" s="16" t="s">
        <v>1379</v>
      </c>
      <c r="Q517" s="91">
        <v>900</v>
      </c>
      <c r="R517" s="19">
        <f>IF(EXACT($D$6,"LOT 3 (Tots)"),SUMIF(Inventari!K:K,Tasques!E517,Inventari!Q:Q),SUMIFS(Inventari!Q:Q,Inventari!O:O,$D$7,Inventari!K:K,Tasques!E517))</f>
        <v>4</v>
      </c>
      <c r="S517" s="19"/>
      <c r="T517" s="91">
        <f t="shared" si="28"/>
        <v>3600</v>
      </c>
      <c r="U517" s="19">
        <v>1</v>
      </c>
      <c r="V517" s="91">
        <f t="shared" si="29"/>
        <v>3600</v>
      </c>
      <c r="W517" s="86" t="e">
        <f>_xlfn.XLOOKUP(P517,#REF!,#REF!)</f>
        <v>#REF!</v>
      </c>
      <c r="X517" s="78" t="e">
        <f t="shared" si="30"/>
        <v>#REF!</v>
      </c>
      <c r="Y517" s="78" t="str">
        <f>IF(EXACT(COUNTIFS($B$1:B517,B517,$E$1:E517,E517),_xlfn.MAXIFS(AA:AA,B:B,B517,E:E,E517)),SUMIFS(X:X,B:B,B517,E:E,E517),"")</f>
        <v/>
      </c>
      <c r="Z517" s="79" t="str">
        <f t="shared" si="31"/>
        <v/>
      </c>
      <c r="AA517" s="97">
        <f>COUNTIFS($B$1:B517,B517,$E$1:E517,E517)</f>
        <v>2</v>
      </c>
      <c r="AB517" s="97"/>
    </row>
    <row r="518" spans="1:28" ht="19.95" customHeight="1" x14ac:dyDescent="0.3">
      <c r="A518" s="3" t="s">
        <v>61</v>
      </c>
      <c r="B518" s="16" t="s">
        <v>1371</v>
      </c>
      <c r="C518" s="16" t="s">
        <v>1372</v>
      </c>
      <c r="D518" s="16" t="s">
        <v>1373</v>
      </c>
      <c r="E518" s="16" t="s">
        <v>1374</v>
      </c>
      <c r="F518" s="16" t="s">
        <v>1375</v>
      </c>
      <c r="G518" s="16" t="s">
        <v>1376</v>
      </c>
      <c r="H518" s="16" t="s">
        <v>1410</v>
      </c>
      <c r="I518" s="16" t="s">
        <v>1388</v>
      </c>
      <c r="J518" s="16" t="s">
        <v>23</v>
      </c>
      <c r="K518" s="16"/>
      <c r="L518" s="16" t="s">
        <v>120</v>
      </c>
      <c r="M518" s="16" t="s">
        <v>145</v>
      </c>
      <c r="N518" s="16" t="s">
        <v>25</v>
      </c>
      <c r="O518" s="16" t="s">
        <v>146</v>
      </c>
      <c r="P518" s="16" t="s">
        <v>1379</v>
      </c>
      <c r="Q518" s="91">
        <v>900</v>
      </c>
      <c r="R518" s="19">
        <f>IF(EXACT($D$6,"LOT 3 (Tots)"),SUMIF(Inventari!K:K,Tasques!E518,Inventari!Q:Q),SUMIFS(Inventari!Q:Q,Inventari!O:O,$D$7,Inventari!K:K,Tasques!E518))</f>
        <v>4</v>
      </c>
      <c r="S518" s="19"/>
      <c r="T518" s="91">
        <f t="shared" si="28"/>
        <v>3600</v>
      </c>
      <c r="U518" s="19">
        <v>1</v>
      </c>
      <c r="V518" s="91">
        <f t="shared" si="29"/>
        <v>3600</v>
      </c>
      <c r="W518" s="86" t="e">
        <f>_xlfn.XLOOKUP(P518,#REF!,#REF!)</f>
        <v>#REF!</v>
      </c>
      <c r="X518" s="78" t="e">
        <f t="shared" si="30"/>
        <v>#REF!</v>
      </c>
      <c r="Y518" s="78" t="e">
        <f>IF(EXACT(COUNTIFS($B$1:B518,B518,$E$1:E518,E518),_xlfn.MAXIFS(AA:AA,B:B,B518,E:E,E518)),SUMIFS(X:X,B:B,B518,E:E,E518),"")</f>
        <v>#REF!</v>
      </c>
      <c r="Z518" s="79" t="str">
        <f t="shared" si="31"/>
        <v/>
      </c>
      <c r="AA518" s="97">
        <f>COUNTIFS($B$1:B518,B518,$E$1:E518,E518)</f>
        <v>3</v>
      </c>
      <c r="AB518" s="97"/>
    </row>
    <row r="519" spans="1:28" ht="19.95" customHeight="1" x14ac:dyDescent="0.3">
      <c r="A519" s="3" t="s">
        <v>61</v>
      </c>
      <c r="B519" s="16" t="s">
        <v>1371</v>
      </c>
      <c r="C519" s="16" t="s">
        <v>1372</v>
      </c>
      <c r="D519" s="16" t="s">
        <v>64</v>
      </c>
      <c r="E519" s="16" t="s">
        <v>1411</v>
      </c>
      <c r="F519" s="16" t="s">
        <v>1412</v>
      </c>
      <c r="G519" s="16" t="s">
        <v>1376</v>
      </c>
      <c r="H519" s="16" t="s">
        <v>1413</v>
      </c>
      <c r="I519" s="16" t="s">
        <v>1390</v>
      </c>
      <c r="J519" s="16" t="s">
        <v>23</v>
      </c>
      <c r="K519" s="16"/>
      <c r="L519" s="16" t="s">
        <v>120</v>
      </c>
      <c r="M519" s="16" t="s">
        <v>145</v>
      </c>
      <c r="N519" s="16" t="s">
        <v>25</v>
      </c>
      <c r="O519" s="16" t="s">
        <v>146</v>
      </c>
      <c r="P519" s="16" t="s">
        <v>1379</v>
      </c>
      <c r="Q519" s="91">
        <v>900</v>
      </c>
      <c r="R519" s="19">
        <f>IF(EXACT($D$6,"LOT 3 (Tots)"),SUMIF(Inventari!K:K,Tasques!E519,Inventari!Q:Q),SUMIFS(Inventari!Q:Q,Inventari!O:O,$D$7,Inventari!K:K,Tasques!E519))</f>
        <v>17</v>
      </c>
      <c r="S519" s="19"/>
      <c r="T519" s="91">
        <f t="shared" si="28"/>
        <v>15300</v>
      </c>
      <c r="U519" s="19">
        <v>1</v>
      </c>
      <c r="V519" s="91">
        <f t="shared" si="29"/>
        <v>15300</v>
      </c>
      <c r="W519" s="86" t="e">
        <f>_xlfn.XLOOKUP(P519,#REF!,#REF!)</f>
        <v>#REF!</v>
      </c>
      <c r="X519" s="78" t="e">
        <f t="shared" si="30"/>
        <v>#REF!</v>
      </c>
      <c r="Y519" s="78" t="str">
        <f>IF(EXACT(COUNTIFS($B$1:B519,B519,$E$1:E519,E519),_xlfn.MAXIFS(AA:AA,B:B,B519,E:E,E519)),SUMIFS(X:X,B:B,B519,E:E,E519),"")</f>
        <v/>
      </c>
      <c r="Z519" s="79" t="str">
        <f t="shared" si="31"/>
        <v/>
      </c>
      <c r="AA519" s="97">
        <f>COUNTIFS($B$1:B519,B519,$E$1:E519,E519)</f>
        <v>1</v>
      </c>
      <c r="AB519" s="97"/>
    </row>
    <row r="520" spans="1:28" ht="19.95" customHeight="1" x14ac:dyDescent="0.3">
      <c r="A520" s="3" t="s">
        <v>61</v>
      </c>
      <c r="B520" s="16" t="s">
        <v>1371</v>
      </c>
      <c r="C520" s="16" t="s">
        <v>1372</v>
      </c>
      <c r="D520" s="16" t="s">
        <v>64</v>
      </c>
      <c r="E520" s="16" t="s">
        <v>1411</v>
      </c>
      <c r="F520" s="16" t="s">
        <v>1412</v>
      </c>
      <c r="G520" s="16" t="s">
        <v>1376</v>
      </c>
      <c r="H520" s="16" t="s">
        <v>1414</v>
      </c>
      <c r="I520" s="16" t="s">
        <v>1392</v>
      </c>
      <c r="J520" s="16" t="s">
        <v>23</v>
      </c>
      <c r="K520" s="16"/>
      <c r="L520" s="16" t="s">
        <v>120</v>
      </c>
      <c r="M520" s="16" t="s">
        <v>145</v>
      </c>
      <c r="N520" s="16" t="s">
        <v>25</v>
      </c>
      <c r="O520" s="16" t="s">
        <v>146</v>
      </c>
      <c r="P520" s="16" t="s">
        <v>1379</v>
      </c>
      <c r="Q520" s="91">
        <v>900</v>
      </c>
      <c r="R520" s="19">
        <f>IF(EXACT($D$6,"LOT 3 (Tots)"),SUMIF(Inventari!K:K,Tasques!E520,Inventari!Q:Q),SUMIFS(Inventari!Q:Q,Inventari!O:O,$D$7,Inventari!K:K,Tasques!E520))</f>
        <v>17</v>
      </c>
      <c r="S520" s="19"/>
      <c r="T520" s="91">
        <f t="shared" si="28"/>
        <v>15300</v>
      </c>
      <c r="U520" s="19">
        <v>1</v>
      </c>
      <c r="V520" s="91">
        <f t="shared" si="29"/>
        <v>15300</v>
      </c>
      <c r="W520" s="86" t="e">
        <f>_xlfn.XLOOKUP(P520,#REF!,#REF!)</f>
        <v>#REF!</v>
      </c>
      <c r="X520" s="78" t="e">
        <f t="shared" si="30"/>
        <v>#REF!</v>
      </c>
      <c r="Y520" s="78" t="str">
        <f>IF(EXACT(COUNTIFS($B$1:B520,B520,$E$1:E520,E520),_xlfn.MAXIFS(AA:AA,B:B,B520,E:E,E520)),SUMIFS(X:X,B:B,B520,E:E,E520),"")</f>
        <v/>
      </c>
      <c r="Z520" s="79" t="str">
        <f t="shared" si="31"/>
        <v/>
      </c>
      <c r="AA520" s="97">
        <f>COUNTIFS($B$1:B520,B520,$E$1:E520,E520)</f>
        <v>2</v>
      </c>
      <c r="AB520" s="97"/>
    </row>
    <row r="521" spans="1:28" ht="19.95" customHeight="1" x14ac:dyDescent="0.3">
      <c r="A521" s="3" t="s">
        <v>61</v>
      </c>
      <c r="B521" s="16" t="s">
        <v>1371</v>
      </c>
      <c r="C521" s="16" t="s">
        <v>1372</v>
      </c>
      <c r="D521" s="16" t="s">
        <v>64</v>
      </c>
      <c r="E521" s="16" t="s">
        <v>1411</v>
      </c>
      <c r="F521" s="16" t="s">
        <v>1412</v>
      </c>
      <c r="G521" s="16" t="s">
        <v>1376</v>
      </c>
      <c r="H521" s="16" t="s">
        <v>1415</v>
      </c>
      <c r="I521" s="16" t="s">
        <v>1394</v>
      </c>
      <c r="J521" s="16" t="s">
        <v>23</v>
      </c>
      <c r="K521" s="16"/>
      <c r="L521" s="16" t="s">
        <v>120</v>
      </c>
      <c r="M521" s="16" t="s">
        <v>145</v>
      </c>
      <c r="N521" s="16" t="s">
        <v>25</v>
      </c>
      <c r="O521" s="16" t="s">
        <v>146</v>
      </c>
      <c r="P521" s="16" t="s">
        <v>1379</v>
      </c>
      <c r="Q521" s="91">
        <v>900</v>
      </c>
      <c r="R521" s="19">
        <f>IF(EXACT($D$6,"LOT 3 (Tots)"),SUMIF(Inventari!K:K,Tasques!E521,Inventari!Q:Q),SUMIFS(Inventari!Q:Q,Inventari!O:O,$D$7,Inventari!K:K,Tasques!E521))</f>
        <v>17</v>
      </c>
      <c r="S521" s="19"/>
      <c r="T521" s="91">
        <f t="shared" ref="T521:T584" si="32">Q521*R521</f>
        <v>15300</v>
      </c>
      <c r="U521" s="19">
        <v>1</v>
      </c>
      <c r="V521" s="91">
        <f t="shared" ref="V521:V584" si="33">T521*U521</f>
        <v>15300</v>
      </c>
      <c r="W521" s="86" t="e">
        <f>_xlfn.XLOOKUP(P521,#REF!,#REF!)</f>
        <v>#REF!</v>
      </c>
      <c r="X521" s="78" t="e">
        <f t="shared" ref="X521:X584" si="34">(V521/3600)*W521</f>
        <v>#REF!</v>
      </c>
      <c r="Y521" s="78" t="str">
        <f>IF(EXACT(COUNTIFS($B$1:B521,B521,$E$1:E521,E521),_xlfn.MAXIFS(AA:AA,B:B,B521,E:E,E521)),SUMIFS(X:X,B:B,B521,E:E,E521),"")</f>
        <v/>
      </c>
      <c r="Z521" s="79" t="str">
        <f t="shared" si="31"/>
        <v/>
      </c>
      <c r="AA521" s="97">
        <f>COUNTIFS($B$1:B521,B521,$E$1:E521,E521)</f>
        <v>3</v>
      </c>
      <c r="AB521" s="97"/>
    </row>
    <row r="522" spans="1:28" ht="19.95" customHeight="1" x14ac:dyDescent="0.3">
      <c r="A522" s="3" t="s">
        <v>61</v>
      </c>
      <c r="B522" s="16" t="s">
        <v>1371</v>
      </c>
      <c r="C522" s="16" t="s">
        <v>1372</v>
      </c>
      <c r="D522" s="16" t="s">
        <v>64</v>
      </c>
      <c r="E522" s="16" t="s">
        <v>1411</v>
      </c>
      <c r="F522" s="16" t="s">
        <v>1412</v>
      </c>
      <c r="G522" s="16" t="s">
        <v>1376</v>
      </c>
      <c r="H522" s="16" t="s">
        <v>1416</v>
      </c>
      <c r="I522" s="16" t="s">
        <v>1396</v>
      </c>
      <c r="J522" s="16" t="s">
        <v>23</v>
      </c>
      <c r="K522" s="16"/>
      <c r="L522" s="16" t="s">
        <v>120</v>
      </c>
      <c r="M522" s="16" t="s">
        <v>145</v>
      </c>
      <c r="N522" s="16" t="s">
        <v>25</v>
      </c>
      <c r="O522" s="16" t="s">
        <v>146</v>
      </c>
      <c r="P522" s="16" t="s">
        <v>1379</v>
      </c>
      <c r="Q522" s="91">
        <v>900</v>
      </c>
      <c r="R522" s="19">
        <f>IF(EXACT($D$6,"LOT 3 (Tots)"),SUMIF(Inventari!K:K,Tasques!E522,Inventari!Q:Q),SUMIFS(Inventari!Q:Q,Inventari!O:O,$D$7,Inventari!K:K,Tasques!E522))</f>
        <v>17</v>
      </c>
      <c r="S522" s="19"/>
      <c r="T522" s="91">
        <f t="shared" si="32"/>
        <v>15300</v>
      </c>
      <c r="U522" s="19">
        <v>1</v>
      </c>
      <c r="V522" s="91">
        <f t="shared" si="33"/>
        <v>15300</v>
      </c>
      <c r="W522" s="86" t="e">
        <f>_xlfn.XLOOKUP(P522,#REF!,#REF!)</f>
        <v>#REF!</v>
      </c>
      <c r="X522" s="78" t="e">
        <f t="shared" si="34"/>
        <v>#REF!</v>
      </c>
      <c r="Y522" s="78" t="e">
        <f>IF(EXACT(COUNTIFS($B$1:B522,B522,$E$1:E522,E522),_xlfn.MAXIFS(AA:AA,B:B,B522,E:E,E522)),SUMIFS(X:X,B:B,B522,E:E,E522),"")</f>
        <v>#REF!</v>
      </c>
      <c r="Z522" s="79" t="e">
        <f t="shared" si="31"/>
        <v>#REF!</v>
      </c>
      <c r="AA522" s="97">
        <f>COUNTIFS($B$1:B522,B522,$E$1:E522,E522)</f>
        <v>4</v>
      </c>
      <c r="AB522" s="97"/>
    </row>
    <row r="523" spans="1:28" ht="19.95" customHeight="1" x14ac:dyDescent="0.3">
      <c r="A523" s="9" t="s">
        <v>61</v>
      </c>
      <c r="B523" s="21" t="s">
        <v>1417</v>
      </c>
      <c r="C523" s="21" t="s">
        <v>1418</v>
      </c>
      <c r="D523" s="21" t="s">
        <v>139</v>
      </c>
      <c r="E523" s="21" t="s">
        <v>1419</v>
      </c>
      <c r="F523" s="21" t="s">
        <v>1420</v>
      </c>
      <c r="G523" s="21" t="s">
        <v>1421</v>
      </c>
      <c r="H523" s="21" t="s">
        <v>1422</v>
      </c>
      <c r="I523" s="21" t="s">
        <v>250</v>
      </c>
      <c r="J523" s="21" t="s">
        <v>23</v>
      </c>
      <c r="K523" s="21"/>
      <c r="L523" s="21" t="s">
        <v>120</v>
      </c>
      <c r="M523" s="21" t="s">
        <v>145</v>
      </c>
      <c r="N523" s="21" t="s">
        <v>25</v>
      </c>
      <c r="O523" s="21" t="s">
        <v>146</v>
      </c>
      <c r="P523" s="21" t="s">
        <v>1423</v>
      </c>
      <c r="Q523" s="92">
        <v>120</v>
      </c>
      <c r="R523" s="22">
        <f>IF(EXACT($D$6,"LOT 3 (Tots)"),SUMIF(Inventari!K:K,Tasques!E523,Inventari!Q:Q),SUMIFS(Inventari!Q:Q,Inventari!O:O,$D$7,Inventari!K:K,Tasques!E523))</f>
        <v>61</v>
      </c>
      <c r="S523" s="22"/>
      <c r="T523" s="92">
        <f t="shared" si="32"/>
        <v>7320</v>
      </c>
      <c r="U523" s="22">
        <v>1</v>
      </c>
      <c r="V523" s="92">
        <f t="shared" si="33"/>
        <v>7320</v>
      </c>
      <c r="W523" s="87" t="e">
        <f>_xlfn.XLOOKUP(P523,#REF!,#REF!)</f>
        <v>#REF!</v>
      </c>
      <c r="X523" s="80" t="e">
        <f t="shared" si="34"/>
        <v>#REF!</v>
      </c>
      <c r="Y523" s="80" t="str">
        <f>IF(EXACT(COUNTIFS($B$1:B523,B523,$E$1:E523,E523),_xlfn.MAXIFS(AA:AA,B:B,B523,E:E,E523)),SUMIFS(X:X,B:B,B523,E:E,E523),"")</f>
        <v/>
      </c>
      <c r="Z523" s="81" t="str">
        <f t="shared" si="31"/>
        <v/>
      </c>
      <c r="AA523" s="98">
        <f>COUNTIFS($B$1:B523,B523,$E$1:E523,E523)</f>
        <v>1</v>
      </c>
      <c r="AB523" s="98"/>
    </row>
    <row r="524" spans="1:28" ht="19.95" customHeight="1" x14ac:dyDescent="0.3">
      <c r="A524" s="9" t="s">
        <v>61</v>
      </c>
      <c r="B524" s="21" t="s">
        <v>1417</v>
      </c>
      <c r="C524" s="21" t="s">
        <v>1418</v>
      </c>
      <c r="D524" s="21" t="s">
        <v>139</v>
      </c>
      <c r="E524" s="21" t="s">
        <v>1419</v>
      </c>
      <c r="F524" s="21" t="s">
        <v>1420</v>
      </c>
      <c r="G524" s="21" t="s">
        <v>1421</v>
      </c>
      <c r="H524" s="21" t="s">
        <v>1424</v>
      </c>
      <c r="I524" s="21" t="s">
        <v>252</v>
      </c>
      <c r="J524" s="21" t="s">
        <v>23</v>
      </c>
      <c r="K524" s="21"/>
      <c r="L524" s="21" t="s">
        <v>120</v>
      </c>
      <c r="M524" s="21" t="s">
        <v>145</v>
      </c>
      <c r="N524" s="21" t="s">
        <v>25</v>
      </c>
      <c r="O524" s="21" t="s">
        <v>146</v>
      </c>
      <c r="P524" s="21" t="s">
        <v>1423</v>
      </c>
      <c r="Q524" s="92">
        <v>120</v>
      </c>
      <c r="R524" s="22">
        <f>IF(EXACT($D$6,"LOT 3 (Tots)"),SUMIF(Inventari!K:K,Tasques!E524,Inventari!Q:Q),SUMIFS(Inventari!Q:Q,Inventari!O:O,$D$7,Inventari!K:K,Tasques!E524))</f>
        <v>61</v>
      </c>
      <c r="S524" s="22"/>
      <c r="T524" s="92">
        <f t="shared" si="32"/>
        <v>7320</v>
      </c>
      <c r="U524" s="22">
        <v>1</v>
      </c>
      <c r="V524" s="92">
        <f t="shared" si="33"/>
        <v>7320</v>
      </c>
      <c r="W524" s="87" t="e">
        <f>_xlfn.XLOOKUP(P524,#REF!,#REF!)</f>
        <v>#REF!</v>
      </c>
      <c r="X524" s="80" t="e">
        <f t="shared" si="34"/>
        <v>#REF!</v>
      </c>
      <c r="Y524" s="80" t="str">
        <f>IF(EXACT(COUNTIFS($B$1:B524,B524,$E$1:E524,E524),_xlfn.MAXIFS(AA:AA,B:B,B524,E:E,E524)),SUMIFS(X:X,B:B,B524,E:E,E524),"")</f>
        <v/>
      </c>
      <c r="Z524" s="81" t="str">
        <f t="shared" ref="Z524:Z587" si="35">IF(EXACT(AB524,""),IF(EXACT(B524,B525),"",SUMIF(B:B,B524,Y:Y)),AB524)</f>
        <v/>
      </c>
      <c r="AA524" s="98">
        <f>COUNTIFS($B$1:B524,B524,$E$1:E524,E524)</f>
        <v>2</v>
      </c>
      <c r="AB524" s="98"/>
    </row>
    <row r="525" spans="1:28" ht="19.95" customHeight="1" x14ac:dyDescent="0.3">
      <c r="A525" s="9" t="s">
        <v>61</v>
      </c>
      <c r="B525" s="21" t="s">
        <v>1417</v>
      </c>
      <c r="C525" s="21" t="s">
        <v>1418</v>
      </c>
      <c r="D525" s="21" t="s">
        <v>139</v>
      </c>
      <c r="E525" s="21" t="s">
        <v>1419</v>
      </c>
      <c r="F525" s="21" t="s">
        <v>1420</v>
      </c>
      <c r="G525" s="21" t="s">
        <v>1421</v>
      </c>
      <c r="H525" s="21" t="s">
        <v>1425</v>
      </c>
      <c r="I525" s="21" t="s">
        <v>254</v>
      </c>
      <c r="J525" s="21" t="s">
        <v>23</v>
      </c>
      <c r="K525" s="21"/>
      <c r="L525" s="21" t="s">
        <v>120</v>
      </c>
      <c r="M525" s="21" t="s">
        <v>145</v>
      </c>
      <c r="N525" s="21" t="s">
        <v>25</v>
      </c>
      <c r="O525" s="21" t="s">
        <v>146</v>
      </c>
      <c r="P525" s="21" t="s">
        <v>1423</v>
      </c>
      <c r="Q525" s="92">
        <v>60</v>
      </c>
      <c r="R525" s="22">
        <f>IF(EXACT($D$6,"LOT 3 (Tots)"),SUMIF(Inventari!K:K,Tasques!E525,Inventari!Q:Q),SUMIFS(Inventari!Q:Q,Inventari!O:O,$D$7,Inventari!K:K,Tasques!E525))</f>
        <v>61</v>
      </c>
      <c r="S525" s="22"/>
      <c r="T525" s="92">
        <f t="shared" si="32"/>
        <v>3660</v>
      </c>
      <c r="U525" s="22">
        <v>1</v>
      </c>
      <c r="V525" s="92">
        <f t="shared" si="33"/>
        <v>3660</v>
      </c>
      <c r="W525" s="87" t="e">
        <f>_xlfn.XLOOKUP(P525,#REF!,#REF!)</f>
        <v>#REF!</v>
      </c>
      <c r="X525" s="80" t="e">
        <f t="shared" si="34"/>
        <v>#REF!</v>
      </c>
      <c r="Y525" s="80" t="str">
        <f>IF(EXACT(COUNTIFS($B$1:B525,B525,$E$1:E525,E525),_xlfn.MAXIFS(AA:AA,B:B,B525,E:E,E525)),SUMIFS(X:X,B:B,B525,E:E,E525),"")</f>
        <v/>
      </c>
      <c r="Z525" s="81" t="str">
        <f t="shared" si="35"/>
        <v/>
      </c>
      <c r="AA525" s="98">
        <f>COUNTIFS($B$1:B525,B525,$E$1:E525,E525)</f>
        <v>3</v>
      </c>
      <c r="AB525" s="98"/>
    </row>
    <row r="526" spans="1:28" ht="19.95" customHeight="1" x14ac:dyDescent="0.3">
      <c r="A526" s="9" t="s">
        <v>61</v>
      </c>
      <c r="B526" s="21" t="s">
        <v>1417</v>
      </c>
      <c r="C526" s="21" t="s">
        <v>1418</v>
      </c>
      <c r="D526" s="21" t="s">
        <v>139</v>
      </c>
      <c r="E526" s="21" t="s">
        <v>1419</v>
      </c>
      <c r="F526" s="21" t="s">
        <v>1420</v>
      </c>
      <c r="G526" s="21" t="s">
        <v>1421</v>
      </c>
      <c r="H526" s="21" t="s">
        <v>1426</v>
      </c>
      <c r="I526" s="21" t="s">
        <v>256</v>
      </c>
      <c r="J526" s="21" t="s">
        <v>23</v>
      </c>
      <c r="K526" s="21"/>
      <c r="L526" s="21" t="s">
        <v>120</v>
      </c>
      <c r="M526" s="21" t="s">
        <v>145</v>
      </c>
      <c r="N526" s="21" t="s">
        <v>25</v>
      </c>
      <c r="O526" s="21" t="s">
        <v>146</v>
      </c>
      <c r="P526" s="21" t="s">
        <v>1423</v>
      </c>
      <c r="Q526" s="92">
        <v>120</v>
      </c>
      <c r="R526" s="22">
        <f>IF(EXACT($D$6,"LOT 3 (Tots)"),SUMIF(Inventari!K:K,Tasques!E526,Inventari!Q:Q),SUMIFS(Inventari!Q:Q,Inventari!O:O,$D$7,Inventari!K:K,Tasques!E526))</f>
        <v>61</v>
      </c>
      <c r="S526" s="22"/>
      <c r="T526" s="92">
        <f t="shared" si="32"/>
        <v>7320</v>
      </c>
      <c r="U526" s="22">
        <v>1</v>
      </c>
      <c r="V526" s="92">
        <f t="shared" si="33"/>
        <v>7320</v>
      </c>
      <c r="W526" s="87" t="e">
        <f>_xlfn.XLOOKUP(P526,#REF!,#REF!)</f>
        <v>#REF!</v>
      </c>
      <c r="X526" s="80" t="e">
        <f t="shared" si="34"/>
        <v>#REF!</v>
      </c>
      <c r="Y526" s="80" t="e">
        <f>IF(EXACT(COUNTIFS($B$1:B526,B526,$E$1:E526,E526),_xlfn.MAXIFS(AA:AA,B:B,B526,E:E,E526)),SUMIFS(X:X,B:B,B526,E:E,E526),"")</f>
        <v>#REF!</v>
      </c>
      <c r="Z526" s="81" t="e">
        <f t="shared" si="35"/>
        <v>#REF!</v>
      </c>
      <c r="AA526" s="98">
        <f>COUNTIFS($B$1:B526,B526,$E$1:E526,E526)</f>
        <v>4</v>
      </c>
      <c r="AB526" s="98"/>
    </row>
    <row r="527" spans="1:28" ht="19.95" customHeight="1" x14ac:dyDescent="0.3">
      <c r="A527" s="3" t="s">
        <v>61</v>
      </c>
      <c r="B527" s="16" t="s">
        <v>1427</v>
      </c>
      <c r="C527" s="16" t="s">
        <v>1428</v>
      </c>
      <c r="D527" s="16" t="s">
        <v>616</v>
      </c>
      <c r="E527" s="16" t="s">
        <v>1429</v>
      </c>
      <c r="F527" s="16" t="s">
        <v>1430</v>
      </c>
      <c r="G527" s="16" t="s">
        <v>1431</v>
      </c>
      <c r="H527" s="16" t="s">
        <v>1432</v>
      </c>
      <c r="I527" s="16" t="s">
        <v>1433</v>
      </c>
      <c r="J527" s="16" t="s">
        <v>23</v>
      </c>
      <c r="K527" s="16"/>
      <c r="L527" s="16" t="s">
        <v>70</v>
      </c>
      <c r="M527" s="16" t="s">
        <v>145</v>
      </c>
      <c r="N527" s="16" t="s">
        <v>25</v>
      </c>
      <c r="O527" s="16" t="s">
        <v>146</v>
      </c>
      <c r="P527" s="16" t="s">
        <v>423</v>
      </c>
      <c r="Q527" s="91">
        <v>60</v>
      </c>
      <c r="R527" s="19">
        <f>IF(EXACT($D$6,"LOT 3 (Tots)"),SUMIF(Inventari!K:K,Tasques!E527,Inventari!Q:Q),SUMIFS(Inventari!Q:Q,Inventari!O:O,$D$7,Inventari!K:K,Tasques!E527))</f>
        <v>1</v>
      </c>
      <c r="S527" s="19"/>
      <c r="T527" s="91">
        <f t="shared" si="32"/>
        <v>60</v>
      </c>
      <c r="U527" s="19">
        <v>4</v>
      </c>
      <c r="V527" s="91">
        <f t="shared" si="33"/>
        <v>240</v>
      </c>
      <c r="W527" s="86" t="e">
        <f>_xlfn.XLOOKUP(P527,#REF!,#REF!)</f>
        <v>#REF!</v>
      </c>
      <c r="X527" s="78" t="e">
        <f t="shared" si="34"/>
        <v>#REF!</v>
      </c>
      <c r="Y527" s="78" t="str">
        <f>IF(EXACT(COUNTIFS($B$1:B527,B527,$E$1:E527,E527),_xlfn.MAXIFS(AA:AA,B:B,B527,E:E,E527)),SUMIFS(X:X,B:B,B527,E:E,E527),"")</f>
        <v/>
      </c>
      <c r="Z527" s="79" t="str">
        <f t="shared" si="35"/>
        <v/>
      </c>
      <c r="AA527" s="97">
        <f>COUNTIFS($B$1:B527,B527,$E$1:E527,E527)</f>
        <v>1</v>
      </c>
      <c r="AB527" s="97"/>
    </row>
    <row r="528" spans="1:28" ht="19.95" customHeight="1" x14ac:dyDescent="0.3">
      <c r="A528" s="3" t="s">
        <v>61</v>
      </c>
      <c r="B528" s="16" t="s">
        <v>1427</v>
      </c>
      <c r="C528" s="16" t="s">
        <v>1428</v>
      </c>
      <c r="D528" s="16" t="s">
        <v>616</v>
      </c>
      <c r="E528" s="16" t="s">
        <v>1429</v>
      </c>
      <c r="F528" s="16" t="s">
        <v>1430</v>
      </c>
      <c r="G528" s="16" t="s">
        <v>1431</v>
      </c>
      <c r="H528" s="16" t="s">
        <v>1434</v>
      </c>
      <c r="I528" s="16" t="s">
        <v>1435</v>
      </c>
      <c r="J528" s="16" t="s">
        <v>23</v>
      </c>
      <c r="K528" s="16"/>
      <c r="L528" s="16" t="s">
        <v>70</v>
      </c>
      <c r="M528" s="16" t="s">
        <v>145</v>
      </c>
      <c r="N528" s="16" t="s">
        <v>25</v>
      </c>
      <c r="O528" s="16" t="s">
        <v>146</v>
      </c>
      <c r="P528" s="16" t="s">
        <v>423</v>
      </c>
      <c r="Q528" s="91">
        <v>300</v>
      </c>
      <c r="R528" s="19">
        <f>IF(EXACT($D$6,"LOT 3 (Tots)"),SUMIF(Inventari!K:K,Tasques!E528,Inventari!Q:Q),SUMIFS(Inventari!Q:Q,Inventari!O:O,$D$7,Inventari!K:K,Tasques!E528))</f>
        <v>1</v>
      </c>
      <c r="S528" s="19"/>
      <c r="T528" s="91">
        <f t="shared" si="32"/>
        <v>300</v>
      </c>
      <c r="U528" s="19">
        <v>4</v>
      </c>
      <c r="V528" s="91">
        <f t="shared" si="33"/>
        <v>1200</v>
      </c>
      <c r="W528" s="86" t="e">
        <f>_xlfn.XLOOKUP(P528,#REF!,#REF!)</f>
        <v>#REF!</v>
      </c>
      <c r="X528" s="78" t="e">
        <f t="shared" si="34"/>
        <v>#REF!</v>
      </c>
      <c r="Y528" s="78" t="str">
        <f>IF(EXACT(COUNTIFS($B$1:B528,B528,$E$1:E528,E528),_xlfn.MAXIFS(AA:AA,B:B,B528,E:E,E528)),SUMIFS(X:X,B:B,B528,E:E,E528),"")</f>
        <v/>
      </c>
      <c r="Z528" s="79" t="str">
        <f t="shared" si="35"/>
        <v/>
      </c>
      <c r="AA528" s="97">
        <f>COUNTIFS($B$1:B528,B528,$E$1:E528,E528)</f>
        <v>2</v>
      </c>
      <c r="AB528" s="97"/>
    </row>
    <row r="529" spans="1:28" ht="19.95" customHeight="1" x14ac:dyDescent="0.3">
      <c r="A529" s="3" t="s">
        <v>61</v>
      </c>
      <c r="B529" s="16" t="s">
        <v>1427</v>
      </c>
      <c r="C529" s="16" t="s">
        <v>1428</v>
      </c>
      <c r="D529" s="16" t="s">
        <v>616</v>
      </c>
      <c r="E529" s="16" t="s">
        <v>1429</v>
      </c>
      <c r="F529" s="16" t="s">
        <v>1430</v>
      </c>
      <c r="G529" s="16" t="s">
        <v>1431</v>
      </c>
      <c r="H529" s="16" t="s">
        <v>1436</v>
      </c>
      <c r="I529" s="16" t="s">
        <v>1437</v>
      </c>
      <c r="J529" s="16" t="s">
        <v>23</v>
      </c>
      <c r="K529" s="16"/>
      <c r="L529" s="16" t="s">
        <v>70</v>
      </c>
      <c r="M529" s="16" t="s">
        <v>145</v>
      </c>
      <c r="N529" s="16" t="s">
        <v>25</v>
      </c>
      <c r="O529" s="16" t="s">
        <v>146</v>
      </c>
      <c r="P529" s="16" t="s">
        <v>423</v>
      </c>
      <c r="Q529" s="91">
        <v>60</v>
      </c>
      <c r="R529" s="19">
        <f>IF(EXACT($D$6,"LOT 3 (Tots)"),SUMIF(Inventari!K:K,Tasques!E529,Inventari!Q:Q),SUMIFS(Inventari!Q:Q,Inventari!O:O,$D$7,Inventari!K:K,Tasques!E529))</f>
        <v>1</v>
      </c>
      <c r="S529" s="19"/>
      <c r="T529" s="91">
        <f t="shared" si="32"/>
        <v>60</v>
      </c>
      <c r="U529" s="19">
        <v>4</v>
      </c>
      <c r="V529" s="91">
        <f t="shared" si="33"/>
        <v>240</v>
      </c>
      <c r="W529" s="86" t="e">
        <f>_xlfn.XLOOKUP(P529,#REF!,#REF!)</f>
        <v>#REF!</v>
      </c>
      <c r="X529" s="78" t="e">
        <f t="shared" si="34"/>
        <v>#REF!</v>
      </c>
      <c r="Y529" s="78" t="str">
        <f>IF(EXACT(COUNTIFS($B$1:B529,B529,$E$1:E529,E529),_xlfn.MAXIFS(AA:AA,B:B,B529,E:E,E529)),SUMIFS(X:X,B:B,B529,E:E,E529),"")</f>
        <v/>
      </c>
      <c r="Z529" s="79" t="str">
        <f t="shared" si="35"/>
        <v/>
      </c>
      <c r="AA529" s="97">
        <f>COUNTIFS($B$1:B529,B529,$E$1:E529,E529)</f>
        <v>3</v>
      </c>
      <c r="AB529" s="97"/>
    </row>
    <row r="530" spans="1:28" ht="19.95" customHeight="1" x14ac:dyDescent="0.3">
      <c r="A530" s="3" t="s">
        <v>61</v>
      </c>
      <c r="B530" s="16" t="s">
        <v>1427</v>
      </c>
      <c r="C530" s="16" t="s">
        <v>1428</v>
      </c>
      <c r="D530" s="16" t="s">
        <v>616</v>
      </c>
      <c r="E530" s="16" t="s">
        <v>1429</v>
      </c>
      <c r="F530" s="16" t="s">
        <v>1430</v>
      </c>
      <c r="G530" s="16" t="s">
        <v>1431</v>
      </c>
      <c r="H530" s="16" t="s">
        <v>1438</v>
      </c>
      <c r="I530" s="16" t="s">
        <v>1439</v>
      </c>
      <c r="J530" s="16" t="s">
        <v>23</v>
      </c>
      <c r="K530" s="16"/>
      <c r="L530" s="16" t="s">
        <v>70</v>
      </c>
      <c r="M530" s="16" t="s">
        <v>145</v>
      </c>
      <c r="N530" s="16" t="s">
        <v>25</v>
      </c>
      <c r="O530" s="16" t="s">
        <v>146</v>
      </c>
      <c r="P530" s="16" t="s">
        <v>423</v>
      </c>
      <c r="Q530" s="91">
        <v>30</v>
      </c>
      <c r="R530" s="19">
        <f>IF(EXACT($D$6,"LOT 3 (Tots)"),SUMIF(Inventari!K:K,Tasques!E530,Inventari!Q:Q),SUMIFS(Inventari!Q:Q,Inventari!O:O,$D$7,Inventari!K:K,Tasques!E530))</f>
        <v>1</v>
      </c>
      <c r="S530" s="19"/>
      <c r="T530" s="91">
        <f t="shared" si="32"/>
        <v>30</v>
      </c>
      <c r="U530" s="19">
        <v>4</v>
      </c>
      <c r="V530" s="91">
        <f t="shared" si="33"/>
        <v>120</v>
      </c>
      <c r="W530" s="86" t="e">
        <f>_xlfn.XLOOKUP(P530,#REF!,#REF!)</f>
        <v>#REF!</v>
      </c>
      <c r="X530" s="78" t="e">
        <f t="shared" si="34"/>
        <v>#REF!</v>
      </c>
      <c r="Y530" s="78" t="str">
        <f>IF(EXACT(COUNTIFS($B$1:B530,B530,$E$1:E530,E530),_xlfn.MAXIFS(AA:AA,B:B,B530,E:E,E530)),SUMIFS(X:X,B:B,B530,E:E,E530),"")</f>
        <v/>
      </c>
      <c r="Z530" s="79" t="str">
        <f t="shared" si="35"/>
        <v/>
      </c>
      <c r="AA530" s="97">
        <f>COUNTIFS($B$1:B530,B530,$E$1:E530,E530)</f>
        <v>4</v>
      </c>
      <c r="AB530" s="97"/>
    </row>
    <row r="531" spans="1:28" ht="19.95" customHeight="1" x14ac:dyDescent="0.3">
      <c r="A531" s="3" t="s">
        <v>61</v>
      </c>
      <c r="B531" s="16" t="s">
        <v>1427</v>
      </c>
      <c r="C531" s="16" t="s">
        <v>1428</v>
      </c>
      <c r="D531" s="16" t="s">
        <v>616</v>
      </c>
      <c r="E531" s="16" t="s">
        <v>1429</v>
      </c>
      <c r="F531" s="16" t="s">
        <v>1430</v>
      </c>
      <c r="G531" s="16" t="s">
        <v>1431</v>
      </c>
      <c r="H531" s="16" t="s">
        <v>1440</v>
      </c>
      <c r="I531" s="16" t="s">
        <v>1441</v>
      </c>
      <c r="J531" s="16" t="s">
        <v>23</v>
      </c>
      <c r="K531" s="16"/>
      <c r="L531" s="16" t="s">
        <v>70</v>
      </c>
      <c r="M531" s="16" t="s">
        <v>145</v>
      </c>
      <c r="N531" s="16" t="s">
        <v>25</v>
      </c>
      <c r="O531" s="16" t="s">
        <v>146</v>
      </c>
      <c r="P531" s="16" t="s">
        <v>423</v>
      </c>
      <c r="Q531" s="91">
        <v>600</v>
      </c>
      <c r="R531" s="19">
        <f>IF(EXACT($D$6,"LOT 3 (Tots)"),SUMIF(Inventari!K:K,Tasques!E531,Inventari!Q:Q),SUMIFS(Inventari!Q:Q,Inventari!O:O,$D$7,Inventari!K:K,Tasques!E531))</f>
        <v>1</v>
      </c>
      <c r="S531" s="19"/>
      <c r="T531" s="91">
        <f t="shared" si="32"/>
        <v>600</v>
      </c>
      <c r="U531" s="19">
        <v>4</v>
      </c>
      <c r="V531" s="91">
        <f t="shared" si="33"/>
        <v>2400</v>
      </c>
      <c r="W531" s="86" t="e">
        <f>_xlfn.XLOOKUP(P531,#REF!,#REF!)</f>
        <v>#REF!</v>
      </c>
      <c r="X531" s="78" t="e">
        <f t="shared" si="34"/>
        <v>#REF!</v>
      </c>
      <c r="Y531" s="78" t="str">
        <f>IF(EXACT(COUNTIFS($B$1:B531,B531,$E$1:E531,E531),_xlfn.MAXIFS(AA:AA,B:B,B531,E:E,E531)),SUMIFS(X:X,B:B,B531,E:E,E531),"")</f>
        <v/>
      </c>
      <c r="Z531" s="79" t="str">
        <f t="shared" si="35"/>
        <v/>
      </c>
      <c r="AA531" s="97">
        <f>COUNTIFS($B$1:B531,B531,$E$1:E531,E531)</f>
        <v>5</v>
      </c>
      <c r="AB531" s="97"/>
    </row>
    <row r="532" spans="1:28" ht="19.95" customHeight="1" x14ac:dyDescent="0.3">
      <c r="A532" s="3" t="s">
        <v>61</v>
      </c>
      <c r="B532" s="16" t="s">
        <v>1427</v>
      </c>
      <c r="C532" s="16" t="s">
        <v>1428</v>
      </c>
      <c r="D532" s="16" t="s">
        <v>616</v>
      </c>
      <c r="E532" s="16" t="s">
        <v>1429</v>
      </c>
      <c r="F532" s="16" t="s">
        <v>1430</v>
      </c>
      <c r="G532" s="16" t="s">
        <v>1431</v>
      </c>
      <c r="H532" s="16" t="s">
        <v>1442</v>
      </c>
      <c r="I532" s="16" t="s">
        <v>1443</v>
      </c>
      <c r="J532" s="16" t="s">
        <v>23</v>
      </c>
      <c r="K532" s="16"/>
      <c r="L532" s="16" t="s">
        <v>70</v>
      </c>
      <c r="M532" s="16" t="s">
        <v>145</v>
      </c>
      <c r="N532" s="16" t="s">
        <v>25</v>
      </c>
      <c r="O532" s="16" t="s">
        <v>146</v>
      </c>
      <c r="P532" s="16" t="s">
        <v>423</v>
      </c>
      <c r="Q532" s="91">
        <v>300</v>
      </c>
      <c r="R532" s="19">
        <f>IF(EXACT($D$6,"LOT 3 (Tots)"),SUMIF(Inventari!K:K,Tasques!E532,Inventari!Q:Q),SUMIFS(Inventari!Q:Q,Inventari!O:O,$D$7,Inventari!K:K,Tasques!E532))</f>
        <v>1</v>
      </c>
      <c r="S532" s="19"/>
      <c r="T532" s="91">
        <f t="shared" si="32"/>
        <v>300</v>
      </c>
      <c r="U532" s="19">
        <v>4</v>
      </c>
      <c r="V532" s="91">
        <f t="shared" si="33"/>
        <v>1200</v>
      </c>
      <c r="W532" s="86" t="e">
        <f>_xlfn.XLOOKUP(P532,#REF!,#REF!)</f>
        <v>#REF!</v>
      </c>
      <c r="X532" s="78" t="e">
        <f t="shared" si="34"/>
        <v>#REF!</v>
      </c>
      <c r="Y532" s="78" t="str">
        <f>IF(EXACT(COUNTIFS($B$1:B532,B532,$E$1:E532,E532),_xlfn.MAXIFS(AA:AA,B:B,B532,E:E,E532)),SUMIFS(X:X,B:B,B532,E:E,E532),"")</f>
        <v/>
      </c>
      <c r="Z532" s="79" t="str">
        <f t="shared" si="35"/>
        <v/>
      </c>
      <c r="AA532" s="97">
        <f>COUNTIFS($B$1:B532,B532,$E$1:E532,E532)</f>
        <v>6</v>
      </c>
      <c r="AB532" s="97"/>
    </row>
    <row r="533" spans="1:28" ht="19.95" customHeight="1" x14ac:dyDescent="0.3">
      <c r="A533" s="3" t="s">
        <v>61</v>
      </c>
      <c r="B533" s="16" t="s">
        <v>1427</v>
      </c>
      <c r="C533" s="16" t="s">
        <v>1428</v>
      </c>
      <c r="D533" s="16" t="s">
        <v>616</v>
      </c>
      <c r="E533" s="16" t="s">
        <v>1429</v>
      </c>
      <c r="F533" s="16" t="s">
        <v>1430</v>
      </c>
      <c r="G533" s="16" t="s">
        <v>1431</v>
      </c>
      <c r="H533" s="16" t="s">
        <v>1444</v>
      </c>
      <c r="I533" s="16" t="s">
        <v>1445</v>
      </c>
      <c r="J533" s="16" t="s">
        <v>23</v>
      </c>
      <c r="K533" s="16"/>
      <c r="L533" s="16" t="s">
        <v>70</v>
      </c>
      <c r="M533" s="16" t="s">
        <v>145</v>
      </c>
      <c r="N533" s="16" t="s">
        <v>25</v>
      </c>
      <c r="O533" s="16" t="s">
        <v>146</v>
      </c>
      <c r="P533" s="16" t="s">
        <v>423</v>
      </c>
      <c r="Q533" s="91">
        <v>300</v>
      </c>
      <c r="R533" s="19">
        <f>IF(EXACT($D$6,"LOT 3 (Tots)"),SUMIF(Inventari!K:K,Tasques!E533,Inventari!Q:Q),SUMIFS(Inventari!Q:Q,Inventari!O:O,$D$7,Inventari!K:K,Tasques!E533))</f>
        <v>1</v>
      </c>
      <c r="S533" s="19"/>
      <c r="T533" s="91">
        <f t="shared" si="32"/>
        <v>300</v>
      </c>
      <c r="U533" s="19">
        <v>4</v>
      </c>
      <c r="V533" s="91">
        <f t="shared" si="33"/>
        <v>1200</v>
      </c>
      <c r="W533" s="86" t="e">
        <f>_xlfn.XLOOKUP(P533,#REF!,#REF!)</f>
        <v>#REF!</v>
      </c>
      <c r="X533" s="78" t="e">
        <f t="shared" si="34"/>
        <v>#REF!</v>
      </c>
      <c r="Y533" s="78" t="str">
        <f>IF(EXACT(COUNTIFS($B$1:B533,B533,$E$1:E533,E533),_xlfn.MAXIFS(AA:AA,B:B,B533,E:E,E533)),SUMIFS(X:X,B:B,B533,E:E,E533),"")</f>
        <v/>
      </c>
      <c r="Z533" s="79" t="str">
        <f t="shared" si="35"/>
        <v/>
      </c>
      <c r="AA533" s="97">
        <f>COUNTIFS($B$1:B533,B533,$E$1:E533,E533)</f>
        <v>7</v>
      </c>
      <c r="AB533" s="97"/>
    </row>
    <row r="534" spans="1:28" ht="19.95" customHeight="1" x14ac:dyDescent="0.3">
      <c r="A534" s="3" t="s">
        <v>61</v>
      </c>
      <c r="B534" s="16" t="s">
        <v>1427</v>
      </c>
      <c r="C534" s="16" t="s">
        <v>1428</v>
      </c>
      <c r="D534" s="16" t="s">
        <v>616</v>
      </c>
      <c r="E534" s="16" t="s">
        <v>1429</v>
      </c>
      <c r="F534" s="16" t="s">
        <v>1430</v>
      </c>
      <c r="G534" s="16" t="s">
        <v>1431</v>
      </c>
      <c r="H534" s="16" t="s">
        <v>1446</v>
      </c>
      <c r="I534" s="16" t="s">
        <v>1447</v>
      </c>
      <c r="J534" s="16" t="s">
        <v>23</v>
      </c>
      <c r="K534" s="16"/>
      <c r="L534" s="16" t="s">
        <v>70</v>
      </c>
      <c r="M534" s="16" t="s">
        <v>145</v>
      </c>
      <c r="N534" s="16" t="s">
        <v>25</v>
      </c>
      <c r="O534" s="16" t="s">
        <v>146</v>
      </c>
      <c r="P534" s="16" t="s">
        <v>423</v>
      </c>
      <c r="Q534" s="91">
        <v>30</v>
      </c>
      <c r="R534" s="19">
        <f>IF(EXACT($D$6,"LOT 3 (Tots)"),SUMIF(Inventari!K:K,Tasques!E534,Inventari!Q:Q),SUMIFS(Inventari!Q:Q,Inventari!O:O,$D$7,Inventari!K:K,Tasques!E534))</f>
        <v>1</v>
      </c>
      <c r="S534" s="19"/>
      <c r="T534" s="91">
        <f t="shared" si="32"/>
        <v>30</v>
      </c>
      <c r="U534" s="19">
        <v>4</v>
      </c>
      <c r="V534" s="91">
        <f t="shared" si="33"/>
        <v>120</v>
      </c>
      <c r="W534" s="86" t="e">
        <f>_xlfn.XLOOKUP(P534,#REF!,#REF!)</f>
        <v>#REF!</v>
      </c>
      <c r="X534" s="78" t="e">
        <f t="shared" si="34"/>
        <v>#REF!</v>
      </c>
      <c r="Y534" s="78" t="str">
        <f>IF(EXACT(COUNTIFS($B$1:B534,B534,$E$1:E534,E534),_xlfn.MAXIFS(AA:AA,B:B,B534,E:E,E534)),SUMIFS(X:X,B:B,B534,E:E,E534),"")</f>
        <v/>
      </c>
      <c r="Z534" s="79" t="str">
        <f t="shared" si="35"/>
        <v/>
      </c>
      <c r="AA534" s="97">
        <f>COUNTIFS($B$1:B534,B534,$E$1:E534,E534)</f>
        <v>8</v>
      </c>
      <c r="AB534" s="97"/>
    </row>
    <row r="535" spans="1:28" ht="19.95" customHeight="1" x14ac:dyDescent="0.3">
      <c r="A535" s="3" t="s">
        <v>61</v>
      </c>
      <c r="B535" s="16" t="s">
        <v>1427</v>
      </c>
      <c r="C535" s="16" t="s">
        <v>1428</v>
      </c>
      <c r="D535" s="16" t="s">
        <v>616</v>
      </c>
      <c r="E535" s="16" t="s">
        <v>1429</v>
      </c>
      <c r="F535" s="16" t="s">
        <v>1430</v>
      </c>
      <c r="G535" s="16" t="s">
        <v>1431</v>
      </c>
      <c r="H535" s="16" t="s">
        <v>1448</v>
      </c>
      <c r="I535" s="16" t="s">
        <v>1449</v>
      </c>
      <c r="J535" s="16" t="s">
        <v>23</v>
      </c>
      <c r="K535" s="16"/>
      <c r="L535" s="16" t="s">
        <v>70</v>
      </c>
      <c r="M535" s="16" t="s">
        <v>145</v>
      </c>
      <c r="N535" s="16" t="s">
        <v>25</v>
      </c>
      <c r="O535" s="16" t="s">
        <v>146</v>
      </c>
      <c r="P535" s="16" t="s">
        <v>423</v>
      </c>
      <c r="Q535" s="91">
        <v>60</v>
      </c>
      <c r="R535" s="19">
        <f>IF(EXACT($D$6,"LOT 3 (Tots)"),SUMIF(Inventari!K:K,Tasques!E535,Inventari!Q:Q),SUMIFS(Inventari!Q:Q,Inventari!O:O,$D$7,Inventari!K:K,Tasques!E535))</f>
        <v>1</v>
      </c>
      <c r="S535" s="19"/>
      <c r="T535" s="91">
        <f t="shared" si="32"/>
        <v>60</v>
      </c>
      <c r="U535" s="19">
        <v>4</v>
      </c>
      <c r="V535" s="91">
        <f t="shared" si="33"/>
        <v>240</v>
      </c>
      <c r="W535" s="86" t="e">
        <f>_xlfn.XLOOKUP(P535,#REF!,#REF!)</f>
        <v>#REF!</v>
      </c>
      <c r="X535" s="78" t="e">
        <f t="shared" si="34"/>
        <v>#REF!</v>
      </c>
      <c r="Y535" s="78" t="e">
        <f>IF(EXACT(COUNTIFS($B$1:B535,B535,$E$1:E535,E535),_xlfn.MAXIFS(AA:AA,B:B,B535,E:E,E535)),SUMIFS(X:X,B:B,B535,E:E,E535),"")</f>
        <v>#REF!</v>
      </c>
      <c r="Z535" s="79" t="str">
        <f t="shared" si="35"/>
        <v/>
      </c>
      <c r="AA535" s="97">
        <f>COUNTIFS($B$1:B535,B535,$E$1:E535,E535)</f>
        <v>9</v>
      </c>
      <c r="AB535" s="97"/>
    </row>
    <row r="536" spans="1:28" ht="19.95" customHeight="1" x14ac:dyDescent="0.3">
      <c r="A536" s="3" t="s">
        <v>61</v>
      </c>
      <c r="B536" s="16" t="s">
        <v>1427</v>
      </c>
      <c r="C536" s="16" t="s">
        <v>1428</v>
      </c>
      <c r="D536" s="16" t="s">
        <v>616</v>
      </c>
      <c r="E536" s="16" t="s">
        <v>1450</v>
      </c>
      <c r="F536" s="16" t="s">
        <v>1451</v>
      </c>
      <c r="G536" s="16" t="s">
        <v>1452</v>
      </c>
      <c r="H536" s="16" t="s">
        <v>1453</v>
      </c>
      <c r="I536" s="16" t="s">
        <v>1433</v>
      </c>
      <c r="J536" s="16" t="s">
        <v>23</v>
      </c>
      <c r="K536" s="16"/>
      <c r="L536" s="16" t="s">
        <v>70</v>
      </c>
      <c r="M536" s="16" t="s">
        <v>145</v>
      </c>
      <c r="N536" s="16" t="s">
        <v>25</v>
      </c>
      <c r="O536" s="16" t="s">
        <v>146</v>
      </c>
      <c r="P536" s="16" t="s">
        <v>423</v>
      </c>
      <c r="Q536" s="91">
        <v>60</v>
      </c>
      <c r="R536" s="19">
        <f>IF(EXACT($D$6,"LOT 3 (Tots)"),SUMIF(Inventari!K:K,Tasques!E536,Inventari!Q:Q),SUMIFS(Inventari!Q:Q,Inventari!O:O,$D$7,Inventari!K:K,Tasques!E536))</f>
        <v>1</v>
      </c>
      <c r="S536" s="19"/>
      <c r="T536" s="91">
        <f t="shared" si="32"/>
        <v>60</v>
      </c>
      <c r="U536" s="19">
        <v>4</v>
      </c>
      <c r="V536" s="91">
        <f t="shared" si="33"/>
        <v>240</v>
      </c>
      <c r="W536" s="86" t="e">
        <f>_xlfn.XLOOKUP(P536,#REF!,#REF!)</f>
        <v>#REF!</v>
      </c>
      <c r="X536" s="78" t="e">
        <f t="shared" si="34"/>
        <v>#REF!</v>
      </c>
      <c r="Y536" s="78" t="str">
        <f>IF(EXACT(COUNTIFS($B$1:B536,B536,$E$1:E536,E536),_xlfn.MAXIFS(AA:AA,B:B,B536,E:E,E536)),SUMIFS(X:X,B:B,B536,E:E,E536),"")</f>
        <v/>
      </c>
      <c r="Z536" s="79" t="str">
        <f t="shared" si="35"/>
        <v/>
      </c>
      <c r="AA536" s="97">
        <f>COUNTIFS($B$1:B536,B536,$E$1:E536,E536)</f>
        <v>1</v>
      </c>
      <c r="AB536" s="97"/>
    </row>
    <row r="537" spans="1:28" ht="19.95" customHeight="1" x14ac:dyDescent="0.3">
      <c r="A537" s="3" t="s">
        <v>61</v>
      </c>
      <c r="B537" s="16" t="s">
        <v>1427</v>
      </c>
      <c r="C537" s="16" t="s">
        <v>1428</v>
      </c>
      <c r="D537" s="16" t="s">
        <v>616</v>
      </c>
      <c r="E537" s="16" t="s">
        <v>1450</v>
      </c>
      <c r="F537" s="16" t="s">
        <v>1451</v>
      </c>
      <c r="G537" s="16" t="s">
        <v>1452</v>
      </c>
      <c r="H537" s="16" t="s">
        <v>1454</v>
      </c>
      <c r="I537" s="16" t="s">
        <v>1435</v>
      </c>
      <c r="J537" s="16" t="s">
        <v>23</v>
      </c>
      <c r="K537" s="16"/>
      <c r="L537" s="16" t="s">
        <v>70</v>
      </c>
      <c r="M537" s="16" t="s">
        <v>145</v>
      </c>
      <c r="N537" s="16" t="s">
        <v>25</v>
      </c>
      <c r="O537" s="16" t="s">
        <v>146</v>
      </c>
      <c r="P537" s="16" t="s">
        <v>423</v>
      </c>
      <c r="Q537" s="91">
        <v>300</v>
      </c>
      <c r="R537" s="19">
        <f>IF(EXACT($D$6,"LOT 3 (Tots)"),SUMIF(Inventari!K:K,Tasques!E537,Inventari!Q:Q),SUMIFS(Inventari!Q:Q,Inventari!O:O,$D$7,Inventari!K:K,Tasques!E537))</f>
        <v>1</v>
      </c>
      <c r="S537" s="19"/>
      <c r="T537" s="91">
        <f t="shared" si="32"/>
        <v>300</v>
      </c>
      <c r="U537" s="19">
        <v>4</v>
      </c>
      <c r="V537" s="91">
        <f t="shared" si="33"/>
        <v>1200</v>
      </c>
      <c r="W537" s="86" t="e">
        <f>_xlfn.XLOOKUP(P537,#REF!,#REF!)</f>
        <v>#REF!</v>
      </c>
      <c r="X537" s="78" t="e">
        <f t="shared" si="34"/>
        <v>#REF!</v>
      </c>
      <c r="Y537" s="78" t="str">
        <f>IF(EXACT(COUNTIFS($B$1:B537,B537,$E$1:E537,E537),_xlfn.MAXIFS(AA:AA,B:B,B537,E:E,E537)),SUMIFS(X:X,B:B,B537,E:E,E537),"")</f>
        <v/>
      </c>
      <c r="Z537" s="79" t="str">
        <f t="shared" si="35"/>
        <v/>
      </c>
      <c r="AA537" s="97">
        <f>COUNTIFS($B$1:B537,B537,$E$1:E537,E537)</f>
        <v>2</v>
      </c>
      <c r="AB537" s="97"/>
    </row>
    <row r="538" spans="1:28" ht="19.95" customHeight="1" x14ac:dyDescent="0.3">
      <c r="A538" s="3" t="s">
        <v>61</v>
      </c>
      <c r="B538" s="16" t="s">
        <v>1427</v>
      </c>
      <c r="C538" s="16" t="s">
        <v>1428</v>
      </c>
      <c r="D538" s="16" t="s">
        <v>616</v>
      </c>
      <c r="E538" s="16" t="s">
        <v>1450</v>
      </c>
      <c r="F538" s="16" t="s">
        <v>1451</v>
      </c>
      <c r="G538" s="16" t="s">
        <v>1452</v>
      </c>
      <c r="H538" s="16" t="s">
        <v>1455</v>
      </c>
      <c r="I538" s="16" t="s">
        <v>1437</v>
      </c>
      <c r="J538" s="16" t="s">
        <v>23</v>
      </c>
      <c r="K538" s="16"/>
      <c r="L538" s="16" t="s">
        <v>70</v>
      </c>
      <c r="M538" s="16" t="s">
        <v>145</v>
      </c>
      <c r="N538" s="16" t="s">
        <v>25</v>
      </c>
      <c r="O538" s="16" t="s">
        <v>146</v>
      </c>
      <c r="P538" s="16" t="s">
        <v>423</v>
      </c>
      <c r="Q538" s="91">
        <v>300</v>
      </c>
      <c r="R538" s="19">
        <f>IF(EXACT($D$6,"LOT 3 (Tots)"),SUMIF(Inventari!K:K,Tasques!E538,Inventari!Q:Q),SUMIFS(Inventari!Q:Q,Inventari!O:O,$D$7,Inventari!K:K,Tasques!E538))</f>
        <v>1</v>
      </c>
      <c r="S538" s="19"/>
      <c r="T538" s="91">
        <f t="shared" si="32"/>
        <v>300</v>
      </c>
      <c r="U538" s="19">
        <v>4</v>
      </c>
      <c r="V538" s="91">
        <f t="shared" si="33"/>
        <v>1200</v>
      </c>
      <c r="W538" s="86" t="e">
        <f>_xlfn.XLOOKUP(P538,#REF!,#REF!)</f>
        <v>#REF!</v>
      </c>
      <c r="X538" s="78" t="e">
        <f t="shared" si="34"/>
        <v>#REF!</v>
      </c>
      <c r="Y538" s="78" t="str">
        <f>IF(EXACT(COUNTIFS($B$1:B538,B538,$E$1:E538,E538),_xlfn.MAXIFS(AA:AA,B:B,B538,E:E,E538)),SUMIFS(X:X,B:B,B538,E:E,E538),"")</f>
        <v/>
      </c>
      <c r="Z538" s="79" t="str">
        <f t="shared" si="35"/>
        <v/>
      </c>
      <c r="AA538" s="97">
        <f>COUNTIFS($B$1:B538,B538,$E$1:E538,E538)</f>
        <v>3</v>
      </c>
      <c r="AB538" s="97"/>
    </row>
    <row r="539" spans="1:28" ht="19.95" customHeight="1" x14ac:dyDescent="0.3">
      <c r="A539" s="3" t="s">
        <v>61</v>
      </c>
      <c r="B539" s="16" t="s">
        <v>1427</v>
      </c>
      <c r="C539" s="16" t="s">
        <v>1428</v>
      </c>
      <c r="D539" s="16" t="s">
        <v>616</v>
      </c>
      <c r="E539" s="16" t="s">
        <v>1450</v>
      </c>
      <c r="F539" s="16" t="s">
        <v>1451</v>
      </c>
      <c r="G539" s="16" t="s">
        <v>1452</v>
      </c>
      <c r="H539" s="16" t="s">
        <v>1456</v>
      </c>
      <c r="I539" s="16" t="s">
        <v>1439</v>
      </c>
      <c r="J539" s="16" t="s">
        <v>23</v>
      </c>
      <c r="K539" s="16"/>
      <c r="L539" s="16" t="s">
        <v>70</v>
      </c>
      <c r="M539" s="16" t="s">
        <v>145</v>
      </c>
      <c r="N539" s="16" t="s">
        <v>25</v>
      </c>
      <c r="O539" s="16" t="s">
        <v>146</v>
      </c>
      <c r="P539" s="16" t="s">
        <v>423</v>
      </c>
      <c r="Q539" s="91">
        <v>300</v>
      </c>
      <c r="R539" s="19">
        <f>IF(EXACT($D$6,"LOT 3 (Tots)"),SUMIF(Inventari!K:K,Tasques!E539,Inventari!Q:Q),SUMIFS(Inventari!Q:Q,Inventari!O:O,$D$7,Inventari!K:K,Tasques!E539))</f>
        <v>1</v>
      </c>
      <c r="S539" s="19"/>
      <c r="T539" s="91">
        <f t="shared" si="32"/>
        <v>300</v>
      </c>
      <c r="U539" s="19">
        <v>4</v>
      </c>
      <c r="V539" s="91">
        <f t="shared" si="33"/>
        <v>1200</v>
      </c>
      <c r="W539" s="86" t="e">
        <f>_xlfn.XLOOKUP(P539,#REF!,#REF!)</f>
        <v>#REF!</v>
      </c>
      <c r="X539" s="78" t="e">
        <f t="shared" si="34"/>
        <v>#REF!</v>
      </c>
      <c r="Y539" s="78" t="str">
        <f>IF(EXACT(COUNTIFS($B$1:B539,B539,$E$1:E539,E539),_xlfn.MAXIFS(AA:AA,B:B,B539,E:E,E539)),SUMIFS(X:X,B:B,B539,E:E,E539),"")</f>
        <v/>
      </c>
      <c r="Z539" s="79" t="str">
        <f t="shared" si="35"/>
        <v/>
      </c>
      <c r="AA539" s="97">
        <f>COUNTIFS($B$1:B539,B539,$E$1:E539,E539)</f>
        <v>4</v>
      </c>
      <c r="AB539" s="97"/>
    </row>
    <row r="540" spans="1:28" ht="19.95" customHeight="1" x14ac:dyDescent="0.3">
      <c r="A540" s="3" t="s">
        <v>61</v>
      </c>
      <c r="B540" s="16" t="s">
        <v>1427</v>
      </c>
      <c r="C540" s="16" t="s">
        <v>1428</v>
      </c>
      <c r="D540" s="16" t="s">
        <v>616</v>
      </c>
      <c r="E540" s="16" t="s">
        <v>1450</v>
      </c>
      <c r="F540" s="16" t="s">
        <v>1451</v>
      </c>
      <c r="G540" s="16" t="s">
        <v>1452</v>
      </c>
      <c r="H540" s="16" t="s">
        <v>1457</v>
      </c>
      <c r="I540" s="16" t="s">
        <v>1441</v>
      </c>
      <c r="J540" s="16" t="s">
        <v>23</v>
      </c>
      <c r="K540" s="16"/>
      <c r="L540" s="16" t="s">
        <v>70</v>
      </c>
      <c r="M540" s="16" t="s">
        <v>145</v>
      </c>
      <c r="N540" s="16" t="s">
        <v>25</v>
      </c>
      <c r="O540" s="16" t="s">
        <v>146</v>
      </c>
      <c r="P540" s="16" t="s">
        <v>423</v>
      </c>
      <c r="Q540" s="91">
        <v>600</v>
      </c>
      <c r="R540" s="19">
        <f>IF(EXACT($D$6,"LOT 3 (Tots)"),SUMIF(Inventari!K:K,Tasques!E540,Inventari!Q:Q),SUMIFS(Inventari!Q:Q,Inventari!O:O,$D$7,Inventari!K:K,Tasques!E540))</f>
        <v>1</v>
      </c>
      <c r="S540" s="19"/>
      <c r="T540" s="91">
        <f t="shared" si="32"/>
        <v>600</v>
      </c>
      <c r="U540" s="19">
        <v>4</v>
      </c>
      <c r="V540" s="91">
        <f t="shared" si="33"/>
        <v>2400</v>
      </c>
      <c r="W540" s="86" t="e">
        <f>_xlfn.XLOOKUP(P540,#REF!,#REF!)</f>
        <v>#REF!</v>
      </c>
      <c r="X540" s="78" t="e">
        <f t="shared" si="34"/>
        <v>#REF!</v>
      </c>
      <c r="Y540" s="78" t="str">
        <f>IF(EXACT(COUNTIFS($B$1:B540,B540,$E$1:E540,E540),_xlfn.MAXIFS(AA:AA,B:B,B540,E:E,E540)),SUMIFS(X:X,B:B,B540,E:E,E540),"")</f>
        <v/>
      </c>
      <c r="Z540" s="79" t="str">
        <f t="shared" si="35"/>
        <v/>
      </c>
      <c r="AA540" s="97">
        <f>COUNTIFS($B$1:B540,B540,$E$1:E540,E540)</f>
        <v>5</v>
      </c>
      <c r="AB540" s="97"/>
    </row>
    <row r="541" spans="1:28" ht="19.95" customHeight="1" x14ac:dyDescent="0.3">
      <c r="A541" s="3" t="s">
        <v>61</v>
      </c>
      <c r="B541" s="16" t="s">
        <v>1427</v>
      </c>
      <c r="C541" s="16" t="s">
        <v>1428</v>
      </c>
      <c r="D541" s="16" t="s">
        <v>616</v>
      </c>
      <c r="E541" s="16" t="s">
        <v>1450</v>
      </c>
      <c r="F541" s="16" t="s">
        <v>1451</v>
      </c>
      <c r="G541" s="16" t="s">
        <v>1452</v>
      </c>
      <c r="H541" s="16" t="s">
        <v>1458</v>
      </c>
      <c r="I541" s="16" t="s">
        <v>1443</v>
      </c>
      <c r="J541" s="16" t="s">
        <v>23</v>
      </c>
      <c r="K541" s="16"/>
      <c r="L541" s="16" t="s">
        <v>70</v>
      </c>
      <c r="M541" s="16" t="s">
        <v>145</v>
      </c>
      <c r="N541" s="16" t="s">
        <v>25</v>
      </c>
      <c r="O541" s="16" t="s">
        <v>146</v>
      </c>
      <c r="P541" s="16" t="s">
        <v>423</v>
      </c>
      <c r="Q541" s="91">
        <v>600</v>
      </c>
      <c r="R541" s="19">
        <f>IF(EXACT($D$6,"LOT 3 (Tots)"),SUMIF(Inventari!K:K,Tasques!E541,Inventari!Q:Q),SUMIFS(Inventari!Q:Q,Inventari!O:O,$D$7,Inventari!K:K,Tasques!E541))</f>
        <v>1</v>
      </c>
      <c r="S541" s="19"/>
      <c r="T541" s="91">
        <f t="shared" si="32"/>
        <v>600</v>
      </c>
      <c r="U541" s="19">
        <v>4</v>
      </c>
      <c r="V541" s="91">
        <f t="shared" si="33"/>
        <v>2400</v>
      </c>
      <c r="W541" s="86" t="e">
        <f>_xlfn.XLOOKUP(P541,#REF!,#REF!)</f>
        <v>#REF!</v>
      </c>
      <c r="X541" s="78" t="e">
        <f t="shared" si="34"/>
        <v>#REF!</v>
      </c>
      <c r="Y541" s="78" t="str">
        <f>IF(EXACT(COUNTIFS($B$1:B541,B541,$E$1:E541,E541),_xlfn.MAXIFS(AA:AA,B:B,B541,E:E,E541)),SUMIFS(X:X,B:B,B541,E:E,E541),"")</f>
        <v/>
      </c>
      <c r="Z541" s="79" t="str">
        <f t="shared" si="35"/>
        <v/>
      </c>
      <c r="AA541" s="97">
        <f>COUNTIFS($B$1:B541,B541,$E$1:E541,E541)</f>
        <v>6</v>
      </c>
      <c r="AB541" s="97"/>
    </row>
    <row r="542" spans="1:28" ht="19.95" customHeight="1" x14ac:dyDescent="0.3">
      <c r="A542" s="3" t="s">
        <v>61</v>
      </c>
      <c r="B542" s="16" t="s">
        <v>1427</v>
      </c>
      <c r="C542" s="16" t="s">
        <v>1428</v>
      </c>
      <c r="D542" s="16" t="s">
        <v>616</v>
      </c>
      <c r="E542" s="16" t="s">
        <v>1450</v>
      </c>
      <c r="F542" s="16" t="s">
        <v>1451</v>
      </c>
      <c r="G542" s="16" t="s">
        <v>1452</v>
      </c>
      <c r="H542" s="16" t="s">
        <v>1459</v>
      </c>
      <c r="I542" s="16" t="s">
        <v>1445</v>
      </c>
      <c r="J542" s="16" t="s">
        <v>23</v>
      </c>
      <c r="K542" s="16"/>
      <c r="L542" s="16" t="s">
        <v>70</v>
      </c>
      <c r="M542" s="16" t="s">
        <v>145</v>
      </c>
      <c r="N542" s="16" t="s">
        <v>25</v>
      </c>
      <c r="O542" s="16" t="s">
        <v>146</v>
      </c>
      <c r="P542" s="16" t="s">
        <v>423</v>
      </c>
      <c r="Q542" s="91">
        <v>60</v>
      </c>
      <c r="R542" s="19">
        <f>IF(EXACT($D$6,"LOT 3 (Tots)"),SUMIF(Inventari!K:K,Tasques!E542,Inventari!Q:Q),SUMIFS(Inventari!Q:Q,Inventari!O:O,$D$7,Inventari!K:K,Tasques!E542))</f>
        <v>1</v>
      </c>
      <c r="S542" s="19"/>
      <c r="T542" s="91">
        <f t="shared" si="32"/>
        <v>60</v>
      </c>
      <c r="U542" s="19">
        <v>4</v>
      </c>
      <c r="V542" s="91">
        <f t="shared" si="33"/>
        <v>240</v>
      </c>
      <c r="W542" s="86" t="e">
        <f>_xlfn.XLOOKUP(P542,#REF!,#REF!)</f>
        <v>#REF!</v>
      </c>
      <c r="X542" s="78" t="e">
        <f t="shared" si="34"/>
        <v>#REF!</v>
      </c>
      <c r="Y542" s="78" t="str">
        <f>IF(EXACT(COUNTIFS($B$1:B542,B542,$E$1:E542,E542),_xlfn.MAXIFS(AA:AA,B:B,B542,E:E,E542)),SUMIFS(X:X,B:B,B542,E:E,E542),"")</f>
        <v/>
      </c>
      <c r="Z542" s="79" t="str">
        <f t="shared" si="35"/>
        <v/>
      </c>
      <c r="AA542" s="97">
        <f>COUNTIFS($B$1:B542,B542,$E$1:E542,E542)</f>
        <v>7</v>
      </c>
      <c r="AB542" s="97"/>
    </row>
    <row r="543" spans="1:28" ht="19.95" customHeight="1" x14ac:dyDescent="0.3">
      <c r="A543" s="3" t="s">
        <v>61</v>
      </c>
      <c r="B543" s="16" t="s">
        <v>1427</v>
      </c>
      <c r="C543" s="16" t="s">
        <v>1428</v>
      </c>
      <c r="D543" s="16" t="s">
        <v>616</v>
      </c>
      <c r="E543" s="16" t="s">
        <v>1450</v>
      </c>
      <c r="F543" s="16" t="s">
        <v>1451</v>
      </c>
      <c r="G543" s="16" t="s">
        <v>1452</v>
      </c>
      <c r="H543" s="16" t="s">
        <v>1460</v>
      </c>
      <c r="I543" s="16" t="s">
        <v>1447</v>
      </c>
      <c r="J543" s="16" t="s">
        <v>23</v>
      </c>
      <c r="K543" s="16"/>
      <c r="L543" s="16" t="s">
        <v>70</v>
      </c>
      <c r="M543" s="16" t="s">
        <v>145</v>
      </c>
      <c r="N543" s="16" t="s">
        <v>25</v>
      </c>
      <c r="O543" s="16" t="s">
        <v>146</v>
      </c>
      <c r="P543" s="16" t="s">
        <v>423</v>
      </c>
      <c r="Q543" s="91">
        <v>60</v>
      </c>
      <c r="R543" s="19">
        <f>IF(EXACT($D$6,"LOT 3 (Tots)"),SUMIF(Inventari!K:K,Tasques!E543,Inventari!Q:Q),SUMIFS(Inventari!Q:Q,Inventari!O:O,$D$7,Inventari!K:K,Tasques!E543))</f>
        <v>1</v>
      </c>
      <c r="S543" s="19"/>
      <c r="T543" s="91">
        <f t="shared" si="32"/>
        <v>60</v>
      </c>
      <c r="U543" s="19">
        <v>4</v>
      </c>
      <c r="V543" s="91">
        <f t="shared" si="33"/>
        <v>240</v>
      </c>
      <c r="W543" s="86" t="e">
        <f>_xlfn.XLOOKUP(P543,#REF!,#REF!)</f>
        <v>#REF!</v>
      </c>
      <c r="X543" s="78" t="e">
        <f t="shared" si="34"/>
        <v>#REF!</v>
      </c>
      <c r="Y543" s="78" t="str">
        <f>IF(EXACT(COUNTIFS($B$1:B543,B543,$E$1:E543,E543),_xlfn.MAXIFS(AA:AA,B:B,B543,E:E,E543)),SUMIFS(X:X,B:B,B543,E:E,E543),"")</f>
        <v/>
      </c>
      <c r="Z543" s="79" t="str">
        <f t="shared" si="35"/>
        <v/>
      </c>
      <c r="AA543" s="97">
        <f>COUNTIFS($B$1:B543,B543,$E$1:E543,E543)</f>
        <v>8</v>
      </c>
      <c r="AB543" s="97"/>
    </row>
    <row r="544" spans="1:28" ht="19.95" customHeight="1" x14ac:dyDescent="0.3">
      <c r="A544" s="3" t="s">
        <v>61</v>
      </c>
      <c r="B544" s="16" t="s">
        <v>1427</v>
      </c>
      <c r="C544" s="16" t="s">
        <v>1428</v>
      </c>
      <c r="D544" s="16" t="s">
        <v>616</v>
      </c>
      <c r="E544" s="16" t="s">
        <v>1450</v>
      </c>
      <c r="F544" s="16" t="s">
        <v>1451</v>
      </c>
      <c r="G544" s="16" t="s">
        <v>1452</v>
      </c>
      <c r="H544" s="16" t="s">
        <v>1461</v>
      </c>
      <c r="I544" s="16" t="s">
        <v>1462</v>
      </c>
      <c r="J544" s="16" t="s">
        <v>23</v>
      </c>
      <c r="K544" s="16"/>
      <c r="L544" s="16" t="s">
        <v>70</v>
      </c>
      <c r="M544" s="16" t="s">
        <v>145</v>
      </c>
      <c r="N544" s="16" t="s">
        <v>25</v>
      </c>
      <c r="O544" s="16" t="s">
        <v>146</v>
      </c>
      <c r="P544" s="16" t="s">
        <v>423</v>
      </c>
      <c r="Q544" s="91">
        <v>60</v>
      </c>
      <c r="R544" s="19">
        <f>IF(EXACT($D$6,"LOT 3 (Tots)"),SUMIF(Inventari!K:K,Tasques!E544,Inventari!Q:Q),SUMIFS(Inventari!Q:Q,Inventari!O:O,$D$7,Inventari!K:K,Tasques!E544))</f>
        <v>1</v>
      </c>
      <c r="S544" s="19"/>
      <c r="T544" s="91">
        <f t="shared" si="32"/>
        <v>60</v>
      </c>
      <c r="U544" s="19">
        <v>4</v>
      </c>
      <c r="V544" s="91">
        <f t="shared" si="33"/>
        <v>240</v>
      </c>
      <c r="W544" s="86" t="e">
        <f>_xlfn.XLOOKUP(P544,#REF!,#REF!)</f>
        <v>#REF!</v>
      </c>
      <c r="X544" s="78" t="e">
        <f t="shared" si="34"/>
        <v>#REF!</v>
      </c>
      <c r="Y544" s="78" t="e">
        <f>IF(EXACT(COUNTIFS($B$1:B544,B544,$E$1:E544,E544),_xlfn.MAXIFS(AA:AA,B:B,B544,E:E,E544)),SUMIFS(X:X,B:B,B544,E:E,E544),"")</f>
        <v>#REF!</v>
      </c>
      <c r="Z544" s="79" t="e">
        <f t="shared" si="35"/>
        <v>#REF!</v>
      </c>
      <c r="AA544" s="97">
        <f>COUNTIFS($B$1:B544,B544,$E$1:E544,E544)</f>
        <v>9</v>
      </c>
      <c r="AB544" s="97"/>
    </row>
    <row r="545" spans="1:28" ht="19.95" customHeight="1" x14ac:dyDescent="0.3">
      <c r="A545" s="9" t="s">
        <v>61</v>
      </c>
      <c r="B545" s="21" t="s">
        <v>1463</v>
      </c>
      <c r="C545" s="21" t="s">
        <v>1464</v>
      </c>
      <c r="D545" s="21" t="s">
        <v>216</v>
      </c>
      <c r="E545" s="21" t="s">
        <v>329</v>
      </c>
      <c r="F545" s="21" t="s">
        <v>330</v>
      </c>
      <c r="G545" s="21" t="s">
        <v>1465</v>
      </c>
      <c r="H545" s="21" t="s">
        <v>1466</v>
      </c>
      <c r="I545" s="21" t="s">
        <v>1467</v>
      </c>
      <c r="J545" s="21" t="s">
        <v>23</v>
      </c>
      <c r="K545" s="21"/>
      <c r="L545" s="21" t="s">
        <v>109</v>
      </c>
      <c r="M545" s="21" t="s">
        <v>12</v>
      </c>
      <c r="N545" s="21" t="s">
        <v>389</v>
      </c>
      <c r="O545" s="21" t="s">
        <v>327</v>
      </c>
      <c r="P545" s="21" t="s">
        <v>1468</v>
      </c>
      <c r="Q545" s="92">
        <v>0</v>
      </c>
      <c r="R545" s="22">
        <f>IF(EXACT($D$6,"LOT 3 (Tots)"),SUMIF(Inventari!K:K,Tasques!E545,Inventari!Q:Q),SUMIFS(Inventari!Q:Q,Inventari!O:O,$D$7,Inventari!K:K,Tasques!E545))</f>
        <v>1</v>
      </c>
      <c r="S545" s="22"/>
      <c r="T545" s="92">
        <f t="shared" si="32"/>
        <v>0</v>
      </c>
      <c r="U545" s="22">
        <v>1</v>
      </c>
      <c r="V545" s="92">
        <f t="shared" si="33"/>
        <v>0</v>
      </c>
      <c r="W545" s="87" t="e">
        <f>_xlfn.XLOOKUP(P545,#REF!,#REF!)</f>
        <v>#REF!</v>
      </c>
      <c r="X545" s="80" t="e">
        <f t="shared" si="34"/>
        <v>#REF!</v>
      </c>
      <c r="Y545" s="80" t="e">
        <f>IF(EXACT(COUNTIFS($B$1:B545,B545,$E$1:E545,E545),_xlfn.MAXIFS(AA:AA,B:B,B545,E:E,E545)),SUMIFS(X:X,B:B,B545,E:E,E545),"")</f>
        <v>#REF!</v>
      </c>
      <c r="Z545" s="81" t="e">
        <f t="shared" si="35"/>
        <v>#REF!</v>
      </c>
      <c r="AA545" s="98">
        <f>COUNTIFS($B$1:B545,B545,$E$1:E545,E545)</f>
        <v>1</v>
      </c>
      <c r="AB545" s="98"/>
    </row>
    <row r="546" spans="1:28" ht="19.95" customHeight="1" x14ac:dyDescent="0.3">
      <c r="A546" s="3" t="s">
        <v>61</v>
      </c>
      <c r="B546" s="16" t="s">
        <v>1469</v>
      </c>
      <c r="C546" s="16" t="s">
        <v>1470</v>
      </c>
      <c r="D546" s="16" t="s">
        <v>139</v>
      </c>
      <c r="E546" s="16" t="s">
        <v>154</v>
      </c>
      <c r="F546" s="16" t="s">
        <v>155</v>
      </c>
      <c r="G546" s="16" t="s">
        <v>1471</v>
      </c>
      <c r="H546" s="16" t="s">
        <v>1472</v>
      </c>
      <c r="I546" s="16" t="s">
        <v>1473</v>
      </c>
      <c r="J546" s="16" t="s">
        <v>23</v>
      </c>
      <c r="K546" s="16"/>
      <c r="L546" s="16" t="s">
        <v>368</v>
      </c>
      <c r="M546" s="16" t="s">
        <v>145</v>
      </c>
      <c r="N546" s="16" t="s">
        <v>25</v>
      </c>
      <c r="O546" s="16" t="s">
        <v>146</v>
      </c>
      <c r="P546" s="16" t="s">
        <v>1423</v>
      </c>
      <c r="Q546" s="91">
        <v>150</v>
      </c>
      <c r="R546" s="19">
        <f>IF(EXACT($D$6,"LOT 3 (Tots)"),SUMIF(Inventari!K:K,Tasques!E546,Inventari!Q:Q),SUMIFS(Inventari!Q:Q,Inventari!O:O,$D$7,Inventari!K:K,Tasques!E546))</f>
        <v>1</v>
      </c>
      <c r="S546" s="19"/>
      <c r="T546" s="91">
        <f t="shared" si="32"/>
        <v>150</v>
      </c>
      <c r="U546" s="19">
        <v>12</v>
      </c>
      <c r="V546" s="91">
        <f t="shared" si="33"/>
        <v>1800</v>
      </c>
      <c r="W546" s="86" t="e">
        <f>_xlfn.XLOOKUP(P546,#REF!,#REF!)</f>
        <v>#REF!</v>
      </c>
      <c r="X546" s="78" t="e">
        <f t="shared" si="34"/>
        <v>#REF!</v>
      </c>
      <c r="Y546" s="78" t="str">
        <f>IF(EXACT(COUNTIFS($B$1:B546,B546,$E$1:E546,E546),_xlfn.MAXIFS(AA:AA,B:B,B546,E:E,E546)),SUMIFS(X:X,B:B,B546,E:E,E546),"")</f>
        <v/>
      </c>
      <c r="Z546" s="79" t="str">
        <f t="shared" si="35"/>
        <v/>
      </c>
      <c r="AA546" s="97">
        <f>COUNTIFS($B$1:B546,B546,$E$1:E546,E546)</f>
        <v>1</v>
      </c>
      <c r="AB546" s="97"/>
    </row>
    <row r="547" spans="1:28" ht="19.95" customHeight="1" x14ac:dyDescent="0.3">
      <c r="A547" s="3" t="s">
        <v>61</v>
      </c>
      <c r="B547" s="16" t="s">
        <v>1469</v>
      </c>
      <c r="C547" s="16" t="s">
        <v>1470</v>
      </c>
      <c r="D547" s="16" t="s">
        <v>139</v>
      </c>
      <c r="E547" s="16" t="s">
        <v>154</v>
      </c>
      <c r="F547" s="16" t="s">
        <v>155</v>
      </c>
      <c r="G547" s="16" t="s">
        <v>1471</v>
      </c>
      <c r="H547" s="16" t="s">
        <v>1474</v>
      </c>
      <c r="I547" s="16" t="s">
        <v>1475</v>
      </c>
      <c r="J547" s="16" t="s">
        <v>23</v>
      </c>
      <c r="K547" s="16"/>
      <c r="L547" s="16" t="s">
        <v>368</v>
      </c>
      <c r="M547" s="16" t="s">
        <v>145</v>
      </c>
      <c r="N547" s="16" t="s">
        <v>25</v>
      </c>
      <c r="O547" s="16" t="s">
        <v>146</v>
      </c>
      <c r="P547" s="16" t="s">
        <v>1423</v>
      </c>
      <c r="Q547" s="91">
        <v>150</v>
      </c>
      <c r="R547" s="19">
        <f>IF(EXACT($D$6,"LOT 3 (Tots)"),SUMIF(Inventari!K:K,Tasques!E547,Inventari!Q:Q),SUMIFS(Inventari!Q:Q,Inventari!O:O,$D$7,Inventari!K:K,Tasques!E547))</f>
        <v>1</v>
      </c>
      <c r="S547" s="19"/>
      <c r="T547" s="91">
        <f t="shared" si="32"/>
        <v>150</v>
      </c>
      <c r="U547" s="19">
        <v>12</v>
      </c>
      <c r="V547" s="91">
        <f t="shared" si="33"/>
        <v>1800</v>
      </c>
      <c r="W547" s="86" t="e">
        <f>_xlfn.XLOOKUP(P547,#REF!,#REF!)</f>
        <v>#REF!</v>
      </c>
      <c r="X547" s="78" t="e">
        <f t="shared" si="34"/>
        <v>#REF!</v>
      </c>
      <c r="Y547" s="78" t="str">
        <f>IF(EXACT(COUNTIFS($B$1:B547,B547,$E$1:E547,E547),_xlfn.MAXIFS(AA:AA,B:B,B547,E:E,E547)),SUMIFS(X:X,B:B,B547,E:E,E547),"")</f>
        <v/>
      </c>
      <c r="Z547" s="79" t="str">
        <f t="shared" si="35"/>
        <v/>
      </c>
      <c r="AA547" s="97">
        <f>COUNTIFS($B$1:B547,B547,$E$1:E547,E547)</f>
        <v>2</v>
      </c>
      <c r="AB547" s="97"/>
    </row>
    <row r="548" spans="1:28" ht="19.95" customHeight="1" x14ac:dyDescent="0.3">
      <c r="A548" s="3" t="s">
        <v>61</v>
      </c>
      <c r="B548" s="16" t="s">
        <v>1469</v>
      </c>
      <c r="C548" s="16" t="s">
        <v>1470</v>
      </c>
      <c r="D548" s="16" t="s">
        <v>139</v>
      </c>
      <c r="E548" s="16" t="s">
        <v>154</v>
      </c>
      <c r="F548" s="16" t="s">
        <v>155</v>
      </c>
      <c r="G548" s="16" t="s">
        <v>1471</v>
      </c>
      <c r="H548" s="16" t="s">
        <v>1476</v>
      </c>
      <c r="I548" s="16" t="s">
        <v>1477</v>
      </c>
      <c r="J548" s="16" t="s">
        <v>23</v>
      </c>
      <c r="K548" s="16"/>
      <c r="L548" s="16" t="s">
        <v>368</v>
      </c>
      <c r="M548" s="16" t="s">
        <v>145</v>
      </c>
      <c r="N548" s="16" t="s">
        <v>25</v>
      </c>
      <c r="O548" s="16" t="s">
        <v>146</v>
      </c>
      <c r="P548" s="16" t="s">
        <v>1423</v>
      </c>
      <c r="Q548" s="91">
        <v>150</v>
      </c>
      <c r="R548" s="19">
        <f>IF(EXACT($D$6,"LOT 3 (Tots)"),SUMIF(Inventari!K:K,Tasques!E548,Inventari!Q:Q),SUMIFS(Inventari!Q:Q,Inventari!O:O,$D$7,Inventari!K:K,Tasques!E548))</f>
        <v>1</v>
      </c>
      <c r="S548" s="19"/>
      <c r="T548" s="91">
        <f t="shared" si="32"/>
        <v>150</v>
      </c>
      <c r="U548" s="19">
        <v>12</v>
      </c>
      <c r="V548" s="91">
        <f t="shared" si="33"/>
        <v>1800</v>
      </c>
      <c r="W548" s="86" t="e">
        <f>_xlfn.XLOOKUP(P548,#REF!,#REF!)</f>
        <v>#REF!</v>
      </c>
      <c r="X548" s="78" t="e">
        <f t="shared" si="34"/>
        <v>#REF!</v>
      </c>
      <c r="Y548" s="78" t="str">
        <f>IF(EXACT(COUNTIFS($B$1:B548,B548,$E$1:E548,E548),_xlfn.MAXIFS(AA:AA,B:B,B548,E:E,E548)),SUMIFS(X:X,B:B,B548,E:E,E548),"")</f>
        <v/>
      </c>
      <c r="Z548" s="79" t="str">
        <f t="shared" si="35"/>
        <v/>
      </c>
      <c r="AA548" s="97">
        <f>COUNTIFS($B$1:B548,B548,$E$1:E548,E548)</f>
        <v>3</v>
      </c>
      <c r="AB548" s="97"/>
    </row>
    <row r="549" spans="1:28" ht="19.95" customHeight="1" x14ac:dyDescent="0.3">
      <c r="A549" s="3" t="s">
        <v>61</v>
      </c>
      <c r="B549" s="16" t="s">
        <v>1469</v>
      </c>
      <c r="C549" s="16" t="s">
        <v>1470</v>
      </c>
      <c r="D549" s="16" t="s">
        <v>139</v>
      </c>
      <c r="E549" s="16" t="s">
        <v>154</v>
      </c>
      <c r="F549" s="16" t="s">
        <v>155</v>
      </c>
      <c r="G549" s="16" t="s">
        <v>1471</v>
      </c>
      <c r="H549" s="16" t="s">
        <v>1478</v>
      </c>
      <c r="I549" s="16" t="s">
        <v>1479</v>
      </c>
      <c r="J549" s="16" t="s">
        <v>23</v>
      </c>
      <c r="K549" s="16"/>
      <c r="L549" s="16" t="s">
        <v>368</v>
      </c>
      <c r="M549" s="16" t="s">
        <v>145</v>
      </c>
      <c r="N549" s="16" t="s">
        <v>25</v>
      </c>
      <c r="O549" s="16" t="s">
        <v>146</v>
      </c>
      <c r="P549" s="16" t="s">
        <v>1423</v>
      </c>
      <c r="Q549" s="91">
        <v>150</v>
      </c>
      <c r="R549" s="19">
        <f>IF(EXACT($D$6,"LOT 3 (Tots)"),SUMIF(Inventari!K:K,Tasques!E549,Inventari!Q:Q),SUMIFS(Inventari!Q:Q,Inventari!O:O,$D$7,Inventari!K:K,Tasques!E549))</f>
        <v>1</v>
      </c>
      <c r="S549" s="19"/>
      <c r="T549" s="91">
        <f t="shared" si="32"/>
        <v>150</v>
      </c>
      <c r="U549" s="19">
        <v>12</v>
      </c>
      <c r="V549" s="91">
        <f t="shared" si="33"/>
        <v>1800</v>
      </c>
      <c r="W549" s="86" t="e">
        <f>_xlfn.XLOOKUP(P549,#REF!,#REF!)</f>
        <v>#REF!</v>
      </c>
      <c r="X549" s="78" t="e">
        <f t="shared" si="34"/>
        <v>#REF!</v>
      </c>
      <c r="Y549" s="78" t="str">
        <f>IF(EXACT(COUNTIFS($B$1:B549,B549,$E$1:E549,E549),_xlfn.MAXIFS(AA:AA,B:B,B549,E:E,E549)),SUMIFS(X:X,B:B,B549,E:E,E549),"")</f>
        <v/>
      </c>
      <c r="Z549" s="79" t="str">
        <f t="shared" si="35"/>
        <v/>
      </c>
      <c r="AA549" s="97">
        <f>COUNTIFS($B$1:B549,B549,$E$1:E549,E549)</f>
        <v>4</v>
      </c>
      <c r="AB549" s="97"/>
    </row>
    <row r="550" spans="1:28" ht="19.95" customHeight="1" x14ac:dyDescent="0.3">
      <c r="A550" s="3" t="s">
        <v>61</v>
      </c>
      <c r="B550" s="16" t="s">
        <v>1469</v>
      </c>
      <c r="C550" s="16" t="s">
        <v>1470</v>
      </c>
      <c r="D550" s="16" t="s">
        <v>139</v>
      </c>
      <c r="E550" s="16" t="s">
        <v>154</v>
      </c>
      <c r="F550" s="16" t="s">
        <v>155</v>
      </c>
      <c r="G550" s="16" t="s">
        <v>1471</v>
      </c>
      <c r="H550" s="16" t="s">
        <v>1480</v>
      </c>
      <c r="I550" s="16" t="s">
        <v>1481</v>
      </c>
      <c r="J550" s="16" t="s">
        <v>23</v>
      </c>
      <c r="K550" s="16"/>
      <c r="L550" s="16" t="s">
        <v>368</v>
      </c>
      <c r="M550" s="16" t="s">
        <v>145</v>
      </c>
      <c r="N550" s="16" t="s">
        <v>25</v>
      </c>
      <c r="O550" s="16" t="s">
        <v>146</v>
      </c>
      <c r="P550" s="16" t="s">
        <v>1423</v>
      </c>
      <c r="Q550" s="91">
        <v>150</v>
      </c>
      <c r="R550" s="19">
        <f>IF(EXACT($D$6,"LOT 3 (Tots)"),SUMIF(Inventari!K:K,Tasques!E550,Inventari!Q:Q),SUMIFS(Inventari!Q:Q,Inventari!O:O,$D$7,Inventari!K:K,Tasques!E550))</f>
        <v>1</v>
      </c>
      <c r="S550" s="19"/>
      <c r="T550" s="91">
        <f t="shared" si="32"/>
        <v>150</v>
      </c>
      <c r="U550" s="19">
        <v>12</v>
      </c>
      <c r="V550" s="91">
        <f t="shared" si="33"/>
        <v>1800</v>
      </c>
      <c r="W550" s="86" t="e">
        <f>_xlfn.XLOOKUP(P550,#REF!,#REF!)</f>
        <v>#REF!</v>
      </c>
      <c r="X550" s="78" t="e">
        <f t="shared" si="34"/>
        <v>#REF!</v>
      </c>
      <c r="Y550" s="78" t="str">
        <f>IF(EXACT(COUNTIFS($B$1:B550,B550,$E$1:E550,E550),_xlfn.MAXIFS(AA:AA,B:B,B550,E:E,E550)),SUMIFS(X:X,B:B,B550,E:E,E550),"")</f>
        <v/>
      </c>
      <c r="Z550" s="79" t="str">
        <f t="shared" si="35"/>
        <v/>
      </c>
      <c r="AA550" s="97">
        <f>COUNTIFS($B$1:B550,B550,$E$1:E550,E550)</f>
        <v>5</v>
      </c>
      <c r="AB550" s="97"/>
    </row>
    <row r="551" spans="1:28" ht="19.95" customHeight="1" x14ac:dyDescent="0.3">
      <c r="A551" s="3" t="s">
        <v>61</v>
      </c>
      <c r="B551" s="16" t="s">
        <v>1469</v>
      </c>
      <c r="C551" s="16" t="s">
        <v>1470</v>
      </c>
      <c r="D551" s="16" t="s">
        <v>139</v>
      </c>
      <c r="E551" s="16" t="s">
        <v>154</v>
      </c>
      <c r="F551" s="16" t="s">
        <v>155</v>
      </c>
      <c r="G551" s="16" t="s">
        <v>1471</v>
      </c>
      <c r="H551" s="16" t="s">
        <v>1482</v>
      </c>
      <c r="I551" s="16" t="s">
        <v>1483</v>
      </c>
      <c r="J551" s="16" t="s">
        <v>167</v>
      </c>
      <c r="K551" s="16" t="s">
        <v>168</v>
      </c>
      <c r="L551" s="16" t="s">
        <v>368</v>
      </c>
      <c r="M551" s="16" t="s">
        <v>145</v>
      </c>
      <c r="N551" s="16" t="s">
        <v>25</v>
      </c>
      <c r="O551" s="16" t="s">
        <v>146</v>
      </c>
      <c r="P551" s="16" t="s">
        <v>1423</v>
      </c>
      <c r="Q551" s="91">
        <v>150</v>
      </c>
      <c r="R551" s="19">
        <f>IF(EXACT($D$6,"LOT 3 (Tots)"),SUMIF(Inventari!K:K,Tasques!E551,Inventari!Q:Q),SUMIFS(Inventari!Q:Q,Inventari!O:O,$D$7,Inventari!K:K,Tasques!E551))</f>
        <v>1</v>
      </c>
      <c r="S551" s="19"/>
      <c r="T551" s="91">
        <f t="shared" si="32"/>
        <v>150</v>
      </c>
      <c r="U551" s="19">
        <v>12</v>
      </c>
      <c r="V551" s="91">
        <f t="shared" si="33"/>
        <v>1800</v>
      </c>
      <c r="W551" s="86" t="e">
        <f>_xlfn.XLOOKUP(P551,#REF!,#REF!)</f>
        <v>#REF!</v>
      </c>
      <c r="X551" s="78" t="e">
        <f t="shared" si="34"/>
        <v>#REF!</v>
      </c>
      <c r="Y551" s="78" t="e">
        <f>IF(EXACT(COUNTIFS($B$1:B551,B551,$E$1:E551,E551),_xlfn.MAXIFS(AA:AA,B:B,B551,E:E,E551)),SUMIFS(X:X,B:B,B551,E:E,E551),"")</f>
        <v>#REF!</v>
      </c>
      <c r="Z551" s="79" t="str">
        <f t="shared" si="35"/>
        <v/>
      </c>
      <c r="AA551" s="97">
        <f>COUNTIFS($B$1:B551,B551,$E$1:E551,E551)</f>
        <v>6</v>
      </c>
      <c r="AB551" s="97"/>
    </row>
    <row r="552" spans="1:28" ht="19.95" customHeight="1" x14ac:dyDescent="0.3">
      <c r="A552" s="3" t="s">
        <v>61</v>
      </c>
      <c r="B552" s="16" t="s">
        <v>1469</v>
      </c>
      <c r="C552" s="16" t="s">
        <v>1470</v>
      </c>
      <c r="D552" s="16" t="s">
        <v>139</v>
      </c>
      <c r="E552" s="16" t="s">
        <v>169</v>
      </c>
      <c r="F552" s="16" t="s">
        <v>170</v>
      </c>
      <c r="G552" s="16" t="s">
        <v>1484</v>
      </c>
      <c r="H552" s="16" t="s">
        <v>1485</v>
      </c>
      <c r="I552" s="16" t="s">
        <v>1479</v>
      </c>
      <c r="J552" s="16" t="s">
        <v>23</v>
      </c>
      <c r="K552" s="16"/>
      <c r="L552" s="16" t="s">
        <v>368</v>
      </c>
      <c r="M552" s="16" t="s">
        <v>145</v>
      </c>
      <c r="N552" s="16" t="s">
        <v>25</v>
      </c>
      <c r="O552" s="16" t="s">
        <v>146</v>
      </c>
      <c r="P552" s="16" t="s">
        <v>1423</v>
      </c>
      <c r="Q552" s="91">
        <v>360</v>
      </c>
      <c r="R552" s="19">
        <f>IF(EXACT($D$6,"LOT 3 (Tots)"),SUMIF(Inventari!K:K,Tasques!E552,Inventari!Q:Q),SUMIFS(Inventari!Q:Q,Inventari!O:O,$D$7,Inventari!K:K,Tasques!E552))</f>
        <v>2</v>
      </c>
      <c r="S552" s="19"/>
      <c r="T552" s="91">
        <f t="shared" si="32"/>
        <v>720</v>
      </c>
      <c r="U552" s="19">
        <v>12</v>
      </c>
      <c r="V552" s="91">
        <f t="shared" si="33"/>
        <v>8640</v>
      </c>
      <c r="W552" s="86" t="e">
        <f>_xlfn.XLOOKUP(P552,#REF!,#REF!)</f>
        <v>#REF!</v>
      </c>
      <c r="X552" s="78" t="e">
        <f t="shared" si="34"/>
        <v>#REF!</v>
      </c>
      <c r="Y552" s="78" t="str">
        <f>IF(EXACT(COUNTIFS($B$1:B552,B552,$E$1:E552,E552),_xlfn.MAXIFS(AA:AA,B:B,B552,E:E,E552)),SUMIFS(X:X,B:B,B552,E:E,E552),"")</f>
        <v/>
      </c>
      <c r="Z552" s="79" t="str">
        <f t="shared" si="35"/>
        <v/>
      </c>
      <c r="AA552" s="97">
        <f>COUNTIFS($B$1:B552,B552,$E$1:E552,E552)</f>
        <v>1</v>
      </c>
      <c r="AB552" s="97"/>
    </row>
    <row r="553" spans="1:28" ht="19.95" customHeight="1" x14ac:dyDescent="0.3">
      <c r="A553" s="3" t="s">
        <v>61</v>
      </c>
      <c r="B553" s="16" t="s">
        <v>1469</v>
      </c>
      <c r="C553" s="16" t="s">
        <v>1470</v>
      </c>
      <c r="D553" s="16" t="s">
        <v>139</v>
      </c>
      <c r="E553" s="16" t="s">
        <v>169</v>
      </c>
      <c r="F553" s="16" t="s">
        <v>170</v>
      </c>
      <c r="G553" s="16" t="s">
        <v>1484</v>
      </c>
      <c r="H553" s="16" t="s">
        <v>1486</v>
      </c>
      <c r="I553" s="16" t="s">
        <v>1481</v>
      </c>
      <c r="J553" s="16" t="s">
        <v>23</v>
      </c>
      <c r="K553" s="16"/>
      <c r="L553" s="16" t="s">
        <v>368</v>
      </c>
      <c r="M553" s="16" t="s">
        <v>145</v>
      </c>
      <c r="N553" s="16" t="s">
        <v>25</v>
      </c>
      <c r="O553" s="16" t="s">
        <v>146</v>
      </c>
      <c r="P553" s="16" t="s">
        <v>1423</v>
      </c>
      <c r="Q553" s="91">
        <v>360</v>
      </c>
      <c r="R553" s="19">
        <f>IF(EXACT($D$6,"LOT 3 (Tots)"),SUMIF(Inventari!K:K,Tasques!E553,Inventari!Q:Q),SUMIFS(Inventari!Q:Q,Inventari!O:O,$D$7,Inventari!K:K,Tasques!E553))</f>
        <v>2</v>
      </c>
      <c r="S553" s="19"/>
      <c r="T553" s="91">
        <f t="shared" si="32"/>
        <v>720</v>
      </c>
      <c r="U553" s="19">
        <v>12</v>
      </c>
      <c r="V553" s="91">
        <f t="shared" si="33"/>
        <v>8640</v>
      </c>
      <c r="W553" s="86" t="e">
        <f>_xlfn.XLOOKUP(P553,#REF!,#REF!)</f>
        <v>#REF!</v>
      </c>
      <c r="X553" s="78" t="e">
        <f t="shared" si="34"/>
        <v>#REF!</v>
      </c>
      <c r="Y553" s="78" t="str">
        <f>IF(EXACT(COUNTIFS($B$1:B553,B553,$E$1:E553,E553),_xlfn.MAXIFS(AA:AA,B:B,B553,E:E,E553)),SUMIFS(X:X,B:B,B553,E:E,E553),"")</f>
        <v/>
      </c>
      <c r="Z553" s="79" t="str">
        <f t="shared" si="35"/>
        <v/>
      </c>
      <c r="AA553" s="97">
        <f>COUNTIFS($B$1:B553,B553,$E$1:E553,E553)</f>
        <v>2</v>
      </c>
      <c r="AB553" s="97"/>
    </row>
    <row r="554" spans="1:28" ht="19.95" customHeight="1" x14ac:dyDescent="0.3">
      <c r="A554" s="3" t="s">
        <v>61</v>
      </c>
      <c r="B554" s="16" t="s">
        <v>1469</v>
      </c>
      <c r="C554" s="16" t="s">
        <v>1470</v>
      </c>
      <c r="D554" s="16" t="s">
        <v>139</v>
      </c>
      <c r="E554" s="16" t="s">
        <v>169</v>
      </c>
      <c r="F554" s="16" t="s">
        <v>170</v>
      </c>
      <c r="G554" s="16" t="s">
        <v>1484</v>
      </c>
      <c r="H554" s="16" t="s">
        <v>1487</v>
      </c>
      <c r="I554" s="16" t="s">
        <v>1488</v>
      </c>
      <c r="J554" s="16" t="s">
        <v>23</v>
      </c>
      <c r="K554" s="16"/>
      <c r="L554" s="16" t="s">
        <v>368</v>
      </c>
      <c r="M554" s="16" t="s">
        <v>145</v>
      </c>
      <c r="N554" s="16" t="s">
        <v>25</v>
      </c>
      <c r="O554" s="16" t="s">
        <v>146</v>
      </c>
      <c r="P554" s="16" t="s">
        <v>1423</v>
      </c>
      <c r="Q554" s="91">
        <v>360</v>
      </c>
      <c r="R554" s="19">
        <f>IF(EXACT($D$6,"LOT 3 (Tots)"),SUMIF(Inventari!K:K,Tasques!E554,Inventari!Q:Q),SUMIFS(Inventari!Q:Q,Inventari!O:O,$D$7,Inventari!K:K,Tasques!E554))</f>
        <v>2</v>
      </c>
      <c r="S554" s="19"/>
      <c r="T554" s="91">
        <f t="shared" si="32"/>
        <v>720</v>
      </c>
      <c r="U554" s="19">
        <v>12</v>
      </c>
      <c r="V554" s="91">
        <f t="shared" si="33"/>
        <v>8640</v>
      </c>
      <c r="W554" s="86" t="e">
        <f>_xlfn.XLOOKUP(P554,#REF!,#REF!)</f>
        <v>#REF!</v>
      </c>
      <c r="X554" s="78" t="e">
        <f t="shared" si="34"/>
        <v>#REF!</v>
      </c>
      <c r="Y554" s="78" t="str">
        <f>IF(EXACT(COUNTIFS($B$1:B554,B554,$E$1:E554,E554),_xlfn.MAXIFS(AA:AA,B:B,B554,E:E,E554)),SUMIFS(X:X,B:B,B554,E:E,E554),"")</f>
        <v/>
      </c>
      <c r="Z554" s="79" t="str">
        <f t="shared" si="35"/>
        <v/>
      </c>
      <c r="AA554" s="97">
        <f>COUNTIFS($B$1:B554,B554,$E$1:E554,E554)</f>
        <v>3</v>
      </c>
      <c r="AB554" s="97"/>
    </row>
    <row r="555" spans="1:28" ht="19.95" customHeight="1" x14ac:dyDescent="0.3">
      <c r="A555" s="3" t="s">
        <v>61</v>
      </c>
      <c r="B555" s="16" t="s">
        <v>1469</v>
      </c>
      <c r="C555" s="16" t="s">
        <v>1470</v>
      </c>
      <c r="D555" s="16" t="s">
        <v>139</v>
      </c>
      <c r="E555" s="16" t="s">
        <v>169</v>
      </c>
      <c r="F555" s="16" t="s">
        <v>170</v>
      </c>
      <c r="G555" s="16" t="s">
        <v>1484</v>
      </c>
      <c r="H555" s="16" t="s">
        <v>1489</v>
      </c>
      <c r="I555" s="16" t="s">
        <v>1490</v>
      </c>
      <c r="J555" s="16" t="s">
        <v>23</v>
      </c>
      <c r="K555" s="16"/>
      <c r="L555" s="16" t="s">
        <v>368</v>
      </c>
      <c r="M555" s="16" t="s">
        <v>145</v>
      </c>
      <c r="N555" s="16" t="s">
        <v>25</v>
      </c>
      <c r="O555" s="16" t="s">
        <v>146</v>
      </c>
      <c r="P555" s="16" t="s">
        <v>1423</v>
      </c>
      <c r="Q555" s="91">
        <v>360</v>
      </c>
      <c r="R555" s="19">
        <f>IF(EXACT($D$6,"LOT 3 (Tots)"),SUMIF(Inventari!K:K,Tasques!E555,Inventari!Q:Q),SUMIFS(Inventari!Q:Q,Inventari!O:O,$D$7,Inventari!K:K,Tasques!E555))</f>
        <v>2</v>
      </c>
      <c r="S555" s="19"/>
      <c r="T555" s="91">
        <f t="shared" si="32"/>
        <v>720</v>
      </c>
      <c r="U555" s="19">
        <v>12</v>
      </c>
      <c r="V555" s="91">
        <f t="shared" si="33"/>
        <v>8640</v>
      </c>
      <c r="W555" s="86" t="e">
        <f>_xlfn.XLOOKUP(P555,#REF!,#REF!)</f>
        <v>#REF!</v>
      </c>
      <c r="X555" s="78" t="e">
        <f t="shared" si="34"/>
        <v>#REF!</v>
      </c>
      <c r="Y555" s="78" t="str">
        <f>IF(EXACT(COUNTIFS($B$1:B555,B555,$E$1:E555,E555),_xlfn.MAXIFS(AA:AA,B:B,B555,E:E,E555)),SUMIFS(X:X,B:B,B555,E:E,E555),"")</f>
        <v/>
      </c>
      <c r="Z555" s="79" t="str">
        <f t="shared" si="35"/>
        <v/>
      </c>
      <c r="AA555" s="97">
        <f>COUNTIFS($B$1:B555,B555,$E$1:E555,E555)</f>
        <v>4</v>
      </c>
      <c r="AB555" s="97"/>
    </row>
    <row r="556" spans="1:28" ht="19.95" customHeight="1" x14ac:dyDescent="0.3">
      <c r="A556" s="3" t="s">
        <v>61</v>
      </c>
      <c r="B556" s="16" t="s">
        <v>1469</v>
      </c>
      <c r="C556" s="16" t="s">
        <v>1470</v>
      </c>
      <c r="D556" s="16" t="s">
        <v>139</v>
      </c>
      <c r="E556" s="16" t="s">
        <v>169</v>
      </c>
      <c r="F556" s="16" t="s">
        <v>170</v>
      </c>
      <c r="G556" s="16" t="s">
        <v>1484</v>
      </c>
      <c r="H556" s="16" t="s">
        <v>1491</v>
      </c>
      <c r="I556" s="16" t="s">
        <v>1492</v>
      </c>
      <c r="J556" s="16" t="s">
        <v>167</v>
      </c>
      <c r="K556" s="16" t="s">
        <v>168</v>
      </c>
      <c r="L556" s="16" t="s">
        <v>368</v>
      </c>
      <c r="M556" s="16" t="s">
        <v>145</v>
      </c>
      <c r="N556" s="16" t="s">
        <v>25</v>
      </c>
      <c r="O556" s="16" t="s">
        <v>146</v>
      </c>
      <c r="P556" s="16" t="s">
        <v>1423</v>
      </c>
      <c r="Q556" s="91">
        <v>360</v>
      </c>
      <c r="R556" s="19">
        <f>IF(EXACT($D$6,"LOT 3 (Tots)"),SUMIF(Inventari!K:K,Tasques!E556,Inventari!Q:Q),SUMIFS(Inventari!Q:Q,Inventari!O:O,$D$7,Inventari!K:K,Tasques!E556))</f>
        <v>2</v>
      </c>
      <c r="S556" s="19"/>
      <c r="T556" s="91">
        <f t="shared" si="32"/>
        <v>720</v>
      </c>
      <c r="U556" s="19">
        <v>12</v>
      </c>
      <c r="V556" s="91">
        <f t="shared" si="33"/>
        <v>8640</v>
      </c>
      <c r="W556" s="86" t="e">
        <f>_xlfn.XLOOKUP(P556,#REF!,#REF!)</f>
        <v>#REF!</v>
      </c>
      <c r="X556" s="78" t="e">
        <f t="shared" si="34"/>
        <v>#REF!</v>
      </c>
      <c r="Y556" s="78" t="e">
        <f>IF(EXACT(COUNTIFS($B$1:B556,B556,$E$1:E556,E556),_xlfn.MAXIFS(AA:AA,B:B,B556,E:E,E556)),SUMIFS(X:X,B:B,B556,E:E,E556),"")</f>
        <v>#REF!</v>
      </c>
      <c r="Z556" s="79" t="str">
        <f t="shared" si="35"/>
        <v/>
      </c>
      <c r="AA556" s="97">
        <f>COUNTIFS($B$1:B556,B556,$E$1:E556,E556)</f>
        <v>5</v>
      </c>
      <c r="AB556" s="97"/>
    </row>
    <row r="557" spans="1:28" ht="19.95" customHeight="1" x14ac:dyDescent="0.3">
      <c r="A557" s="3" t="s">
        <v>61</v>
      </c>
      <c r="B557" s="16" t="s">
        <v>1469</v>
      </c>
      <c r="C557" s="16" t="s">
        <v>1470</v>
      </c>
      <c r="D557" s="16" t="s">
        <v>139</v>
      </c>
      <c r="E557" s="16" t="s">
        <v>179</v>
      </c>
      <c r="F557" s="16" t="s">
        <v>180</v>
      </c>
      <c r="G557" s="16" t="s">
        <v>1493</v>
      </c>
      <c r="H557" s="16" t="s">
        <v>1494</v>
      </c>
      <c r="I557" s="16" t="s">
        <v>1495</v>
      </c>
      <c r="J557" s="16" t="s">
        <v>23</v>
      </c>
      <c r="K557" s="16"/>
      <c r="L557" s="16" t="s">
        <v>368</v>
      </c>
      <c r="M557" s="16" t="s">
        <v>145</v>
      </c>
      <c r="N557" s="16" t="s">
        <v>25</v>
      </c>
      <c r="O557" s="16" t="s">
        <v>146</v>
      </c>
      <c r="P557" s="16" t="s">
        <v>1423</v>
      </c>
      <c r="Q557" s="91">
        <v>900</v>
      </c>
      <c r="R557" s="19">
        <f>IF(EXACT($D$6,"LOT 3 (Tots)"),SUMIF(Inventari!K:K,Tasques!E557,Inventari!Q:Q),SUMIFS(Inventari!Q:Q,Inventari!O:O,$D$7,Inventari!K:K,Tasques!E557))</f>
        <v>5</v>
      </c>
      <c r="S557" s="19"/>
      <c r="T557" s="91">
        <f t="shared" si="32"/>
        <v>4500</v>
      </c>
      <c r="U557" s="19">
        <v>12</v>
      </c>
      <c r="V557" s="91">
        <f t="shared" si="33"/>
        <v>54000</v>
      </c>
      <c r="W557" s="86" t="e">
        <f>_xlfn.XLOOKUP(P557,#REF!,#REF!)</f>
        <v>#REF!</v>
      </c>
      <c r="X557" s="78" t="e">
        <f t="shared" si="34"/>
        <v>#REF!</v>
      </c>
      <c r="Y557" s="78" t="str">
        <f>IF(EXACT(COUNTIFS($B$1:B557,B557,$E$1:E557,E557),_xlfn.MAXIFS(AA:AA,B:B,B557,E:E,E557)),SUMIFS(X:X,B:B,B557,E:E,E557),"")</f>
        <v/>
      </c>
      <c r="Z557" s="79" t="str">
        <f t="shared" si="35"/>
        <v/>
      </c>
      <c r="AA557" s="97">
        <f>COUNTIFS($B$1:B557,B557,$E$1:E557,E557)</f>
        <v>1</v>
      </c>
      <c r="AB557" s="97"/>
    </row>
    <row r="558" spans="1:28" ht="19.95" customHeight="1" x14ac:dyDescent="0.3">
      <c r="A558" s="3" t="s">
        <v>61</v>
      </c>
      <c r="B558" s="16" t="s">
        <v>1469</v>
      </c>
      <c r="C558" s="16" t="s">
        <v>1470</v>
      </c>
      <c r="D558" s="16" t="s">
        <v>139</v>
      </c>
      <c r="E558" s="16" t="s">
        <v>179</v>
      </c>
      <c r="F558" s="16" t="s">
        <v>180</v>
      </c>
      <c r="G558" s="16" t="s">
        <v>1493</v>
      </c>
      <c r="H558" s="16" t="s">
        <v>1496</v>
      </c>
      <c r="I558" s="16" t="s">
        <v>1497</v>
      </c>
      <c r="J558" s="16" t="s">
        <v>23</v>
      </c>
      <c r="K558" s="16"/>
      <c r="L558" s="16" t="s">
        <v>368</v>
      </c>
      <c r="M558" s="16" t="s">
        <v>145</v>
      </c>
      <c r="N558" s="16" t="s">
        <v>25</v>
      </c>
      <c r="O558" s="16" t="s">
        <v>146</v>
      </c>
      <c r="P558" s="16" t="s">
        <v>1423</v>
      </c>
      <c r="Q558" s="91">
        <v>900</v>
      </c>
      <c r="R558" s="19">
        <f>IF(EXACT($D$6,"LOT 3 (Tots)"),SUMIF(Inventari!K:K,Tasques!E558,Inventari!Q:Q),SUMIFS(Inventari!Q:Q,Inventari!O:O,$D$7,Inventari!K:K,Tasques!E558))</f>
        <v>5</v>
      </c>
      <c r="S558" s="19"/>
      <c r="T558" s="91">
        <f t="shared" si="32"/>
        <v>4500</v>
      </c>
      <c r="U558" s="19">
        <v>12</v>
      </c>
      <c r="V558" s="91">
        <f t="shared" si="33"/>
        <v>54000</v>
      </c>
      <c r="W558" s="86" t="e">
        <f>_xlfn.XLOOKUP(P558,#REF!,#REF!)</f>
        <v>#REF!</v>
      </c>
      <c r="X558" s="78" t="e">
        <f t="shared" si="34"/>
        <v>#REF!</v>
      </c>
      <c r="Y558" s="78" t="e">
        <f>IF(EXACT(COUNTIFS($B$1:B558,B558,$E$1:E558,E558),_xlfn.MAXIFS(AA:AA,B:B,B558,E:E,E558)),SUMIFS(X:X,B:B,B558,E:E,E558),"")</f>
        <v>#REF!</v>
      </c>
      <c r="Z558" s="79" t="str">
        <f t="shared" si="35"/>
        <v/>
      </c>
      <c r="AA558" s="97">
        <f>COUNTIFS($B$1:B558,B558,$E$1:E558,E558)</f>
        <v>2</v>
      </c>
      <c r="AB558" s="97"/>
    </row>
    <row r="559" spans="1:28" ht="19.95" customHeight="1" x14ac:dyDescent="0.3">
      <c r="A559" s="3" t="s">
        <v>61</v>
      </c>
      <c r="B559" s="16" t="s">
        <v>1469</v>
      </c>
      <c r="C559" s="16" t="s">
        <v>1470</v>
      </c>
      <c r="D559" s="16" t="s">
        <v>139</v>
      </c>
      <c r="E559" s="16" t="s">
        <v>1498</v>
      </c>
      <c r="F559" s="16" t="s">
        <v>1499</v>
      </c>
      <c r="G559" s="16" t="s">
        <v>1500</v>
      </c>
      <c r="H559" s="16" t="s">
        <v>1501</v>
      </c>
      <c r="I559" s="16" t="s">
        <v>1502</v>
      </c>
      <c r="J559" s="16" t="s">
        <v>167</v>
      </c>
      <c r="K559" s="16" t="s">
        <v>1503</v>
      </c>
      <c r="L559" s="16" t="s">
        <v>368</v>
      </c>
      <c r="M559" s="16" t="s">
        <v>145</v>
      </c>
      <c r="N559" s="16" t="s">
        <v>25</v>
      </c>
      <c r="O559" s="16" t="s">
        <v>146</v>
      </c>
      <c r="P559" s="16" t="s">
        <v>1423</v>
      </c>
      <c r="Q559" s="91">
        <v>60</v>
      </c>
      <c r="R559" s="19">
        <f>IF(EXACT($D$6,"LOT 3 (Tots)"),SUMIF(Inventari!K:K,Tasques!E559,Inventari!Q:Q),SUMIFS(Inventari!Q:Q,Inventari!O:O,$D$7,Inventari!K:K,Tasques!E559))</f>
        <v>2</v>
      </c>
      <c r="S559" s="19"/>
      <c r="T559" s="91">
        <f t="shared" si="32"/>
        <v>120</v>
      </c>
      <c r="U559" s="19">
        <v>12</v>
      </c>
      <c r="V559" s="91">
        <f t="shared" si="33"/>
        <v>1440</v>
      </c>
      <c r="W559" s="86" t="e">
        <f>_xlfn.XLOOKUP(P559,#REF!,#REF!)</f>
        <v>#REF!</v>
      </c>
      <c r="X559" s="78" t="e">
        <f t="shared" si="34"/>
        <v>#REF!</v>
      </c>
      <c r="Y559" s="78" t="str">
        <f>IF(EXACT(COUNTIFS($B$1:B559,B559,$E$1:E559,E559),_xlfn.MAXIFS(AA:AA,B:B,B559,E:E,E559)),SUMIFS(X:X,B:B,B559,E:E,E559),"")</f>
        <v/>
      </c>
      <c r="Z559" s="79" t="str">
        <f t="shared" si="35"/>
        <v/>
      </c>
      <c r="AA559" s="97">
        <f>COUNTIFS($B$1:B559,B559,$E$1:E559,E559)</f>
        <v>1</v>
      </c>
      <c r="AB559" s="97"/>
    </row>
    <row r="560" spans="1:28" ht="19.95" customHeight="1" x14ac:dyDescent="0.3">
      <c r="A560" s="3" t="s">
        <v>61</v>
      </c>
      <c r="B560" s="16" t="s">
        <v>1469</v>
      </c>
      <c r="C560" s="16" t="s">
        <v>1470</v>
      </c>
      <c r="D560" s="16" t="s">
        <v>139</v>
      </c>
      <c r="E560" s="16" t="s">
        <v>1498</v>
      </c>
      <c r="F560" s="16" t="s">
        <v>1499</v>
      </c>
      <c r="G560" s="16" t="s">
        <v>1500</v>
      </c>
      <c r="H560" s="16" t="s">
        <v>1504</v>
      </c>
      <c r="I560" s="16" t="s">
        <v>1505</v>
      </c>
      <c r="J560" s="16" t="s">
        <v>167</v>
      </c>
      <c r="K560" s="16" t="s">
        <v>1503</v>
      </c>
      <c r="L560" s="16" t="s">
        <v>368</v>
      </c>
      <c r="M560" s="16" t="s">
        <v>145</v>
      </c>
      <c r="N560" s="16" t="s">
        <v>25</v>
      </c>
      <c r="O560" s="16" t="s">
        <v>146</v>
      </c>
      <c r="P560" s="16" t="s">
        <v>1423</v>
      </c>
      <c r="Q560" s="91">
        <v>60</v>
      </c>
      <c r="R560" s="19">
        <f>IF(EXACT($D$6,"LOT 3 (Tots)"),SUMIF(Inventari!K:K,Tasques!E560,Inventari!Q:Q),SUMIFS(Inventari!Q:Q,Inventari!O:O,$D$7,Inventari!K:K,Tasques!E560))</f>
        <v>2</v>
      </c>
      <c r="S560" s="19"/>
      <c r="T560" s="91">
        <f t="shared" si="32"/>
        <v>120</v>
      </c>
      <c r="U560" s="19">
        <v>12</v>
      </c>
      <c r="V560" s="91">
        <f t="shared" si="33"/>
        <v>1440</v>
      </c>
      <c r="W560" s="86" t="e">
        <f>_xlfn.XLOOKUP(P560,#REF!,#REF!)</f>
        <v>#REF!</v>
      </c>
      <c r="X560" s="78" t="e">
        <f t="shared" si="34"/>
        <v>#REF!</v>
      </c>
      <c r="Y560" s="78" t="str">
        <f>IF(EXACT(COUNTIFS($B$1:B560,B560,$E$1:E560,E560),_xlfn.MAXIFS(AA:AA,B:B,B560,E:E,E560)),SUMIFS(X:X,B:B,B560,E:E,E560),"")</f>
        <v/>
      </c>
      <c r="Z560" s="79" t="str">
        <f t="shared" si="35"/>
        <v/>
      </c>
      <c r="AA560" s="97">
        <f>COUNTIFS($B$1:B560,B560,$E$1:E560,E560)</f>
        <v>2</v>
      </c>
      <c r="AB560" s="97"/>
    </row>
    <row r="561" spans="1:28" ht="19.95" customHeight="1" x14ac:dyDescent="0.3">
      <c r="A561" s="3" t="s">
        <v>61</v>
      </c>
      <c r="B561" s="16" t="s">
        <v>1469</v>
      </c>
      <c r="C561" s="16" t="s">
        <v>1470</v>
      </c>
      <c r="D561" s="16" t="s">
        <v>139</v>
      </c>
      <c r="E561" s="16" t="s">
        <v>1498</v>
      </c>
      <c r="F561" s="16" t="s">
        <v>1499</v>
      </c>
      <c r="G561" s="16" t="s">
        <v>1500</v>
      </c>
      <c r="H561" s="16" t="s">
        <v>1506</v>
      </c>
      <c r="I561" s="16" t="s">
        <v>1507</v>
      </c>
      <c r="J561" s="16" t="s">
        <v>167</v>
      </c>
      <c r="K561" s="16" t="s">
        <v>1503</v>
      </c>
      <c r="L561" s="16" t="s">
        <v>368</v>
      </c>
      <c r="M561" s="16" t="s">
        <v>145</v>
      </c>
      <c r="N561" s="16" t="s">
        <v>25</v>
      </c>
      <c r="O561" s="16" t="s">
        <v>146</v>
      </c>
      <c r="P561" s="16" t="s">
        <v>1423</v>
      </c>
      <c r="Q561" s="91">
        <v>60</v>
      </c>
      <c r="R561" s="19">
        <f>IF(EXACT($D$6,"LOT 3 (Tots)"),SUMIF(Inventari!K:K,Tasques!E561,Inventari!Q:Q),SUMIFS(Inventari!Q:Q,Inventari!O:O,$D$7,Inventari!K:K,Tasques!E561))</f>
        <v>2</v>
      </c>
      <c r="S561" s="19"/>
      <c r="T561" s="91">
        <f t="shared" si="32"/>
        <v>120</v>
      </c>
      <c r="U561" s="19">
        <v>12</v>
      </c>
      <c r="V561" s="91">
        <f t="shared" si="33"/>
        <v>1440</v>
      </c>
      <c r="W561" s="86" t="e">
        <f>_xlfn.XLOOKUP(P561,#REF!,#REF!)</f>
        <v>#REF!</v>
      </c>
      <c r="X561" s="78" t="e">
        <f t="shared" si="34"/>
        <v>#REF!</v>
      </c>
      <c r="Y561" s="78" t="e">
        <f>IF(EXACT(COUNTIFS($B$1:B561,B561,$E$1:E561,E561),_xlfn.MAXIFS(AA:AA,B:B,B561,E:E,E561)),SUMIFS(X:X,B:B,B561,E:E,E561),"")</f>
        <v>#REF!</v>
      </c>
      <c r="Z561" s="79" t="str">
        <f t="shared" si="35"/>
        <v/>
      </c>
      <c r="AA561" s="97">
        <f>COUNTIFS($B$1:B561,B561,$E$1:E561,E561)</f>
        <v>3</v>
      </c>
      <c r="AB561" s="97"/>
    </row>
    <row r="562" spans="1:28" ht="19.95" customHeight="1" x14ac:dyDescent="0.3">
      <c r="A562" s="3" t="s">
        <v>61</v>
      </c>
      <c r="B562" s="16" t="s">
        <v>1469</v>
      </c>
      <c r="C562" s="16" t="s">
        <v>1470</v>
      </c>
      <c r="D562" s="16" t="s">
        <v>216</v>
      </c>
      <c r="E562" s="16" t="s">
        <v>217</v>
      </c>
      <c r="F562" s="16" t="s">
        <v>218</v>
      </c>
      <c r="G562" s="16" t="s">
        <v>1508</v>
      </c>
      <c r="H562" s="16" t="s">
        <v>1509</v>
      </c>
      <c r="I562" s="16" t="s">
        <v>1510</v>
      </c>
      <c r="J562" s="16" t="s">
        <v>23</v>
      </c>
      <c r="K562" s="16"/>
      <c r="L562" s="16" t="s">
        <v>368</v>
      </c>
      <c r="M562" s="16" t="s">
        <v>145</v>
      </c>
      <c r="N562" s="16" t="s">
        <v>25</v>
      </c>
      <c r="O562" s="16" t="s">
        <v>146</v>
      </c>
      <c r="P562" s="16" t="s">
        <v>1423</v>
      </c>
      <c r="Q562" s="91">
        <v>1200</v>
      </c>
      <c r="R562" s="19">
        <f>IF(EXACT($D$6,"LOT 3 (Tots)"),SUMIF(Inventari!K:K,Tasques!E562,Inventari!Q:Q),SUMIFS(Inventari!Q:Q,Inventari!O:O,$D$7,Inventari!K:K,Tasques!E562))</f>
        <v>2</v>
      </c>
      <c r="S562" s="19"/>
      <c r="T562" s="91">
        <f t="shared" si="32"/>
        <v>2400</v>
      </c>
      <c r="U562" s="19">
        <v>12</v>
      </c>
      <c r="V562" s="91">
        <f t="shared" si="33"/>
        <v>28800</v>
      </c>
      <c r="W562" s="86" t="e">
        <f>_xlfn.XLOOKUP(P562,#REF!,#REF!)</f>
        <v>#REF!</v>
      </c>
      <c r="X562" s="78" t="e">
        <f t="shared" si="34"/>
        <v>#REF!</v>
      </c>
      <c r="Y562" s="78" t="str">
        <f>IF(EXACT(COUNTIFS($B$1:B562,B562,$E$1:E562,E562),_xlfn.MAXIFS(AA:AA,B:B,B562,E:E,E562)),SUMIFS(X:X,B:B,B562,E:E,E562),"")</f>
        <v/>
      </c>
      <c r="Z562" s="79" t="str">
        <f t="shared" si="35"/>
        <v/>
      </c>
      <c r="AA562" s="97">
        <f>COUNTIFS($B$1:B562,B562,$E$1:E562,E562)</f>
        <v>1</v>
      </c>
      <c r="AB562" s="97"/>
    </row>
    <row r="563" spans="1:28" ht="19.95" customHeight="1" x14ac:dyDescent="0.3">
      <c r="A563" s="3" t="s">
        <v>61</v>
      </c>
      <c r="B563" s="16" t="s">
        <v>1469</v>
      </c>
      <c r="C563" s="16" t="s">
        <v>1470</v>
      </c>
      <c r="D563" s="16" t="s">
        <v>216</v>
      </c>
      <c r="E563" s="16" t="s">
        <v>217</v>
      </c>
      <c r="F563" s="16" t="s">
        <v>218</v>
      </c>
      <c r="G563" s="16" t="s">
        <v>1508</v>
      </c>
      <c r="H563" s="16" t="s">
        <v>1511</v>
      </c>
      <c r="I563" s="16" t="s">
        <v>1512</v>
      </c>
      <c r="J563" s="16" t="s">
        <v>23</v>
      </c>
      <c r="K563" s="16"/>
      <c r="L563" s="16" t="s">
        <v>368</v>
      </c>
      <c r="M563" s="16" t="s">
        <v>145</v>
      </c>
      <c r="N563" s="16" t="s">
        <v>25</v>
      </c>
      <c r="O563" s="16" t="s">
        <v>146</v>
      </c>
      <c r="P563" s="16" t="s">
        <v>1423</v>
      </c>
      <c r="Q563" s="91">
        <v>1200</v>
      </c>
      <c r="R563" s="19">
        <f>IF(EXACT($D$6,"LOT 3 (Tots)"),SUMIF(Inventari!K:K,Tasques!E563,Inventari!Q:Q),SUMIFS(Inventari!Q:Q,Inventari!O:O,$D$7,Inventari!K:K,Tasques!E563))</f>
        <v>2</v>
      </c>
      <c r="S563" s="19"/>
      <c r="T563" s="91">
        <f t="shared" si="32"/>
        <v>2400</v>
      </c>
      <c r="U563" s="19">
        <v>12</v>
      </c>
      <c r="V563" s="91">
        <f t="shared" si="33"/>
        <v>28800</v>
      </c>
      <c r="W563" s="86" t="e">
        <f>_xlfn.XLOOKUP(P563,#REF!,#REF!)</f>
        <v>#REF!</v>
      </c>
      <c r="X563" s="78" t="e">
        <f t="shared" si="34"/>
        <v>#REF!</v>
      </c>
      <c r="Y563" s="78" t="str">
        <f>IF(EXACT(COUNTIFS($B$1:B563,B563,$E$1:E563,E563),_xlfn.MAXIFS(AA:AA,B:B,B563,E:E,E563)),SUMIFS(X:X,B:B,B563,E:E,E563),"")</f>
        <v/>
      </c>
      <c r="Z563" s="79" t="str">
        <f t="shared" si="35"/>
        <v/>
      </c>
      <c r="AA563" s="97">
        <f>COUNTIFS($B$1:B563,B563,$E$1:E563,E563)</f>
        <v>2</v>
      </c>
      <c r="AB563" s="97"/>
    </row>
    <row r="564" spans="1:28" ht="19.95" customHeight="1" x14ac:dyDescent="0.3">
      <c r="A564" s="3" t="s">
        <v>61</v>
      </c>
      <c r="B564" s="16" t="s">
        <v>1469</v>
      </c>
      <c r="C564" s="16" t="s">
        <v>1470</v>
      </c>
      <c r="D564" s="16" t="s">
        <v>216</v>
      </c>
      <c r="E564" s="16" t="s">
        <v>217</v>
      </c>
      <c r="F564" s="16" t="s">
        <v>218</v>
      </c>
      <c r="G564" s="16" t="s">
        <v>1508</v>
      </c>
      <c r="H564" s="16" t="s">
        <v>1513</v>
      </c>
      <c r="I564" s="16" t="s">
        <v>1514</v>
      </c>
      <c r="J564" s="16" t="s">
        <v>23</v>
      </c>
      <c r="K564" s="16"/>
      <c r="L564" s="16" t="s">
        <v>368</v>
      </c>
      <c r="M564" s="16" t="s">
        <v>145</v>
      </c>
      <c r="N564" s="16" t="s">
        <v>25</v>
      </c>
      <c r="O564" s="16" t="s">
        <v>146</v>
      </c>
      <c r="P564" s="16" t="s">
        <v>1423</v>
      </c>
      <c r="Q564" s="91">
        <v>1200</v>
      </c>
      <c r="R564" s="19">
        <f>IF(EXACT($D$6,"LOT 3 (Tots)"),SUMIF(Inventari!K:K,Tasques!E564,Inventari!Q:Q),SUMIFS(Inventari!Q:Q,Inventari!O:O,$D$7,Inventari!K:K,Tasques!E564))</f>
        <v>2</v>
      </c>
      <c r="S564" s="19"/>
      <c r="T564" s="91">
        <f t="shared" si="32"/>
        <v>2400</v>
      </c>
      <c r="U564" s="19">
        <v>12</v>
      </c>
      <c r="V564" s="91">
        <f t="shared" si="33"/>
        <v>28800</v>
      </c>
      <c r="W564" s="86" t="e">
        <f>_xlfn.XLOOKUP(P564,#REF!,#REF!)</f>
        <v>#REF!</v>
      </c>
      <c r="X564" s="78" t="e">
        <f t="shared" si="34"/>
        <v>#REF!</v>
      </c>
      <c r="Y564" s="78" t="str">
        <f>IF(EXACT(COUNTIFS($B$1:B564,B564,$E$1:E564,E564),_xlfn.MAXIFS(AA:AA,B:B,B564,E:E,E564)),SUMIFS(X:X,B:B,B564,E:E,E564),"")</f>
        <v/>
      </c>
      <c r="Z564" s="79" t="str">
        <f t="shared" si="35"/>
        <v/>
      </c>
      <c r="AA564" s="97">
        <f>COUNTIFS($B$1:B564,B564,$E$1:E564,E564)</f>
        <v>3</v>
      </c>
      <c r="AB564" s="97"/>
    </row>
    <row r="565" spans="1:28" ht="19.95" customHeight="1" x14ac:dyDescent="0.3">
      <c r="A565" s="3" t="s">
        <v>61</v>
      </c>
      <c r="B565" s="16" t="s">
        <v>1469</v>
      </c>
      <c r="C565" s="16" t="s">
        <v>1470</v>
      </c>
      <c r="D565" s="16" t="s">
        <v>216</v>
      </c>
      <c r="E565" s="16" t="s">
        <v>217</v>
      </c>
      <c r="F565" s="16" t="s">
        <v>218</v>
      </c>
      <c r="G565" s="16" t="s">
        <v>1508</v>
      </c>
      <c r="H565" s="16" t="s">
        <v>1515</v>
      </c>
      <c r="I565" s="16" t="s">
        <v>1516</v>
      </c>
      <c r="J565" s="16" t="s">
        <v>23</v>
      </c>
      <c r="K565" s="16"/>
      <c r="L565" s="16" t="s">
        <v>368</v>
      </c>
      <c r="M565" s="16" t="s">
        <v>145</v>
      </c>
      <c r="N565" s="16" t="s">
        <v>25</v>
      </c>
      <c r="O565" s="16" t="s">
        <v>146</v>
      </c>
      <c r="P565" s="16" t="s">
        <v>1423</v>
      </c>
      <c r="Q565" s="91">
        <v>1200</v>
      </c>
      <c r="R565" s="19">
        <f>IF(EXACT($D$6,"LOT 3 (Tots)"),SUMIF(Inventari!K:K,Tasques!E565,Inventari!Q:Q),SUMIFS(Inventari!Q:Q,Inventari!O:O,$D$7,Inventari!K:K,Tasques!E565))</f>
        <v>2</v>
      </c>
      <c r="S565" s="19"/>
      <c r="T565" s="91">
        <f t="shared" si="32"/>
        <v>2400</v>
      </c>
      <c r="U565" s="19">
        <v>12</v>
      </c>
      <c r="V565" s="91">
        <f t="shared" si="33"/>
        <v>28800</v>
      </c>
      <c r="W565" s="86" t="e">
        <f>_xlfn.XLOOKUP(P565,#REF!,#REF!)</f>
        <v>#REF!</v>
      </c>
      <c r="X565" s="78" t="e">
        <f t="shared" si="34"/>
        <v>#REF!</v>
      </c>
      <c r="Y565" s="78" t="str">
        <f>IF(EXACT(COUNTIFS($B$1:B565,B565,$E$1:E565,E565),_xlfn.MAXIFS(AA:AA,B:B,B565,E:E,E565)),SUMIFS(X:X,B:B,B565,E:E,E565),"")</f>
        <v/>
      </c>
      <c r="Z565" s="79" t="str">
        <f t="shared" si="35"/>
        <v/>
      </c>
      <c r="AA565" s="97">
        <f>COUNTIFS($B$1:B565,B565,$E$1:E565,E565)</f>
        <v>4</v>
      </c>
      <c r="AB565" s="97"/>
    </row>
    <row r="566" spans="1:28" ht="19.95" customHeight="1" x14ac:dyDescent="0.3">
      <c r="A566" s="3" t="s">
        <v>61</v>
      </c>
      <c r="B566" s="16" t="s">
        <v>1469</v>
      </c>
      <c r="C566" s="16" t="s">
        <v>1470</v>
      </c>
      <c r="D566" s="16" t="s">
        <v>216</v>
      </c>
      <c r="E566" s="16" t="s">
        <v>217</v>
      </c>
      <c r="F566" s="16" t="s">
        <v>218</v>
      </c>
      <c r="G566" s="16" t="s">
        <v>1508</v>
      </c>
      <c r="H566" s="16" t="s">
        <v>1517</v>
      </c>
      <c r="I566" s="16" t="s">
        <v>1518</v>
      </c>
      <c r="J566" s="16" t="s">
        <v>23</v>
      </c>
      <c r="K566" s="16"/>
      <c r="L566" s="16" t="s">
        <v>368</v>
      </c>
      <c r="M566" s="16" t="s">
        <v>145</v>
      </c>
      <c r="N566" s="16" t="s">
        <v>25</v>
      </c>
      <c r="O566" s="16" t="s">
        <v>146</v>
      </c>
      <c r="P566" s="16" t="s">
        <v>1423</v>
      </c>
      <c r="Q566" s="91">
        <v>1200</v>
      </c>
      <c r="R566" s="19">
        <f>IF(EXACT($D$6,"LOT 3 (Tots)"),SUMIF(Inventari!K:K,Tasques!E566,Inventari!Q:Q),SUMIFS(Inventari!Q:Q,Inventari!O:O,$D$7,Inventari!K:K,Tasques!E566))</f>
        <v>2</v>
      </c>
      <c r="S566" s="19"/>
      <c r="T566" s="91">
        <f t="shared" si="32"/>
        <v>2400</v>
      </c>
      <c r="U566" s="19">
        <v>12</v>
      </c>
      <c r="V566" s="91">
        <f t="shared" si="33"/>
        <v>28800</v>
      </c>
      <c r="W566" s="86" t="e">
        <f>_xlfn.XLOOKUP(P566,#REF!,#REF!)</f>
        <v>#REF!</v>
      </c>
      <c r="X566" s="78" t="e">
        <f t="shared" si="34"/>
        <v>#REF!</v>
      </c>
      <c r="Y566" s="78" t="e">
        <f>IF(EXACT(COUNTIFS($B$1:B566,B566,$E$1:E566,E566),_xlfn.MAXIFS(AA:AA,B:B,B566,E:E,E566)),SUMIFS(X:X,B:B,B566,E:E,E566),"")</f>
        <v>#REF!</v>
      </c>
      <c r="Z566" s="79" t="str">
        <f t="shared" si="35"/>
        <v/>
      </c>
      <c r="AA566" s="97">
        <f>COUNTIFS($B$1:B566,B566,$E$1:E566,E566)</f>
        <v>5</v>
      </c>
      <c r="AB566" s="97"/>
    </row>
    <row r="567" spans="1:28" ht="19.95" customHeight="1" x14ac:dyDescent="0.3">
      <c r="A567" s="3" t="s">
        <v>61</v>
      </c>
      <c r="B567" s="16" t="s">
        <v>1469</v>
      </c>
      <c r="C567" s="16" t="s">
        <v>1470</v>
      </c>
      <c r="D567" s="16" t="s">
        <v>139</v>
      </c>
      <c r="E567" s="16" t="s">
        <v>295</v>
      </c>
      <c r="F567" s="16" t="s">
        <v>296</v>
      </c>
      <c r="G567" s="16" t="s">
        <v>1519</v>
      </c>
      <c r="H567" s="16" t="s">
        <v>1520</v>
      </c>
      <c r="I567" s="16" t="s">
        <v>1521</v>
      </c>
      <c r="J567" s="16" t="s">
        <v>23</v>
      </c>
      <c r="K567" s="16"/>
      <c r="L567" s="16" t="s">
        <v>368</v>
      </c>
      <c r="M567" s="16" t="s">
        <v>145</v>
      </c>
      <c r="N567" s="16" t="s">
        <v>25</v>
      </c>
      <c r="O567" s="16" t="s">
        <v>146</v>
      </c>
      <c r="P567" s="16" t="s">
        <v>1423</v>
      </c>
      <c r="Q567" s="91">
        <v>180</v>
      </c>
      <c r="R567" s="19">
        <f>IF(EXACT($D$6,"LOT 3 (Tots)"),SUMIF(Inventari!K:K,Tasques!E567,Inventari!Q:Q),SUMIFS(Inventari!Q:Q,Inventari!O:O,$D$7,Inventari!K:K,Tasques!E567))</f>
        <v>2</v>
      </c>
      <c r="S567" s="19"/>
      <c r="T567" s="91">
        <f t="shared" si="32"/>
        <v>360</v>
      </c>
      <c r="U567" s="19">
        <v>12</v>
      </c>
      <c r="V567" s="91">
        <f t="shared" si="33"/>
        <v>4320</v>
      </c>
      <c r="W567" s="86" t="e">
        <f>_xlfn.XLOOKUP(P567,#REF!,#REF!)</f>
        <v>#REF!</v>
      </c>
      <c r="X567" s="78" t="e">
        <f t="shared" si="34"/>
        <v>#REF!</v>
      </c>
      <c r="Y567" s="78" t="str">
        <f>IF(EXACT(COUNTIFS($B$1:B567,B567,$E$1:E567,E567),_xlfn.MAXIFS(AA:AA,B:B,B567,E:E,E567)),SUMIFS(X:X,B:B,B567,E:E,E567),"")</f>
        <v/>
      </c>
      <c r="Z567" s="79" t="str">
        <f t="shared" si="35"/>
        <v/>
      </c>
      <c r="AA567" s="97">
        <f>COUNTIFS($B$1:B567,B567,$E$1:E567,E567)</f>
        <v>1</v>
      </c>
      <c r="AB567" s="97"/>
    </row>
    <row r="568" spans="1:28" ht="19.95" customHeight="1" x14ac:dyDescent="0.3">
      <c r="A568" s="3" t="s">
        <v>61</v>
      </c>
      <c r="B568" s="16" t="s">
        <v>1469</v>
      </c>
      <c r="C568" s="16" t="s">
        <v>1470</v>
      </c>
      <c r="D568" s="16" t="s">
        <v>139</v>
      </c>
      <c r="E568" s="16" t="s">
        <v>295</v>
      </c>
      <c r="F568" s="16" t="s">
        <v>296</v>
      </c>
      <c r="G568" s="16" t="s">
        <v>1519</v>
      </c>
      <c r="H568" s="16" t="s">
        <v>1522</v>
      </c>
      <c r="I568" s="16" t="s">
        <v>1523</v>
      </c>
      <c r="J568" s="16" t="s">
        <v>23</v>
      </c>
      <c r="K568" s="16"/>
      <c r="L568" s="16" t="s">
        <v>368</v>
      </c>
      <c r="M568" s="16" t="s">
        <v>145</v>
      </c>
      <c r="N568" s="16" t="s">
        <v>25</v>
      </c>
      <c r="O568" s="16" t="s">
        <v>146</v>
      </c>
      <c r="P568" s="16" t="s">
        <v>1423</v>
      </c>
      <c r="Q568" s="91">
        <v>180</v>
      </c>
      <c r="R568" s="19">
        <f>IF(EXACT($D$6,"LOT 3 (Tots)"),SUMIF(Inventari!K:K,Tasques!E568,Inventari!Q:Q),SUMIFS(Inventari!Q:Q,Inventari!O:O,$D$7,Inventari!K:K,Tasques!E568))</f>
        <v>2</v>
      </c>
      <c r="S568" s="19"/>
      <c r="T568" s="91">
        <f t="shared" si="32"/>
        <v>360</v>
      </c>
      <c r="U568" s="19">
        <v>12</v>
      </c>
      <c r="V568" s="91">
        <f t="shared" si="33"/>
        <v>4320</v>
      </c>
      <c r="W568" s="86" t="e">
        <f>_xlfn.XLOOKUP(P568,#REF!,#REF!)</f>
        <v>#REF!</v>
      </c>
      <c r="X568" s="78" t="e">
        <f t="shared" si="34"/>
        <v>#REF!</v>
      </c>
      <c r="Y568" s="78" t="str">
        <f>IF(EXACT(COUNTIFS($B$1:B568,B568,$E$1:E568,E568),_xlfn.MAXIFS(AA:AA,B:B,B568,E:E,E568)),SUMIFS(X:X,B:B,B568,E:E,E568),"")</f>
        <v/>
      </c>
      <c r="Z568" s="79" t="str">
        <f t="shared" si="35"/>
        <v/>
      </c>
      <c r="AA568" s="97">
        <f>COUNTIFS($B$1:B568,B568,$E$1:E568,E568)</f>
        <v>2</v>
      </c>
      <c r="AB568" s="97"/>
    </row>
    <row r="569" spans="1:28" ht="19.95" customHeight="1" x14ac:dyDescent="0.3">
      <c r="A569" s="3" t="s">
        <v>61</v>
      </c>
      <c r="B569" s="16" t="s">
        <v>1469</v>
      </c>
      <c r="C569" s="16" t="s">
        <v>1470</v>
      </c>
      <c r="D569" s="16" t="s">
        <v>139</v>
      </c>
      <c r="E569" s="16" t="s">
        <v>295</v>
      </c>
      <c r="F569" s="16" t="s">
        <v>296</v>
      </c>
      <c r="G569" s="16" t="s">
        <v>1519</v>
      </c>
      <c r="H569" s="16" t="s">
        <v>1524</v>
      </c>
      <c r="I569" s="16" t="s">
        <v>1525</v>
      </c>
      <c r="J569" s="16" t="s">
        <v>23</v>
      </c>
      <c r="K569" s="16"/>
      <c r="L569" s="16" t="s">
        <v>368</v>
      </c>
      <c r="M569" s="16" t="s">
        <v>145</v>
      </c>
      <c r="N569" s="16" t="s">
        <v>25</v>
      </c>
      <c r="O569" s="16" t="s">
        <v>146</v>
      </c>
      <c r="P569" s="16" t="s">
        <v>1423</v>
      </c>
      <c r="Q569" s="91">
        <v>180</v>
      </c>
      <c r="R569" s="19">
        <f>IF(EXACT($D$6,"LOT 3 (Tots)"),SUMIF(Inventari!K:K,Tasques!E569,Inventari!Q:Q),SUMIFS(Inventari!Q:Q,Inventari!O:O,$D$7,Inventari!K:K,Tasques!E569))</f>
        <v>2</v>
      </c>
      <c r="S569" s="19"/>
      <c r="T569" s="91">
        <f t="shared" si="32"/>
        <v>360</v>
      </c>
      <c r="U569" s="19">
        <v>12</v>
      </c>
      <c r="V569" s="91">
        <f t="shared" si="33"/>
        <v>4320</v>
      </c>
      <c r="W569" s="86" t="e">
        <f>_xlfn.XLOOKUP(P569,#REF!,#REF!)</f>
        <v>#REF!</v>
      </c>
      <c r="X569" s="78" t="e">
        <f t="shared" si="34"/>
        <v>#REF!</v>
      </c>
      <c r="Y569" s="78" t="str">
        <f>IF(EXACT(COUNTIFS($B$1:B569,B569,$E$1:E569,E569),_xlfn.MAXIFS(AA:AA,B:B,B569,E:E,E569)),SUMIFS(X:X,B:B,B569,E:E,E569),"")</f>
        <v/>
      </c>
      <c r="Z569" s="79" t="str">
        <f t="shared" si="35"/>
        <v/>
      </c>
      <c r="AA569" s="97">
        <f>COUNTIFS($B$1:B569,B569,$E$1:E569,E569)</f>
        <v>3</v>
      </c>
      <c r="AB569" s="97"/>
    </row>
    <row r="570" spans="1:28" ht="19.95" customHeight="1" x14ac:dyDescent="0.3">
      <c r="A570" s="3" t="s">
        <v>61</v>
      </c>
      <c r="B570" s="16" t="s">
        <v>1469</v>
      </c>
      <c r="C570" s="16" t="s">
        <v>1470</v>
      </c>
      <c r="D570" s="16" t="s">
        <v>139</v>
      </c>
      <c r="E570" s="16" t="s">
        <v>295</v>
      </c>
      <c r="F570" s="16" t="s">
        <v>296</v>
      </c>
      <c r="G570" s="16" t="s">
        <v>1519</v>
      </c>
      <c r="H570" s="16" t="s">
        <v>1526</v>
      </c>
      <c r="I570" s="16" t="s">
        <v>1527</v>
      </c>
      <c r="J570" s="16" t="s">
        <v>23</v>
      </c>
      <c r="K570" s="16"/>
      <c r="L570" s="16" t="s">
        <v>368</v>
      </c>
      <c r="M570" s="16" t="s">
        <v>145</v>
      </c>
      <c r="N570" s="16" t="s">
        <v>25</v>
      </c>
      <c r="O570" s="16" t="s">
        <v>146</v>
      </c>
      <c r="P570" s="16" t="s">
        <v>1423</v>
      </c>
      <c r="Q570" s="91">
        <v>180</v>
      </c>
      <c r="R570" s="19">
        <f>IF(EXACT($D$6,"LOT 3 (Tots)"),SUMIF(Inventari!K:K,Tasques!E570,Inventari!Q:Q),SUMIFS(Inventari!Q:Q,Inventari!O:O,$D$7,Inventari!K:K,Tasques!E570))</f>
        <v>2</v>
      </c>
      <c r="S570" s="19"/>
      <c r="T570" s="91">
        <f t="shared" si="32"/>
        <v>360</v>
      </c>
      <c r="U570" s="19">
        <v>12</v>
      </c>
      <c r="V570" s="91">
        <f t="shared" si="33"/>
        <v>4320</v>
      </c>
      <c r="W570" s="86" t="e">
        <f>_xlfn.XLOOKUP(P570,#REF!,#REF!)</f>
        <v>#REF!</v>
      </c>
      <c r="X570" s="78" t="e">
        <f t="shared" si="34"/>
        <v>#REF!</v>
      </c>
      <c r="Y570" s="78" t="e">
        <f>IF(EXACT(COUNTIFS($B$1:B570,B570,$E$1:E570,E570),_xlfn.MAXIFS(AA:AA,B:B,B570,E:E,E570)),SUMIFS(X:X,B:B,B570,E:E,E570),"")</f>
        <v>#REF!</v>
      </c>
      <c r="Z570" s="79" t="e">
        <f t="shared" si="35"/>
        <v>#REF!</v>
      </c>
      <c r="AA570" s="97">
        <f>COUNTIFS($B$1:B570,B570,$E$1:E570,E570)</f>
        <v>4</v>
      </c>
      <c r="AB570" s="97"/>
    </row>
    <row r="571" spans="1:28" ht="19.95" customHeight="1" x14ac:dyDescent="0.3">
      <c r="A571" s="9" t="s">
        <v>61</v>
      </c>
      <c r="B571" s="21" t="s">
        <v>1528</v>
      </c>
      <c r="C571" s="21" t="s">
        <v>1529</v>
      </c>
      <c r="D571" s="21" t="s">
        <v>139</v>
      </c>
      <c r="E571" s="21" t="s">
        <v>179</v>
      </c>
      <c r="F571" s="21" t="s">
        <v>180</v>
      </c>
      <c r="G571" s="21" t="s">
        <v>1530</v>
      </c>
      <c r="H571" s="21" t="s">
        <v>1531</v>
      </c>
      <c r="I571" s="21" t="s">
        <v>1532</v>
      </c>
      <c r="J571" s="21" t="s">
        <v>167</v>
      </c>
      <c r="K571" s="21" t="s">
        <v>1533</v>
      </c>
      <c r="L571" s="21" t="s">
        <v>70</v>
      </c>
      <c r="M571" s="21" t="s">
        <v>145</v>
      </c>
      <c r="N571" s="21" t="s">
        <v>25</v>
      </c>
      <c r="O571" s="21" t="s">
        <v>146</v>
      </c>
      <c r="P571" s="21" t="s">
        <v>1423</v>
      </c>
      <c r="Q571" s="92">
        <v>120</v>
      </c>
      <c r="R571" s="22">
        <f>IF(EXACT($D$6,"LOT 3 (Tots)"),SUMIF(Inventari!K:K,Tasques!E571,Inventari!Q:Q),SUMIFS(Inventari!Q:Q,Inventari!O:O,$D$7,Inventari!K:K,Tasques!E571))</f>
        <v>5</v>
      </c>
      <c r="S571" s="22"/>
      <c r="T571" s="92">
        <f t="shared" si="32"/>
        <v>600</v>
      </c>
      <c r="U571" s="22">
        <v>4</v>
      </c>
      <c r="V571" s="92">
        <f t="shared" si="33"/>
        <v>2400</v>
      </c>
      <c r="W571" s="87" t="e">
        <f>_xlfn.XLOOKUP(P571,#REF!,#REF!)</f>
        <v>#REF!</v>
      </c>
      <c r="X571" s="80" t="e">
        <f t="shared" si="34"/>
        <v>#REF!</v>
      </c>
      <c r="Y571" s="80" t="str">
        <f>IF(EXACT(COUNTIFS($B$1:B571,B571,$E$1:E571,E571),_xlfn.MAXIFS(AA:AA,B:B,B571,E:E,E571)),SUMIFS(X:X,B:B,B571,E:E,E571),"")</f>
        <v/>
      </c>
      <c r="Z571" s="81" t="str">
        <f t="shared" si="35"/>
        <v/>
      </c>
      <c r="AA571" s="98">
        <f>COUNTIFS($B$1:B571,B571,$E$1:E571,E571)</f>
        <v>1</v>
      </c>
      <c r="AB571" s="98"/>
    </row>
    <row r="572" spans="1:28" ht="19.95" customHeight="1" x14ac:dyDescent="0.3">
      <c r="A572" s="9" t="s">
        <v>61</v>
      </c>
      <c r="B572" s="21" t="s">
        <v>1528</v>
      </c>
      <c r="C572" s="21" t="s">
        <v>1529</v>
      </c>
      <c r="D572" s="21" t="s">
        <v>139</v>
      </c>
      <c r="E572" s="21" t="s">
        <v>179</v>
      </c>
      <c r="F572" s="21" t="s">
        <v>180</v>
      </c>
      <c r="G572" s="21" t="s">
        <v>1530</v>
      </c>
      <c r="H572" s="21" t="s">
        <v>1534</v>
      </c>
      <c r="I572" s="21" t="s">
        <v>1535</v>
      </c>
      <c r="J572" s="21" t="s">
        <v>23</v>
      </c>
      <c r="K572" s="21"/>
      <c r="L572" s="21" t="s">
        <v>70</v>
      </c>
      <c r="M572" s="21" t="s">
        <v>145</v>
      </c>
      <c r="N572" s="21" t="s">
        <v>25</v>
      </c>
      <c r="O572" s="21" t="s">
        <v>146</v>
      </c>
      <c r="P572" s="21" t="s">
        <v>1423</v>
      </c>
      <c r="Q572" s="92">
        <v>120</v>
      </c>
      <c r="R572" s="22">
        <f>IF(EXACT($D$6,"LOT 3 (Tots)"),SUMIF(Inventari!K:K,Tasques!E572,Inventari!Q:Q),SUMIFS(Inventari!Q:Q,Inventari!O:O,$D$7,Inventari!K:K,Tasques!E572))</f>
        <v>5</v>
      </c>
      <c r="S572" s="22"/>
      <c r="T572" s="92">
        <f t="shared" si="32"/>
        <v>600</v>
      </c>
      <c r="U572" s="22">
        <v>4</v>
      </c>
      <c r="V572" s="92">
        <f t="shared" si="33"/>
        <v>2400</v>
      </c>
      <c r="W572" s="87" t="e">
        <f>_xlfn.XLOOKUP(P572,#REF!,#REF!)</f>
        <v>#REF!</v>
      </c>
      <c r="X572" s="80" t="e">
        <f t="shared" si="34"/>
        <v>#REF!</v>
      </c>
      <c r="Y572" s="80" t="str">
        <f>IF(EXACT(COUNTIFS($B$1:B572,B572,$E$1:E572,E572),_xlfn.MAXIFS(AA:AA,B:B,B572,E:E,E572)),SUMIFS(X:X,B:B,B572,E:E,E572),"")</f>
        <v/>
      </c>
      <c r="Z572" s="81" t="str">
        <f t="shared" si="35"/>
        <v/>
      </c>
      <c r="AA572" s="98">
        <f>COUNTIFS($B$1:B572,B572,$E$1:E572,E572)</f>
        <v>2</v>
      </c>
      <c r="AB572" s="98"/>
    </row>
    <row r="573" spans="1:28" ht="19.95" customHeight="1" x14ac:dyDescent="0.3">
      <c r="A573" s="9" t="s">
        <v>61</v>
      </c>
      <c r="B573" s="21" t="s">
        <v>1528</v>
      </c>
      <c r="C573" s="21" t="s">
        <v>1529</v>
      </c>
      <c r="D573" s="21" t="s">
        <v>139</v>
      </c>
      <c r="E573" s="21" t="s">
        <v>179</v>
      </c>
      <c r="F573" s="21" t="s">
        <v>180</v>
      </c>
      <c r="G573" s="21" t="s">
        <v>1530</v>
      </c>
      <c r="H573" s="21" t="s">
        <v>1536</v>
      </c>
      <c r="I573" s="21" t="s">
        <v>1537</v>
      </c>
      <c r="J573" s="21" t="s">
        <v>23</v>
      </c>
      <c r="K573" s="21"/>
      <c r="L573" s="21" t="s">
        <v>70</v>
      </c>
      <c r="M573" s="21" t="s">
        <v>145</v>
      </c>
      <c r="N573" s="21" t="s">
        <v>25</v>
      </c>
      <c r="O573" s="21" t="s">
        <v>146</v>
      </c>
      <c r="P573" s="21" t="s">
        <v>1423</v>
      </c>
      <c r="Q573" s="92">
        <v>120</v>
      </c>
      <c r="R573" s="22">
        <f>IF(EXACT($D$6,"LOT 3 (Tots)"),SUMIF(Inventari!K:K,Tasques!E573,Inventari!Q:Q),SUMIFS(Inventari!Q:Q,Inventari!O:O,$D$7,Inventari!K:K,Tasques!E573))</f>
        <v>5</v>
      </c>
      <c r="S573" s="22"/>
      <c r="T573" s="92">
        <f t="shared" si="32"/>
        <v>600</v>
      </c>
      <c r="U573" s="22">
        <v>4</v>
      </c>
      <c r="V573" s="92">
        <f t="shared" si="33"/>
        <v>2400</v>
      </c>
      <c r="W573" s="87" t="e">
        <f>_xlfn.XLOOKUP(P573,#REF!,#REF!)</f>
        <v>#REF!</v>
      </c>
      <c r="X573" s="80" t="e">
        <f t="shared" si="34"/>
        <v>#REF!</v>
      </c>
      <c r="Y573" s="80" t="str">
        <f>IF(EXACT(COUNTIFS($B$1:B573,B573,$E$1:E573,E573),_xlfn.MAXIFS(AA:AA,B:B,B573,E:E,E573)),SUMIFS(X:X,B:B,B573,E:E,E573),"")</f>
        <v/>
      </c>
      <c r="Z573" s="81" t="str">
        <f t="shared" si="35"/>
        <v/>
      </c>
      <c r="AA573" s="98">
        <f>COUNTIFS($B$1:B573,B573,$E$1:E573,E573)</f>
        <v>3</v>
      </c>
      <c r="AB573" s="98"/>
    </row>
    <row r="574" spans="1:28" ht="19.95" customHeight="1" x14ac:dyDescent="0.3">
      <c r="A574" s="9" t="s">
        <v>61</v>
      </c>
      <c r="B574" s="21" t="s">
        <v>1528</v>
      </c>
      <c r="C574" s="21" t="s">
        <v>1529</v>
      </c>
      <c r="D574" s="21" t="s">
        <v>139</v>
      </c>
      <c r="E574" s="21" t="s">
        <v>179</v>
      </c>
      <c r="F574" s="21" t="s">
        <v>180</v>
      </c>
      <c r="G574" s="21" t="s">
        <v>1530</v>
      </c>
      <c r="H574" s="21" t="s">
        <v>1538</v>
      </c>
      <c r="I574" s="21" t="s">
        <v>1539</v>
      </c>
      <c r="J574" s="21" t="s">
        <v>23</v>
      </c>
      <c r="K574" s="21"/>
      <c r="L574" s="21" t="s">
        <v>70</v>
      </c>
      <c r="M574" s="21" t="s">
        <v>145</v>
      </c>
      <c r="N574" s="21" t="s">
        <v>25</v>
      </c>
      <c r="O574" s="21" t="s">
        <v>146</v>
      </c>
      <c r="P574" s="21" t="s">
        <v>1423</v>
      </c>
      <c r="Q574" s="92">
        <v>120</v>
      </c>
      <c r="R574" s="22">
        <f>IF(EXACT($D$6,"LOT 3 (Tots)"),SUMIF(Inventari!K:K,Tasques!E574,Inventari!Q:Q),SUMIFS(Inventari!Q:Q,Inventari!O:O,$D$7,Inventari!K:K,Tasques!E574))</f>
        <v>5</v>
      </c>
      <c r="S574" s="22"/>
      <c r="T574" s="92">
        <f t="shared" si="32"/>
        <v>600</v>
      </c>
      <c r="U574" s="22">
        <v>4</v>
      </c>
      <c r="V574" s="92">
        <f t="shared" si="33"/>
        <v>2400</v>
      </c>
      <c r="W574" s="87" t="e">
        <f>_xlfn.XLOOKUP(P574,#REF!,#REF!)</f>
        <v>#REF!</v>
      </c>
      <c r="X574" s="80" t="e">
        <f t="shared" si="34"/>
        <v>#REF!</v>
      </c>
      <c r="Y574" s="80" t="str">
        <f>IF(EXACT(COUNTIFS($B$1:B574,B574,$E$1:E574,E574),_xlfn.MAXIFS(AA:AA,B:B,B574,E:E,E574)),SUMIFS(X:X,B:B,B574,E:E,E574),"")</f>
        <v/>
      </c>
      <c r="Z574" s="81" t="str">
        <f t="shared" si="35"/>
        <v/>
      </c>
      <c r="AA574" s="98">
        <f>COUNTIFS($B$1:B574,B574,$E$1:E574,E574)</f>
        <v>4</v>
      </c>
      <c r="AB574" s="98"/>
    </row>
    <row r="575" spans="1:28" ht="19.95" customHeight="1" x14ac:dyDescent="0.3">
      <c r="A575" s="9" t="s">
        <v>61</v>
      </c>
      <c r="B575" s="21" t="s">
        <v>1528</v>
      </c>
      <c r="C575" s="21" t="s">
        <v>1529</v>
      </c>
      <c r="D575" s="21" t="s">
        <v>139</v>
      </c>
      <c r="E575" s="21" t="s">
        <v>179</v>
      </c>
      <c r="F575" s="21" t="s">
        <v>180</v>
      </c>
      <c r="G575" s="21" t="s">
        <v>1530</v>
      </c>
      <c r="H575" s="21" t="s">
        <v>1540</v>
      </c>
      <c r="I575" s="21" t="s">
        <v>1541</v>
      </c>
      <c r="J575" s="21" t="s">
        <v>167</v>
      </c>
      <c r="K575" s="21" t="s">
        <v>1542</v>
      </c>
      <c r="L575" s="21" t="s">
        <v>70</v>
      </c>
      <c r="M575" s="21" t="s">
        <v>145</v>
      </c>
      <c r="N575" s="21" t="s">
        <v>25</v>
      </c>
      <c r="O575" s="21" t="s">
        <v>146</v>
      </c>
      <c r="P575" s="21" t="s">
        <v>1423</v>
      </c>
      <c r="Q575" s="92">
        <v>120</v>
      </c>
      <c r="R575" s="22">
        <f>IF(EXACT($D$6,"LOT 3 (Tots)"),SUMIF(Inventari!K:K,Tasques!E575,Inventari!Q:Q),SUMIFS(Inventari!Q:Q,Inventari!O:O,$D$7,Inventari!K:K,Tasques!E575))</f>
        <v>5</v>
      </c>
      <c r="S575" s="22"/>
      <c r="T575" s="92">
        <f t="shared" si="32"/>
        <v>600</v>
      </c>
      <c r="U575" s="22">
        <v>4</v>
      </c>
      <c r="V575" s="92">
        <f t="shared" si="33"/>
        <v>2400</v>
      </c>
      <c r="W575" s="87" t="e">
        <f>_xlfn.XLOOKUP(P575,#REF!,#REF!)</f>
        <v>#REF!</v>
      </c>
      <c r="X575" s="80" t="e">
        <f t="shared" si="34"/>
        <v>#REF!</v>
      </c>
      <c r="Y575" s="80" t="e">
        <f>IF(EXACT(COUNTIFS($B$1:B575,B575,$E$1:E575,E575),_xlfn.MAXIFS(AA:AA,B:B,B575,E:E,E575)),SUMIFS(X:X,B:B,B575,E:E,E575),"")</f>
        <v>#REF!</v>
      </c>
      <c r="Z575" s="81" t="str">
        <f t="shared" si="35"/>
        <v/>
      </c>
      <c r="AA575" s="98">
        <f>COUNTIFS($B$1:B575,B575,$E$1:E575,E575)</f>
        <v>5</v>
      </c>
      <c r="AB575" s="98"/>
    </row>
    <row r="576" spans="1:28" ht="19.95" customHeight="1" x14ac:dyDescent="0.3">
      <c r="A576" s="9" t="s">
        <v>61</v>
      </c>
      <c r="B576" s="21" t="s">
        <v>1528</v>
      </c>
      <c r="C576" s="21" t="s">
        <v>1529</v>
      </c>
      <c r="D576" s="21" t="s">
        <v>139</v>
      </c>
      <c r="E576" s="21" t="s">
        <v>257</v>
      </c>
      <c r="F576" s="21" t="s">
        <v>258</v>
      </c>
      <c r="G576" s="21" t="s">
        <v>1543</v>
      </c>
      <c r="H576" s="21" t="s">
        <v>1544</v>
      </c>
      <c r="I576" s="21" t="s">
        <v>1545</v>
      </c>
      <c r="J576" s="21" t="s">
        <v>23</v>
      </c>
      <c r="K576" s="21"/>
      <c r="L576" s="21" t="s">
        <v>70</v>
      </c>
      <c r="M576" s="21" t="s">
        <v>145</v>
      </c>
      <c r="N576" s="21" t="s">
        <v>25</v>
      </c>
      <c r="O576" s="21" t="s">
        <v>146</v>
      </c>
      <c r="P576" s="21" t="s">
        <v>1423</v>
      </c>
      <c r="Q576" s="92">
        <v>60</v>
      </c>
      <c r="R576" s="22">
        <f>IF(EXACT($D$6,"LOT 3 (Tots)"),SUMIF(Inventari!K:K,Tasques!E576,Inventari!Q:Q),SUMIFS(Inventari!Q:Q,Inventari!O:O,$D$7,Inventari!K:K,Tasques!E576))</f>
        <v>355</v>
      </c>
      <c r="S576" s="22"/>
      <c r="T576" s="92">
        <f t="shared" si="32"/>
        <v>21300</v>
      </c>
      <c r="U576" s="22">
        <v>4</v>
      </c>
      <c r="V576" s="92">
        <f t="shared" si="33"/>
        <v>85200</v>
      </c>
      <c r="W576" s="87" t="e">
        <f>_xlfn.XLOOKUP(P576,#REF!,#REF!)</f>
        <v>#REF!</v>
      </c>
      <c r="X576" s="80" t="e">
        <f t="shared" si="34"/>
        <v>#REF!</v>
      </c>
      <c r="Y576" s="80" t="e">
        <f>IF(EXACT(COUNTIFS($B$1:B576,B576,$E$1:E576,E576),_xlfn.MAXIFS(AA:AA,B:B,B576,E:E,E576)),SUMIFS(X:X,B:B,B576,E:E,E576),"")</f>
        <v>#REF!</v>
      </c>
      <c r="Z576" s="81" t="e">
        <f t="shared" si="35"/>
        <v>#REF!</v>
      </c>
      <c r="AA576" s="98">
        <f>COUNTIFS($B$1:B576,B576,$E$1:E576,E576)</f>
        <v>1</v>
      </c>
      <c r="AB576" s="98"/>
    </row>
    <row r="577" spans="1:28" ht="19.95" customHeight="1" x14ac:dyDescent="0.3">
      <c r="A577" s="3" t="s">
        <v>61</v>
      </c>
      <c r="B577" s="16" t="s">
        <v>1546</v>
      </c>
      <c r="C577" s="16" t="s">
        <v>1547</v>
      </c>
      <c r="D577" s="16" t="s">
        <v>139</v>
      </c>
      <c r="E577" s="16" t="s">
        <v>154</v>
      </c>
      <c r="F577" s="16" t="s">
        <v>155</v>
      </c>
      <c r="G577" s="16" t="s">
        <v>1548</v>
      </c>
      <c r="H577" s="16" t="s">
        <v>1549</v>
      </c>
      <c r="I577" s="16" t="s">
        <v>1550</v>
      </c>
      <c r="J577" s="16" t="s">
        <v>23</v>
      </c>
      <c r="K577" s="16"/>
      <c r="L577" s="16" t="s">
        <v>412</v>
      </c>
      <c r="M577" s="16" t="s">
        <v>145</v>
      </c>
      <c r="N577" s="16" t="s">
        <v>25</v>
      </c>
      <c r="O577" s="16" t="s">
        <v>146</v>
      </c>
      <c r="P577" s="16" t="s">
        <v>1423</v>
      </c>
      <c r="Q577" s="91">
        <v>450</v>
      </c>
      <c r="R577" s="19">
        <f>IF(EXACT($D$6,"LOT 3 (Tots)"),SUMIF(Inventari!K:K,Tasques!E577,Inventari!Q:Q),SUMIFS(Inventari!Q:Q,Inventari!O:O,$D$7,Inventari!K:K,Tasques!E577))</f>
        <v>1</v>
      </c>
      <c r="S577" s="19"/>
      <c r="T577" s="91">
        <f t="shared" si="32"/>
        <v>450</v>
      </c>
      <c r="U577" s="19">
        <v>2</v>
      </c>
      <c r="V577" s="91">
        <f t="shared" si="33"/>
        <v>900</v>
      </c>
      <c r="W577" s="86" t="e">
        <f>_xlfn.XLOOKUP(P577,#REF!,#REF!)</f>
        <v>#REF!</v>
      </c>
      <c r="X577" s="78" t="e">
        <f t="shared" si="34"/>
        <v>#REF!</v>
      </c>
      <c r="Y577" s="78" t="str">
        <f>IF(EXACT(COUNTIFS($B$1:B577,B577,$E$1:E577,E577),_xlfn.MAXIFS(AA:AA,B:B,B577,E:E,E577)),SUMIFS(X:X,B:B,B577,E:E,E577),"")</f>
        <v/>
      </c>
      <c r="Z577" s="79" t="str">
        <f t="shared" si="35"/>
        <v/>
      </c>
      <c r="AA577" s="97">
        <f>COUNTIFS($B$1:B577,B577,$E$1:E577,E577)</f>
        <v>1</v>
      </c>
      <c r="AB577" s="97"/>
    </row>
    <row r="578" spans="1:28" ht="19.95" customHeight="1" x14ac:dyDescent="0.3">
      <c r="A578" s="3" t="s">
        <v>61</v>
      </c>
      <c r="B578" s="16" t="s">
        <v>1546</v>
      </c>
      <c r="C578" s="16" t="s">
        <v>1547</v>
      </c>
      <c r="D578" s="16" t="s">
        <v>139</v>
      </c>
      <c r="E578" s="16" t="s">
        <v>154</v>
      </c>
      <c r="F578" s="16" t="s">
        <v>155</v>
      </c>
      <c r="G578" s="16" t="s">
        <v>1548</v>
      </c>
      <c r="H578" s="16" t="s">
        <v>1551</v>
      </c>
      <c r="I578" s="16" t="s">
        <v>1552</v>
      </c>
      <c r="J578" s="16" t="s">
        <v>23</v>
      </c>
      <c r="K578" s="16"/>
      <c r="L578" s="16" t="s">
        <v>412</v>
      </c>
      <c r="M578" s="16" t="s">
        <v>145</v>
      </c>
      <c r="N578" s="16" t="s">
        <v>25</v>
      </c>
      <c r="O578" s="16" t="s">
        <v>146</v>
      </c>
      <c r="P578" s="16" t="s">
        <v>1423</v>
      </c>
      <c r="Q578" s="91">
        <v>450</v>
      </c>
      <c r="R578" s="19">
        <f>IF(EXACT($D$6,"LOT 3 (Tots)"),SUMIF(Inventari!K:K,Tasques!E578,Inventari!Q:Q),SUMIFS(Inventari!Q:Q,Inventari!O:O,$D$7,Inventari!K:K,Tasques!E578))</f>
        <v>1</v>
      </c>
      <c r="S578" s="19"/>
      <c r="T578" s="91">
        <f t="shared" si="32"/>
        <v>450</v>
      </c>
      <c r="U578" s="19">
        <v>2</v>
      </c>
      <c r="V578" s="91">
        <f t="shared" si="33"/>
        <v>900</v>
      </c>
      <c r="W578" s="86" t="e">
        <f>_xlfn.XLOOKUP(P578,#REF!,#REF!)</f>
        <v>#REF!</v>
      </c>
      <c r="X578" s="78" t="e">
        <f t="shared" si="34"/>
        <v>#REF!</v>
      </c>
      <c r="Y578" s="78" t="e">
        <f>IF(EXACT(COUNTIFS($B$1:B578,B578,$E$1:E578,E578),_xlfn.MAXIFS(AA:AA,B:B,B578,E:E,E578)),SUMIFS(X:X,B:B,B578,E:E,E578),"")</f>
        <v>#REF!</v>
      </c>
      <c r="Z578" s="79" t="str">
        <f t="shared" si="35"/>
        <v/>
      </c>
      <c r="AA578" s="97">
        <f>COUNTIFS($B$1:B578,B578,$E$1:E578,E578)</f>
        <v>2</v>
      </c>
      <c r="AB578" s="97"/>
    </row>
    <row r="579" spans="1:28" ht="19.95" customHeight="1" x14ac:dyDescent="0.3">
      <c r="A579" s="3" t="s">
        <v>61</v>
      </c>
      <c r="B579" s="16" t="s">
        <v>1546</v>
      </c>
      <c r="C579" s="16" t="s">
        <v>1547</v>
      </c>
      <c r="D579" s="16" t="s">
        <v>139</v>
      </c>
      <c r="E579" s="16" t="s">
        <v>169</v>
      </c>
      <c r="F579" s="16" t="s">
        <v>170</v>
      </c>
      <c r="G579" s="16" t="s">
        <v>1553</v>
      </c>
      <c r="H579" s="16" t="s">
        <v>1554</v>
      </c>
      <c r="I579" s="16" t="s">
        <v>1555</v>
      </c>
      <c r="J579" s="16" t="s">
        <v>23</v>
      </c>
      <c r="K579" s="16"/>
      <c r="L579" s="16" t="s">
        <v>412</v>
      </c>
      <c r="M579" s="16" t="s">
        <v>145</v>
      </c>
      <c r="N579" s="16" t="s">
        <v>25</v>
      </c>
      <c r="O579" s="16" t="s">
        <v>146</v>
      </c>
      <c r="P579" s="16" t="s">
        <v>1423</v>
      </c>
      <c r="Q579" s="91">
        <v>450</v>
      </c>
      <c r="R579" s="19">
        <f>IF(EXACT($D$6,"LOT 3 (Tots)"),SUMIF(Inventari!K:K,Tasques!E579,Inventari!Q:Q),SUMIFS(Inventari!Q:Q,Inventari!O:O,$D$7,Inventari!K:K,Tasques!E579))</f>
        <v>2</v>
      </c>
      <c r="S579" s="19"/>
      <c r="T579" s="91">
        <f t="shared" si="32"/>
        <v>900</v>
      </c>
      <c r="U579" s="19">
        <v>2</v>
      </c>
      <c r="V579" s="91">
        <f t="shared" si="33"/>
        <v>1800</v>
      </c>
      <c r="W579" s="86" t="e">
        <f>_xlfn.XLOOKUP(P579,#REF!,#REF!)</f>
        <v>#REF!</v>
      </c>
      <c r="X579" s="78" t="e">
        <f t="shared" si="34"/>
        <v>#REF!</v>
      </c>
      <c r="Y579" s="78" t="str">
        <f>IF(EXACT(COUNTIFS($B$1:B579,B579,$E$1:E579,E579),_xlfn.MAXIFS(AA:AA,B:B,B579,E:E,E579)),SUMIFS(X:X,B:B,B579,E:E,E579),"")</f>
        <v/>
      </c>
      <c r="Z579" s="79" t="str">
        <f t="shared" si="35"/>
        <v/>
      </c>
      <c r="AA579" s="97">
        <f>COUNTIFS($B$1:B579,B579,$E$1:E579,E579)</f>
        <v>1</v>
      </c>
      <c r="AB579" s="97"/>
    </row>
    <row r="580" spans="1:28" ht="19.95" customHeight="1" x14ac:dyDescent="0.3">
      <c r="A580" s="3" t="s">
        <v>61</v>
      </c>
      <c r="B580" s="16" t="s">
        <v>1546</v>
      </c>
      <c r="C580" s="16" t="s">
        <v>1547</v>
      </c>
      <c r="D580" s="16" t="s">
        <v>139</v>
      </c>
      <c r="E580" s="16" t="s">
        <v>169</v>
      </c>
      <c r="F580" s="16" t="s">
        <v>170</v>
      </c>
      <c r="G580" s="16" t="s">
        <v>1553</v>
      </c>
      <c r="H580" s="16" t="s">
        <v>1556</v>
      </c>
      <c r="I580" s="16" t="s">
        <v>1552</v>
      </c>
      <c r="J580" s="16" t="s">
        <v>23</v>
      </c>
      <c r="K580" s="16"/>
      <c r="L580" s="16" t="s">
        <v>412</v>
      </c>
      <c r="M580" s="16" t="s">
        <v>145</v>
      </c>
      <c r="N580" s="16" t="s">
        <v>25</v>
      </c>
      <c r="O580" s="16" t="s">
        <v>146</v>
      </c>
      <c r="P580" s="16" t="s">
        <v>1423</v>
      </c>
      <c r="Q580" s="91">
        <v>450</v>
      </c>
      <c r="R580" s="19">
        <f>IF(EXACT($D$6,"LOT 3 (Tots)"),SUMIF(Inventari!K:K,Tasques!E580,Inventari!Q:Q),SUMIFS(Inventari!Q:Q,Inventari!O:O,$D$7,Inventari!K:K,Tasques!E580))</f>
        <v>2</v>
      </c>
      <c r="S580" s="19"/>
      <c r="T580" s="91">
        <f t="shared" si="32"/>
        <v>900</v>
      </c>
      <c r="U580" s="19">
        <v>2</v>
      </c>
      <c r="V580" s="91">
        <f t="shared" si="33"/>
        <v>1800</v>
      </c>
      <c r="W580" s="86" t="e">
        <f>_xlfn.XLOOKUP(P580,#REF!,#REF!)</f>
        <v>#REF!</v>
      </c>
      <c r="X580" s="78" t="e">
        <f t="shared" si="34"/>
        <v>#REF!</v>
      </c>
      <c r="Y580" s="78" t="e">
        <f>IF(EXACT(COUNTIFS($B$1:B580,B580,$E$1:E580,E580),_xlfn.MAXIFS(AA:AA,B:B,B580,E:E,E580)),SUMIFS(X:X,B:B,B580,E:E,E580),"")</f>
        <v>#REF!</v>
      </c>
      <c r="Z580" s="79" t="str">
        <f t="shared" si="35"/>
        <v/>
      </c>
      <c r="AA580" s="97">
        <f>COUNTIFS($B$1:B580,B580,$E$1:E580,E580)</f>
        <v>2</v>
      </c>
      <c r="AB580" s="97"/>
    </row>
    <row r="581" spans="1:28" ht="19.95" customHeight="1" x14ac:dyDescent="0.3">
      <c r="A581" s="3" t="s">
        <v>61</v>
      </c>
      <c r="B581" s="16" t="s">
        <v>1546</v>
      </c>
      <c r="C581" s="16" t="s">
        <v>1547</v>
      </c>
      <c r="D581" s="16" t="s">
        <v>139</v>
      </c>
      <c r="E581" s="16" t="s">
        <v>179</v>
      </c>
      <c r="F581" s="16" t="s">
        <v>180</v>
      </c>
      <c r="G581" s="16" t="s">
        <v>1557</v>
      </c>
      <c r="H581" s="16" t="s">
        <v>1558</v>
      </c>
      <c r="I581" s="16" t="s">
        <v>1559</v>
      </c>
      <c r="J581" s="16" t="s">
        <v>167</v>
      </c>
      <c r="K581" s="16" t="s">
        <v>307</v>
      </c>
      <c r="L581" s="16" t="s">
        <v>412</v>
      </c>
      <c r="M581" s="16" t="s">
        <v>145</v>
      </c>
      <c r="N581" s="16" t="s">
        <v>25</v>
      </c>
      <c r="O581" s="16" t="s">
        <v>146</v>
      </c>
      <c r="P581" s="16" t="s">
        <v>1423</v>
      </c>
      <c r="Q581" s="91">
        <v>600</v>
      </c>
      <c r="R581" s="19">
        <f>IF(EXACT($D$6,"LOT 3 (Tots)"),SUMIF(Inventari!K:K,Tasques!E581,Inventari!Q:Q),SUMIFS(Inventari!Q:Q,Inventari!O:O,$D$7,Inventari!K:K,Tasques!E581))</f>
        <v>5</v>
      </c>
      <c r="S581" s="19"/>
      <c r="T581" s="91">
        <f t="shared" si="32"/>
        <v>3000</v>
      </c>
      <c r="U581" s="19">
        <v>2</v>
      </c>
      <c r="V581" s="91">
        <f t="shared" si="33"/>
        <v>6000</v>
      </c>
      <c r="W581" s="86" t="e">
        <f>_xlfn.XLOOKUP(P581,#REF!,#REF!)</f>
        <v>#REF!</v>
      </c>
      <c r="X581" s="78" t="e">
        <f t="shared" si="34"/>
        <v>#REF!</v>
      </c>
      <c r="Y581" s="78" t="str">
        <f>IF(EXACT(COUNTIFS($B$1:B581,B581,$E$1:E581,E581),_xlfn.MAXIFS(AA:AA,B:B,B581,E:E,E581)),SUMIFS(X:X,B:B,B581,E:E,E581),"")</f>
        <v/>
      </c>
      <c r="Z581" s="79" t="str">
        <f t="shared" si="35"/>
        <v/>
      </c>
      <c r="AA581" s="97">
        <f>COUNTIFS($B$1:B581,B581,$E$1:E581,E581)</f>
        <v>1</v>
      </c>
      <c r="AB581" s="97"/>
    </row>
    <row r="582" spans="1:28" ht="19.95" customHeight="1" x14ac:dyDescent="0.3">
      <c r="A582" s="3" t="s">
        <v>61</v>
      </c>
      <c r="B582" s="16" t="s">
        <v>1546</v>
      </c>
      <c r="C582" s="16" t="s">
        <v>1547</v>
      </c>
      <c r="D582" s="16" t="s">
        <v>139</v>
      </c>
      <c r="E582" s="16" t="s">
        <v>179</v>
      </c>
      <c r="F582" s="16" t="s">
        <v>180</v>
      </c>
      <c r="G582" s="16" t="s">
        <v>1557</v>
      </c>
      <c r="H582" s="16" t="s">
        <v>1560</v>
      </c>
      <c r="I582" s="16" t="s">
        <v>1561</v>
      </c>
      <c r="J582" s="16" t="s">
        <v>23</v>
      </c>
      <c r="K582" s="16"/>
      <c r="L582" s="16" t="s">
        <v>412</v>
      </c>
      <c r="M582" s="16" t="s">
        <v>145</v>
      </c>
      <c r="N582" s="16" t="s">
        <v>25</v>
      </c>
      <c r="O582" s="16" t="s">
        <v>146</v>
      </c>
      <c r="P582" s="16" t="s">
        <v>1423</v>
      </c>
      <c r="Q582" s="91">
        <v>600</v>
      </c>
      <c r="R582" s="19">
        <f>IF(EXACT($D$6,"LOT 3 (Tots)"),SUMIF(Inventari!K:K,Tasques!E582,Inventari!Q:Q),SUMIFS(Inventari!Q:Q,Inventari!O:O,$D$7,Inventari!K:K,Tasques!E582))</f>
        <v>5</v>
      </c>
      <c r="S582" s="19"/>
      <c r="T582" s="91">
        <f t="shared" si="32"/>
        <v>3000</v>
      </c>
      <c r="U582" s="19">
        <v>2</v>
      </c>
      <c r="V582" s="91">
        <f t="shared" si="33"/>
        <v>6000</v>
      </c>
      <c r="W582" s="86" t="e">
        <f>_xlfn.XLOOKUP(P582,#REF!,#REF!)</f>
        <v>#REF!</v>
      </c>
      <c r="X582" s="78" t="e">
        <f t="shared" si="34"/>
        <v>#REF!</v>
      </c>
      <c r="Y582" s="78" t="str">
        <f>IF(EXACT(COUNTIFS($B$1:B582,B582,$E$1:E582,E582),_xlfn.MAXIFS(AA:AA,B:B,B582,E:E,E582)),SUMIFS(X:X,B:B,B582,E:E,E582),"")</f>
        <v/>
      </c>
      <c r="Z582" s="79" t="str">
        <f t="shared" si="35"/>
        <v/>
      </c>
      <c r="AA582" s="97">
        <f>COUNTIFS($B$1:B582,B582,$E$1:E582,E582)</f>
        <v>2</v>
      </c>
      <c r="AB582" s="97"/>
    </row>
    <row r="583" spans="1:28" ht="19.95" customHeight="1" x14ac:dyDescent="0.3">
      <c r="A583" s="3" t="s">
        <v>61</v>
      </c>
      <c r="B583" s="16" t="s">
        <v>1546</v>
      </c>
      <c r="C583" s="16" t="s">
        <v>1547</v>
      </c>
      <c r="D583" s="16" t="s">
        <v>139</v>
      </c>
      <c r="E583" s="16" t="s">
        <v>179</v>
      </c>
      <c r="F583" s="16" t="s">
        <v>180</v>
      </c>
      <c r="G583" s="16" t="s">
        <v>1557</v>
      </c>
      <c r="H583" s="16" t="s">
        <v>1562</v>
      </c>
      <c r="I583" s="16" t="s">
        <v>1563</v>
      </c>
      <c r="J583" s="16" t="s">
        <v>23</v>
      </c>
      <c r="K583" s="16"/>
      <c r="L583" s="16" t="s">
        <v>412</v>
      </c>
      <c r="M583" s="16" t="s">
        <v>145</v>
      </c>
      <c r="N583" s="16" t="s">
        <v>25</v>
      </c>
      <c r="O583" s="16" t="s">
        <v>146</v>
      </c>
      <c r="P583" s="16" t="s">
        <v>1423</v>
      </c>
      <c r="Q583" s="91">
        <v>600</v>
      </c>
      <c r="R583" s="19">
        <f>IF(EXACT($D$6,"LOT 3 (Tots)"),SUMIF(Inventari!K:K,Tasques!E583,Inventari!Q:Q),SUMIFS(Inventari!Q:Q,Inventari!O:O,$D$7,Inventari!K:K,Tasques!E583))</f>
        <v>5</v>
      </c>
      <c r="S583" s="19"/>
      <c r="T583" s="91">
        <f t="shared" si="32"/>
        <v>3000</v>
      </c>
      <c r="U583" s="19">
        <v>2</v>
      </c>
      <c r="V583" s="91">
        <f t="shared" si="33"/>
        <v>6000</v>
      </c>
      <c r="W583" s="86" t="e">
        <f>_xlfn.XLOOKUP(P583,#REF!,#REF!)</f>
        <v>#REF!</v>
      </c>
      <c r="X583" s="78" t="e">
        <f t="shared" si="34"/>
        <v>#REF!</v>
      </c>
      <c r="Y583" s="78" t="str">
        <f>IF(EXACT(COUNTIFS($B$1:B583,B583,$E$1:E583,E583),_xlfn.MAXIFS(AA:AA,B:B,B583,E:E,E583)),SUMIFS(X:X,B:B,B583,E:E,E583),"")</f>
        <v/>
      </c>
      <c r="Z583" s="79" t="str">
        <f t="shared" si="35"/>
        <v/>
      </c>
      <c r="AA583" s="97">
        <f>COUNTIFS($B$1:B583,B583,$E$1:E583,E583)</f>
        <v>3</v>
      </c>
      <c r="AB583" s="97"/>
    </row>
    <row r="584" spans="1:28" ht="19.95" customHeight="1" x14ac:dyDescent="0.3">
      <c r="A584" s="3" t="s">
        <v>61</v>
      </c>
      <c r="B584" s="16" t="s">
        <v>1546</v>
      </c>
      <c r="C584" s="16" t="s">
        <v>1547</v>
      </c>
      <c r="D584" s="16" t="s">
        <v>139</v>
      </c>
      <c r="E584" s="16" t="s">
        <v>179</v>
      </c>
      <c r="F584" s="16" t="s">
        <v>180</v>
      </c>
      <c r="G584" s="16" t="s">
        <v>1557</v>
      </c>
      <c r="H584" s="16" t="s">
        <v>1564</v>
      </c>
      <c r="I584" s="16" t="s">
        <v>1565</v>
      </c>
      <c r="J584" s="16" t="s">
        <v>23</v>
      </c>
      <c r="K584" s="16"/>
      <c r="L584" s="16" t="s">
        <v>412</v>
      </c>
      <c r="M584" s="16" t="s">
        <v>145</v>
      </c>
      <c r="N584" s="16" t="s">
        <v>25</v>
      </c>
      <c r="O584" s="16" t="s">
        <v>146</v>
      </c>
      <c r="P584" s="16" t="s">
        <v>1423</v>
      </c>
      <c r="Q584" s="91">
        <v>600</v>
      </c>
      <c r="R584" s="19">
        <f>IF(EXACT($D$6,"LOT 3 (Tots)"),SUMIF(Inventari!K:K,Tasques!E584,Inventari!Q:Q),SUMIFS(Inventari!Q:Q,Inventari!O:O,$D$7,Inventari!K:K,Tasques!E584))</f>
        <v>5</v>
      </c>
      <c r="S584" s="19"/>
      <c r="T584" s="91">
        <f t="shared" si="32"/>
        <v>3000</v>
      </c>
      <c r="U584" s="19">
        <v>2</v>
      </c>
      <c r="V584" s="91">
        <f t="shared" si="33"/>
        <v>6000</v>
      </c>
      <c r="W584" s="86" t="e">
        <f>_xlfn.XLOOKUP(P584,#REF!,#REF!)</f>
        <v>#REF!</v>
      </c>
      <c r="X584" s="78" t="e">
        <f t="shared" si="34"/>
        <v>#REF!</v>
      </c>
      <c r="Y584" s="78" t="str">
        <f>IF(EXACT(COUNTIFS($B$1:B584,B584,$E$1:E584,E584),_xlfn.MAXIFS(AA:AA,B:B,B584,E:E,E584)),SUMIFS(X:X,B:B,B584,E:E,E584),"")</f>
        <v/>
      </c>
      <c r="Z584" s="79" t="str">
        <f t="shared" si="35"/>
        <v/>
      </c>
      <c r="AA584" s="97">
        <f>COUNTIFS($B$1:B584,B584,$E$1:E584,E584)</f>
        <v>4</v>
      </c>
      <c r="AB584" s="97"/>
    </row>
    <row r="585" spans="1:28" ht="19.95" customHeight="1" x14ac:dyDescent="0.3">
      <c r="A585" s="3" t="s">
        <v>61</v>
      </c>
      <c r="B585" s="16" t="s">
        <v>1546</v>
      </c>
      <c r="C585" s="16" t="s">
        <v>1547</v>
      </c>
      <c r="D585" s="16" t="s">
        <v>139</v>
      </c>
      <c r="E585" s="16" t="s">
        <v>179</v>
      </c>
      <c r="F585" s="16" t="s">
        <v>180</v>
      </c>
      <c r="G585" s="16" t="s">
        <v>1557</v>
      </c>
      <c r="H585" s="16" t="s">
        <v>1566</v>
      </c>
      <c r="I585" s="16" t="s">
        <v>1567</v>
      </c>
      <c r="J585" s="16" t="s">
        <v>23</v>
      </c>
      <c r="K585" s="16"/>
      <c r="L585" s="16" t="s">
        <v>412</v>
      </c>
      <c r="M585" s="16" t="s">
        <v>145</v>
      </c>
      <c r="N585" s="16" t="s">
        <v>25</v>
      </c>
      <c r="O585" s="16" t="s">
        <v>146</v>
      </c>
      <c r="P585" s="16" t="s">
        <v>1423</v>
      </c>
      <c r="Q585" s="91">
        <v>600</v>
      </c>
      <c r="R585" s="19">
        <f>IF(EXACT($D$6,"LOT 3 (Tots)"),SUMIF(Inventari!K:K,Tasques!E585,Inventari!Q:Q),SUMIFS(Inventari!Q:Q,Inventari!O:O,$D$7,Inventari!K:K,Tasques!E585))</f>
        <v>5</v>
      </c>
      <c r="S585" s="19"/>
      <c r="T585" s="91">
        <f t="shared" ref="T585:T648" si="36">Q585*R585</f>
        <v>3000</v>
      </c>
      <c r="U585" s="19">
        <v>2</v>
      </c>
      <c r="V585" s="91">
        <f t="shared" ref="V585:V648" si="37">T585*U585</f>
        <v>6000</v>
      </c>
      <c r="W585" s="86" t="e">
        <f>_xlfn.XLOOKUP(P585,#REF!,#REF!)</f>
        <v>#REF!</v>
      </c>
      <c r="X585" s="78" t="e">
        <f t="shared" ref="X585:X648" si="38">(V585/3600)*W585</f>
        <v>#REF!</v>
      </c>
      <c r="Y585" s="78" t="str">
        <f>IF(EXACT(COUNTIFS($B$1:B585,B585,$E$1:E585,E585),_xlfn.MAXIFS(AA:AA,B:B,B585,E:E,E585)),SUMIFS(X:X,B:B,B585,E:E,E585),"")</f>
        <v/>
      </c>
      <c r="Z585" s="79" t="str">
        <f t="shared" si="35"/>
        <v/>
      </c>
      <c r="AA585" s="97">
        <f>COUNTIFS($B$1:B585,B585,$E$1:E585,E585)</f>
        <v>5</v>
      </c>
      <c r="AB585" s="97"/>
    </row>
    <row r="586" spans="1:28" ht="19.95" customHeight="1" x14ac:dyDescent="0.3">
      <c r="A586" s="3" t="s">
        <v>61</v>
      </c>
      <c r="B586" s="16" t="s">
        <v>1546</v>
      </c>
      <c r="C586" s="16" t="s">
        <v>1547</v>
      </c>
      <c r="D586" s="16" t="s">
        <v>139</v>
      </c>
      <c r="E586" s="16" t="s">
        <v>179</v>
      </c>
      <c r="F586" s="16" t="s">
        <v>180</v>
      </c>
      <c r="G586" s="16" t="s">
        <v>1557</v>
      </c>
      <c r="H586" s="16" t="s">
        <v>1568</v>
      </c>
      <c r="I586" s="16" t="s">
        <v>1569</v>
      </c>
      <c r="J586" s="16" t="s">
        <v>23</v>
      </c>
      <c r="K586" s="16"/>
      <c r="L586" s="16" t="s">
        <v>412</v>
      </c>
      <c r="M586" s="16" t="s">
        <v>145</v>
      </c>
      <c r="N586" s="16" t="s">
        <v>25</v>
      </c>
      <c r="O586" s="16" t="s">
        <v>146</v>
      </c>
      <c r="P586" s="16" t="s">
        <v>1423</v>
      </c>
      <c r="Q586" s="91">
        <v>600</v>
      </c>
      <c r="R586" s="19">
        <f>IF(EXACT($D$6,"LOT 3 (Tots)"),SUMIF(Inventari!K:K,Tasques!E586,Inventari!Q:Q),SUMIFS(Inventari!Q:Q,Inventari!O:O,$D$7,Inventari!K:K,Tasques!E586))</f>
        <v>5</v>
      </c>
      <c r="S586" s="19"/>
      <c r="T586" s="91">
        <f t="shared" si="36"/>
        <v>3000</v>
      </c>
      <c r="U586" s="19">
        <v>2</v>
      </c>
      <c r="V586" s="91">
        <f t="shared" si="37"/>
        <v>6000</v>
      </c>
      <c r="W586" s="86" t="e">
        <f>_xlfn.XLOOKUP(P586,#REF!,#REF!)</f>
        <v>#REF!</v>
      </c>
      <c r="X586" s="78" t="e">
        <f t="shared" si="38"/>
        <v>#REF!</v>
      </c>
      <c r="Y586" s="78" t="e">
        <f>IF(EXACT(COUNTIFS($B$1:B586,B586,$E$1:E586,E586),_xlfn.MAXIFS(AA:AA,B:B,B586,E:E,E586)),SUMIFS(X:X,B:B,B586,E:E,E586),"")</f>
        <v>#REF!</v>
      </c>
      <c r="Z586" s="79" t="str">
        <f t="shared" si="35"/>
        <v/>
      </c>
      <c r="AA586" s="97">
        <f>COUNTIFS($B$1:B586,B586,$E$1:E586,E586)</f>
        <v>6</v>
      </c>
      <c r="AB586" s="97"/>
    </row>
    <row r="587" spans="1:28" ht="19.95" customHeight="1" x14ac:dyDescent="0.3">
      <c r="A587" s="3" t="s">
        <v>61</v>
      </c>
      <c r="B587" s="16" t="s">
        <v>1546</v>
      </c>
      <c r="C587" s="16" t="s">
        <v>1547</v>
      </c>
      <c r="D587" s="16" t="s">
        <v>139</v>
      </c>
      <c r="E587" s="16" t="s">
        <v>204</v>
      </c>
      <c r="F587" s="16" t="s">
        <v>205</v>
      </c>
      <c r="G587" s="16" t="s">
        <v>1570</v>
      </c>
      <c r="H587" s="16" t="s">
        <v>1571</v>
      </c>
      <c r="I587" s="16" t="s">
        <v>1572</v>
      </c>
      <c r="J587" s="16" t="s">
        <v>23</v>
      </c>
      <c r="K587" s="16"/>
      <c r="L587" s="16" t="s">
        <v>412</v>
      </c>
      <c r="M587" s="16" t="s">
        <v>145</v>
      </c>
      <c r="N587" s="16" t="s">
        <v>25</v>
      </c>
      <c r="O587" s="16" t="s">
        <v>146</v>
      </c>
      <c r="P587" s="16" t="s">
        <v>1423</v>
      </c>
      <c r="Q587" s="91">
        <v>1200</v>
      </c>
      <c r="R587" s="19">
        <f>IF(EXACT($D$6,"LOT 3 (Tots)"),SUMIF(Inventari!K:K,Tasques!E587,Inventari!Q:Q),SUMIFS(Inventari!Q:Q,Inventari!O:O,$D$7,Inventari!K:K,Tasques!E587))</f>
        <v>84</v>
      </c>
      <c r="S587" s="19"/>
      <c r="T587" s="91">
        <f t="shared" si="36"/>
        <v>100800</v>
      </c>
      <c r="U587" s="19">
        <v>2</v>
      </c>
      <c r="V587" s="91">
        <f t="shared" si="37"/>
        <v>201600</v>
      </c>
      <c r="W587" s="86" t="e">
        <f>_xlfn.XLOOKUP(P587,#REF!,#REF!)</f>
        <v>#REF!</v>
      </c>
      <c r="X587" s="78" t="e">
        <f t="shared" si="38"/>
        <v>#REF!</v>
      </c>
      <c r="Y587" s="78" t="str">
        <f>IF(EXACT(COUNTIFS($B$1:B587,B587,$E$1:E587,E587),_xlfn.MAXIFS(AA:AA,B:B,B587,E:E,E587)),SUMIFS(X:X,B:B,B587,E:E,E587),"")</f>
        <v/>
      </c>
      <c r="Z587" s="79" t="str">
        <f t="shared" si="35"/>
        <v/>
      </c>
      <c r="AA587" s="97">
        <f>COUNTIFS($B$1:B587,B587,$E$1:E587,E587)</f>
        <v>1</v>
      </c>
      <c r="AB587" s="97"/>
    </row>
    <row r="588" spans="1:28" ht="19.95" customHeight="1" x14ac:dyDescent="0.3">
      <c r="A588" s="3" t="s">
        <v>61</v>
      </c>
      <c r="B588" s="16" t="s">
        <v>1546</v>
      </c>
      <c r="C588" s="16" t="s">
        <v>1547</v>
      </c>
      <c r="D588" s="16" t="s">
        <v>139</v>
      </c>
      <c r="E588" s="16" t="s">
        <v>204</v>
      </c>
      <c r="F588" s="16" t="s">
        <v>205</v>
      </c>
      <c r="G588" s="16" t="s">
        <v>1570</v>
      </c>
      <c r="H588" s="16" t="s">
        <v>1573</v>
      </c>
      <c r="I588" s="16" t="s">
        <v>1574</v>
      </c>
      <c r="J588" s="16" t="s">
        <v>23</v>
      </c>
      <c r="K588" s="16"/>
      <c r="L588" s="16" t="s">
        <v>412</v>
      </c>
      <c r="M588" s="16" t="s">
        <v>145</v>
      </c>
      <c r="N588" s="16" t="s">
        <v>25</v>
      </c>
      <c r="O588" s="16" t="s">
        <v>146</v>
      </c>
      <c r="P588" s="16" t="s">
        <v>1423</v>
      </c>
      <c r="Q588" s="91">
        <v>1200</v>
      </c>
      <c r="R588" s="19">
        <f>IF(EXACT($D$6,"LOT 3 (Tots)"),SUMIF(Inventari!K:K,Tasques!E588,Inventari!Q:Q),SUMIFS(Inventari!Q:Q,Inventari!O:O,$D$7,Inventari!K:K,Tasques!E588))</f>
        <v>84</v>
      </c>
      <c r="S588" s="19"/>
      <c r="T588" s="91">
        <f t="shared" si="36"/>
        <v>100800</v>
      </c>
      <c r="U588" s="19">
        <v>2</v>
      </c>
      <c r="V588" s="91">
        <f t="shared" si="37"/>
        <v>201600</v>
      </c>
      <c r="W588" s="86" t="e">
        <f>_xlfn.XLOOKUP(P588,#REF!,#REF!)</f>
        <v>#REF!</v>
      </c>
      <c r="X588" s="78" t="e">
        <f t="shared" si="38"/>
        <v>#REF!</v>
      </c>
      <c r="Y588" s="78" t="str">
        <f>IF(EXACT(COUNTIFS($B$1:B588,B588,$E$1:E588,E588),_xlfn.MAXIFS(AA:AA,B:B,B588,E:E,E588)),SUMIFS(X:X,B:B,B588,E:E,E588),"")</f>
        <v/>
      </c>
      <c r="Z588" s="79" t="str">
        <f t="shared" ref="Z588:Z651" si="39">IF(EXACT(AB588,""),IF(EXACT(B588,B589),"",SUMIF(B:B,B588,Y:Y)),AB588)</f>
        <v/>
      </c>
      <c r="AA588" s="97">
        <f>COUNTIFS($B$1:B588,B588,$E$1:E588,E588)</f>
        <v>2</v>
      </c>
      <c r="AB588" s="97"/>
    </row>
    <row r="589" spans="1:28" ht="19.95" customHeight="1" x14ac:dyDescent="0.3">
      <c r="A589" s="3" t="s">
        <v>61</v>
      </c>
      <c r="B589" s="16" t="s">
        <v>1546</v>
      </c>
      <c r="C589" s="16" t="s">
        <v>1547</v>
      </c>
      <c r="D589" s="16" t="s">
        <v>139</v>
      </c>
      <c r="E589" s="16" t="s">
        <v>204</v>
      </c>
      <c r="F589" s="16" t="s">
        <v>205</v>
      </c>
      <c r="G589" s="16" t="s">
        <v>1570</v>
      </c>
      <c r="H589" s="16" t="s">
        <v>1575</v>
      </c>
      <c r="I589" s="16" t="s">
        <v>1576</v>
      </c>
      <c r="J589" s="16" t="s">
        <v>23</v>
      </c>
      <c r="K589" s="16"/>
      <c r="L589" s="16" t="s">
        <v>412</v>
      </c>
      <c r="M589" s="16" t="s">
        <v>145</v>
      </c>
      <c r="N589" s="16" t="s">
        <v>25</v>
      </c>
      <c r="O589" s="16" t="s">
        <v>146</v>
      </c>
      <c r="P589" s="16" t="s">
        <v>1423</v>
      </c>
      <c r="Q589" s="91">
        <v>1200</v>
      </c>
      <c r="R589" s="19">
        <f>IF(EXACT($D$6,"LOT 3 (Tots)"),SUMIF(Inventari!K:K,Tasques!E589,Inventari!Q:Q),SUMIFS(Inventari!Q:Q,Inventari!O:O,$D$7,Inventari!K:K,Tasques!E589))</f>
        <v>84</v>
      </c>
      <c r="S589" s="19"/>
      <c r="T589" s="91">
        <f t="shared" si="36"/>
        <v>100800</v>
      </c>
      <c r="U589" s="19">
        <v>2</v>
      </c>
      <c r="V589" s="91">
        <f t="shared" si="37"/>
        <v>201600</v>
      </c>
      <c r="W589" s="86" t="e">
        <f>_xlfn.XLOOKUP(P589,#REF!,#REF!)</f>
        <v>#REF!</v>
      </c>
      <c r="X589" s="78" t="e">
        <f t="shared" si="38"/>
        <v>#REF!</v>
      </c>
      <c r="Y589" s="78" t="e">
        <f>IF(EXACT(COUNTIFS($B$1:B589,B589,$E$1:E589,E589),_xlfn.MAXIFS(AA:AA,B:B,B589,E:E,E589)),SUMIFS(X:X,B:B,B589,E:E,E589),"")</f>
        <v>#REF!</v>
      </c>
      <c r="Z589" s="79" t="e">
        <f t="shared" si="39"/>
        <v>#REF!</v>
      </c>
      <c r="AA589" s="97">
        <f>COUNTIFS($B$1:B589,B589,$E$1:E589,E589)</f>
        <v>3</v>
      </c>
      <c r="AB589" s="97"/>
    </row>
    <row r="590" spans="1:28" ht="19.95" customHeight="1" x14ac:dyDescent="0.3">
      <c r="A590" s="9" t="s">
        <v>61</v>
      </c>
      <c r="B590" s="21" t="s">
        <v>1577</v>
      </c>
      <c r="C590" s="21" t="s">
        <v>1578</v>
      </c>
      <c r="D590" s="21" t="s">
        <v>17</v>
      </c>
      <c r="E590" s="21" t="s">
        <v>1130</v>
      </c>
      <c r="F590" s="21" t="s">
        <v>1131</v>
      </c>
      <c r="G590" s="21" t="s">
        <v>1579</v>
      </c>
      <c r="H590" s="21" t="s">
        <v>1580</v>
      </c>
      <c r="I590" s="21" t="s">
        <v>1581</v>
      </c>
      <c r="J590" s="21" t="s">
        <v>167</v>
      </c>
      <c r="K590" s="21" t="s">
        <v>940</v>
      </c>
      <c r="L590" s="21" t="s">
        <v>70</v>
      </c>
      <c r="M590" s="21" t="s">
        <v>145</v>
      </c>
      <c r="N590" s="21" t="s">
        <v>25</v>
      </c>
      <c r="O590" s="21" t="s">
        <v>146</v>
      </c>
      <c r="P590" s="21" t="s">
        <v>423</v>
      </c>
      <c r="Q590" s="92">
        <v>450</v>
      </c>
      <c r="R590" s="22">
        <f>IF(EXACT($D$6,"LOT 3 (Tots)"),SUMIF(Inventari!K:K,Tasques!E590,Inventari!Q:Q),SUMIFS(Inventari!Q:Q,Inventari!O:O,$D$7,Inventari!K:K,Tasques!E590))</f>
        <v>5</v>
      </c>
      <c r="S590" s="22"/>
      <c r="T590" s="92">
        <f t="shared" si="36"/>
        <v>2250</v>
      </c>
      <c r="U590" s="22">
        <v>4</v>
      </c>
      <c r="V590" s="92">
        <f t="shared" si="37"/>
        <v>9000</v>
      </c>
      <c r="W590" s="87" t="e">
        <f>_xlfn.XLOOKUP(P590,#REF!,#REF!)</f>
        <v>#REF!</v>
      </c>
      <c r="X590" s="80" t="e">
        <f t="shared" si="38"/>
        <v>#REF!</v>
      </c>
      <c r="Y590" s="80" t="str">
        <f>IF(EXACT(COUNTIFS($B$1:B590,B590,$E$1:E590,E590),_xlfn.MAXIFS(AA:AA,B:B,B590,E:E,E590)),SUMIFS(X:X,B:B,B590,E:E,E590),"")</f>
        <v/>
      </c>
      <c r="Z590" s="81" t="str">
        <f t="shared" si="39"/>
        <v/>
      </c>
      <c r="AA590" s="98">
        <f>COUNTIFS($B$1:B590,B590,$E$1:E590,E590)</f>
        <v>1</v>
      </c>
      <c r="AB590" s="98"/>
    </row>
    <row r="591" spans="1:28" ht="19.95" customHeight="1" x14ac:dyDescent="0.3">
      <c r="A591" s="9" t="s">
        <v>61</v>
      </c>
      <c r="B591" s="21" t="s">
        <v>1577</v>
      </c>
      <c r="C591" s="21" t="s">
        <v>1578</v>
      </c>
      <c r="D591" s="21" t="s">
        <v>17</v>
      </c>
      <c r="E591" s="21" t="s">
        <v>1130</v>
      </c>
      <c r="F591" s="21" t="s">
        <v>1131</v>
      </c>
      <c r="G591" s="21" t="s">
        <v>1579</v>
      </c>
      <c r="H591" s="21" t="s">
        <v>1582</v>
      </c>
      <c r="I591" s="21" t="s">
        <v>1583</v>
      </c>
      <c r="J591" s="21" t="s">
        <v>23</v>
      </c>
      <c r="K591" s="21"/>
      <c r="L591" s="21" t="s">
        <v>70</v>
      </c>
      <c r="M591" s="21" t="s">
        <v>145</v>
      </c>
      <c r="N591" s="21" t="s">
        <v>25</v>
      </c>
      <c r="O591" s="21" t="s">
        <v>146</v>
      </c>
      <c r="P591" s="21" t="s">
        <v>423</v>
      </c>
      <c r="Q591" s="92">
        <v>450</v>
      </c>
      <c r="R591" s="22">
        <f>IF(EXACT($D$6,"LOT 3 (Tots)"),SUMIF(Inventari!K:K,Tasques!E591,Inventari!Q:Q),SUMIFS(Inventari!Q:Q,Inventari!O:O,$D$7,Inventari!K:K,Tasques!E591))</f>
        <v>5</v>
      </c>
      <c r="S591" s="22"/>
      <c r="T591" s="92">
        <f t="shared" si="36"/>
        <v>2250</v>
      </c>
      <c r="U591" s="22">
        <v>4</v>
      </c>
      <c r="V591" s="92">
        <f t="shared" si="37"/>
        <v>9000</v>
      </c>
      <c r="W591" s="87" t="e">
        <f>_xlfn.XLOOKUP(P591,#REF!,#REF!)</f>
        <v>#REF!</v>
      </c>
      <c r="X591" s="80" t="e">
        <f t="shared" si="38"/>
        <v>#REF!</v>
      </c>
      <c r="Y591" s="80" t="str">
        <f>IF(EXACT(COUNTIFS($B$1:B591,B591,$E$1:E591,E591),_xlfn.MAXIFS(AA:AA,B:B,B591,E:E,E591)),SUMIFS(X:X,B:B,B591,E:E,E591),"")</f>
        <v/>
      </c>
      <c r="Z591" s="81" t="str">
        <f t="shared" si="39"/>
        <v/>
      </c>
      <c r="AA591" s="98">
        <f>COUNTIFS($B$1:B591,B591,$E$1:E591,E591)</f>
        <v>2</v>
      </c>
      <c r="AB591" s="98"/>
    </row>
    <row r="592" spans="1:28" ht="19.95" customHeight="1" x14ac:dyDescent="0.3">
      <c r="A592" s="9" t="s">
        <v>61</v>
      </c>
      <c r="B592" s="21" t="s">
        <v>1577</v>
      </c>
      <c r="C592" s="21" t="s">
        <v>1578</v>
      </c>
      <c r="D592" s="21" t="s">
        <v>17</v>
      </c>
      <c r="E592" s="21" t="s">
        <v>1130</v>
      </c>
      <c r="F592" s="21" t="s">
        <v>1131</v>
      </c>
      <c r="G592" s="21" t="s">
        <v>1579</v>
      </c>
      <c r="H592" s="21" t="s">
        <v>1584</v>
      </c>
      <c r="I592" s="21" t="s">
        <v>1585</v>
      </c>
      <c r="J592" s="21" t="s">
        <v>23</v>
      </c>
      <c r="K592" s="21"/>
      <c r="L592" s="21" t="s">
        <v>70</v>
      </c>
      <c r="M592" s="21" t="s">
        <v>145</v>
      </c>
      <c r="N592" s="21" t="s">
        <v>25</v>
      </c>
      <c r="O592" s="21" t="s">
        <v>146</v>
      </c>
      <c r="P592" s="21" t="s">
        <v>423</v>
      </c>
      <c r="Q592" s="92">
        <v>450</v>
      </c>
      <c r="R592" s="22">
        <f>IF(EXACT($D$6,"LOT 3 (Tots)"),SUMIF(Inventari!K:K,Tasques!E592,Inventari!Q:Q),SUMIFS(Inventari!Q:Q,Inventari!O:O,$D$7,Inventari!K:K,Tasques!E592))</f>
        <v>5</v>
      </c>
      <c r="S592" s="22"/>
      <c r="T592" s="92">
        <f t="shared" si="36"/>
        <v>2250</v>
      </c>
      <c r="U592" s="22">
        <v>4</v>
      </c>
      <c r="V592" s="92">
        <f t="shared" si="37"/>
        <v>9000</v>
      </c>
      <c r="W592" s="87" t="e">
        <f>_xlfn.XLOOKUP(P592,#REF!,#REF!)</f>
        <v>#REF!</v>
      </c>
      <c r="X592" s="80" t="e">
        <f t="shared" si="38"/>
        <v>#REF!</v>
      </c>
      <c r="Y592" s="80" t="str">
        <f>IF(EXACT(COUNTIFS($B$1:B592,B592,$E$1:E592,E592),_xlfn.MAXIFS(AA:AA,B:B,B592,E:E,E592)),SUMIFS(X:X,B:B,B592,E:E,E592),"")</f>
        <v/>
      </c>
      <c r="Z592" s="81" t="str">
        <f t="shared" si="39"/>
        <v/>
      </c>
      <c r="AA592" s="98">
        <f>COUNTIFS($B$1:B592,B592,$E$1:E592,E592)</f>
        <v>3</v>
      </c>
      <c r="AB592" s="98"/>
    </row>
    <row r="593" spans="1:28" ht="19.95" customHeight="1" x14ac:dyDescent="0.3">
      <c r="A593" s="9" t="s">
        <v>61</v>
      </c>
      <c r="B593" s="21" t="s">
        <v>1577</v>
      </c>
      <c r="C593" s="21" t="s">
        <v>1578</v>
      </c>
      <c r="D593" s="21" t="s">
        <v>17</v>
      </c>
      <c r="E593" s="21" t="s">
        <v>1130</v>
      </c>
      <c r="F593" s="21" t="s">
        <v>1131</v>
      </c>
      <c r="G593" s="21" t="s">
        <v>1579</v>
      </c>
      <c r="H593" s="21" t="s">
        <v>1586</v>
      </c>
      <c r="I593" s="21" t="s">
        <v>1587</v>
      </c>
      <c r="J593" s="21" t="s">
        <v>23</v>
      </c>
      <c r="K593" s="21"/>
      <c r="L593" s="21" t="s">
        <v>70</v>
      </c>
      <c r="M593" s="21" t="s">
        <v>145</v>
      </c>
      <c r="N593" s="21" t="s">
        <v>25</v>
      </c>
      <c r="O593" s="21" t="s">
        <v>146</v>
      </c>
      <c r="P593" s="21" t="s">
        <v>423</v>
      </c>
      <c r="Q593" s="92">
        <v>450</v>
      </c>
      <c r="R593" s="22">
        <f>IF(EXACT($D$6,"LOT 3 (Tots)"),SUMIF(Inventari!K:K,Tasques!E593,Inventari!Q:Q),SUMIFS(Inventari!Q:Q,Inventari!O:O,$D$7,Inventari!K:K,Tasques!E593))</f>
        <v>5</v>
      </c>
      <c r="S593" s="22"/>
      <c r="T593" s="92">
        <f t="shared" si="36"/>
        <v>2250</v>
      </c>
      <c r="U593" s="22">
        <v>4</v>
      </c>
      <c r="V593" s="92">
        <f t="shared" si="37"/>
        <v>9000</v>
      </c>
      <c r="W593" s="87" t="e">
        <f>_xlfn.XLOOKUP(P593,#REF!,#REF!)</f>
        <v>#REF!</v>
      </c>
      <c r="X593" s="80" t="e">
        <f t="shared" si="38"/>
        <v>#REF!</v>
      </c>
      <c r="Y593" s="80" t="str">
        <f>IF(EXACT(COUNTIFS($B$1:B593,B593,$E$1:E593,E593),_xlfn.MAXIFS(AA:AA,B:B,B593,E:E,E593)),SUMIFS(X:X,B:B,B593,E:E,E593),"")</f>
        <v/>
      </c>
      <c r="Z593" s="81" t="str">
        <f t="shared" si="39"/>
        <v/>
      </c>
      <c r="AA593" s="98">
        <f>COUNTIFS($B$1:B593,B593,$E$1:E593,E593)</f>
        <v>4</v>
      </c>
      <c r="AB593" s="98"/>
    </row>
    <row r="594" spans="1:28" ht="19.95" customHeight="1" x14ac:dyDescent="0.3">
      <c r="A594" s="9" t="s">
        <v>61</v>
      </c>
      <c r="B594" s="21" t="s">
        <v>1577</v>
      </c>
      <c r="C594" s="21" t="s">
        <v>1578</v>
      </c>
      <c r="D594" s="21" t="s">
        <v>17</v>
      </c>
      <c r="E594" s="21" t="s">
        <v>1130</v>
      </c>
      <c r="F594" s="21" t="s">
        <v>1131</v>
      </c>
      <c r="G594" s="21" t="s">
        <v>1579</v>
      </c>
      <c r="H594" s="21" t="s">
        <v>1588</v>
      </c>
      <c r="I594" s="21" t="s">
        <v>1589</v>
      </c>
      <c r="J594" s="21" t="s">
        <v>23</v>
      </c>
      <c r="K594" s="21"/>
      <c r="L594" s="21" t="s">
        <v>70</v>
      </c>
      <c r="M594" s="21" t="s">
        <v>145</v>
      </c>
      <c r="N594" s="21" t="s">
        <v>25</v>
      </c>
      <c r="O594" s="21" t="s">
        <v>146</v>
      </c>
      <c r="P594" s="21" t="s">
        <v>423</v>
      </c>
      <c r="Q594" s="92">
        <v>450</v>
      </c>
      <c r="R594" s="22">
        <f>IF(EXACT($D$6,"LOT 3 (Tots)"),SUMIF(Inventari!K:K,Tasques!E594,Inventari!Q:Q),SUMIFS(Inventari!Q:Q,Inventari!O:O,$D$7,Inventari!K:K,Tasques!E594))</f>
        <v>5</v>
      </c>
      <c r="S594" s="22"/>
      <c r="T594" s="92">
        <f t="shared" si="36"/>
        <v>2250</v>
      </c>
      <c r="U594" s="22">
        <v>4</v>
      </c>
      <c r="V594" s="92">
        <f t="shared" si="37"/>
        <v>9000</v>
      </c>
      <c r="W594" s="87" t="e">
        <f>_xlfn.XLOOKUP(P594,#REF!,#REF!)</f>
        <v>#REF!</v>
      </c>
      <c r="X594" s="80" t="e">
        <f t="shared" si="38"/>
        <v>#REF!</v>
      </c>
      <c r="Y594" s="80" t="str">
        <f>IF(EXACT(COUNTIFS($B$1:B594,B594,$E$1:E594,E594),_xlfn.MAXIFS(AA:AA,B:B,B594,E:E,E594)),SUMIFS(X:X,B:B,B594,E:E,E594),"")</f>
        <v/>
      </c>
      <c r="Z594" s="81" t="str">
        <f t="shared" si="39"/>
        <v/>
      </c>
      <c r="AA594" s="98">
        <f>COUNTIFS($B$1:B594,B594,$E$1:E594,E594)</f>
        <v>5</v>
      </c>
      <c r="AB594" s="98"/>
    </row>
    <row r="595" spans="1:28" ht="19.95" customHeight="1" x14ac:dyDescent="0.3">
      <c r="A595" s="9" t="s">
        <v>61</v>
      </c>
      <c r="B595" s="21" t="s">
        <v>1577</v>
      </c>
      <c r="C595" s="21" t="s">
        <v>1578</v>
      </c>
      <c r="D595" s="21" t="s">
        <v>17</v>
      </c>
      <c r="E595" s="21" t="s">
        <v>1130</v>
      </c>
      <c r="F595" s="21" t="s">
        <v>1131</v>
      </c>
      <c r="G595" s="21" t="s">
        <v>1579</v>
      </c>
      <c r="H595" s="21" t="s">
        <v>1590</v>
      </c>
      <c r="I595" s="21" t="s">
        <v>1591</v>
      </c>
      <c r="J595" s="21" t="s">
        <v>23</v>
      </c>
      <c r="K595" s="21"/>
      <c r="L595" s="21" t="s">
        <v>70</v>
      </c>
      <c r="M595" s="21" t="s">
        <v>145</v>
      </c>
      <c r="N595" s="21" t="s">
        <v>25</v>
      </c>
      <c r="O595" s="21" t="s">
        <v>146</v>
      </c>
      <c r="P595" s="21" t="s">
        <v>423</v>
      </c>
      <c r="Q595" s="92">
        <v>450</v>
      </c>
      <c r="R595" s="22">
        <f>IF(EXACT($D$6,"LOT 3 (Tots)"),SUMIF(Inventari!K:K,Tasques!E595,Inventari!Q:Q),SUMIFS(Inventari!Q:Q,Inventari!O:O,$D$7,Inventari!K:K,Tasques!E595))</f>
        <v>5</v>
      </c>
      <c r="S595" s="22"/>
      <c r="T595" s="92">
        <f t="shared" si="36"/>
        <v>2250</v>
      </c>
      <c r="U595" s="22">
        <v>4</v>
      </c>
      <c r="V595" s="92">
        <f t="shared" si="37"/>
        <v>9000</v>
      </c>
      <c r="W595" s="87" t="e">
        <f>_xlfn.XLOOKUP(P595,#REF!,#REF!)</f>
        <v>#REF!</v>
      </c>
      <c r="X595" s="80" t="e">
        <f t="shared" si="38"/>
        <v>#REF!</v>
      </c>
      <c r="Y595" s="80" t="str">
        <f>IF(EXACT(COUNTIFS($B$1:B595,B595,$E$1:E595,E595),_xlfn.MAXIFS(AA:AA,B:B,B595,E:E,E595)),SUMIFS(X:X,B:B,B595,E:E,E595),"")</f>
        <v/>
      </c>
      <c r="Z595" s="81" t="str">
        <f t="shared" si="39"/>
        <v/>
      </c>
      <c r="AA595" s="98">
        <f>COUNTIFS($B$1:B595,B595,$E$1:E595,E595)</f>
        <v>6</v>
      </c>
      <c r="AB595" s="98"/>
    </row>
    <row r="596" spans="1:28" ht="19.95" customHeight="1" x14ac:dyDescent="0.3">
      <c r="A596" s="9" t="s">
        <v>61</v>
      </c>
      <c r="B596" s="21" t="s">
        <v>1577</v>
      </c>
      <c r="C596" s="21" t="s">
        <v>1578</v>
      </c>
      <c r="D596" s="21" t="s">
        <v>17</v>
      </c>
      <c r="E596" s="21" t="s">
        <v>1130</v>
      </c>
      <c r="F596" s="21" t="s">
        <v>1131</v>
      </c>
      <c r="G596" s="21" t="s">
        <v>1579</v>
      </c>
      <c r="H596" s="21" t="s">
        <v>1592</v>
      </c>
      <c r="I596" s="21" t="s">
        <v>1593</v>
      </c>
      <c r="J596" s="21" t="s">
        <v>23</v>
      </c>
      <c r="K596" s="21"/>
      <c r="L596" s="21" t="s">
        <v>70</v>
      </c>
      <c r="M596" s="21" t="s">
        <v>145</v>
      </c>
      <c r="N596" s="21" t="s">
        <v>25</v>
      </c>
      <c r="O596" s="21" t="s">
        <v>146</v>
      </c>
      <c r="P596" s="21" t="s">
        <v>423</v>
      </c>
      <c r="Q596" s="92">
        <v>450</v>
      </c>
      <c r="R596" s="22">
        <f>IF(EXACT($D$6,"LOT 3 (Tots)"),SUMIF(Inventari!K:K,Tasques!E596,Inventari!Q:Q),SUMIFS(Inventari!Q:Q,Inventari!O:O,$D$7,Inventari!K:K,Tasques!E596))</f>
        <v>5</v>
      </c>
      <c r="S596" s="22"/>
      <c r="T596" s="92">
        <f t="shared" si="36"/>
        <v>2250</v>
      </c>
      <c r="U596" s="22">
        <v>4</v>
      </c>
      <c r="V596" s="92">
        <f t="shared" si="37"/>
        <v>9000</v>
      </c>
      <c r="W596" s="87" t="e">
        <f>_xlfn.XLOOKUP(P596,#REF!,#REF!)</f>
        <v>#REF!</v>
      </c>
      <c r="X596" s="80" t="e">
        <f t="shared" si="38"/>
        <v>#REF!</v>
      </c>
      <c r="Y596" s="80" t="str">
        <f>IF(EXACT(COUNTIFS($B$1:B596,B596,$E$1:E596,E596),_xlfn.MAXIFS(AA:AA,B:B,B596,E:E,E596)),SUMIFS(X:X,B:B,B596,E:E,E596),"")</f>
        <v/>
      </c>
      <c r="Z596" s="81" t="str">
        <f t="shared" si="39"/>
        <v/>
      </c>
      <c r="AA596" s="98">
        <f>COUNTIFS($B$1:B596,B596,$E$1:E596,E596)</f>
        <v>7</v>
      </c>
      <c r="AB596" s="98"/>
    </row>
    <row r="597" spans="1:28" ht="19.95" customHeight="1" x14ac:dyDescent="0.3">
      <c r="A597" s="9" t="s">
        <v>61</v>
      </c>
      <c r="B597" s="21" t="s">
        <v>1577</v>
      </c>
      <c r="C597" s="21" t="s">
        <v>1578</v>
      </c>
      <c r="D597" s="21" t="s">
        <v>17</v>
      </c>
      <c r="E597" s="21" t="s">
        <v>1130</v>
      </c>
      <c r="F597" s="21" t="s">
        <v>1131</v>
      </c>
      <c r="G597" s="21" t="s">
        <v>1579</v>
      </c>
      <c r="H597" s="21" t="s">
        <v>1594</v>
      </c>
      <c r="I597" s="21" t="s">
        <v>1595</v>
      </c>
      <c r="J597" s="21" t="s">
        <v>23</v>
      </c>
      <c r="K597" s="21"/>
      <c r="L597" s="21" t="s">
        <v>70</v>
      </c>
      <c r="M597" s="21" t="s">
        <v>145</v>
      </c>
      <c r="N597" s="21" t="s">
        <v>25</v>
      </c>
      <c r="O597" s="21" t="s">
        <v>146</v>
      </c>
      <c r="P597" s="21" t="s">
        <v>423</v>
      </c>
      <c r="Q597" s="92">
        <v>450</v>
      </c>
      <c r="R597" s="22">
        <f>IF(EXACT($D$6,"LOT 3 (Tots)"),SUMIF(Inventari!K:K,Tasques!E597,Inventari!Q:Q),SUMIFS(Inventari!Q:Q,Inventari!O:O,$D$7,Inventari!K:K,Tasques!E597))</f>
        <v>5</v>
      </c>
      <c r="S597" s="22"/>
      <c r="T597" s="92">
        <f t="shared" si="36"/>
        <v>2250</v>
      </c>
      <c r="U597" s="22">
        <v>4</v>
      </c>
      <c r="V597" s="92">
        <f t="shared" si="37"/>
        <v>9000</v>
      </c>
      <c r="W597" s="87" t="e">
        <f>_xlfn.XLOOKUP(P597,#REF!,#REF!)</f>
        <v>#REF!</v>
      </c>
      <c r="X597" s="80" t="e">
        <f t="shared" si="38"/>
        <v>#REF!</v>
      </c>
      <c r="Y597" s="80" t="e">
        <f>IF(EXACT(COUNTIFS($B$1:B597,B597,$E$1:E597,E597),_xlfn.MAXIFS(AA:AA,B:B,B597,E:E,E597)),SUMIFS(X:X,B:B,B597,E:E,E597),"")</f>
        <v>#REF!</v>
      </c>
      <c r="Z597" s="81" t="str">
        <f t="shared" si="39"/>
        <v/>
      </c>
      <c r="AA597" s="98">
        <f>COUNTIFS($B$1:B597,B597,$E$1:E597,E597)</f>
        <v>8</v>
      </c>
      <c r="AB597" s="98"/>
    </row>
    <row r="598" spans="1:28" ht="19.95" customHeight="1" x14ac:dyDescent="0.3">
      <c r="A598" s="9" t="s">
        <v>61</v>
      </c>
      <c r="B598" s="21" t="s">
        <v>1577</v>
      </c>
      <c r="C598" s="21" t="s">
        <v>1578</v>
      </c>
      <c r="D598" s="21" t="s">
        <v>216</v>
      </c>
      <c r="E598" s="21" t="s">
        <v>329</v>
      </c>
      <c r="F598" s="21" t="s">
        <v>330</v>
      </c>
      <c r="G598" s="21" t="s">
        <v>1596</v>
      </c>
      <c r="H598" s="21" t="s">
        <v>1597</v>
      </c>
      <c r="I598" s="21" t="s">
        <v>1598</v>
      </c>
      <c r="J598" s="21" t="s">
        <v>23</v>
      </c>
      <c r="K598" s="21"/>
      <c r="L598" s="21" t="s">
        <v>70</v>
      </c>
      <c r="M598" s="21" t="s">
        <v>145</v>
      </c>
      <c r="N598" s="21" t="s">
        <v>25</v>
      </c>
      <c r="O598" s="21" t="s">
        <v>146</v>
      </c>
      <c r="P598" s="21" t="s">
        <v>423</v>
      </c>
      <c r="Q598" s="92">
        <v>450</v>
      </c>
      <c r="R598" s="22">
        <f>IF(EXACT($D$6,"LOT 3 (Tots)"),SUMIF(Inventari!K:K,Tasques!E598,Inventari!Q:Q),SUMIFS(Inventari!Q:Q,Inventari!O:O,$D$7,Inventari!K:K,Tasques!E598))</f>
        <v>1</v>
      </c>
      <c r="S598" s="22"/>
      <c r="T598" s="92">
        <f t="shared" si="36"/>
        <v>450</v>
      </c>
      <c r="U598" s="22">
        <v>4</v>
      </c>
      <c r="V598" s="92">
        <f t="shared" si="37"/>
        <v>1800</v>
      </c>
      <c r="W598" s="87" t="e">
        <f>_xlfn.XLOOKUP(P598,#REF!,#REF!)</f>
        <v>#REF!</v>
      </c>
      <c r="X598" s="80" t="e">
        <f t="shared" si="38"/>
        <v>#REF!</v>
      </c>
      <c r="Y598" s="80" t="str">
        <f>IF(EXACT(COUNTIFS($B$1:B598,B598,$E$1:E598,E598),_xlfn.MAXIFS(AA:AA,B:B,B598,E:E,E598)),SUMIFS(X:X,B:B,B598,E:E,E598),"")</f>
        <v/>
      </c>
      <c r="Z598" s="81" t="str">
        <f t="shared" si="39"/>
        <v/>
      </c>
      <c r="AA598" s="98">
        <f>COUNTIFS($B$1:B598,B598,$E$1:E598,E598)</f>
        <v>1</v>
      </c>
      <c r="AB598" s="98"/>
    </row>
    <row r="599" spans="1:28" ht="19.95" customHeight="1" x14ac:dyDescent="0.3">
      <c r="A599" s="9" t="s">
        <v>61</v>
      </c>
      <c r="B599" s="21" t="s">
        <v>1577</v>
      </c>
      <c r="C599" s="21" t="s">
        <v>1578</v>
      </c>
      <c r="D599" s="21" t="s">
        <v>216</v>
      </c>
      <c r="E599" s="21" t="s">
        <v>329</v>
      </c>
      <c r="F599" s="21" t="s">
        <v>330</v>
      </c>
      <c r="G599" s="21" t="s">
        <v>1596</v>
      </c>
      <c r="H599" s="21" t="s">
        <v>1599</v>
      </c>
      <c r="I599" s="21" t="s">
        <v>1600</v>
      </c>
      <c r="J599" s="21" t="s">
        <v>23</v>
      </c>
      <c r="K599" s="21"/>
      <c r="L599" s="21" t="s">
        <v>70</v>
      </c>
      <c r="M599" s="21" t="s">
        <v>145</v>
      </c>
      <c r="N599" s="21" t="s">
        <v>25</v>
      </c>
      <c r="O599" s="21" t="s">
        <v>146</v>
      </c>
      <c r="P599" s="21" t="s">
        <v>423</v>
      </c>
      <c r="Q599" s="92">
        <v>450</v>
      </c>
      <c r="R599" s="22">
        <f>IF(EXACT($D$6,"LOT 3 (Tots)"),SUMIF(Inventari!K:K,Tasques!E599,Inventari!Q:Q),SUMIFS(Inventari!Q:Q,Inventari!O:O,$D$7,Inventari!K:K,Tasques!E599))</f>
        <v>1</v>
      </c>
      <c r="S599" s="22"/>
      <c r="T599" s="92">
        <f t="shared" si="36"/>
        <v>450</v>
      </c>
      <c r="U599" s="22">
        <v>4</v>
      </c>
      <c r="V599" s="92">
        <f t="shared" si="37"/>
        <v>1800</v>
      </c>
      <c r="W599" s="87" t="e">
        <f>_xlfn.XLOOKUP(P599,#REF!,#REF!)</f>
        <v>#REF!</v>
      </c>
      <c r="X599" s="80" t="e">
        <f t="shared" si="38"/>
        <v>#REF!</v>
      </c>
      <c r="Y599" s="80" t="str">
        <f>IF(EXACT(COUNTIFS($B$1:B599,B599,$E$1:E599,E599),_xlfn.MAXIFS(AA:AA,B:B,B599,E:E,E599)),SUMIFS(X:X,B:B,B599,E:E,E599),"")</f>
        <v/>
      </c>
      <c r="Z599" s="81" t="str">
        <f t="shared" si="39"/>
        <v/>
      </c>
      <c r="AA599" s="98">
        <f>COUNTIFS($B$1:B599,B599,$E$1:E599,E599)</f>
        <v>2</v>
      </c>
      <c r="AB599" s="98"/>
    </row>
    <row r="600" spans="1:28" ht="19.95" customHeight="1" x14ac:dyDescent="0.3">
      <c r="A600" s="9" t="s">
        <v>61</v>
      </c>
      <c r="B600" s="21" t="s">
        <v>1577</v>
      </c>
      <c r="C600" s="21" t="s">
        <v>1578</v>
      </c>
      <c r="D600" s="21" t="s">
        <v>216</v>
      </c>
      <c r="E600" s="21" t="s">
        <v>329</v>
      </c>
      <c r="F600" s="21" t="s">
        <v>330</v>
      </c>
      <c r="G600" s="21" t="s">
        <v>1596</v>
      </c>
      <c r="H600" s="21" t="s">
        <v>1601</v>
      </c>
      <c r="I600" s="21" t="s">
        <v>1602</v>
      </c>
      <c r="J600" s="21" t="s">
        <v>23</v>
      </c>
      <c r="K600" s="21"/>
      <c r="L600" s="21" t="s">
        <v>70</v>
      </c>
      <c r="M600" s="21" t="s">
        <v>145</v>
      </c>
      <c r="N600" s="21" t="s">
        <v>25</v>
      </c>
      <c r="O600" s="21" t="s">
        <v>146</v>
      </c>
      <c r="P600" s="21" t="s">
        <v>423</v>
      </c>
      <c r="Q600" s="92">
        <v>450</v>
      </c>
      <c r="R600" s="22">
        <f>IF(EXACT($D$6,"LOT 3 (Tots)"),SUMIF(Inventari!K:K,Tasques!E600,Inventari!Q:Q),SUMIFS(Inventari!Q:Q,Inventari!O:O,$D$7,Inventari!K:K,Tasques!E600))</f>
        <v>1</v>
      </c>
      <c r="S600" s="22"/>
      <c r="T600" s="92">
        <f t="shared" si="36"/>
        <v>450</v>
      </c>
      <c r="U600" s="22">
        <v>4</v>
      </c>
      <c r="V600" s="92">
        <f t="shared" si="37"/>
        <v>1800</v>
      </c>
      <c r="W600" s="87" t="e">
        <f>_xlfn.XLOOKUP(P600,#REF!,#REF!)</f>
        <v>#REF!</v>
      </c>
      <c r="X600" s="80" t="e">
        <f t="shared" si="38"/>
        <v>#REF!</v>
      </c>
      <c r="Y600" s="80" t="str">
        <f>IF(EXACT(COUNTIFS($B$1:B600,B600,$E$1:E600,E600),_xlfn.MAXIFS(AA:AA,B:B,B600,E:E,E600)),SUMIFS(X:X,B:B,B600,E:E,E600),"")</f>
        <v/>
      </c>
      <c r="Z600" s="81" t="str">
        <f t="shared" si="39"/>
        <v/>
      </c>
      <c r="AA600" s="98">
        <f>COUNTIFS($B$1:B600,B600,$E$1:E600,E600)</f>
        <v>3</v>
      </c>
      <c r="AB600" s="98"/>
    </row>
    <row r="601" spans="1:28" ht="19.95" customHeight="1" x14ac:dyDescent="0.3">
      <c r="A601" s="9" t="s">
        <v>61</v>
      </c>
      <c r="B601" s="21" t="s">
        <v>1577</v>
      </c>
      <c r="C601" s="21" t="s">
        <v>1578</v>
      </c>
      <c r="D601" s="21" t="s">
        <v>216</v>
      </c>
      <c r="E601" s="21" t="s">
        <v>329</v>
      </c>
      <c r="F601" s="21" t="s">
        <v>330</v>
      </c>
      <c r="G601" s="21" t="s">
        <v>1596</v>
      </c>
      <c r="H601" s="21" t="s">
        <v>1603</v>
      </c>
      <c r="I601" s="21" t="s">
        <v>1604</v>
      </c>
      <c r="J601" s="21" t="s">
        <v>23</v>
      </c>
      <c r="K601" s="21"/>
      <c r="L601" s="21" t="s">
        <v>70</v>
      </c>
      <c r="M601" s="21" t="s">
        <v>145</v>
      </c>
      <c r="N601" s="21" t="s">
        <v>25</v>
      </c>
      <c r="O601" s="21" t="s">
        <v>146</v>
      </c>
      <c r="P601" s="21" t="s">
        <v>423</v>
      </c>
      <c r="Q601" s="92">
        <v>450</v>
      </c>
      <c r="R601" s="22">
        <f>IF(EXACT($D$6,"LOT 3 (Tots)"),SUMIF(Inventari!K:K,Tasques!E601,Inventari!Q:Q),SUMIFS(Inventari!Q:Q,Inventari!O:O,$D$7,Inventari!K:K,Tasques!E601))</f>
        <v>1</v>
      </c>
      <c r="S601" s="22"/>
      <c r="T601" s="92">
        <f t="shared" si="36"/>
        <v>450</v>
      </c>
      <c r="U601" s="22">
        <v>4</v>
      </c>
      <c r="V601" s="92">
        <f t="shared" si="37"/>
        <v>1800</v>
      </c>
      <c r="W601" s="87" t="e">
        <f>_xlfn.XLOOKUP(P601,#REF!,#REF!)</f>
        <v>#REF!</v>
      </c>
      <c r="X601" s="80" t="e">
        <f t="shared" si="38"/>
        <v>#REF!</v>
      </c>
      <c r="Y601" s="80" t="e">
        <f>IF(EXACT(COUNTIFS($B$1:B601,B601,$E$1:E601,E601),_xlfn.MAXIFS(AA:AA,B:B,B601,E:E,E601)),SUMIFS(X:X,B:B,B601,E:E,E601),"")</f>
        <v>#REF!</v>
      </c>
      <c r="Z601" s="81" t="str">
        <f t="shared" si="39"/>
        <v/>
      </c>
      <c r="AA601" s="98">
        <f>COUNTIFS($B$1:B601,B601,$E$1:E601,E601)</f>
        <v>4</v>
      </c>
      <c r="AB601" s="98"/>
    </row>
    <row r="602" spans="1:28" ht="19.95" customHeight="1" x14ac:dyDescent="0.3">
      <c r="A602" s="9" t="s">
        <v>61</v>
      </c>
      <c r="B602" s="21" t="s">
        <v>1577</v>
      </c>
      <c r="C602" s="21" t="s">
        <v>1578</v>
      </c>
      <c r="D602" s="21" t="s">
        <v>89</v>
      </c>
      <c r="E602" s="21" t="s">
        <v>1118</v>
      </c>
      <c r="F602" s="21" t="s">
        <v>1119</v>
      </c>
      <c r="G602" s="21" t="s">
        <v>1605</v>
      </c>
      <c r="H602" s="21" t="s">
        <v>1606</v>
      </c>
      <c r="I602" s="21" t="s">
        <v>1607</v>
      </c>
      <c r="J602" s="21" t="s">
        <v>23</v>
      </c>
      <c r="K602" s="21"/>
      <c r="L602" s="21" t="s">
        <v>70</v>
      </c>
      <c r="M602" s="21" t="s">
        <v>145</v>
      </c>
      <c r="N602" s="21" t="s">
        <v>25</v>
      </c>
      <c r="O602" s="21" t="s">
        <v>146</v>
      </c>
      <c r="P602" s="21" t="s">
        <v>423</v>
      </c>
      <c r="Q602" s="92">
        <v>3600</v>
      </c>
      <c r="R602" s="22">
        <f>IF(EXACT($D$6,"LOT 3 (Tots)"),SUMIF(Inventari!K:K,Tasques!E602,Inventari!Q:Q),SUMIFS(Inventari!Q:Q,Inventari!O:O,$D$7,Inventari!K:K,Tasques!E602))</f>
        <v>3</v>
      </c>
      <c r="S602" s="22"/>
      <c r="T602" s="92">
        <f t="shared" si="36"/>
        <v>10800</v>
      </c>
      <c r="U602" s="22">
        <v>4</v>
      </c>
      <c r="V602" s="92">
        <f t="shared" si="37"/>
        <v>43200</v>
      </c>
      <c r="W602" s="87" t="e">
        <f>_xlfn.XLOOKUP(P602,#REF!,#REF!)</f>
        <v>#REF!</v>
      </c>
      <c r="X602" s="80" t="e">
        <f t="shared" si="38"/>
        <v>#REF!</v>
      </c>
      <c r="Y602" s="80" t="str">
        <f>IF(EXACT(COUNTIFS($B$1:B602,B602,$E$1:E602,E602),_xlfn.MAXIFS(AA:AA,B:B,B602,E:E,E602)),SUMIFS(X:X,B:B,B602,E:E,E602),"")</f>
        <v/>
      </c>
      <c r="Z602" s="81" t="str">
        <f t="shared" si="39"/>
        <v/>
      </c>
      <c r="AA602" s="98">
        <f>COUNTIFS($B$1:B602,B602,$E$1:E602,E602)</f>
        <v>1</v>
      </c>
      <c r="AB602" s="98"/>
    </row>
    <row r="603" spans="1:28" ht="19.95" customHeight="1" x14ac:dyDescent="0.3">
      <c r="A603" s="9" t="s">
        <v>61</v>
      </c>
      <c r="B603" s="21" t="s">
        <v>1577</v>
      </c>
      <c r="C603" s="21" t="s">
        <v>1578</v>
      </c>
      <c r="D603" s="21" t="s">
        <v>89</v>
      </c>
      <c r="E603" s="21" t="s">
        <v>1118</v>
      </c>
      <c r="F603" s="21" t="s">
        <v>1119</v>
      </c>
      <c r="G603" s="21" t="s">
        <v>1605</v>
      </c>
      <c r="H603" s="21" t="s">
        <v>1608</v>
      </c>
      <c r="I603" s="21" t="s">
        <v>1609</v>
      </c>
      <c r="J603" s="21" t="s">
        <v>23</v>
      </c>
      <c r="K603" s="21"/>
      <c r="L603" s="21" t="s">
        <v>70</v>
      </c>
      <c r="M603" s="21" t="s">
        <v>145</v>
      </c>
      <c r="N603" s="21" t="s">
        <v>25</v>
      </c>
      <c r="O603" s="21" t="s">
        <v>146</v>
      </c>
      <c r="P603" s="21" t="s">
        <v>423</v>
      </c>
      <c r="Q603" s="92">
        <v>3600</v>
      </c>
      <c r="R603" s="22">
        <f>IF(EXACT($D$6,"LOT 3 (Tots)"),SUMIF(Inventari!K:K,Tasques!E603,Inventari!Q:Q),SUMIFS(Inventari!Q:Q,Inventari!O:O,$D$7,Inventari!K:K,Tasques!E603))</f>
        <v>3</v>
      </c>
      <c r="S603" s="22"/>
      <c r="T603" s="92">
        <f t="shared" si="36"/>
        <v>10800</v>
      </c>
      <c r="U603" s="22">
        <v>4</v>
      </c>
      <c r="V603" s="92">
        <f t="shared" si="37"/>
        <v>43200</v>
      </c>
      <c r="W603" s="87" t="e">
        <f>_xlfn.XLOOKUP(P603,#REF!,#REF!)</f>
        <v>#REF!</v>
      </c>
      <c r="X603" s="80" t="e">
        <f t="shared" si="38"/>
        <v>#REF!</v>
      </c>
      <c r="Y603" s="80" t="e">
        <f>IF(EXACT(COUNTIFS($B$1:B603,B603,$E$1:E603,E603),_xlfn.MAXIFS(AA:AA,B:B,B603,E:E,E603)),SUMIFS(X:X,B:B,B603,E:E,E603),"")</f>
        <v>#REF!</v>
      </c>
      <c r="Z603" s="81" t="e">
        <f t="shared" si="39"/>
        <v>#REF!</v>
      </c>
      <c r="AA603" s="98">
        <f>COUNTIFS($B$1:B603,B603,$E$1:E603,E603)</f>
        <v>2</v>
      </c>
      <c r="AB603" s="98"/>
    </row>
    <row r="604" spans="1:28" ht="19.95" customHeight="1" x14ac:dyDescent="0.3">
      <c r="A604" s="3" t="s">
        <v>61</v>
      </c>
      <c r="B604" s="16" t="s">
        <v>1610</v>
      </c>
      <c r="C604" s="16" t="s">
        <v>1611</v>
      </c>
      <c r="D604" s="16" t="s">
        <v>89</v>
      </c>
      <c r="E604" s="16" t="s">
        <v>90</v>
      </c>
      <c r="F604" s="16" t="s">
        <v>91</v>
      </c>
      <c r="G604" s="16" t="s">
        <v>1612</v>
      </c>
      <c r="H604" s="16" t="s">
        <v>1613</v>
      </c>
      <c r="I604" s="16" t="s">
        <v>1614</v>
      </c>
      <c r="J604" s="16" t="s">
        <v>167</v>
      </c>
      <c r="K604" s="16" t="s">
        <v>940</v>
      </c>
      <c r="L604" s="16" t="s">
        <v>368</v>
      </c>
      <c r="M604" s="16" t="s">
        <v>145</v>
      </c>
      <c r="N604" s="16" t="s">
        <v>25</v>
      </c>
      <c r="O604" s="16" t="s">
        <v>146</v>
      </c>
      <c r="P604" s="16" t="s">
        <v>423</v>
      </c>
      <c r="Q604" s="91">
        <v>180</v>
      </c>
      <c r="R604" s="19">
        <f>IF(EXACT($D$6,"LOT 3 (Tots)"),SUMIF(Inventari!K:K,Tasques!E604,Inventari!Q:Q),SUMIFS(Inventari!Q:Q,Inventari!O:O,$D$7,Inventari!K:K,Tasques!E604))</f>
        <v>13</v>
      </c>
      <c r="S604" s="19"/>
      <c r="T604" s="91">
        <f t="shared" si="36"/>
        <v>2340</v>
      </c>
      <c r="U604" s="19">
        <v>12</v>
      </c>
      <c r="V604" s="91">
        <f t="shared" si="37"/>
        <v>28080</v>
      </c>
      <c r="W604" s="86" t="e">
        <f>_xlfn.XLOOKUP(P604,#REF!,#REF!)</f>
        <v>#REF!</v>
      </c>
      <c r="X604" s="78" t="e">
        <f t="shared" si="38"/>
        <v>#REF!</v>
      </c>
      <c r="Y604" s="78" t="str">
        <f>IF(EXACT(COUNTIFS($B$1:B604,B604,$E$1:E604,E604),_xlfn.MAXIFS(AA:AA,B:B,B604,E:E,E604)),SUMIFS(X:X,B:B,B604,E:E,E604),"")</f>
        <v/>
      </c>
      <c r="Z604" s="79" t="str">
        <f t="shared" si="39"/>
        <v/>
      </c>
      <c r="AA604" s="97">
        <f>COUNTIFS($B$1:B604,B604,$E$1:E604,E604)</f>
        <v>1</v>
      </c>
      <c r="AB604" s="97"/>
    </row>
    <row r="605" spans="1:28" ht="19.95" customHeight="1" x14ac:dyDescent="0.3">
      <c r="A605" s="3" t="s">
        <v>61</v>
      </c>
      <c r="B605" s="16" t="s">
        <v>1610</v>
      </c>
      <c r="C605" s="16" t="s">
        <v>1611</v>
      </c>
      <c r="D605" s="16" t="s">
        <v>89</v>
      </c>
      <c r="E605" s="16" t="s">
        <v>90</v>
      </c>
      <c r="F605" s="16" t="s">
        <v>91</v>
      </c>
      <c r="G605" s="16" t="s">
        <v>1612</v>
      </c>
      <c r="H605" s="16" t="s">
        <v>1615</v>
      </c>
      <c r="I605" s="16" t="s">
        <v>1583</v>
      </c>
      <c r="J605" s="16" t="s">
        <v>23</v>
      </c>
      <c r="K605" s="16"/>
      <c r="L605" s="16" t="s">
        <v>368</v>
      </c>
      <c r="M605" s="16" t="s">
        <v>145</v>
      </c>
      <c r="N605" s="16" t="s">
        <v>25</v>
      </c>
      <c r="O605" s="16" t="s">
        <v>146</v>
      </c>
      <c r="P605" s="16" t="s">
        <v>423</v>
      </c>
      <c r="Q605" s="91">
        <v>180</v>
      </c>
      <c r="R605" s="19">
        <f>IF(EXACT($D$6,"LOT 3 (Tots)"),SUMIF(Inventari!K:K,Tasques!E605,Inventari!Q:Q),SUMIFS(Inventari!Q:Q,Inventari!O:O,$D$7,Inventari!K:K,Tasques!E605))</f>
        <v>13</v>
      </c>
      <c r="S605" s="19"/>
      <c r="T605" s="91">
        <f t="shared" si="36"/>
        <v>2340</v>
      </c>
      <c r="U605" s="19">
        <v>12</v>
      </c>
      <c r="V605" s="91">
        <f t="shared" si="37"/>
        <v>28080</v>
      </c>
      <c r="W605" s="86" t="e">
        <f>_xlfn.XLOOKUP(P605,#REF!,#REF!)</f>
        <v>#REF!</v>
      </c>
      <c r="X605" s="78" t="e">
        <f t="shared" si="38"/>
        <v>#REF!</v>
      </c>
      <c r="Y605" s="78" t="str">
        <f>IF(EXACT(COUNTIFS($B$1:B605,B605,$E$1:E605,E605),_xlfn.MAXIFS(AA:AA,B:B,B605,E:E,E605)),SUMIFS(X:X,B:B,B605,E:E,E605),"")</f>
        <v/>
      </c>
      <c r="Z605" s="79" t="str">
        <f t="shared" si="39"/>
        <v/>
      </c>
      <c r="AA605" s="97">
        <f>COUNTIFS($B$1:B605,B605,$E$1:E605,E605)</f>
        <v>2</v>
      </c>
      <c r="AB605" s="97"/>
    </row>
    <row r="606" spans="1:28" ht="19.95" customHeight="1" x14ac:dyDescent="0.3">
      <c r="A606" s="3" t="s">
        <v>61</v>
      </c>
      <c r="B606" s="16" t="s">
        <v>1610</v>
      </c>
      <c r="C606" s="16" t="s">
        <v>1611</v>
      </c>
      <c r="D606" s="16" t="s">
        <v>89</v>
      </c>
      <c r="E606" s="16" t="s">
        <v>90</v>
      </c>
      <c r="F606" s="16" t="s">
        <v>91</v>
      </c>
      <c r="G606" s="16" t="s">
        <v>1612</v>
      </c>
      <c r="H606" s="16" t="s">
        <v>1616</v>
      </c>
      <c r="I606" s="16" t="s">
        <v>1617</v>
      </c>
      <c r="J606" s="16" t="s">
        <v>23</v>
      </c>
      <c r="K606" s="16"/>
      <c r="L606" s="16" t="s">
        <v>368</v>
      </c>
      <c r="M606" s="16" t="s">
        <v>145</v>
      </c>
      <c r="N606" s="16" t="s">
        <v>25</v>
      </c>
      <c r="O606" s="16" t="s">
        <v>146</v>
      </c>
      <c r="P606" s="16" t="s">
        <v>423</v>
      </c>
      <c r="Q606" s="91">
        <v>180</v>
      </c>
      <c r="R606" s="19">
        <f>IF(EXACT($D$6,"LOT 3 (Tots)"),SUMIF(Inventari!K:K,Tasques!E606,Inventari!Q:Q),SUMIFS(Inventari!Q:Q,Inventari!O:O,$D$7,Inventari!K:K,Tasques!E606))</f>
        <v>13</v>
      </c>
      <c r="S606" s="19"/>
      <c r="T606" s="91">
        <f t="shared" si="36"/>
        <v>2340</v>
      </c>
      <c r="U606" s="19">
        <v>12</v>
      </c>
      <c r="V606" s="91">
        <f t="shared" si="37"/>
        <v>28080</v>
      </c>
      <c r="W606" s="86" t="e">
        <f>_xlfn.XLOOKUP(P606,#REF!,#REF!)</f>
        <v>#REF!</v>
      </c>
      <c r="X606" s="78" t="e">
        <f t="shared" si="38"/>
        <v>#REF!</v>
      </c>
      <c r="Y606" s="78" t="str">
        <f>IF(EXACT(COUNTIFS($B$1:B606,B606,$E$1:E606,E606),_xlfn.MAXIFS(AA:AA,B:B,B606,E:E,E606)),SUMIFS(X:X,B:B,B606,E:E,E606),"")</f>
        <v/>
      </c>
      <c r="Z606" s="79" t="str">
        <f t="shared" si="39"/>
        <v/>
      </c>
      <c r="AA606" s="97">
        <f>COUNTIFS($B$1:B606,B606,$E$1:E606,E606)</f>
        <v>3</v>
      </c>
      <c r="AB606" s="97"/>
    </row>
    <row r="607" spans="1:28" ht="19.95" customHeight="1" x14ac:dyDescent="0.3">
      <c r="A607" s="3" t="s">
        <v>61</v>
      </c>
      <c r="B607" s="16" t="s">
        <v>1610</v>
      </c>
      <c r="C607" s="16" t="s">
        <v>1611</v>
      </c>
      <c r="D607" s="16" t="s">
        <v>89</v>
      </c>
      <c r="E607" s="16" t="s">
        <v>90</v>
      </c>
      <c r="F607" s="16" t="s">
        <v>91</v>
      </c>
      <c r="G607" s="16" t="s">
        <v>1612</v>
      </c>
      <c r="H607" s="16" t="s">
        <v>1618</v>
      </c>
      <c r="I607" s="16" t="s">
        <v>1587</v>
      </c>
      <c r="J607" s="16" t="s">
        <v>23</v>
      </c>
      <c r="K607" s="16"/>
      <c r="L607" s="16" t="s">
        <v>368</v>
      </c>
      <c r="M607" s="16" t="s">
        <v>145</v>
      </c>
      <c r="N607" s="16" t="s">
        <v>25</v>
      </c>
      <c r="O607" s="16" t="s">
        <v>146</v>
      </c>
      <c r="P607" s="16" t="s">
        <v>423</v>
      </c>
      <c r="Q607" s="91">
        <v>180</v>
      </c>
      <c r="R607" s="19">
        <f>IF(EXACT($D$6,"LOT 3 (Tots)"),SUMIF(Inventari!K:K,Tasques!E607,Inventari!Q:Q),SUMIFS(Inventari!Q:Q,Inventari!O:O,$D$7,Inventari!K:K,Tasques!E607))</f>
        <v>13</v>
      </c>
      <c r="S607" s="19"/>
      <c r="T607" s="91">
        <f t="shared" si="36"/>
        <v>2340</v>
      </c>
      <c r="U607" s="19">
        <v>12</v>
      </c>
      <c r="V607" s="91">
        <f t="shared" si="37"/>
        <v>28080</v>
      </c>
      <c r="W607" s="86" t="e">
        <f>_xlfn.XLOOKUP(P607,#REF!,#REF!)</f>
        <v>#REF!</v>
      </c>
      <c r="X607" s="78" t="e">
        <f t="shared" si="38"/>
        <v>#REF!</v>
      </c>
      <c r="Y607" s="78" t="e">
        <f>IF(EXACT(COUNTIFS($B$1:B607,B607,$E$1:E607,E607),_xlfn.MAXIFS(AA:AA,B:B,B607,E:E,E607)),SUMIFS(X:X,B:B,B607,E:E,E607),"")</f>
        <v>#REF!</v>
      </c>
      <c r="Z607" s="79" t="str">
        <f t="shared" si="39"/>
        <v/>
      </c>
      <c r="AA607" s="97">
        <f>COUNTIFS($B$1:B607,B607,$E$1:E607,E607)</f>
        <v>4</v>
      </c>
      <c r="AB607" s="97"/>
    </row>
    <row r="608" spans="1:28" ht="19.95" customHeight="1" x14ac:dyDescent="0.3">
      <c r="A608" s="3" t="s">
        <v>61</v>
      </c>
      <c r="B608" s="16" t="s">
        <v>1610</v>
      </c>
      <c r="C608" s="16" t="s">
        <v>1611</v>
      </c>
      <c r="D608" s="16" t="s">
        <v>89</v>
      </c>
      <c r="E608" s="16" t="s">
        <v>508</v>
      </c>
      <c r="F608" s="16" t="s">
        <v>509</v>
      </c>
      <c r="G608" s="16" t="s">
        <v>1619</v>
      </c>
      <c r="H608" s="16" t="s">
        <v>1620</v>
      </c>
      <c r="I608" s="16" t="s">
        <v>1621</v>
      </c>
      <c r="J608" s="16" t="s">
        <v>23</v>
      </c>
      <c r="K608" s="16"/>
      <c r="L608" s="16" t="s">
        <v>368</v>
      </c>
      <c r="M608" s="16" t="s">
        <v>145</v>
      </c>
      <c r="N608" s="16" t="s">
        <v>25</v>
      </c>
      <c r="O608" s="16" t="s">
        <v>146</v>
      </c>
      <c r="P608" s="16" t="s">
        <v>423</v>
      </c>
      <c r="Q608" s="91">
        <v>300</v>
      </c>
      <c r="R608" s="19">
        <f>IF(EXACT($D$6,"LOT 3 (Tots)"),SUMIF(Inventari!K:K,Tasques!E608,Inventari!Q:Q),SUMIFS(Inventari!Q:Q,Inventari!O:O,$D$7,Inventari!K:K,Tasques!E608))</f>
        <v>12</v>
      </c>
      <c r="S608" s="19"/>
      <c r="T608" s="91">
        <f t="shared" si="36"/>
        <v>3600</v>
      </c>
      <c r="U608" s="19">
        <v>12</v>
      </c>
      <c r="V608" s="91">
        <f t="shared" si="37"/>
        <v>43200</v>
      </c>
      <c r="W608" s="86" t="e">
        <f>_xlfn.XLOOKUP(P608,#REF!,#REF!)</f>
        <v>#REF!</v>
      </c>
      <c r="X608" s="78" t="e">
        <f t="shared" si="38"/>
        <v>#REF!</v>
      </c>
      <c r="Y608" s="78" t="str">
        <f>IF(EXACT(COUNTIFS($B$1:B608,B608,$E$1:E608,E608),_xlfn.MAXIFS(AA:AA,B:B,B608,E:E,E608)),SUMIFS(X:X,B:B,B608,E:E,E608),"")</f>
        <v/>
      </c>
      <c r="Z608" s="79" t="str">
        <f t="shared" si="39"/>
        <v/>
      </c>
      <c r="AA608" s="97">
        <f>COUNTIFS($B$1:B608,B608,$E$1:E608,E608)</f>
        <v>1</v>
      </c>
      <c r="AB608" s="97"/>
    </row>
    <row r="609" spans="1:28" ht="19.95" customHeight="1" x14ac:dyDescent="0.3">
      <c r="A609" s="3" t="s">
        <v>61</v>
      </c>
      <c r="B609" s="16" t="s">
        <v>1610</v>
      </c>
      <c r="C609" s="16" t="s">
        <v>1611</v>
      </c>
      <c r="D609" s="16" t="s">
        <v>89</v>
      </c>
      <c r="E609" s="16" t="s">
        <v>508</v>
      </c>
      <c r="F609" s="16" t="s">
        <v>509</v>
      </c>
      <c r="G609" s="16" t="s">
        <v>1619</v>
      </c>
      <c r="H609" s="16" t="s">
        <v>1622</v>
      </c>
      <c r="I609" s="16" t="s">
        <v>1623</v>
      </c>
      <c r="J609" s="16" t="s">
        <v>23</v>
      </c>
      <c r="K609" s="16"/>
      <c r="L609" s="16" t="s">
        <v>368</v>
      </c>
      <c r="M609" s="16" t="s">
        <v>145</v>
      </c>
      <c r="N609" s="16" t="s">
        <v>25</v>
      </c>
      <c r="O609" s="16" t="s">
        <v>146</v>
      </c>
      <c r="P609" s="16" t="s">
        <v>423</v>
      </c>
      <c r="Q609" s="91">
        <v>300</v>
      </c>
      <c r="R609" s="19">
        <f>IF(EXACT($D$6,"LOT 3 (Tots)"),SUMIF(Inventari!K:K,Tasques!E609,Inventari!Q:Q),SUMIFS(Inventari!Q:Q,Inventari!O:O,$D$7,Inventari!K:K,Tasques!E609))</f>
        <v>12</v>
      </c>
      <c r="S609" s="19"/>
      <c r="T609" s="91">
        <f t="shared" si="36"/>
        <v>3600</v>
      </c>
      <c r="U609" s="19">
        <v>12</v>
      </c>
      <c r="V609" s="91">
        <f t="shared" si="37"/>
        <v>43200</v>
      </c>
      <c r="W609" s="86" t="e">
        <f>_xlfn.XLOOKUP(P609,#REF!,#REF!)</f>
        <v>#REF!</v>
      </c>
      <c r="X609" s="78" t="e">
        <f t="shared" si="38"/>
        <v>#REF!</v>
      </c>
      <c r="Y609" s="78" t="str">
        <f>IF(EXACT(COUNTIFS($B$1:B609,B609,$E$1:E609,E609),_xlfn.MAXIFS(AA:AA,B:B,B609,E:E,E609)),SUMIFS(X:X,B:B,B609,E:E,E609),"")</f>
        <v/>
      </c>
      <c r="Z609" s="79" t="str">
        <f t="shared" si="39"/>
        <v/>
      </c>
      <c r="AA609" s="97">
        <f>COUNTIFS($B$1:B609,B609,$E$1:E609,E609)</f>
        <v>2</v>
      </c>
      <c r="AB609" s="97"/>
    </row>
    <row r="610" spans="1:28" ht="19.95" customHeight="1" x14ac:dyDescent="0.3">
      <c r="A610" s="3" t="s">
        <v>61</v>
      </c>
      <c r="B610" s="16" t="s">
        <v>1610</v>
      </c>
      <c r="C610" s="16" t="s">
        <v>1611</v>
      </c>
      <c r="D610" s="16" t="s">
        <v>89</v>
      </c>
      <c r="E610" s="16" t="s">
        <v>508</v>
      </c>
      <c r="F610" s="16" t="s">
        <v>509</v>
      </c>
      <c r="G610" s="16" t="s">
        <v>1619</v>
      </c>
      <c r="H610" s="16" t="s">
        <v>1624</v>
      </c>
      <c r="I610" s="16" t="s">
        <v>1625</v>
      </c>
      <c r="J610" s="16" t="s">
        <v>23</v>
      </c>
      <c r="K610" s="16"/>
      <c r="L610" s="16" t="s">
        <v>368</v>
      </c>
      <c r="M610" s="16" t="s">
        <v>145</v>
      </c>
      <c r="N610" s="16" t="s">
        <v>25</v>
      </c>
      <c r="O610" s="16" t="s">
        <v>146</v>
      </c>
      <c r="P610" s="16" t="s">
        <v>423</v>
      </c>
      <c r="Q610" s="91">
        <v>300</v>
      </c>
      <c r="R610" s="19">
        <f>IF(EXACT($D$6,"LOT 3 (Tots)"),SUMIF(Inventari!K:K,Tasques!E610,Inventari!Q:Q),SUMIFS(Inventari!Q:Q,Inventari!O:O,$D$7,Inventari!K:K,Tasques!E610))</f>
        <v>12</v>
      </c>
      <c r="S610" s="19"/>
      <c r="T610" s="91">
        <f t="shared" si="36"/>
        <v>3600</v>
      </c>
      <c r="U610" s="19">
        <v>12</v>
      </c>
      <c r="V610" s="91">
        <f t="shared" si="37"/>
        <v>43200</v>
      </c>
      <c r="W610" s="86" t="e">
        <f>_xlfn.XLOOKUP(P610,#REF!,#REF!)</f>
        <v>#REF!</v>
      </c>
      <c r="X610" s="78" t="e">
        <f t="shared" si="38"/>
        <v>#REF!</v>
      </c>
      <c r="Y610" s="78" t="str">
        <f>IF(EXACT(COUNTIFS($B$1:B610,B610,$E$1:E610,E610),_xlfn.MAXIFS(AA:AA,B:B,B610,E:E,E610)),SUMIFS(X:X,B:B,B610,E:E,E610),"")</f>
        <v/>
      </c>
      <c r="Z610" s="79" t="str">
        <f t="shared" si="39"/>
        <v/>
      </c>
      <c r="AA610" s="97">
        <f>COUNTIFS($B$1:B610,B610,$E$1:E610,E610)</f>
        <v>3</v>
      </c>
      <c r="AB610" s="97"/>
    </row>
    <row r="611" spans="1:28" ht="19.95" customHeight="1" x14ac:dyDescent="0.3">
      <c r="A611" s="3" t="s">
        <v>61</v>
      </c>
      <c r="B611" s="16" t="s">
        <v>1610</v>
      </c>
      <c r="C611" s="16" t="s">
        <v>1611</v>
      </c>
      <c r="D611" s="16" t="s">
        <v>89</v>
      </c>
      <c r="E611" s="16" t="s">
        <v>508</v>
      </c>
      <c r="F611" s="16" t="s">
        <v>509</v>
      </c>
      <c r="G611" s="16" t="s">
        <v>1619</v>
      </c>
      <c r="H611" s="16" t="s">
        <v>1626</v>
      </c>
      <c r="I611" s="16" t="s">
        <v>1627</v>
      </c>
      <c r="J611" s="16" t="s">
        <v>23</v>
      </c>
      <c r="K611" s="16"/>
      <c r="L611" s="16" t="s">
        <v>368</v>
      </c>
      <c r="M611" s="16" t="s">
        <v>145</v>
      </c>
      <c r="N611" s="16" t="s">
        <v>25</v>
      </c>
      <c r="O611" s="16" t="s">
        <v>146</v>
      </c>
      <c r="P611" s="16" t="s">
        <v>423</v>
      </c>
      <c r="Q611" s="91">
        <v>300</v>
      </c>
      <c r="R611" s="19">
        <f>IF(EXACT($D$6,"LOT 3 (Tots)"),SUMIF(Inventari!K:K,Tasques!E611,Inventari!Q:Q),SUMIFS(Inventari!Q:Q,Inventari!O:O,$D$7,Inventari!K:K,Tasques!E611))</f>
        <v>12</v>
      </c>
      <c r="S611" s="19"/>
      <c r="T611" s="91">
        <f t="shared" si="36"/>
        <v>3600</v>
      </c>
      <c r="U611" s="19">
        <v>12</v>
      </c>
      <c r="V611" s="91">
        <f t="shared" si="37"/>
        <v>43200</v>
      </c>
      <c r="W611" s="86" t="e">
        <f>_xlfn.XLOOKUP(P611,#REF!,#REF!)</f>
        <v>#REF!</v>
      </c>
      <c r="X611" s="78" t="e">
        <f t="shared" si="38"/>
        <v>#REF!</v>
      </c>
      <c r="Y611" s="78" t="str">
        <f>IF(EXACT(COUNTIFS($B$1:B611,B611,$E$1:E611,E611),_xlfn.MAXIFS(AA:AA,B:B,B611,E:E,E611)),SUMIFS(X:X,B:B,B611,E:E,E611),"")</f>
        <v/>
      </c>
      <c r="Z611" s="79" t="str">
        <f t="shared" si="39"/>
        <v/>
      </c>
      <c r="AA611" s="97">
        <f>COUNTIFS($B$1:B611,B611,$E$1:E611,E611)</f>
        <v>4</v>
      </c>
      <c r="AB611" s="97"/>
    </row>
    <row r="612" spans="1:28" ht="19.95" customHeight="1" x14ac:dyDescent="0.3">
      <c r="A612" s="3" t="s">
        <v>61</v>
      </c>
      <c r="B612" s="16" t="s">
        <v>1610</v>
      </c>
      <c r="C612" s="16" t="s">
        <v>1611</v>
      </c>
      <c r="D612" s="16" t="s">
        <v>89</v>
      </c>
      <c r="E612" s="16" t="s">
        <v>508</v>
      </c>
      <c r="F612" s="16" t="s">
        <v>509</v>
      </c>
      <c r="G612" s="16" t="s">
        <v>1619</v>
      </c>
      <c r="H612" s="16" t="s">
        <v>1628</v>
      </c>
      <c r="I612" s="16" t="s">
        <v>1629</v>
      </c>
      <c r="J612" s="16" t="s">
        <v>23</v>
      </c>
      <c r="K612" s="16"/>
      <c r="L612" s="16" t="s">
        <v>368</v>
      </c>
      <c r="M612" s="16" t="s">
        <v>145</v>
      </c>
      <c r="N612" s="16" t="s">
        <v>25</v>
      </c>
      <c r="O612" s="16" t="s">
        <v>146</v>
      </c>
      <c r="P612" s="16" t="s">
        <v>423</v>
      </c>
      <c r="Q612" s="91">
        <v>300</v>
      </c>
      <c r="R612" s="19">
        <f>IF(EXACT($D$6,"LOT 3 (Tots)"),SUMIF(Inventari!K:K,Tasques!E612,Inventari!Q:Q),SUMIFS(Inventari!Q:Q,Inventari!O:O,$D$7,Inventari!K:K,Tasques!E612))</f>
        <v>12</v>
      </c>
      <c r="S612" s="19"/>
      <c r="T612" s="91">
        <f t="shared" si="36"/>
        <v>3600</v>
      </c>
      <c r="U612" s="19">
        <v>12</v>
      </c>
      <c r="V612" s="91">
        <f t="shared" si="37"/>
        <v>43200</v>
      </c>
      <c r="W612" s="86" t="e">
        <f>_xlfn.XLOOKUP(P612,#REF!,#REF!)</f>
        <v>#REF!</v>
      </c>
      <c r="X612" s="78" t="e">
        <f t="shared" si="38"/>
        <v>#REF!</v>
      </c>
      <c r="Y612" s="78" t="str">
        <f>IF(EXACT(COUNTIFS($B$1:B612,B612,$E$1:E612,E612),_xlfn.MAXIFS(AA:AA,B:B,B612,E:E,E612)),SUMIFS(X:X,B:B,B612,E:E,E612),"")</f>
        <v/>
      </c>
      <c r="Z612" s="79" t="str">
        <f t="shared" si="39"/>
        <v/>
      </c>
      <c r="AA612" s="97">
        <f>COUNTIFS($B$1:B612,B612,$E$1:E612,E612)</f>
        <v>5</v>
      </c>
      <c r="AB612" s="97"/>
    </row>
    <row r="613" spans="1:28" ht="19.95" customHeight="1" x14ac:dyDescent="0.3">
      <c r="A613" s="3" t="s">
        <v>61</v>
      </c>
      <c r="B613" s="16" t="s">
        <v>1610</v>
      </c>
      <c r="C613" s="16" t="s">
        <v>1611</v>
      </c>
      <c r="D613" s="16" t="s">
        <v>89</v>
      </c>
      <c r="E613" s="16" t="s">
        <v>508</v>
      </c>
      <c r="F613" s="16" t="s">
        <v>509</v>
      </c>
      <c r="G613" s="16" t="s">
        <v>1619</v>
      </c>
      <c r="H613" s="16" t="s">
        <v>1630</v>
      </c>
      <c r="I613" s="16" t="s">
        <v>1631</v>
      </c>
      <c r="J613" s="16" t="s">
        <v>23</v>
      </c>
      <c r="K613" s="16"/>
      <c r="L613" s="16" t="s">
        <v>368</v>
      </c>
      <c r="M613" s="16" t="s">
        <v>145</v>
      </c>
      <c r="N613" s="16" t="s">
        <v>25</v>
      </c>
      <c r="O613" s="16" t="s">
        <v>146</v>
      </c>
      <c r="P613" s="16" t="s">
        <v>423</v>
      </c>
      <c r="Q613" s="91">
        <v>300</v>
      </c>
      <c r="R613" s="19">
        <f>IF(EXACT($D$6,"LOT 3 (Tots)"),SUMIF(Inventari!K:K,Tasques!E613,Inventari!Q:Q),SUMIFS(Inventari!Q:Q,Inventari!O:O,$D$7,Inventari!K:K,Tasques!E613))</f>
        <v>12</v>
      </c>
      <c r="S613" s="19"/>
      <c r="T613" s="91">
        <f t="shared" si="36"/>
        <v>3600</v>
      </c>
      <c r="U613" s="19">
        <v>12</v>
      </c>
      <c r="V613" s="91">
        <f t="shared" si="37"/>
        <v>43200</v>
      </c>
      <c r="W613" s="86" t="e">
        <f>_xlfn.XLOOKUP(P613,#REF!,#REF!)</f>
        <v>#REF!</v>
      </c>
      <c r="X613" s="78" t="e">
        <f t="shared" si="38"/>
        <v>#REF!</v>
      </c>
      <c r="Y613" s="78" t="str">
        <f>IF(EXACT(COUNTIFS($B$1:B613,B613,$E$1:E613,E613),_xlfn.MAXIFS(AA:AA,B:B,B613,E:E,E613)),SUMIFS(X:X,B:B,B613,E:E,E613),"")</f>
        <v/>
      </c>
      <c r="Z613" s="79" t="str">
        <f t="shared" si="39"/>
        <v/>
      </c>
      <c r="AA613" s="97">
        <f>COUNTIFS($B$1:B613,B613,$E$1:E613,E613)</f>
        <v>6</v>
      </c>
      <c r="AB613" s="97"/>
    </row>
    <row r="614" spans="1:28" ht="19.95" customHeight="1" x14ac:dyDescent="0.3">
      <c r="A614" s="3" t="s">
        <v>61</v>
      </c>
      <c r="B614" s="16" t="s">
        <v>1610</v>
      </c>
      <c r="C614" s="16" t="s">
        <v>1611</v>
      </c>
      <c r="D614" s="16" t="s">
        <v>89</v>
      </c>
      <c r="E614" s="16" t="s">
        <v>508</v>
      </c>
      <c r="F614" s="16" t="s">
        <v>509</v>
      </c>
      <c r="G614" s="16" t="s">
        <v>1632</v>
      </c>
      <c r="H614" s="16" t="s">
        <v>1633</v>
      </c>
      <c r="I614" s="16" t="s">
        <v>1634</v>
      </c>
      <c r="J614" s="16" t="s">
        <v>23</v>
      </c>
      <c r="K614" s="16"/>
      <c r="L614" s="16" t="s">
        <v>368</v>
      </c>
      <c r="M614" s="16" t="s">
        <v>145</v>
      </c>
      <c r="N614" s="16" t="s">
        <v>25</v>
      </c>
      <c r="O614" s="16" t="s">
        <v>146</v>
      </c>
      <c r="P614" s="16" t="s">
        <v>423</v>
      </c>
      <c r="Q614" s="91">
        <v>360</v>
      </c>
      <c r="R614" s="19">
        <f>IF(EXACT($D$6,"LOT 3 (Tots)"),SUMIF(Inventari!K:K,Tasques!E614,Inventari!Q:Q),SUMIFS(Inventari!Q:Q,Inventari!O:O,$D$7,Inventari!K:K,Tasques!E614))</f>
        <v>12</v>
      </c>
      <c r="S614" s="19"/>
      <c r="T614" s="91">
        <f t="shared" si="36"/>
        <v>4320</v>
      </c>
      <c r="U614" s="19">
        <v>12</v>
      </c>
      <c r="V614" s="91">
        <f t="shared" si="37"/>
        <v>51840</v>
      </c>
      <c r="W614" s="86" t="e">
        <f>_xlfn.XLOOKUP(P614,#REF!,#REF!)</f>
        <v>#REF!</v>
      </c>
      <c r="X614" s="78" t="e">
        <f t="shared" si="38"/>
        <v>#REF!</v>
      </c>
      <c r="Y614" s="78" t="e">
        <f>IF(EXACT(COUNTIFS($B$1:B614,B614,$E$1:E614,E614),_xlfn.MAXIFS(AA:AA,B:B,B614,E:E,E614)),SUMIFS(X:X,B:B,B614,E:E,E614),"")</f>
        <v>#REF!</v>
      </c>
      <c r="Z614" s="79" t="str">
        <f t="shared" si="39"/>
        <v/>
      </c>
      <c r="AA614" s="97">
        <f>COUNTIFS($B$1:B614,B614,$E$1:E614,E614)</f>
        <v>7</v>
      </c>
      <c r="AB614" s="97"/>
    </row>
    <row r="615" spans="1:28" ht="19.95" customHeight="1" x14ac:dyDescent="0.3">
      <c r="A615" s="3" t="s">
        <v>61</v>
      </c>
      <c r="B615" s="16" t="s">
        <v>1610</v>
      </c>
      <c r="C615" s="16" t="s">
        <v>1611</v>
      </c>
      <c r="D615" s="16" t="s">
        <v>89</v>
      </c>
      <c r="E615" s="16" t="s">
        <v>647</v>
      </c>
      <c r="F615" s="16" t="s">
        <v>648</v>
      </c>
      <c r="G615" s="16" t="s">
        <v>1635</v>
      </c>
      <c r="H615" s="16" t="s">
        <v>1636</v>
      </c>
      <c r="I615" s="16" t="s">
        <v>1637</v>
      </c>
      <c r="J615" s="16" t="s">
        <v>23</v>
      </c>
      <c r="K615" s="16"/>
      <c r="L615" s="16" t="s">
        <v>368</v>
      </c>
      <c r="M615" s="16" t="s">
        <v>145</v>
      </c>
      <c r="N615" s="16" t="s">
        <v>25</v>
      </c>
      <c r="O615" s="16" t="s">
        <v>146</v>
      </c>
      <c r="P615" s="16" t="s">
        <v>423</v>
      </c>
      <c r="Q615" s="91">
        <v>300</v>
      </c>
      <c r="R615" s="19">
        <f>IF(EXACT($D$6,"LOT 3 (Tots)"),SUMIF(Inventari!K:K,Tasques!E615,Inventari!Q:Q),SUMIFS(Inventari!Q:Q,Inventari!O:O,$D$7,Inventari!K:K,Tasques!E615))</f>
        <v>53</v>
      </c>
      <c r="S615" s="19"/>
      <c r="T615" s="91">
        <f t="shared" si="36"/>
        <v>15900</v>
      </c>
      <c r="U615" s="19">
        <v>12</v>
      </c>
      <c r="V615" s="91">
        <f t="shared" si="37"/>
        <v>190800</v>
      </c>
      <c r="W615" s="86" t="e">
        <f>_xlfn.XLOOKUP(P615,#REF!,#REF!)</f>
        <v>#REF!</v>
      </c>
      <c r="X615" s="78" t="e">
        <f t="shared" si="38"/>
        <v>#REF!</v>
      </c>
      <c r="Y615" s="78" t="str">
        <f>IF(EXACT(COUNTIFS($B$1:B615,B615,$E$1:E615,E615),_xlfn.MAXIFS(AA:AA,B:B,B615,E:E,E615)),SUMIFS(X:X,B:B,B615,E:E,E615),"")</f>
        <v/>
      </c>
      <c r="Z615" s="79" t="str">
        <f t="shared" si="39"/>
        <v/>
      </c>
      <c r="AA615" s="97">
        <f>COUNTIFS($B$1:B615,B615,$E$1:E615,E615)</f>
        <v>1</v>
      </c>
      <c r="AB615" s="97"/>
    </row>
    <row r="616" spans="1:28" ht="19.95" customHeight="1" x14ac:dyDescent="0.3">
      <c r="A616" s="3" t="s">
        <v>61</v>
      </c>
      <c r="B616" s="16" t="s">
        <v>1610</v>
      </c>
      <c r="C616" s="16" t="s">
        <v>1611</v>
      </c>
      <c r="D616" s="16" t="s">
        <v>89</v>
      </c>
      <c r="E616" s="16" t="s">
        <v>647</v>
      </c>
      <c r="F616" s="16" t="s">
        <v>648</v>
      </c>
      <c r="G616" s="16" t="s">
        <v>1635</v>
      </c>
      <c r="H616" s="16" t="s">
        <v>1638</v>
      </c>
      <c r="I616" s="16" t="s">
        <v>1639</v>
      </c>
      <c r="J616" s="16" t="s">
        <v>23</v>
      </c>
      <c r="K616" s="16"/>
      <c r="L616" s="16" t="s">
        <v>368</v>
      </c>
      <c r="M616" s="16" t="s">
        <v>145</v>
      </c>
      <c r="N616" s="16" t="s">
        <v>25</v>
      </c>
      <c r="O616" s="16" t="s">
        <v>146</v>
      </c>
      <c r="P616" s="16" t="s">
        <v>423</v>
      </c>
      <c r="Q616" s="91">
        <v>300</v>
      </c>
      <c r="R616" s="19">
        <f>IF(EXACT($D$6,"LOT 3 (Tots)"),SUMIF(Inventari!K:K,Tasques!E616,Inventari!Q:Q),SUMIFS(Inventari!Q:Q,Inventari!O:O,$D$7,Inventari!K:K,Tasques!E616))</f>
        <v>53</v>
      </c>
      <c r="S616" s="19"/>
      <c r="T616" s="91">
        <f t="shared" si="36"/>
        <v>15900</v>
      </c>
      <c r="U616" s="19">
        <v>12</v>
      </c>
      <c r="V616" s="91">
        <f t="shared" si="37"/>
        <v>190800</v>
      </c>
      <c r="W616" s="86" t="e">
        <f>_xlfn.XLOOKUP(P616,#REF!,#REF!)</f>
        <v>#REF!</v>
      </c>
      <c r="X616" s="78" t="e">
        <f t="shared" si="38"/>
        <v>#REF!</v>
      </c>
      <c r="Y616" s="78" t="str">
        <f>IF(EXACT(COUNTIFS($B$1:B616,B616,$E$1:E616,E616),_xlfn.MAXIFS(AA:AA,B:B,B616,E:E,E616)),SUMIFS(X:X,B:B,B616,E:E,E616),"")</f>
        <v/>
      </c>
      <c r="Z616" s="79" t="str">
        <f t="shared" si="39"/>
        <v/>
      </c>
      <c r="AA616" s="97">
        <f>COUNTIFS($B$1:B616,B616,$E$1:E616,E616)</f>
        <v>2</v>
      </c>
      <c r="AB616" s="97"/>
    </row>
    <row r="617" spans="1:28" ht="19.95" customHeight="1" x14ac:dyDescent="0.3">
      <c r="A617" s="3" t="s">
        <v>61</v>
      </c>
      <c r="B617" s="16" t="s">
        <v>1610</v>
      </c>
      <c r="C617" s="16" t="s">
        <v>1611</v>
      </c>
      <c r="D617" s="16" t="s">
        <v>89</v>
      </c>
      <c r="E617" s="16" t="s">
        <v>647</v>
      </c>
      <c r="F617" s="16" t="s">
        <v>648</v>
      </c>
      <c r="G617" s="16" t="s">
        <v>1635</v>
      </c>
      <c r="H617" s="16" t="s">
        <v>1640</v>
      </c>
      <c r="I617" s="16" t="s">
        <v>1641</v>
      </c>
      <c r="J617" s="16" t="s">
        <v>23</v>
      </c>
      <c r="K617" s="16"/>
      <c r="L617" s="16" t="s">
        <v>368</v>
      </c>
      <c r="M617" s="16" t="s">
        <v>145</v>
      </c>
      <c r="N617" s="16" t="s">
        <v>25</v>
      </c>
      <c r="O617" s="16" t="s">
        <v>146</v>
      </c>
      <c r="P617" s="16" t="s">
        <v>423</v>
      </c>
      <c r="Q617" s="91">
        <v>300</v>
      </c>
      <c r="R617" s="19">
        <f>IF(EXACT($D$6,"LOT 3 (Tots)"),SUMIF(Inventari!K:K,Tasques!E617,Inventari!Q:Q),SUMIFS(Inventari!Q:Q,Inventari!O:O,$D$7,Inventari!K:K,Tasques!E617))</f>
        <v>53</v>
      </c>
      <c r="S617" s="19"/>
      <c r="T617" s="91">
        <f t="shared" si="36"/>
        <v>15900</v>
      </c>
      <c r="U617" s="19">
        <v>12</v>
      </c>
      <c r="V617" s="91">
        <f t="shared" si="37"/>
        <v>190800</v>
      </c>
      <c r="W617" s="86" t="e">
        <f>_xlfn.XLOOKUP(P617,#REF!,#REF!)</f>
        <v>#REF!</v>
      </c>
      <c r="X617" s="78" t="e">
        <f t="shared" si="38"/>
        <v>#REF!</v>
      </c>
      <c r="Y617" s="78" t="e">
        <f>IF(EXACT(COUNTIFS($B$1:B617,B617,$E$1:E617,E617),_xlfn.MAXIFS(AA:AA,B:B,B617,E:E,E617)),SUMIFS(X:X,B:B,B617,E:E,E617),"")</f>
        <v>#REF!</v>
      </c>
      <c r="Z617" s="79" t="str">
        <f t="shared" si="39"/>
        <v/>
      </c>
      <c r="AA617" s="97">
        <f>COUNTIFS($B$1:B617,B617,$E$1:E617,E617)</f>
        <v>3</v>
      </c>
      <c r="AB617" s="97"/>
    </row>
    <row r="618" spans="1:28" ht="19.95" customHeight="1" x14ac:dyDescent="0.3">
      <c r="A618" s="3" t="s">
        <v>61</v>
      </c>
      <c r="B618" s="16" t="s">
        <v>1610</v>
      </c>
      <c r="C618" s="16" t="s">
        <v>1611</v>
      </c>
      <c r="D618" s="16" t="s">
        <v>89</v>
      </c>
      <c r="E618" s="16" t="s">
        <v>1642</v>
      </c>
      <c r="F618" s="16" t="s">
        <v>1643</v>
      </c>
      <c r="G618" s="16" t="s">
        <v>1644</v>
      </c>
      <c r="H618" s="16" t="s">
        <v>1645</v>
      </c>
      <c r="I618" s="16" t="s">
        <v>1646</v>
      </c>
      <c r="J618" s="16" t="s">
        <v>23</v>
      </c>
      <c r="K618" s="16"/>
      <c r="L618" s="16" t="s">
        <v>368</v>
      </c>
      <c r="M618" s="16" t="s">
        <v>145</v>
      </c>
      <c r="N618" s="16" t="s">
        <v>25</v>
      </c>
      <c r="O618" s="16" t="s">
        <v>146</v>
      </c>
      <c r="P618" s="16" t="s">
        <v>423</v>
      </c>
      <c r="Q618" s="91">
        <v>1200</v>
      </c>
      <c r="R618" s="19">
        <f>IF(EXACT($D$6,"LOT 3 (Tots)"),SUMIF(Inventari!K:K,Tasques!E618,Inventari!Q:Q),SUMIFS(Inventari!Q:Q,Inventari!O:O,$D$7,Inventari!K:K,Tasques!E618))</f>
        <v>2</v>
      </c>
      <c r="S618" s="19"/>
      <c r="T618" s="91">
        <f t="shared" si="36"/>
        <v>2400</v>
      </c>
      <c r="U618" s="19">
        <v>12</v>
      </c>
      <c r="V618" s="91">
        <f t="shared" si="37"/>
        <v>28800</v>
      </c>
      <c r="W618" s="86" t="e">
        <f>_xlfn.XLOOKUP(P618,#REF!,#REF!)</f>
        <v>#REF!</v>
      </c>
      <c r="X618" s="78" t="e">
        <f t="shared" si="38"/>
        <v>#REF!</v>
      </c>
      <c r="Y618" s="78" t="e">
        <f>IF(EXACT(COUNTIFS($B$1:B618,B618,$E$1:E618,E618),_xlfn.MAXIFS(AA:AA,B:B,B618,E:E,E618)),SUMIFS(X:X,B:B,B618,E:E,E618),"")</f>
        <v>#REF!</v>
      </c>
      <c r="Z618" s="79" t="str">
        <f t="shared" si="39"/>
        <v/>
      </c>
      <c r="AA618" s="97">
        <f>COUNTIFS($B$1:B618,B618,$E$1:E618,E618)</f>
        <v>1</v>
      </c>
      <c r="AB618" s="97"/>
    </row>
    <row r="619" spans="1:28" ht="19.95" customHeight="1" x14ac:dyDescent="0.3">
      <c r="A619" s="3" t="s">
        <v>61</v>
      </c>
      <c r="B619" s="16" t="s">
        <v>1610</v>
      </c>
      <c r="C619" s="16" t="s">
        <v>1611</v>
      </c>
      <c r="D619" s="16" t="s">
        <v>89</v>
      </c>
      <c r="E619" s="16" t="s">
        <v>1647</v>
      </c>
      <c r="F619" s="16" t="s">
        <v>1648</v>
      </c>
      <c r="G619" s="16" t="s">
        <v>1649</v>
      </c>
      <c r="H619" s="16" t="s">
        <v>1650</v>
      </c>
      <c r="I619" s="16" t="s">
        <v>1651</v>
      </c>
      <c r="J619" s="16" t="s">
        <v>23</v>
      </c>
      <c r="K619" s="16"/>
      <c r="L619" s="16" t="s">
        <v>368</v>
      </c>
      <c r="M619" s="16" t="s">
        <v>145</v>
      </c>
      <c r="N619" s="16" t="s">
        <v>25</v>
      </c>
      <c r="O619" s="16" t="s">
        <v>146</v>
      </c>
      <c r="P619" s="16" t="s">
        <v>423</v>
      </c>
      <c r="Q619" s="91">
        <v>300</v>
      </c>
      <c r="R619" s="19">
        <f>IF(EXACT($D$6,"LOT 3 (Tots)"),SUMIF(Inventari!K:K,Tasques!E619,Inventari!Q:Q),SUMIFS(Inventari!Q:Q,Inventari!O:O,$D$7,Inventari!K:K,Tasques!E619))</f>
        <v>4</v>
      </c>
      <c r="S619" s="19"/>
      <c r="T619" s="91">
        <f t="shared" si="36"/>
        <v>1200</v>
      </c>
      <c r="U619" s="19">
        <v>12</v>
      </c>
      <c r="V619" s="91">
        <f t="shared" si="37"/>
        <v>14400</v>
      </c>
      <c r="W619" s="86" t="e">
        <f>_xlfn.XLOOKUP(P619,#REF!,#REF!)</f>
        <v>#REF!</v>
      </c>
      <c r="X619" s="78" t="e">
        <f t="shared" si="38"/>
        <v>#REF!</v>
      </c>
      <c r="Y619" s="78" t="str">
        <f>IF(EXACT(COUNTIFS($B$1:B619,B619,$E$1:E619,E619),_xlfn.MAXIFS(AA:AA,B:B,B619,E:E,E619)),SUMIFS(X:X,B:B,B619,E:E,E619),"")</f>
        <v/>
      </c>
      <c r="Z619" s="79" t="str">
        <f t="shared" si="39"/>
        <v/>
      </c>
      <c r="AA619" s="97">
        <f>COUNTIFS($B$1:B619,B619,$E$1:E619,E619)</f>
        <v>1</v>
      </c>
      <c r="AB619" s="97"/>
    </row>
    <row r="620" spans="1:28" ht="19.95" customHeight="1" x14ac:dyDescent="0.3">
      <c r="A620" s="3" t="s">
        <v>61</v>
      </c>
      <c r="B620" s="16" t="s">
        <v>1610</v>
      </c>
      <c r="C620" s="16" t="s">
        <v>1611</v>
      </c>
      <c r="D620" s="16" t="s">
        <v>89</v>
      </c>
      <c r="E620" s="16" t="s">
        <v>1647</v>
      </c>
      <c r="F620" s="16" t="s">
        <v>1648</v>
      </c>
      <c r="G620" s="16" t="s">
        <v>1649</v>
      </c>
      <c r="H620" s="16" t="s">
        <v>1652</v>
      </c>
      <c r="I620" s="16" t="s">
        <v>1653</v>
      </c>
      <c r="J620" s="16" t="s">
        <v>23</v>
      </c>
      <c r="K620" s="16"/>
      <c r="L620" s="16" t="s">
        <v>368</v>
      </c>
      <c r="M620" s="16" t="s">
        <v>145</v>
      </c>
      <c r="N620" s="16" t="s">
        <v>25</v>
      </c>
      <c r="O620" s="16" t="s">
        <v>146</v>
      </c>
      <c r="P620" s="16" t="s">
        <v>423</v>
      </c>
      <c r="Q620" s="91">
        <v>300</v>
      </c>
      <c r="R620" s="19">
        <f>IF(EXACT($D$6,"LOT 3 (Tots)"),SUMIF(Inventari!K:K,Tasques!E620,Inventari!Q:Q),SUMIFS(Inventari!Q:Q,Inventari!O:O,$D$7,Inventari!K:K,Tasques!E620))</f>
        <v>4</v>
      </c>
      <c r="S620" s="19"/>
      <c r="T620" s="91">
        <f t="shared" si="36"/>
        <v>1200</v>
      </c>
      <c r="U620" s="19">
        <v>12</v>
      </c>
      <c r="V620" s="91">
        <f t="shared" si="37"/>
        <v>14400</v>
      </c>
      <c r="W620" s="86" t="e">
        <f>_xlfn.XLOOKUP(P620,#REF!,#REF!)</f>
        <v>#REF!</v>
      </c>
      <c r="X620" s="78" t="e">
        <f t="shared" si="38"/>
        <v>#REF!</v>
      </c>
      <c r="Y620" s="78" t="str">
        <f>IF(EXACT(COUNTIFS($B$1:B620,B620,$E$1:E620,E620),_xlfn.MAXIFS(AA:AA,B:B,B620,E:E,E620)),SUMIFS(X:X,B:B,B620,E:E,E620),"")</f>
        <v/>
      </c>
      <c r="Z620" s="79" t="str">
        <f t="shared" si="39"/>
        <v/>
      </c>
      <c r="AA620" s="97">
        <f>COUNTIFS($B$1:B620,B620,$E$1:E620,E620)</f>
        <v>2</v>
      </c>
      <c r="AB620" s="97"/>
    </row>
    <row r="621" spans="1:28" ht="19.95" customHeight="1" x14ac:dyDescent="0.3">
      <c r="A621" s="3" t="s">
        <v>61</v>
      </c>
      <c r="B621" s="16" t="s">
        <v>1610</v>
      </c>
      <c r="C621" s="16" t="s">
        <v>1611</v>
      </c>
      <c r="D621" s="16" t="s">
        <v>89</v>
      </c>
      <c r="E621" s="16" t="s">
        <v>1647</v>
      </c>
      <c r="F621" s="16" t="s">
        <v>1648</v>
      </c>
      <c r="G621" s="16" t="s">
        <v>1649</v>
      </c>
      <c r="H621" s="16" t="s">
        <v>1654</v>
      </c>
      <c r="I621" s="16" t="s">
        <v>1655</v>
      </c>
      <c r="J621" s="16" t="s">
        <v>23</v>
      </c>
      <c r="K621" s="16"/>
      <c r="L621" s="16" t="s">
        <v>368</v>
      </c>
      <c r="M621" s="16" t="s">
        <v>145</v>
      </c>
      <c r="N621" s="16" t="s">
        <v>25</v>
      </c>
      <c r="O621" s="16" t="s">
        <v>146</v>
      </c>
      <c r="P621" s="16" t="s">
        <v>423</v>
      </c>
      <c r="Q621" s="91">
        <v>300</v>
      </c>
      <c r="R621" s="19">
        <f>IF(EXACT($D$6,"LOT 3 (Tots)"),SUMIF(Inventari!K:K,Tasques!E621,Inventari!Q:Q),SUMIFS(Inventari!Q:Q,Inventari!O:O,$D$7,Inventari!K:K,Tasques!E621))</f>
        <v>4</v>
      </c>
      <c r="S621" s="19"/>
      <c r="T621" s="91">
        <f t="shared" si="36"/>
        <v>1200</v>
      </c>
      <c r="U621" s="19">
        <v>12</v>
      </c>
      <c r="V621" s="91">
        <f t="shared" si="37"/>
        <v>14400</v>
      </c>
      <c r="W621" s="86" t="e">
        <f>_xlfn.XLOOKUP(P621,#REF!,#REF!)</f>
        <v>#REF!</v>
      </c>
      <c r="X621" s="78" t="e">
        <f t="shared" si="38"/>
        <v>#REF!</v>
      </c>
      <c r="Y621" s="78" t="str">
        <f>IF(EXACT(COUNTIFS($B$1:B621,B621,$E$1:E621,E621),_xlfn.MAXIFS(AA:AA,B:B,B621,E:E,E621)),SUMIFS(X:X,B:B,B621,E:E,E621),"")</f>
        <v/>
      </c>
      <c r="Z621" s="79" t="str">
        <f t="shared" si="39"/>
        <v/>
      </c>
      <c r="AA621" s="97">
        <f>COUNTIFS($B$1:B621,B621,$E$1:E621,E621)</f>
        <v>3</v>
      </c>
      <c r="AB621" s="97"/>
    </row>
    <row r="622" spans="1:28" ht="19.95" customHeight="1" x14ac:dyDescent="0.3">
      <c r="A622" s="3" t="s">
        <v>61</v>
      </c>
      <c r="B622" s="16" t="s">
        <v>1610</v>
      </c>
      <c r="C622" s="16" t="s">
        <v>1611</v>
      </c>
      <c r="D622" s="16" t="s">
        <v>89</v>
      </c>
      <c r="E622" s="16" t="s">
        <v>1647</v>
      </c>
      <c r="F622" s="16" t="s">
        <v>1648</v>
      </c>
      <c r="G622" s="16" t="s">
        <v>1649</v>
      </c>
      <c r="H622" s="16" t="s">
        <v>1656</v>
      </c>
      <c r="I622" s="16" t="s">
        <v>1657</v>
      </c>
      <c r="J622" s="16" t="s">
        <v>23</v>
      </c>
      <c r="K622" s="16"/>
      <c r="L622" s="16" t="s">
        <v>368</v>
      </c>
      <c r="M622" s="16" t="s">
        <v>145</v>
      </c>
      <c r="N622" s="16" t="s">
        <v>25</v>
      </c>
      <c r="O622" s="16" t="s">
        <v>146</v>
      </c>
      <c r="P622" s="16" t="s">
        <v>423</v>
      </c>
      <c r="Q622" s="91">
        <v>300</v>
      </c>
      <c r="R622" s="19">
        <f>IF(EXACT($D$6,"LOT 3 (Tots)"),SUMIF(Inventari!K:K,Tasques!E622,Inventari!Q:Q),SUMIFS(Inventari!Q:Q,Inventari!O:O,$D$7,Inventari!K:K,Tasques!E622))</f>
        <v>4</v>
      </c>
      <c r="S622" s="19"/>
      <c r="T622" s="91">
        <f t="shared" si="36"/>
        <v>1200</v>
      </c>
      <c r="U622" s="19">
        <v>12</v>
      </c>
      <c r="V622" s="91">
        <f t="shared" si="37"/>
        <v>14400</v>
      </c>
      <c r="W622" s="86" t="e">
        <f>_xlfn.XLOOKUP(P622,#REF!,#REF!)</f>
        <v>#REF!</v>
      </c>
      <c r="X622" s="78" t="e">
        <f t="shared" si="38"/>
        <v>#REF!</v>
      </c>
      <c r="Y622" s="78" t="str">
        <f>IF(EXACT(COUNTIFS($B$1:B622,B622,$E$1:E622,E622),_xlfn.MAXIFS(AA:AA,B:B,B622,E:E,E622)),SUMIFS(X:X,B:B,B622,E:E,E622),"")</f>
        <v/>
      </c>
      <c r="Z622" s="79" t="str">
        <f t="shared" si="39"/>
        <v/>
      </c>
      <c r="AA622" s="97">
        <f>COUNTIFS($B$1:B622,B622,$E$1:E622,E622)</f>
        <v>4</v>
      </c>
      <c r="AB622" s="97"/>
    </row>
    <row r="623" spans="1:28" ht="19.95" customHeight="1" x14ac:dyDescent="0.3">
      <c r="A623" s="3" t="s">
        <v>61</v>
      </c>
      <c r="B623" s="16" t="s">
        <v>1610</v>
      </c>
      <c r="C623" s="16" t="s">
        <v>1611</v>
      </c>
      <c r="D623" s="16" t="s">
        <v>89</v>
      </c>
      <c r="E623" s="16" t="s">
        <v>1647</v>
      </c>
      <c r="F623" s="16" t="s">
        <v>1648</v>
      </c>
      <c r="G623" s="16" t="s">
        <v>1649</v>
      </c>
      <c r="H623" s="16" t="s">
        <v>1658</v>
      </c>
      <c r="I623" s="16" t="s">
        <v>1659</v>
      </c>
      <c r="J623" s="16" t="s">
        <v>23</v>
      </c>
      <c r="K623" s="16"/>
      <c r="L623" s="16" t="s">
        <v>368</v>
      </c>
      <c r="M623" s="16" t="s">
        <v>145</v>
      </c>
      <c r="N623" s="16" t="s">
        <v>25</v>
      </c>
      <c r="O623" s="16" t="s">
        <v>146</v>
      </c>
      <c r="P623" s="16" t="s">
        <v>423</v>
      </c>
      <c r="Q623" s="91">
        <v>300</v>
      </c>
      <c r="R623" s="19">
        <f>IF(EXACT($D$6,"LOT 3 (Tots)"),SUMIF(Inventari!K:K,Tasques!E623,Inventari!Q:Q),SUMIFS(Inventari!Q:Q,Inventari!O:O,$D$7,Inventari!K:K,Tasques!E623))</f>
        <v>4</v>
      </c>
      <c r="S623" s="19"/>
      <c r="T623" s="91">
        <f t="shared" si="36"/>
        <v>1200</v>
      </c>
      <c r="U623" s="19">
        <v>12</v>
      </c>
      <c r="V623" s="91">
        <f t="shared" si="37"/>
        <v>14400</v>
      </c>
      <c r="W623" s="86" t="e">
        <f>_xlfn.XLOOKUP(P623,#REF!,#REF!)</f>
        <v>#REF!</v>
      </c>
      <c r="X623" s="78" t="e">
        <f t="shared" si="38"/>
        <v>#REF!</v>
      </c>
      <c r="Y623" s="78" t="str">
        <f>IF(EXACT(COUNTIFS($B$1:B623,B623,$E$1:E623,E623),_xlfn.MAXIFS(AA:AA,B:B,B623,E:E,E623)),SUMIFS(X:X,B:B,B623,E:E,E623),"")</f>
        <v/>
      </c>
      <c r="Z623" s="79" t="str">
        <f t="shared" si="39"/>
        <v/>
      </c>
      <c r="AA623" s="97">
        <f>COUNTIFS($B$1:B623,B623,$E$1:E623,E623)</f>
        <v>5</v>
      </c>
      <c r="AB623" s="97"/>
    </row>
    <row r="624" spans="1:28" ht="19.95" customHeight="1" x14ac:dyDescent="0.3">
      <c r="A624" s="3" t="s">
        <v>61</v>
      </c>
      <c r="B624" s="16" t="s">
        <v>1610</v>
      </c>
      <c r="C624" s="16" t="s">
        <v>1611</v>
      </c>
      <c r="D624" s="16" t="s">
        <v>89</v>
      </c>
      <c r="E624" s="16" t="s">
        <v>1647</v>
      </c>
      <c r="F624" s="16" t="s">
        <v>1648</v>
      </c>
      <c r="G624" s="16" t="s">
        <v>1649</v>
      </c>
      <c r="H624" s="16" t="s">
        <v>1660</v>
      </c>
      <c r="I624" s="16" t="s">
        <v>1661</v>
      </c>
      <c r="J624" s="16" t="s">
        <v>23</v>
      </c>
      <c r="K624" s="16"/>
      <c r="L624" s="16" t="s">
        <v>368</v>
      </c>
      <c r="M624" s="16" t="s">
        <v>145</v>
      </c>
      <c r="N624" s="16" t="s">
        <v>25</v>
      </c>
      <c r="O624" s="16" t="s">
        <v>146</v>
      </c>
      <c r="P624" s="16" t="s">
        <v>423</v>
      </c>
      <c r="Q624" s="91">
        <v>300</v>
      </c>
      <c r="R624" s="19">
        <f>IF(EXACT($D$6,"LOT 3 (Tots)"),SUMIF(Inventari!K:K,Tasques!E624,Inventari!Q:Q),SUMIFS(Inventari!Q:Q,Inventari!O:O,$D$7,Inventari!K:K,Tasques!E624))</f>
        <v>4</v>
      </c>
      <c r="S624" s="19"/>
      <c r="T624" s="91">
        <f t="shared" si="36"/>
        <v>1200</v>
      </c>
      <c r="U624" s="19">
        <v>12</v>
      </c>
      <c r="V624" s="91">
        <f t="shared" si="37"/>
        <v>14400</v>
      </c>
      <c r="W624" s="86" t="e">
        <f>_xlfn.XLOOKUP(P624,#REF!,#REF!)</f>
        <v>#REF!</v>
      </c>
      <c r="X624" s="78" t="e">
        <f t="shared" si="38"/>
        <v>#REF!</v>
      </c>
      <c r="Y624" s="78" t="str">
        <f>IF(EXACT(COUNTIFS($B$1:B624,B624,$E$1:E624,E624),_xlfn.MAXIFS(AA:AA,B:B,B624,E:E,E624)),SUMIFS(X:X,B:B,B624,E:E,E624),"")</f>
        <v/>
      </c>
      <c r="Z624" s="79" t="str">
        <f t="shared" si="39"/>
        <v/>
      </c>
      <c r="AA624" s="97">
        <f>COUNTIFS($B$1:B624,B624,$E$1:E624,E624)</f>
        <v>6</v>
      </c>
      <c r="AB624" s="97"/>
    </row>
    <row r="625" spans="1:28" ht="19.95" customHeight="1" x14ac:dyDescent="0.3">
      <c r="A625" s="3" t="s">
        <v>61</v>
      </c>
      <c r="B625" s="16" t="s">
        <v>1610</v>
      </c>
      <c r="C625" s="16" t="s">
        <v>1611</v>
      </c>
      <c r="D625" s="16" t="s">
        <v>89</v>
      </c>
      <c r="E625" s="16" t="s">
        <v>1647</v>
      </c>
      <c r="F625" s="16" t="s">
        <v>1648</v>
      </c>
      <c r="G625" s="16" t="s">
        <v>1649</v>
      </c>
      <c r="H625" s="16" t="s">
        <v>1662</v>
      </c>
      <c r="I625" s="16" t="s">
        <v>1663</v>
      </c>
      <c r="J625" s="16" t="s">
        <v>23</v>
      </c>
      <c r="K625" s="16"/>
      <c r="L625" s="16" t="s">
        <v>368</v>
      </c>
      <c r="M625" s="16" t="s">
        <v>145</v>
      </c>
      <c r="N625" s="16" t="s">
        <v>25</v>
      </c>
      <c r="O625" s="16" t="s">
        <v>146</v>
      </c>
      <c r="P625" s="16" t="s">
        <v>423</v>
      </c>
      <c r="Q625" s="91">
        <v>300</v>
      </c>
      <c r="R625" s="19">
        <f>IF(EXACT($D$6,"LOT 3 (Tots)"),SUMIF(Inventari!K:K,Tasques!E625,Inventari!Q:Q),SUMIFS(Inventari!Q:Q,Inventari!O:O,$D$7,Inventari!K:K,Tasques!E625))</f>
        <v>4</v>
      </c>
      <c r="S625" s="19"/>
      <c r="T625" s="91">
        <f t="shared" si="36"/>
        <v>1200</v>
      </c>
      <c r="U625" s="19">
        <v>12</v>
      </c>
      <c r="V625" s="91">
        <f t="shared" si="37"/>
        <v>14400</v>
      </c>
      <c r="W625" s="86" t="e">
        <f>_xlfn.XLOOKUP(P625,#REF!,#REF!)</f>
        <v>#REF!</v>
      </c>
      <c r="X625" s="78" t="e">
        <f t="shared" si="38"/>
        <v>#REF!</v>
      </c>
      <c r="Y625" s="78" t="str">
        <f>IF(EXACT(COUNTIFS($B$1:B625,B625,$E$1:E625,E625),_xlfn.MAXIFS(AA:AA,B:B,B625,E:E,E625)),SUMIFS(X:X,B:B,B625,E:E,E625),"")</f>
        <v/>
      </c>
      <c r="Z625" s="79" t="str">
        <f t="shared" si="39"/>
        <v/>
      </c>
      <c r="AA625" s="97">
        <f>COUNTIFS($B$1:B625,B625,$E$1:E625,E625)</f>
        <v>7</v>
      </c>
      <c r="AB625" s="97"/>
    </row>
    <row r="626" spans="1:28" ht="19.95" customHeight="1" x14ac:dyDescent="0.3">
      <c r="A626" s="3" t="s">
        <v>61</v>
      </c>
      <c r="B626" s="16" t="s">
        <v>1610</v>
      </c>
      <c r="C626" s="16" t="s">
        <v>1611</v>
      </c>
      <c r="D626" s="16" t="s">
        <v>89</v>
      </c>
      <c r="E626" s="16" t="s">
        <v>1647</v>
      </c>
      <c r="F626" s="16" t="s">
        <v>1648</v>
      </c>
      <c r="G626" s="16" t="s">
        <v>1649</v>
      </c>
      <c r="H626" s="16" t="s">
        <v>1664</v>
      </c>
      <c r="I626" s="16" t="s">
        <v>1665</v>
      </c>
      <c r="J626" s="16" t="s">
        <v>23</v>
      </c>
      <c r="K626" s="16"/>
      <c r="L626" s="16" t="s">
        <v>368</v>
      </c>
      <c r="M626" s="16" t="s">
        <v>145</v>
      </c>
      <c r="N626" s="16" t="s">
        <v>25</v>
      </c>
      <c r="O626" s="16" t="s">
        <v>146</v>
      </c>
      <c r="P626" s="16" t="s">
        <v>423</v>
      </c>
      <c r="Q626" s="91">
        <v>300</v>
      </c>
      <c r="R626" s="19">
        <f>IF(EXACT($D$6,"LOT 3 (Tots)"),SUMIF(Inventari!K:K,Tasques!E626,Inventari!Q:Q),SUMIFS(Inventari!Q:Q,Inventari!O:O,$D$7,Inventari!K:K,Tasques!E626))</f>
        <v>4</v>
      </c>
      <c r="S626" s="19"/>
      <c r="T626" s="91">
        <f t="shared" si="36"/>
        <v>1200</v>
      </c>
      <c r="U626" s="19">
        <v>12</v>
      </c>
      <c r="V626" s="91">
        <f t="shared" si="37"/>
        <v>14400</v>
      </c>
      <c r="W626" s="86" t="e">
        <f>_xlfn.XLOOKUP(P626,#REF!,#REF!)</f>
        <v>#REF!</v>
      </c>
      <c r="X626" s="78" t="e">
        <f t="shared" si="38"/>
        <v>#REF!</v>
      </c>
      <c r="Y626" s="78" t="str">
        <f>IF(EXACT(COUNTIFS($B$1:B626,B626,$E$1:E626,E626),_xlfn.MAXIFS(AA:AA,B:B,B626,E:E,E626)),SUMIFS(X:X,B:B,B626,E:E,E626),"")</f>
        <v/>
      </c>
      <c r="Z626" s="79" t="str">
        <f t="shared" si="39"/>
        <v/>
      </c>
      <c r="AA626" s="97">
        <f>COUNTIFS($B$1:B626,B626,$E$1:E626,E626)</f>
        <v>8</v>
      </c>
      <c r="AB626" s="97"/>
    </row>
    <row r="627" spans="1:28" ht="19.95" customHeight="1" x14ac:dyDescent="0.3">
      <c r="A627" s="3" t="s">
        <v>61</v>
      </c>
      <c r="B627" s="16" t="s">
        <v>1610</v>
      </c>
      <c r="C627" s="16" t="s">
        <v>1611</v>
      </c>
      <c r="D627" s="16" t="s">
        <v>89</v>
      </c>
      <c r="E627" s="16" t="s">
        <v>1647</v>
      </c>
      <c r="F627" s="16" t="s">
        <v>1648</v>
      </c>
      <c r="G627" s="16" t="s">
        <v>1649</v>
      </c>
      <c r="H627" s="16" t="s">
        <v>1666</v>
      </c>
      <c r="I627" s="16" t="s">
        <v>1667</v>
      </c>
      <c r="J627" s="16" t="s">
        <v>23</v>
      </c>
      <c r="K627" s="16"/>
      <c r="L627" s="16" t="s">
        <v>368</v>
      </c>
      <c r="M627" s="16" t="s">
        <v>145</v>
      </c>
      <c r="N627" s="16" t="s">
        <v>25</v>
      </c>
      <c r="O627" s="16" t="s">
        <v>146</v>
      </c>
      <c r="P627" s="16" t="s">
        <v>423</v>
      </c>
      <c r="Q627" s="91">
        <v>300</v>
      </c>
      <c r="R627" s="19">
        <f>IF(EXACT($D$6,"LOT 3 (Tots)"),SUMIF(Inventari!K:K,Tasques!E627,Inventari!Q:Q),SUMIFS(Inventari!Q:Q,Inventari!O:O,$D$7,Inventari!K:K,Tasques!E627))</f>
        <v>4</v>
      </c>
      <c r="S627" s="19"/>
      <c r="T627" s="91">
        <f t="shared" si="36"/>
        <v>1200</v>
      </c>
      <c r="U627" s="19">
        <v>12</v>
      </c>
      <c r="V627" s="91">
        <f t="shared" si="37"/>
        <v>14400</v>
      </c>
      <c r="W627" s="86" t="e">
        <f>_xlfn.XLOOKUP(P627,#REF!,#REF!)</f>
        <v>#REF!</v>
      </c>
      <c r="X627" s="78" t="e">
        <f t="shared" si="38"/>
        <v>#REF!</v>
      </c>
      <c r="Y627" s="78" t="e">
        <f>IF(EXACT(COUNTIFS($B$1:B627,B627,$E$1:E627,E627),_xlfn.MAXIFS(AA:AA,B:B,B627,E:E,E627)),SUMIFS(X:X,B:B,B627,E:E,E627),"")</f>
        <v>#REF!</v>
      </c>
      <c r="Z627" s="79" t="e">
        <f t="shared" si="39"/>
        <v>#REF!</v>
      </c>
      <c r="AA627" s="97">
        <f>COUNTIFS($B$1:B627,B627,$E$1:E627,E627)</f>
        <v>9</v>
      </c>
      <c r="AB627" s="97"/>
    </row>
    <row r="628" spans="1:28" ht="19.95" customHeight="1" x14ac:dyDescent="0.3">
      <c r="A628" s="9" t="s">
        <v>61</v>
      </c>
      <c r="B628" s="21" t="s">
        <v>1668</v>
      </c>
      <c r="C628" s="21" t="s">
        <v>1669</v>
      </c>
      <c r="D628" s="21" t="s">
        <v>89</v>
      </c>
      <c r="E628" s="21" t="s">
        <v>1670</v>
      </c>
      <c r="F628" s="21" t="s">
        <v>1671</v>
      </c>
      <c r="G628" s="21" t="s">
        <v>1672</v>
      </c>
      <c r="H628" s="21" t="s">
        <v>1673</v>
      </c>
      <c r="I628" s="21" t="s">
        <v>1674</v>
      </c>
      <c r="J628" s="21" t="s">
        <v>167</v>
      </c>
      <c r="K628" s="21" t="s">
        <v>1675</v>
      </c>
      <c r="L628" s="21" t="s">
        <v>70</v>
      </c>
      <c r="M628" s="21" t="s">
        <v>145</v>
      </c>
      <c r="N628" s="21" t="s">
        <v>25</v>
      </c>
      <c r="O628" s="21" t="s">
        <v>146</v>
      </c>
      <c r="P628" s="21" t="s">
        <v>423</v>
      </c>
      <c r="Q628" s="92">
        <v>160</v>
      </c>
      <c r="R628" s="22">
        <f>IF(EXACT($D$6,"LOT 3 (Tots)"),SUMIF(Inventari!K:K,Tasques!E628,Inventari!Q:Q),SUMIFS(Inventari!Q:Q,Inventari!O:O,$D$7,Inventari!K:K,Tasques!E628))</f>
        <v>2</v>
      </c>
      <c r="S628" s="22"/>
      <c r="T628" s="92">
        <f t="shared" si="36"/>
        <v>320</v>
      </c>
      <c r="U628" s="22">
        <v>4</v>
      </c>
      <c r="V628" s="92">
        <f t="shared" si="37"/>
        <v>1280</v>
      </c>
      <c r="W628" s="87" t="e">
        <f>_xlfn.XLOOKUP(P628,#REF!,#REF!)</f>
        <v>#REF!</v>
      </c>
      <c r="X628" s="80" t="e">
        <f t="shared" si="38"/>
        <v>#REF!</v>
      </c>
      <c r="Y628" s="80" t="str">
        <f>IF(EXACT(COUNTIFS($B$1:B628,B628,$E$1:E628,E628),_xlfn.MAXIFS(AA:AA,B:B,B628,E:E,E628)),SUMIFS(X:X,B:B,B628,E:E,E628),"")</f>
        <v/>
      </c>
      <c r="Z628" s="81" t="str">
        <f t="shared" si="39"/>
        <v/>
      </c>
      <c r="AA628" s="98">
        <f>COUNTIFS($B$1:B628,B628,$E$1:E628,E628)</f>
        <v>1</v>
      </c>
      <c r="AB628" s="98"/>
    </row>
    <row r="629" spans="1:28" ht="19.95" customHeight="1" x14ac:dyDescent="0.3">
      <c r="A629" s="9" t="s">
        <v>61</v>
      </c>
      <c r="B629" s="21" t="s">
        <v>1668</v>
      </c>
      <c r="C629" s="21" t="s">
        <v>1669</v>
      </c>
      <c r="D629" s="21" t="s">
        <v>89</v>
      </c>
      <c r="E629" s="21" t="s">
        <v>1670</v>
      </c>
      <c r="F629" s="21" t="s">
        <v>1671</v>
      </c>
      <c r="G629" s="21" t="s">
        <v>1672</v>
      </c>
      <c r="H629" s="21" t="s">
        <v>1676</v>
      </c>
      <c r="I629" s="21" t="s">
        <v>1677</v>
      </c>
      <c r="J629" s="21" t="s">
        <v>23</v>
      </c>
      <c r="K629" s="21"/>
      <c r="L629" s="21" t="s">
        <v>70</v>
      </c>
      <c r="M629" s="21" t="s">
        <v>145</v>
      </c>
      <c r="N629" s="21" t="s">
        <v>25</v>
      </c>
      <c r="O629" s="21" t="s">
        <v>146</v>
      </c>
      <c r="P629" s="21" t="s">
        <v>423</v>
      </c>
      <c r="Q629" s="92">
        <v>160</v>
      </c>
      <c r="R629" s="22">
        <f>IF(EXACT($D$6,"LOT 3 (Tots)"),SUMIF(Inventari!K:K,Tasques!E629,Inventari!Q:Q),SUMIFS(Inventari!Q:Q,Inventari!O:O,$D$7,Inventari!K:K,Tasques!E629))</f>
        <v>2</v>
      </c>
      <c r="S629" s="22"/>
      <c r="T629" s="92">
        <f t="shared" si="36"/>
        <v>320</v>
      </c>
      <c r="U629" s="22">
        <v>4</v>
      </c>
      <c r="V629" s="92">
        <f t="shared" si="37"/>
        <v>1280</v>
      </c>
      <c r="W629" s="87" t="e">
        <f>_xlfn.XLOOKUP(P629,#REF!,#REF!)</f>
        <v>#REF!</v>
      </c>
      <c r="X629" s="80" t="e">
        <f t="shared" si="38"/>
        <v>#REF!</v>
      </c>
      <c r="Y629" s="80" t="str">
        <f>IF(EXACT(COUNTIFS($B$1:B629,B629,$E$1:E629,E629),_xlfn.MAXIFS(AA:AA,B:B,B629,E:E,E629)),SUMIFS(X:X,B:B,B629,E:E,E629),"")</f>
        <v/>
      </c>
      <c r="Z629" s="81" t="str">
        <f t="shared" si="39"/>
        <v/>
      </c>
      <c r="AA629" s="98">
        <f>COUNTIFS($B$1:B629,B629,$E$1:E629,E629)</f>
        <v>2</v>
      </c>
      <c r="AB629" s="98"/>
    </row>
    <row r="630" spans="1:28" ht="19.95" customHeight="1" x14ac:dyDescent="0.3">
      <c r="A630" s="9" t="s">
        <v>61</v>
      </c>
      <c r="B630" s="21" t="s">
        <v>1668</v>
      </c>
      <c r="C630" s="21" t="s">
        <v>1669</v>
      </c>
      <c r="D630" s="21" t="s">
        <v>89</v>
      </c>
      <c r="E630" s="21" t="s">
        <v>1670</v>
      </c>
      <c r="F630" s="21" t="s">
        <v>1671</v>
      </c>
      <c r="G630" s="21" t="s">
        <v>1672</v>
      </c>
      <c r="H630" s="21" t="s">
        <v>1678</v>
      </c>
      <c r="I630" s="21" t="s">
        <v>1679</v>
      </c>
      <c r="J630" s="21" t="s">
        <v>23</v>
      </c>
      <c r="K630" s="21"/>
      <c r="L630" s="21" t="s">
        <v>70</v>
      </c>
      <c r="M630" s="21" t="s">
        <v>145</v>
      </c>
      <c r="N630" s="21" t="s">
        <v>25</v>
      </c>
      <c r="O630" s="21" t="s">
        <v>146</v>
      </c>
      <c r="P630" s="21" t="s">
        <v>423</v>
      </c>
      <c r="Q630" s="92">
        <v>160</v>
      </c>
      <c r="R630" s="22">
        <f>IF(EXACT($D$6,"LOT 3 (Tots)"),SUMIF(Inventari!K:K,Tasques!E630,Inventari!Q:Q),SUMIFS(Inventari!Q:Q,Inventari!O:O,$D$7,Inventari!K:K,Tasques!E630))</f>
        <v>2</v>
      </c>
      <c r="S630" s="22"/>
      <c r="T630" s="92">
        <f t="shared" si="36"/>
        <v>320</v>
      </c>
      <c r="U630" s="22">
        <v>4</v>
      </c>
      <c r="V630" s="92">
        <f t="shared" si="37"/>
        <v>1280</v>
      </c>
      <c r="W630" s="87" t="e">
        <f>_xlfn.XLOOKUP(P630,#REF!,#REF!)</f>
        <v>#REF!</v>
      </c>
      <c r="X630" s="80" t="e">
        <f t="shared" si="38"/>
        <v>#REF!</v>
      </c>
      <c r="Y630" s="80" t="str">
        <f>IF(EXACT(COUNTIFS($B$1:B630,B630,$E$1:E630,E630),_xlfn.MAXIFS(AA:AA,B:B,B630,E:E,E630)),SUMIFS(X:X,B:B,B630,E:E,E630),"")</f>
        <v/>
      </c>
      <c r="Z630" s="81" t="str">
        <f t="shared" si="39"/>
        <v/>
      </c>
      <c r="AA630" s="98">
        <f>COUNTIFS($B$1:B630,B630,$E$1:E630,E630)</f>
        <v>3</v>
      </c>
      <c r="AB630" s="98"/>
    </row>
    <row r="631" spans="1:28" ht="19.95" customHeight="1" x14ac:dyDescent="0.3">
      <c r="A631" s="9" t="s">
        <v>61</v>
      </c>
      <c r="B631" s="21" t="s">
        <v>1668</v>
      </c>
      <c r="C631" s="21" t="s">
        <v>1669</v>
      </c>
      <c r="D631" s="21" t="s">
        <v>89</v>
      </c>
      <c r="E631" s="21" t="s">
        <v>1670</v>
      </c>
      <c r="F631" s="21" t="s">
        <v>1671</v>
      </c>
      <c r="G631" s="21" t="s">
        <v>1672</v>
      </c>
      <c r="H631" s="21" t="s">
        <v>1680</v>
      </c>
      <c r="I631" s="21" t="s">
        <v>1681</v>
      </c>
      <c r="J631" s="21" t="s">
        <v>23</v>
      </c>
      <c r="K631" s="21"/>
      <c r="L631" s="21" t="s">
        <v>70</v>
      </c>
      <c r="M631" s="21" t="s">
        <v>145</v>
      </c>
      <c r="N631" s="21" t="s">
        <v>25</v>
      </c>
      <c r="O631" s="21" t="s">
        <v>146</v>
      </c>
      <c r="P631" s="21" t="s">
        <v>423</v>
      </c>
      <c r="Q631" s="92">
        <v>160</v>
      </c>
      <c r="R631" s="22">
        <f>IF(EXACT($D$6,"LOT 3 (Tots)"),SUMIF(Inventari!K:K,Tasques!E631,Inventari!Q:Q),SUMIFS(Inventari!Q:Q,Inventari!O:O,$D$7,Inventari!K:K,Tasques!E631))</f>
        <v>2</v>
      </c>
      <c r="S631" s="22"/>
      <c r="T631" s="92">
        <f t="shared" si="36"/>
        <v>320</v>
      </c>
      <c r="U631" s="22">
        <v>4</v>
      </c>
      <c r="V631" s="92">
        <f t="shared" si="37"/>
        <v>1280</v>
      </c>
      <c r="W631" s="87" t="e">
        <f>_xlfn.XLOOKUP(P631,#REF!,#REF!)</f>
        <v>#REF!</v>
      </c>
      <c r="X631" s="80" t="e">
        <f t="shared" si="38"/>
        <v>#REF!</v>
      </c>
      <c r="Y631" s="80" t="str">
        <f>IF(EXACT(COUNTIFS($B$1:B631,B631,$E$1:E631,E631),_xlfn.MAXIFS(AA:AA,B:B,B631,E:E,E631)),SUMIFS(X:X,B:B,B631,E:E,E631),"")</f>
        <v/>
      </c>
      <c r="Z631" s="81" t="str">
        <f t="shared" si="39"/>
        <v/>
      </c>
      <c r="AA631" s="98">
        <f>COUNTIFS($B$1:B631,B631,$E$1:E631,E631)</f>
        <v>4</v>
      </c>
      <c r="AB631" s="98"/>
    </row>
    <row r="632" spans="1:28" ht="19.95" customHeight="1" x14ac:dyDescent="0.3">
      <c r="A632" s="9" t="s">
        <v>61</v>
      </c>
      <c r="B632" s="21" t="s">
        <v>1668</v>
      </c>
      <c r="C632" s="21" t="s">
        <v>1669</v>
      </c>
      <c r="D632" s="21" t="s">
        <v>89</v>
      </c>
      <c r="E632" s="21" t="s">
        <v>1670</v>
      </c>
      <c r="F632" s="21" t="s">
        <v>1671</v>
      </c>
      <c r="G632" s="21" t="s">
        <v>1672</v>
      </c>
      <c r="H632" s="21" t="s">
        <v>1682</v>
      </c>
      <c r="I632" s="21" t="s">
        <v>1683</v>
      </c>
      <c r="J632" s="21" t="s">
        <v>23</v>
      </c>
      <c r="K632" s="21"/>
      <c r="L632" s="21" t="s">
        <v>70</v>
      </c>
      <c r="M632" s="21" t="s">
        <v>145</v>
      </c>
      <c r="N632" s="21" t="s">
        <v>25</v>
      </c>
      <c r="O632" s="21" t="s">
        <v>146</v>
      </c>
      <c r="P632" s="21" t="s">
        <v>423</v>
      </c>
      <c r="Q632" s="92">
        <v>160</v>
      </c>
      <c r="R632" s="22">
        <f>IF(EXACT($D$6,"LOT 3 (Tots)"),SUMIF(Inventari!K:K,Tasques!E632,Inventari!Q:Q),SUMIFS(Inventari!Q:Q,Inventari!O:O,$D$7,Inventari!K:K,Tasques!E632))</f>
        <v>2</v>
      </c>
      <c r="S632" s="22"/>
      <c r="T632" s="92">
        <f t="shared" si="36"/>
        <v>320</v>
      </c>
      <c r="U632" s="22">
        <v>4</v>
      </c>
      <c r="V632" s="92">
        <f t="shared" si="37"/>
        <v>1280</v>
      </c>
      <c r="W632" s="87" t="e">
        <f>_xlfn.XLOOKUP(P632,#REF!,#REF!)</f>
        <v>#REF!</v>
      </c>
      <c r="X632" s="80" t="e">
        <f t="shared" si="38"/>
        <v>#REF!</v>
      </c>
      <c r="Y632" s="80" t="str">
        <f>IF(EXACT(COUNTIFS($B$1:B632,B632,$E$1:E632,E632),_xlfn.MAXIFS(AA:AA,B:B,B632,E:E,E632)),SUMIFS(X:X,B:B,B632,E:E,E632),"")</f>
        <v/>
      </c>
      <c r="Z632" s="81" t="str">
        <f t="shared" si="39"/>
        <v/>
      </c>
      <c r="AA632" s="98">
        <f>COUNTIFS($B$1:B632,B632,$E$1:E632,E632)</f>
        <v>5</v>
      </c>
      <c r="AB632" s="98"/>
    </row>
    <row r="633" spans="1:28" ht="19.95" customHeight="1" x14ac:dyDescent="0.3">
      <c r="A633" s="9" t="s">
        <v>61</v>
      </c>
      <c r="B633" s="21" t="s">
        <v>1668</v>
      </c>
      <c r="C633" s="21" t="s">
        <v>1669</v>
      </c>
      <c r="D633" s="21" t="s">
        <v>89</v>
      </c>
      <c r="E633" s="21" t="s">
        <v>1670</v>
      </c>
      <c r="F633" s="21" t="s">
        <v>1671</v>
      </c>
      <c r="G633" s="21" t="s">
        <v>1672</v>
      </c>
      <c r="H633" s="21" t="s">
        <v>1684</v>
      </c>
      <c r="I633" s="21" t="s">
        <v>1685</v>
      </c>
      <c r="J633" s="21" t="s">
        <v>23</v>
      </c>
      <c r="K633" s="21"/>
      <c r="L633" s="21" t="s">
        <v>70</v>
      </c>
      <c r="M633" s="21" t="s">
        <v>145</v>
      </c>
      <c r="N633" s="21" t="s">
        <v>25</v>
      </c>
      <c r="O633" s="21" t="s">
        <v>146</v>
      </c>
      <c r="P633" s="21" t="s">
        <v>423</v>
      </c>
      <c r="Q633" s="92">
        <v>160</v>
      </c>
      <c r="R633" s="22">
        <f>IF(EXACT($D$6,"LOT 3 (Tots)"),SUMIF(Inventari!K:K,Tasques!E633,Inventari!Q:Q),SUMIFS(Inventari!Q:Q,Inventari!O:O,$D$7,Inventari!K:K,Tasques!E633))</f>
        <v>2</v>
      </c>
      <c r="S633" s="22"/>
      <c r="T633" s="92">
        <f t="shared" si="36"/>
        <v>320</v>
      </c>
      <c r="U633" s="22">
        <v>4</v>
      </c>
      <c r="V633" s="92">
        <f t="shared" si="37"/>
        <v>1280</v>
      </c>
      <c r="W633" s="87" t="e">
        <f>_xlfn.XLOOKUP(P633,#REF!,#REF!)</f>
        <v>#REF!</v>
      </c>
      <c r="X633" s="80" t="e">
        <f t="shared" si="38"/>
        <v>#REF!</v>
      </c>
      <c r="Y633" s="80" t="str">
        <f>IF(EXACT(COUNTIFS($B$1:B633,B633,$E$1:E633,E633),_xlfn.MAXIFS(AA:AA,B:B,B633,E:E,E633)),SUMIFS(X:X,B:B,B633,E:E,E633),"")</f>
        <v/>
      </c>
      <c r="Z633" s="81" t="str">
        <f t="shared" si="39"/>
        <v/>
      </c>
      <c r="AA633" s="98">
        <f>COUNTIFS($B$1:B633,B633,$E$1:E633,E633)</f>
        <v>6</v>
      </c>
      <c r="AB633" s="98"/>
    </row>
    <row r="634" spans="1:28" ht="19.95" customHeight="1" x14ac:dyDescent="0.3">
      <c r="A634" s="9" t="s">
        <v>61</v>
      </c>
      <c r="B634" s="21" t="s">
        <v>1668</v>
      </c>
      <c r="C634" s="21" t="s">
        <v>1669</v>
      </c>
      <c r="D634" s="21" t="s">
        <v>89</v>
      </c>
      <c r="E634" s="21" t="s">
        <v>1670</v>
      </c>
      <c r="F634" s="21" t="s">
        <v>1671</v>
      </c>
      <c r="G634" s="21" t="s">
        <v>1672</v>
      </c>
      <c r="H634" s="21" t="s">
        <v>1686</v>
      </c>
      <c r="I634" s="21" t="s">
        <v>1687</v>
      </c>
      <c r="J634" s="21" t="s">
        <v>23</v>
      </c>
      <c r="K634" s="21"/>
      <c r="L634" s="21" t="s">
        <v>70</v>
      </c>
      <c r="M634" s="21" t="s">
        <v>145</v>
      </c>
      <c r="N634" s="21" t="s">
        <v>25</v>
      </c>
      <c r="O634" s="21" t="s">
        <v>146</v>
      </c>
      <c r="P634" s="21" t="s">
        <v>423</v>
      </c>
      <c r="Q634" s="92">
        <v>160</v>
      </c>
      <c r="R634" s="22">
        <f>IF(EXACT($D$6,"LOT 3 (Tots)"),SUMIF(Inventari!K:K,Tasques!E634,Inventari!Q:Q),SUMIFS(Inventari!Q:Q,Inventari!O:O,$D$7,Inventari!K:K,Tasques!E634))</f>
        <v>2</v>
      </c>
      <c r="S634" s="22"/>
      <c r="T634" s="92">
        <f t="shared" si="36"/>
        <v>320</v>
      </c>
      <c r="U634" s="22">
        <v>4</v>
      </c>
      <c r="V634" s="92">
        <f t="shared" si="37"/>
        <v>1280</v>
      </c>
      <c r="W634" s="87" t="e">
        <f>_xlfn.XLOOKUP(P634,#REF!,#REF!)</f>
        <v>#REF!</v>
      </c>
      <c r="X634" s="80" t="e">
        <f t="shared" si="38"/>
        <v>#REF!</v>
      </c>
      <c r="Y634" s="80" t="str">
        <f>IF(EXACT(COUNTIFS($B$1:B634,B634,$E$1:E634,E634),_xlfn.MAXIFS(AA:AA,B:B,B634,E:E,E634)),SUMIFS(X:X,B:B,B634,E:E,E634),"")</f>
        <v/>
      </c>
      <c r="Z634" s="81" t="str">
        <f t="shared" si="39"/>
        <v/>
      </c>
      <c r="AA634" s="98">
        <f>COUNTIFS($B$1:B634,B634,$E$1:E634,E634)</f>
        <v>7</v>
      </c>
      <c r="AB634" s="98"/>
    </row>
    <row r="635" spans="1:28" ht="19.95" customHeight="1" x14ac:dyDescent="0.3">
      <c r="A635" s="9" t="s">
        <v>61</v>
      </c>
      <c r="B635" s="21" t="s">
        <v>1668</v>
      </c>
      <c r="C635" s="21" t="s">
        <v>1669</v>
      </c>
      <c r="D635" s="21" t="s">
        <v>89</v>
      </c>
      <c r="E635" s="21" t="s">
        <v>1670</v>
      </c>
      <c r="F635" s="21" t="s">
        <v>1671</v>
      </c>
      <c r="G635" s="21" t="s">
        <v>1672</v>
      </c>
      <c r="H635" s="21" t="s">
        <v>1688</v>
      </c>
      <c r="I635" s="21" t="s">
        <v>1689</v>
      </c>
      <c r="J635" s="21" t="s">
        <v>23</v>
      </c>
      <c r="K635" s="21"/>
      <c r="L635" s="21" t="s">
        <v>70</v>
      </c>
      <c r="M635" s="21" t="s">
        <v>145</v>
      </c>
      <c r="N635" s="21" t="s">
        <v>25</v>
      </c>
      <c r="O635" s="21" t="s">
        <v>146</v>
      </c>
      <c r="P635" s="21" t="s">
        <v>423</v>
      </c>
      <c r="Q635" s="92">
        <v>160</v>
      </c>
      <c r="R635" s="22">
        <f>IF(EXACT($D$6,"LOT 3 (Tots)"),SUMIF(Inventari!K:K,Tasques!E635,Inventari!Q:Q),SUMIFS(Inventari!Q:Q,Inventari!O:O,$D$7,Inventari!K:K,Tasques!E635))</f>
        <v>2</v>
      </c>
      <c r="S635" s="22"/>
      <c r="T635" s="92">
        <f t="shared" si="36"/>
        <v>320</v>
      </c>
      <c r="U635" s="22">
        <v>4</v>
      </c>
      <c r="V635" s="92">
        <f t="shared" si="37"/>
        <v>1280</v>
      </c>
      <c r="W635" s="87" t="e">
        <f>_xlfn.XLOOKUP(P635,#REF!,#REF!)</f>
        <v>#REF!</v>
      </c>
      <c r="X635" s="80" t="e">
        <f t="shared" si="38"/>
        <v>#REF!</v>
      </c>
      <c r="Y635" s="80" t="str">
        <f>IF(EXACT(COUNTIFS($B$1:B635,B635,$E$1:E635,E635),_xlfn.MAXIFS(AA:AA,B:B,B635,E:E,E635)),SUMIFS(X:X,B:B,B635,E:E,E635),"")</f>
        <v/>
      </c>
      <c r="Z635" s="81" t="str">
        <f t="shared" si="39"/>
        <v/>
      </c>
      <c r="AA635" s="98">
        <f>COUNTIFS($B$1:B635,B635,$E$1:E635,E635)</f>
        <v>8</v>
      </c>
      <c r="AB635" s="98"/>
    </row>
    <row r="636" spans="1:28" ht="19.95" customHeight="1" x14ac:dyDescent="0.3">
      <c r="A636" s="9" t="s">
        <v>61</v>
      </c>
      <c r="B636" s="21" t="s">
        <v>1668</v>
      </c>
      <c r="C636" s="21" t="s">
        <v>1669</v>
      </c>
      <c r="D636" s="21" t="s">
        <v>89</v>
      </c>
      <c r="E636" s="21" t="s">
        <v>1670</v>
      </c>
      <c r="F636" s="21" t="s">
        <v>1671</v>
      </c>
      <c r="G636" s="21" t="s">
        <v>1672</v>
      </c>
      <c r="H636" s="21" t="s">
        <v>1690</v>
      </c>
      <c r="I636" s="21" t="s">
        <v>1691</v>
      </c>
      <c r="J636" s="21" t="s">
        <v>23</v>
      </c>
      <c r="K636" s="21"/>
      <c r="L636" s="21" t="s">
        <v>70</v>
      </c>
      <c r="M636" s="21" t="s">
        <v>145</v>
      </c>
      <c r="N636" s="21" t="s">
        <v>25</v>
      </c>
      <c r="O636" s="21" t="s">
        <v>146</v>
      </c>
      <c r="P636" s="21" t="s">
        <v>423</v>
      </c>
      <c r="Q636" s="92">
        <v>160</v>
      </c>
      <c r="R636" s="22">
        <f>IF(EXACT($D$6,"LOT 3 (Tots)"),SUMIF(Inventari!K:K,Tasques!E636,Inventari!Q:Q),SUMIFS(Inventari!Q:Q,Inventari!O:O,$D$7,Inventari!K:K,Tasques!E636))</f>
        <v>2</v>
      </c>
      <c r="S636" s="22"/>
      <c r="T636" s="92">
        <f t="shared" si="36"/>
        <v>320</v>
      </c>
      <c r="U636" s="22">
        <v>4</v>
      </c>
      <c r="V636" s="92">
        <f t="shared" si="37"/>
        <v>1280</v>
      </c>
      <c r="W636" s="87" t="e">
        <f>_xlfn.XLOOKUP(P636,#REF!,#REF!)</f>
        <v>#REF!</v>
      </c>
      <c r="X636" s="80" t="e">
        <f t="shared" si="38"/>
        <v>#REF!</v>
      </c>
      <c r="Y636" s="80" t="e">
        <f>IF(EXACT(COUNTIFS($B$1:B636,B636,$E$1:E636,E636),_xlfn.MAXIFS(AA:AA,B:B,B636,E:E,E636)),SUMIFS(X:X,B:B,B636,E:E,E636),"")</f>
        <v>#REF!</v>
      </c>
      <c r="Z636" s="81" t="e">
        <f t="shared" si="39"/>
        <v>#REF!</v>
      </c>
      <c r="AA636" s="98">
        <f>COUNTIFS($B$1:B636,B636,$E$1:E636,E636)</f>
        <v>9</v>
      </c>
      <c r="AB636" s="98"/>
    </row>
    <row r="637" spans="1:28" ht="19.95" customHeight="1" x14ac:dyDescent="0.3">
      <c r="A637" s="3" t="s">
        <v>61</v>
      </c>
      <c r="B637" s="16" t="s">
        <v>1692</v>
      </c>
      <c r="C637" s="16" t="s">
        <v>1693</v>
      </c>
      <c r="D637" s="16" t="s">
        <v>89</v>
      </c>
      <c r="E637" s="16" t="s">
        <v>417</v>
      </c>
      <c r="F637" s="16" t="s">
        <v>418</v>
      </c>
      <c r="G637" s="16" t="s">
        <v>1694</v>
      </c>
      <c r="H637" s="16" t="s">
        <v>1695</v>
      </c>
      <c r="I637" s="16" t="s">
        <v>1696</v>
      </c>
      <c r="J637" s="16" t="s">
        <v>23</v>
      </c>
      <c r="K637" s="16"/>
      <c r="L637" s="16" t="s">
        <v>412</v>
      </c>
      <c r="M637" s="16" t="s">
        <v>145</v>
      </c>
      <c r="N637" s="16" t="s">
        <v>25</v>
      </c>
      <c r="O637" s="16" t="s">
        <v>146</v>
      </c>
      <c r="P637" s="16" t="s">
        <v>423</v>
      </c>
      <c r="Q637" s="91">
        <v>5400</v>
      </c>
      <c r="R637" s="19">
        <f>IF(EXACT($D$6,"LOT 3 (Tots)"),SUMIF(Inventari!K:K,Tasques!E637,Inventari!Q:Q),SUMIFS(Inventari!Q:Q,Inventari!O:O,$D$7,Inventari!K:K,Tasques!E637))</f>
        <v>16</v>
      </c>
      <c r="S637" s="19"/>
      <c r="T637" s="91">
        <f t="shared" si="36"/>
        <v>86400</v>
      </c>
      <c r="U637" s="19">
        <v>2</v>
      </c>
      <c r="V637" s="91">
        <f t="shared" si="37"/>
        <v>172800</v>
      </c>
      <c r="W637" s="86" t="e">
        <f>_xlfn.XLOOKUP(P637,#REF!,#REF!)</f>
        <v>#REF!</v>
      </c>
      <c r="X637" s="78" t="e">
        <f t="shared" si="38"/>
        <v>#REF!</v>
      </c>
      <c r="Y637" s="78" t="str">
        <f>IF(EXACT(COUNTIFS($B$1:B637,B637,$E$1:E637,E637),_xlfn.MAXIFS(AA:AA,B:B,B637,E:E,E637)),SUMIFS(X:X,B:B,B637,E:E,E637),"")</f>
        <v/>
      </c>
      <c r="Z637" s="79" t="str">
        <f t="shared" si="39"/>
        <v/>
      </c>
      <c r="AA637" s="97">
        <f>COUNTIFS($B$1:B637,B637,$E$1:E637,E637)</f>
        <v>1</v>
      </c>
      <c r="AB637" s="97"/>
    </row>
    <row r="638" spans="1:28" ht="19.95" customHeight="1" x14ac:dyDescent="0.3">
      <c r="A638" s="3" t="s">
        <v>61</v>
      </c>
      <c r="B638" s="16" t="s">
        <v>1692</v>
      </c>
      <c r="C638" s="16" t="s">
        <v>1693</v>
      </c>
      <c r="D638" s="16" t="s">
        <v>89</v>
      </c>
      <c r="E638" s="16" t="s">
        <v>417</v>
      </c>
      <c r="F638" s="16" t="s">
        <v>418</v>
      </c>
      <c r="G638" s="16" t="s">
        <v>1694</v>
      </c>
      <c r="H638" s="16" t="s">
        <v>1697</v>
      </c>
      <c r="I638" s="16" t="s">
        <v>1698</v>
      </c>
      <c r="J638" s="16" t="s">
        <v>23</v>
      </c>
      <c r="K638" s="16"/>
      <c r="L638" s="16" t="s">
        <v>412</v>
      </c>
      <c r="M638" s="16" t="s">
        <v>145</v>
      </c>
      <c r="N638" s="16" t="s">
        <v>25</v>
      </c>
      <c r="O638" s="16" t="s">
        <v>146</v>
      </c>
      <c r="P638" s="16" t="s">
        <v>423</v>
      </c>
      <c r="Q638" s="91">
        <v>5400</v>
      </c>
      <c r="R638" s="19">
        <f>IF(EXACT($D$6,"LOT 3 (Tots)"),SUMIF(Inventari!K:K,Tasques!E638,Inventari!Q:Q),SUMIFS(Inventari!Q:Q,Inventari!O:O,$D$7,Inventari!K:K,Tasques!E638))</f>
        <v>16</v>
      </c>
      <c r="S638" s="19"/>
      <c r="T638" s="91">
        <f t="shared" si="36"/>
        <v>86400</v>
      </c>
      <c r="U638" s="19">
        <v>2</v>
      </c>
      <c r="V638" s="91">
        <f t="shared" si="37"/>
        <v>172800</v>
      </c>
      <c r="W638" s="86" t="e">
        <f>_xlfn.XLOOKUP(P638,#REF!,#REF!)</f>
        <v>#REF!</v>
      </c>
      <c r="X638" s="78" t="e">
        <f t="shared" si="38"/>
        <v>#REF!</v>
      </c>
      <c r="Y638" s="78" t="e">
        <f>IF(EXACT(COUNTIFS($B$1:B638,B638,$E$1:E638,E638),_xlfn.MAXIFS(AA:AA,B:B,B638,E:E,E638)),SUMIFS(X:X,B:B,B638,E:E,E638),"")</f>
        <v>#REF!</v>
      </c>
      <c r="Z638" s="79" t="e">
        <f t="shared" si="39"/>
        <v>#REF!</v>
      </c>
      <c r="AA638" s="97">
        <f>COUNTIFS($B$1:B638,B638,$E$1:E638,E638)</f>
        <v>2</v>
      </c>
      <c r="AB638" s="97"/>
    </row>
    <row r="639" spans="1:28" ht="19.95" customHeight="1" x14ac:dyDescent="0.3">
      <c r="A639" s="9" t="s">
        <v>61</v>
      </c>
      <c r="B639" s="21" t="s">
        <v>1699</v>
      </c>
      <c r="C639" s="21" t="s">
        <v>1700</v>
      </c>
      <c r="D639" s="21" t="s">
        <v>89</v>
      </c>
      <c r="E639" s="21" t="s">
        <v>90</v>
      </c>
      <c r="F639" s="21" t="s">
        <v>91</v>
      </c>
      <c r="G639" s="21" t="s">
        <v>1701</v>
      </c>
      <c r="H639" s="21" t="s">
        <v>1702</v>
      </c>
      <c r="I639" s="21" t="s">
        <v>1703</v>
      </c>
      <c r="J639" s="21" t="s">
        <v>23</v>
      </c>
      <c r="K639" s="21"/>
      <c r="L639" s="21" t="s">
        <v>120</v>
      </c>
      <c r="M639" s="21" t="s">
        <v>145</v>
      </c>
      <c r="N639" s="21" t="s">
        <v>25</v>
      </c>
      <c r="O639" s="21" t="s">
        <v>146</v>
      </c>
      <c r="P639" s="21" t="s">
        <v>423</v>
      </c>
      <c r="Q639" s="92">
        <v>360</v>
      </c>
      <c r="R639" s="22">
        <f>IF(EXACT($D$6,"LOT 3 (Tots)"),SUMIF(Inventari!K:K,Tasques!E639,Inventari!Q:Q),SUMIFS(Inventari!Q:Q,Inventari!O:O,$D$7,Inventari!K:K,Tasques!E639))</f>
        <v>13</v>
      </c>
      <c r="S639" s="22"/>
      <c r="T639" s="92">
        <f t="shared" si="36"/>
        <v>4680</v>
      </c>
      <c r="U639" s="22">
        <v>1</v>
      </c>
      <c r="V639" s="92">
        <f t="shared" si="37"/>
        <v>4680</v>
      </c>
      <c r="W639" s="87" t="e">
        <f>_xlfn.XLOOKUP(P639,#REF!,#REF!)</f>
        <v>#REF!</v>
      </c>
      <c r="X639" s="80" t="e">
        <f t="shared" si="38"/>
        <v>#REF!</v>
      </c>
      <c r="Y639" s="80" t="str">
        <f>IF(EXACT(COUNTIFS($B$1:B639,B639,$E$1:E639,E639),_xlfn.MAXIFS(AA:AA,B:B,B639,E:E,E639)),SUMIFS(X:X,B:B,B639,E:E,E639),"")</f>
        <v/>
      </c>
      <c r="Z639" s="81" t="str">
        <f t="shared" si="39"/>
        <v/>
      </c>
      <c r="AA639" s="98">
        <f>COUNTIFS($B$1:B639,B639,$E$1:E639,E639)</f>
        <v>1</v>
      </c>
      <c r="AB639" s="98"/>
    </row>
    <row r="640" spans="1:28" ht="19.95" customHeight="1" x14ac:dyDescent="0.3">
      <c r="A640" s="9" t="s">
        <v>61</v>
      </c>
      <c r="B640" s="21" t="s">
        <v>1699</v>
      </c>
      <c r="C640" s="21" t="s">
        <v>1700</v>
      </c>
      <c r="D640" s="21" t="s">
        <v>89</v>
      </c>
      <c r="E640" s="21" t="s">
        <v>90</v>
      </c>
      <c r="F640" s="21" t="s">
        <v>91</v>
      </c>
      <c r="G640" s="21" t="s">
        <v>1701</v>
      </c>
      <c r="H640" s="21" t="s">
        <v>1704</v>
      </c>
      <c r="I640" s="21" t="s">
        <v>1705</v>
      </c>
      <c r="J640" s="21" t="s">
        <v>23</v>
      </c>
      <c r="K640" s="21"/>
      <c r="L640" s="21" t="s">
        <v>120</v>
      </c>
      <c r="M640" s="21" t="s">
        <v>145</v>
      </c>
      <c r="N640" s="21" t="s">
        <v>25</v>
      </c>
      <c r="O640" s="21" t="s">
        <v>146</v>
      </c>
      <c r="P640" s="21" t="s">
        <v>423</v>
      </c>
      <c r="Q640" s="92">
        <v>360</v>
      </c>
      <c r="R640" s="22">
        <f>IF(EXACT($D$6,"LOT 3 (Tots)"),SUMIF(Inventari!K:K,Tasques!E640,Inventari!Q:Q),SUMIFS(Inventari!Q:Q,Inventari!O:O,$D$7,Inventari!K:K,Tasques!E640))</f>
        <v>13</v>
      </c>
      <c r="S640" s="22"/>
      <c r="T640" s="92">
        <f t="shared" si="36"/>
        <v>4680</v>
      </c>
      <c r="U640" s="22">
        <v>1</v>
      </c>
      <c r="V640" s="92">
        <f t="shared" si="37"/>
        <v>4680</v>
      </c>
      <c r="W640" s="87" t="e">
        <f>_xlfn.XLOOKUP(P640,#REF!,#REF!)</f>
        <v>#REF!</v>
      </c>
      <c r="X640" s="80" t="e">
        <f t="shared" si="38"/>
        <v>#REF!</v>
      </c>
      <c r="Y640" s="80" t="str">
        <f>IF(EXACT(COUNTIFS($B$1:B640,B640,$E$1:E640,E640),_xlfn.MAXIFS(AA:AA,B:B,B640,E:E,E640)),SUMIFS(X:X,B:B,B640,E:E,E640),"")</f>
        <v/>
      </c>
      <c r="Z640" s="81" t="str">
        <f t="shared" si="39"/>
        <v/>
      </c>
      <c r="AA640" s="98">
        <f>COUNTIFS($B$1:B640,B640,$E$1:E640,E640)</f>
        <v>2</v>
      </c>
      <c r="AB640" s="98"/>
    </row>
    <row r="641" spans="1:28" ht="19.95" customHeight="1" x14ac:dyDescent="0.3">
      <c r="A641" s="9" t="s">
        <v>61</v>
      </c>
      <c r="B641" s="21" t="s">
        <v>1699</v>
      </c>
      <c r="C641" s="21" t="s">
        <v>1700</v>
      </c>
      <c r="D641" s="21" t="s">
        <v>89</v>
      </c>
      <c r="E641" s="21" t="s">
        <v>90</v>
      </c>
      <c r="F641" s="21" t="s">
        <v>91</v>
      </c>
      <c r="G641" s="21" t="s">
        <v>1701</v>
      </c>
      <c r="H641" s="21" t="s">
        <v>1706</v>
      </c>
      <c r="I641" s="21" t="s">
        <v>1707</v>
      </c>
      <c r="J641" s="21" t="s">
        <v>23</v>
      </c>
      <c r="K641" s="21"/>
      <c r="L641" s="21" t="s">
        <v>120</v>
      </c>
      <c r="M641" s="21" t="s">
        <v>145</v>
      </c>
      <c r="N641" s="21" t="s">
        <v>25</v>
      </c>
      <c r="O641" s="21" t="s">
        <v>146</v>
      </c>
      <c r="P641" s="21" t="s">
        <v>423</v>
      </c>
      <c r="Q641" s="92">
        <v>360</v>
      </c>
      <c r="R641" s="22">
        <f>IF(EXACT($D$6,"LOT 3 (Tots)"),SUMIF(Inventari!K:K,Tasques!E641,Inventari!Q:Q),SUMIFS(Inventari!Q:Q,Inventari!O:O,$D$7,Inventari!K:K,Tasques!E641))</f>
        <v>13</v>
      </c>
      <c r="S641" s="22"/>
      <c r="T641" s="92">
        <f t="shared" si="36"/>
        <v>4680</v>
      </c>
      <c r="U641" s="22">
        <v>1</v>
      </c>
      <c r="V641" s="92">
        <f t="shared" si="37"/>
        <v>4680</v>
      </c>
      <c r="W641" s="87" t="e">
        <f>_xlfn.XLOOKUP(P641,#REF!,#REF!)</f>
        <v>#REF!</v>
      </c>
      <c r="X641" s="80" t="e">
        <f t="shared" si="38"/>
        <v>#REF!</v>
      </c>
      <c r="Y641" s="80" t="str">
        <f>IF(EXACT(COUNTIFS($B$1:B641,B641,$E$1:E641,E641),_xlfn.MAXIFS(AA:AA,B:B,B641,E:E,E641)),SUMIFS(X:X,B:B,B641,E:E,E641),"")</f>
        <v/>
      </c>
      <c r="Z641" s="81" t="str">
        <f t="shared" si="39"/>
        <v/>
      </c>
      <c r="AA641" s="98">
        <f>COUNTIFS($B$1:B641,B641,$E$1:E641,E641)</f>
        <v>3</v>
      </c>
      <c r="AB641" s="98"/>
    </row>
    <row r="642" spans="1:28" ht="19.95" customHeight="1" x14ac:dyDescent="0.3">
      <c r="A642" s="9" t="s">
        <v>61</v>
      </c>
      <c r="B642" s="21" t="s">
        <v>1699</v>
      </c>
      <c r="C642" s="21" t="s">
        <v>1700</v>
      </c>
      <c r="D642" s="21" t="s">
        <v>89</v>
      </c>
      <c r="E642" s="21" t="s">
        <v>90</v>
      </c>
      <c r="F642" s="21" t="s">
        <v>91</v>
      </c>
      <c r="G642" s="21" t="s">
        <v>1701</v>
      </c>
      <c r="H642" s="21" t="s">
        <v>1708</v>
      </c>
      <c r="I642" s="21" t="s">
        <v>1593</v>
      </c>
      <c r="J642" s="21" t="s">
        <v>23</v>
      </c>
      <c r="K642" s="21"/>
      <c r="L642" s="21" t="s">
        <v>120</v>
      </c>
      <c r="M642" s="21" t="s">
        <v>145</v>
      </c>
      <c r="N642" s="21" t="s">
        <v>25</v>
      </c>
      <c r="O642" s="21" t="s">
        <v>146</v>
      </c>
      <c r="P642" s="21" t="s">
        <v>423</v>
      </c>
      <c r="Q642" s="92">
        <v>360</v>
      </c>
      <c r="R642" s="22">
        <f>IF(EXACT($D$6,"LOT 3 (Tots)"),SUMIF(Inventari!K:K,Tasques!E642,Inventari!Q:Q),SUMIFS(Inventari!Q:Q,Inventari!O:O,$D$7,Inventari!K:K,Tasques!E642))</f>
        <v>13</v>
      </c>
      <c r="S642" s="22"/>
      <c r="T642" s="92">
        <f t="shared" si="36"/>
        <v>4680</v>
      </c>
      <c r="U642" s="22">
        <v>1</v>
      </c>
      <c r="V642" s="92">
        <f t="shared" si="37"/>
        <v>4680</v>
      </c>
      <c r="W642" s="87" t="e">
        <f>_xlfn.XLOOKUP(P642,#REF!,#REF!)</f>
        <v>#REF!</v>
      </c>
      <c r="X642" s="80" t="e">
        <f t="shared" si="38"/>
        <v>#REF!</v>
      </c>
      <c r="Y642" s="80" t="str">
        <f>IF(EXACT(COUNTIFS($B$1:B642,B642,$E$1:E642,E642),_xlfn.MAXIFS(AA:AA,B:B,B642,E:E,E642)),SUMIFS(X:X,B:B,B642,E:E,E642),"")</f>
        <v/>
      </c>
      <c r="Z642" s="81" t="str">
        <f t="shared" si="39"/>
        <v/>
      </c>
      <c r="AA642" s="98">
        <f>COUNTIFS($B$1:B642,B642,$E$1:E642,E642)</f>
        <v>4</v>
      </c>
      <c r="AB642" s="98"/>
    </row>
    <row r="643" spans="1:28" ht="19.95" customHeight="1" x14ac:dyDescent="0.3">
      <c r="A643" s="9" t="s">
        <v>61</v>
      </c>
      <c r="B643" s="21" t="s">
        <v>1699</v>
      </c>
      <c r="C643" s="21" t="s">
        <v>1700</v>
      </c>
      <c r="D643" s="21" t="s">
        <v>89</v>
      </c>
      <c r="E643" s="21" t="s">
        <v>90</v>
      </c>
      <c r="F643" s="21" t="s">
        <v>91</v>
      </c>
      <c r="G643" s="21" t="s">
        <v>1701</v>
      </c>
      <c r="H643" s="21" t="s">
        <v>1709</v>
      </c>
      <c r="I643" s="21" t="s">
        <v>1595</v>
      </c>
      <c r="J643" s="21" t="s">
        <v>23</v>
      </c>
      <c r="K643" s="21"/>
      <c r="L643" s="21" t="s">
        <v>120</v>
      </c>
      <c r="M643" s="21" t="s">
        <v>145</v>
      </c>
      <c r="N643" s="21" t="s">
        <v>25</v>
      </c>
      <c r="O643" s="21" t="s">
        <v>146</v>
      </c>
      <c r="P643" s="21" t="s">
        <v>423</v>
      </c>
      <c r="Q643" s="92">
        <v>360</v>
      </c>
      <c r="R643" s="22">
        <f>IF(EXACT($D$6,"LOT 3 (Tots)"),SUMIF(Inventari!K:K,Tasques!E643,Inventari!Q:Q),SUMIFS(Inventari!Q:Q,Inventari!O:O,$D$7,Inventari!K:K,Tasques!E643))</f>
        <v>13</v>
      </c>
      <c r="S643" s="22"/>
      <c r="T643" s="92">
        <f t="shared" si="36"/>
        <v>4680</v>
      </c>
      <c r="U643" s="22">
        <v>1</v>
      </c>
      <c r="V643" s="92">
        <f t="shared" si="37"/>
        <v>4680</v>
      </c>
      <c r="W643" s="87" t="e">
        <f>_xlfn.XLOOKUP(P643,#REF!,#REF!)</f>
        <v>#REF!</v>
      </c>
      <c r="X643" s="80" t="e">
        <f t="shared" si="38"/>
        <v>#REF!</v>
      </c>
      <c r="Y643" s="80" t="e">
        <f>IF(EXACT(COUNTIFS($B$1:B643,B643,$E$1:E643,E643),_xlfn.MAXIFS(AA:AA,B:B,B643,E:E,E643)),SUMIFS(X:X,B:B,B643,E:E,E643),"")</f>
        <v>#REF!</v>
      </c>
      <c r="Z643" s="81" t="str">
        <f t="shared" si="39"/>
        <v/>
      </c>
      <c r="AA643" s="98">
        <f>COUNTIFS($B$1:B643,B643,$E$1:E643,E643)</f>
        <v>5</v>
      </c>
      <c r="AB643" s="98"/>
    </row>
    <row r="644" spans="1:28" ht="19.95" customHeight="1" x14ac:dyDescent="0.3">
      <c r="A644" s="9" t="s">
        <v>61</v>
      </c>
      <c r="B644" s="21" t="s">
        <v>1699</v>
      </c>
      <c r="C644" s="21" t="s">
        <v>1700</v>
      </c>
      <c r="D644" s="21" t="s">
        <v>89</v>
      </c>
      <c r="E644" s="21" t="s">
        <v>508</v>
      </c>
      <c r="F644" s="21" t="s">
        <v>509</v>
      </c>
      <c r="G644" s="21" t="s">
        <v>1710</v>
      </c>
      <c r="H644" s="21" t="s">
        <v>1711</v>
      </c>
      <c r="I644" s="21" t="s">
        <v>1712</v>
      </c>
      <c r="J644" s="21" t="s">
        <v>23</v>
      </c>
      <c r="K644" s="21"/>
      <c r="L644" s="21" t="s">
        <v>120</v>
      </c>
      <c r="M644" s="21" t="s">
        <v>145</v>
      </c>
      <c r="N644" s="21" t="s">
        <v>25</v>
      </c>
      <c r="O644" s="21" t="s">
        <v>146</v>
      </c>
      <c r="P644" s="21" t="s">
        <v>423</v>
      </c>
      <c r="Q644" s="92">
        <v>300</v>
      </c>
      <c r="R644" s="22">
        <f>IF(EXACT($D$6,"LOT 3 (Tots)"),SUMIF(Inventari!K:K,Tasques!E644,Inventari!Q:Q),SUMIFS(Inventari!Q:Q,Inventari!O:O,$D$7,Inventari!K:K,Tasques!E644))</f>
        <v>12</v>
      </c>
      <c r="S644" s="22"/>
      <c r="T644" s="92">
        <f t="shared" si="36"/>
        <v>3600</v>
      </c>
      <c r="U644" s="22">
        <v>1</v>
      </c>
      <c r="V644" s="92">
        <f t="shared" si="37"/>
        <v>3600</v>
      </c>
      <c r="W644" s="87" t="e">
        <f>_xlfn.XLOOKUP(P644,#REF!,#REF!)</f>
        <v>#REF!</v>
      </c>
      <c r="X644" s="80" t="e">
        <f t="shared" si="38"/>
        <v>#REF!</v>
      </c>
      <c r="Y644" s="80" t="str">
        <f>IF(EXACT(COUNTIFS($B$1:B644,B644,$E$1:E644,E644),_xlfn.MAXIFS(AA:AA,B:B,B644,E:E,E644)),SUMIFS(X:X,B:B,B644,E:E,E644),"")</f>
        <v/>
      </c>
      <c r="Z644" s="81" t="str">
        <f t="shared" si="39"/>
        <v/>
      </c>
      <c r="AA644" s="98">
        <f>COUNTIFS($B$1:B644,B644,$E$1:E644,E644)</f>
        <v>1</v>
      </c>
      <c r="AB644" s="98"/>
    </row>
    <row r="645" spans="1:28" ht="19.95" customHeight="1" x14ac:dyDescent="0.3">
      <c r="A645" s="9" t="s">
        <v>61</v>
      </c>
      <c r="B645" s="21" t="s">
        <v>1699</v>
      </c>
      <c r="C645" s="21" t="s">
        <v>1700</v>
      </c>
      <c r="D645" s="21" t="s">
        <v>89</v>
      </c>
      <c r="E645" s="21" t="s">
        <v>508</v>
      </c>
      <c r="F645" s="21" t="s">
        <v>509</v>
      </c>
      <c r="G645" s="21" t="s">
        <v>1710</v>
      </c>
      <c r="H645" s="21" t="s">
        <v>1713</v>
      </c>
      <c r="I645" s="21" t="s">
        <v>1714</v>
      </c>
      <c r="J645" s="21" t="s">
        <v>23</v>
      </c>
      <c r="K645" s="21"/>
      <c r="L645" s="21" t="s">
        <v>120</v>
      </c>
      <c r="M645" s="21" t="s">
        <v>145</v>
      </c>
      <c r="N645" s="21" t="s">
        <v>25</v>
      </c>
      <c r="O645" s="21" t="s">
        <v>146</v>
      </c>
      <c r="P645" s="21" t="s">
        <v>423</v>
      </c>
      <c r="Q645" s="92">
        <v>300</v>
      </c>
      <c r="R645" s="22">
        <f>IF(EXACT($D$6,"LOT 3 (Tots)"),SUMIF(Inventari!K:K,Tasques!E645,Inventari!Q:Q),SUMIFS(Inventari!Q:Q,Inventari!O:O,$D$7,Inventari!K:K,Tasques!E645))</f>
        <v>12</v>
      </c>
      <c r="S645" s="22"/>
      <c r="T645" s="92">
        <f t="shared" si="36"/>
        <v>3600</v>
      </c>
      <c r="U645" s="22">
        <v>1</v>
      </c>
      <c r="V645" s="92">
        <f t="shared" si="37"/>
        <v>3600</v>
      </c>
      <c r="W645" s="87" t="e">
        <f>_xlfn.XLOOKUP(P645,#REF!,#REF!)</f>
        <v>#REF!</v>
      </c>
      <c r="X645" s="80" t="e">
        <f t="shared" si="38"/>
        <v>#REF!</v>
      </c>
      <c r="Y645" s="80" t="str">
        <f>IF(EXACT(COUNTIFS($B$1:B645,B645,$E$1:E645,E645),_xlfn.MAXIFS(AA:AA,B:B,B645,E:E,E645)),SUMIFS(X:X,B:B,B645,E:E,E645),"")</f>
        <v/>
      </c>
      <c r="Z645" s="81" t="str">
        <f t="shared" si="39"/>
        <v/>
      </c>
      <c r="AA645" s="98">
        <f>COUNTIFS($B$1:B645,B645,$E$1:E645,E645)</f>
        <v>2</v>
      </c>
      <c r="AB645" s="98"/>
    </row>
    <row r="646" spans="1:28" ht="19.95" customHeight="1" x14ac:dyDescent="0.3">
      <c r="A646" s="9" t="s">
        <v>61</v>
      </c>
      <c r="B646" s="21" t="s">
        <v>1699</v>
      </c>
      <c r="C646" s="21" t="s">
        <v>1700</v>
      </c>
      <c r="D646" s="21" t="s">
        <v>89</v>
      </c>
      <c r="E646" s="21" t="s">
        <v>508</v>
      </c>
      <c r="F646" s="21" t="s">
        <v>509</v>
      </c>
      <c r="G646" s="21" t="s">
        <v>1710</v>
      </c>
      <c r="H646" s="21" t="s">
        <v>1715</v>
      </c>
      <c r="I646" s="21" t="s">
        <v>1716</v>
      </c>
      <c r="J646" s="21" t="s">
        <v>23</v>
      </c>
      <c r="K646" s="21"/>
      <c r="L646" s="21" t="s">
        <v>120</v>
      </c>
      <c r="M646" s="21" t="s">
        <v>145</v>
      </c>
      <c r="N646" s="21" t="s">
        <v>25</v>
      </c>
      <c r="O646" s="21" t="s">
        <v>146</v>
      </c>
      <c r="P646" s="21" t="s">
        <v>423</v>
      </c>
      <c r="Q646" s="92">
        <v>300</v>
      </c>
      <c r="R646" s="22">
        <f>IF(EXACT($D$6,"LOT 3 (Tots)"),SUMIF(Inventari!K:K,Tasques!E646,Inventari!Q:Q),SUMIFS(Inventari!Q:Q,Inventari!O:O,$D$7,Inventari!K:K,Tasques!E646))</f>
        <v>12</v>
      </c>
      <c r="S646" s="22"/>
      <c r="T646" s="92">
        <f t="shared" si="36"/>
        <v>3600</v>
      </c>
      <c r="U646" s="22">
        <v>1</v>
      </c>
      <c r="V646" s="92">
        <f t="shared" si="37"/>
        <v>3600</v>
      </c>
      <c r="W646" s="87" t="e">
        <f>_xlfn.XLOOKUP(P646,#REF!,#REF!)</f>
        <v>#REF!</v>
      </c>
      <c r="X646" s="80" t="e">
        <f t="shared" si="38"/>
        <v>#REF!</v>
      </c>
      <c r="Y646" s="80" t="str">
        <f>IF(EXACT(COUNTIFS($B$1:B646,B646,$E$1:E646,E646),_xlfn.MAXIFS(AA:AA,B:B,B646,E:E,E646)),SUMIFS(X:X,B:B,B646,E:E,E646),"")</f>
        <v/>
      </c>
      <c r="Z646" s="81" t="str">
        <f t="shared" si="39"/>
        <v/>
      </c>
      <c r="AA646" s="98">
        <f>COUNTIFS($B$1:B646,B646,$E$1:E646,E646)</f>
        <v>3</v>
      </c>
      <c r="AB646" s="98"/>
    </row>
    <row r="647" spans="1:28" ht="19.95" customHeight="1" x14ac:dyDescent="0.3">
      <c r="A647" s="9" t="s">
        <v>61</v>
      </c>
      <c r="B647" s="21" t="s">
        <v>1699</v>
      </c>
      <c r="C647" s="21" t="s">
        <v>1700</v>
      </c>
      <c r="D647" s="21" t="s">
        <v>89</v>
      </c>
      <c r="E647" s="21" t="s">
        <v>508</v>
      </c>
      <c r="F647" s="21" t="s">
        <v>509</v>
      </c>
      <c r="G647" s="21" t="s">
        <v>1710</v>
      </c>
      <c r="H647" s="21" t="s">
        <v>1717</v>
      </c>
      <c r="I647" s="21" t="s">
        <v>1718</v>
      </c>
      <c r="J647" s="21" t="s">
        <v>23</v>
      </c>
      <c r="K647" s="21"/>
      <c r="L647" s="21" t="s">
        <v>120</v>
      </c>
      <c r="M647" s="21" t="s">
        <v>145</v>
      </c>
      <c r="N647" s="21" t="s">
        <v>25</v>
      </c>
      <c r="O647" s="21" t="s">
        <v>146</v>
      </c>
      <c r="P647" s="21" t="s">
        <v>423</v>
      </c>
      <c r="Q647" s="92">
        <v>300</v>
      </c>
      <c r="R647" s="22">
        <f>IF(EXACT($D$6,"LOT 3 (Tots)"),SUMIF(Inventari!K:K,Tasques!E647,Inventari!Q:Q),SUMIFS(Inventari!Q:Q,Inventari!O:O,$D$7,Inventari!K:K,Tasques!E647))</f>
        <v>12</v>
      </c>
      <c r="S647" s="22"/>
      <c r="T647" s="92">
        <f t="shared" si="36"/>
        <v>3600</v>
      </c>
      <c r="U647" s="22">
        <v>1</v>
      </c>
      <c r="V647" s="92">
        <f t="shared" si="37"/>
        <v>3600</v>
      </c>
      <c r="W647" s="87" t="e">
        <f>_xlfn.XLOOKUP(P647,#REF!,#REF!)</f>
        <v>#REF!</v>
      </c>
      <c r="X647" s="80" t="e">
        <f t="shared" si="38"/>
        <v>#REF!</v>
      </c>
      <c r="Y647" s="80" t="str">
        <f>IF(EXACT(COUNTIFS($B$1:B647,B647,$E$1:E647,E647),_xlfn.MAXIFS(AA:AA,B:B,B647,E:E,E647)),SUMIFS(X:X,B:B,B647,E:E,E647),"")</f>
        <v/>
      </c>
      <c r="Z647" s="81" t="str">
        <f t="shared" si="39"/>
        <v/>
      </c>
      <c r="AA647" s="98">
        <f>COUNTIFS($B$1:B647,B647,$E$1:E647,E647)</f>
        <v>4</v>
      </c>
      <c r="AB647" s="98"/>
    </row>
    <row r="648" spans="1:28" ht="19.95" customHeight="1" x14ac:dyDescent="0.3">
      <c r="A648" s="9" t="s">
        <v>61</v>
      </c>
      <c r="B648" s="21" t="s">
        <v>1699</v>
      </c>
      <c r="C648" s="21" t="s">
        <v>1700</v>
      </c>
      <c r="D648" s="21" t="s">
        <v>89</v>
      </c>
      <c r="E648" s="21" t="s">
        <v>508</v>
      </c>
      <c r="F648" s="21" t="s">
        <v>509</v>
      </c>
      <c r="G648" s="21" t="s">
        <v>1710</v>
      </c>
      <c r="H648" s="21" t="s">
        <v>1719</v>
      </c>
      <c r="I648" s="21" t="s">
        <v>1720</v>
      </c>
      <c r="J648" s="21" t="s">
        <v>23</v>
      </c>
      <c r="K648" s="21"/>
      <c r="L648" s="21" t="s">
        <v>120</v>
      </c>
      <c r="M648" s="21" t="s">
        <v>145</v>
      </c>
      <c r="N648" s="21" t="s">
        <v>25</v>
      </c>
      <c r="O648" s="21" t="s">
        <v>146</v>
      </c>
      <c r="P648" s="21" t="s">
        <v>423</v>
      </c>
      <c r="Q648" s="92">
        <v>300</v>
      </c>
      <c r="R648" s="22">
        <f>IF(EXACT($D$6,"LOT 3 (Tots)"),SUMIF(Inventari!K:K,Tasques!E648,Inventari!Q:Q),SUMIFS(Inventari!Q:Q,Inventari!O:O,$D$7,Inventari!K:K,Tasques!E648))</f>
        <v>12</v>
      </c>
      <c r="S648" s="22"/>
      <c r="T648" s="92">
        <f t="shared" si="36"/>
        <v>3600</v>
      </c>
      <c r="U648" s="22">
        <v>1</v>
      </c>
      <c r="V648" s="92">
        <f t="shared" si="37"/>
        <v>3600</v>
      </c>
      <c r="W648" s="87" t="e">
        <f>_xlfn.XLOOKUP(P648,#REF!,#REF!)</f>
        <v>#REF!</v>
      </c>
      <c r="X648" s="80" t="e">
        <f t="shared" si="38"/>
        <v>#REF!</v>
      </c>
      <c r="Y648" s="80" t="str">
        <f>IF(EXACT(COUNTIFS($B$1:B648,B648,$E$1:E648,E648),_xlfn.MAXIFS(AA:AA,B:B,B648,E:E,E648)),SUMIFS(X:X,B:B,B648,E:E,E648),"")</f>
        <v/>
      </c>
      <c r="Z648" s="81" t="str">
        <f t="shared" si="39"/>
        <v/>
      </c>
      <c r="AA648" s="98">
        <f>COUNTIFS($B$1:B648,B648,$E$1:E648,E648)</f>
        <v>5</v>
      </c>
      <c r="AB648" s="98"/>
    </row>
    <row r="649" spans="1:28" ht="19.95" customHeight="1" x14ac:dyDescent="0.3">
      <c r="A649" s="9" t="s">
        <v>61</v>
      </c>
      <c r="B649" s="21" t="s">
        <v>1699</v>
      </c>
      <c r="C649" s="21" t="s">
        <v>1700</v>
      </c>
      <c r="D649" s="21" t="s">
        <v>89</v>
      </c>
      <c r="E649" s="21" t="s">
        <v>508</v>
      </c>
      <c r="F649" s="21" t="s">
        <v>509</v>
      </c>
      <c r="G649" s="21" t="s">
        <v>1710</v>
      </c>
      <c r="H649" s="21" t="s">
        <v>1721</v>
      </c>
      <c r="I649" s="21" t="s">
        <v>1722</v>
      </c>
      <c r="J649" s="21" t="s">
        <v>23</v>
      </c>
      <c r="K649" s="21"/>
      <c r="L649" s="21" t="s">
        <v>120</v>
      </c>
      <c r="M649" s="21" t="s">
        <v>145</v>
      </c>
      <c r="N649" s="21" t="s">
        <v>25</v>
      </c>
      <c r="O649" s="21" t="s">
        <v>146</v>
      </c>
      <c r="P649" s="21" t="s">
        <v>423</v>
      </c>
      <c r="Q649" s="92">
        <v>300</v>
      </c>
      <c r="R649" s="22">
        <f>IF(EXACT($D$6,"LOT 3 (Tots)"),SUMIF(Inventari!K:K,Tasques!E649,Inventari!Q:Q),SUMIFS(Inventari!Q:Q,Inventari!O:O,$D$7,Inventari!K:K,Tasques!E649))</f>
        <v>12</v>
      </c>
      <c r="S649" s="22"/>
      <c r="T649" s="92">
        <f t="shared" ref="T649:T712" si="40">Q649*R649</f>
        <v>3600</v>
      </c>
      <c r="U649" s="22">
        <v>1</v>
      </c>
      <c r="V649" s="92">
        <f t="shared" ref="V649:V712" si="41">T649*U649</f>
        <v>3600</v>
      </c>
      <c r="W649" s="87" t="e">
        <f>_xlfn.XLOOKUP(P649,#REF!,#REF!)</f>
        <v>#REF!</v>
      </c>
      <c r="X649" s="80" t="e">
        <f t="shared" ref="X649:X712" si="42">(V649/3600)*W649</f>
        <v>#REF!</v>
      </c>
      <c r="Y649" s="80" t="str">
        <f>IF(EXACT(COUNTIFS($B$1:B649,B649,$E$1:E649,E649),_xlfn.MAXIFS(AA:AA,B:B,B649,E:E,E649)),SUMIFS(X:X,B:B,B649,E:E,E649),"")</f>
        <v/>
      </c>
      <c r="Z649" s="81" t="str">
        <f t="shared" si="39"/>
        <v/>
      </c>
      <c r="AA649" s="98">
        <f>COUNTIFS($B$1:B649,B649,$E$1:E649,E649)</f>
        <v>6</v>
      </c>
      <c r="AB649" s="98"/>
    </row>
    <row r="650" spans="1:28" ht="19.95" customHeight="1" x14ac:dyDescent="0.3">
      <c r="A650" s="9" t="s">
        <v>61</v>
      </c>
      <c r="B650" s="21" t="s">
        <v>1699</v>
      </c>
      <c r="C650" s="21" t="s">
        <v>1700</v>
      </c>
      <c r="D650" s="21" t="s">
        <v>89</v>
      </c>
      <c r="E650" s="21" t="s">
        <v>508</v>
      </c>
      <c r="F650" s="21" t="s">
        <v>509</v>
      </c>
      <c r="G650" s="21" t="s">
        <v>1710</v>
      </c>
      <c r="H650" s="21" t="s">
        <v>1723</v>
      </c>
      <c r="I650" s="21" t="s">
        <v>1724</v>
      </c>
      <c r="J650" s="21" t="s">
        <v>23</v>
      </c>
      <c r="K650" s="21"/>
      <c r="L650" s="21" t="s">
        <v>120</v>
      </c>
      <c r="M650" s="21" t="s">
        <v>145</v>
      </c>
      <c r="N650" s="21" t="s">
        <v>25</v>
      </c>
      <c r="O650" s="21" t="s">
        <v>146</v>
      </c>
      <c r="P650" s="21" t="s">
        <v>423</v>
      </c>
      <c r="Q650" s="92">
        <v>300</v>
      </c>
      <c r="R650" s="22">
        <f>IF(EXACT($D$6,"LOT 3 (Tots)"),SUMIF(Inventari!K:K,Tasques!E650,Inventari!Q:Q),SUMIFS(Inventari!Q:Q,Inventari!O:O,$D$7,Inventari!K:K,Tasques!E650))</f>
        <v>12</v>
      </c>
      <c r="S650" s="22"/>
      <c r="T650" s="92">
        <f t="shared" si="40"/>
        <v>3600</v>
      </c>
      <c r="U650" s="22">
        <v>1</v>
      </c>
      <c r="V650" s="92">
        <f t="shared" si="41"/>
        <v>3600</v>
      </c>
      <c r="W650" s="87" t="e">
        <f>_xlfn.XLOOKUP(P650,#REF!,#REF!)</f>
        <v>#REF!</v>
      </c>
      <c r="X650" s="80" t="e">
        <f t="shared" si="42"/>
        <v>#REF!</v>
      </c>
      <c r="Y650" s="80" t="str">
        <f>IF(EXACT(COUNTIFS($B$1:B650,B650,$E$1:E650,E650),_xlfn.MAXIFS(AA:AA,B:B,B650,E:E,E650)),SUMIFS(X:X,B:B,B650,E:E,E650),"")</f>
        <v/>
      </c>
      <c r="Z650" s="81" t="str">
        <f t="shared" si="39"/>
        <v/>
      </c>
      <c r="AA650" s="98">
        <f>COUNTIFS($B$1:B650,B650,$E$1:E650,E650)</f>
        <v>7</v>
      </c>
      <c r="AB650" s="98"/>
    </row>
    <row r="651" spans="1:28" ht="19.95" customHeight="1" x14ac:dyDescent="0.3">
      <c r="A651" s="9" t="s">
        <v>61</v>
      </c>
      <c r="B651" s="21" t="s">
        <v>1699</v>
      </c>
      <c r="C651" s="21" t="s">
        <v>1700</v>
      </c>
      <c r="D651" s="21" t="s">
        <v>89</v>
      </c>
      <c r="E651" s="21" t="s">
        <v>508</v>
      </c>
      <c r="F651" s="21" t="s">
        <v>509</v>
      </c>
      <c r="G651" s="21" t="s">
        <v>1710</v>
      </c>
      <c r="H651" s="21" t="s">
        <v>1725</v>
      </c>
      <c r="I651" s="21" t="s">
        <v>1726</v>
      </c>
      <c r="J651" s="21" t="s">
        <v>23</v>
      </c>
      <c r="K651" s="21"/>
      <c r="L651" s="21" t="s">
        <v>120</v>
      </c>
      <c r="M651" s="21" t="s">
        <v>145</v>
      </c>
      <c r="N651" s="21" t="s">
        <v>25</v>
      </c>
      <c r="O651" s="21" t="s">
        <v>146</v>
      </c>
      <c r="P651" s="21" t="s">
        <v>423</v>
      </c>
      <c r="Q651" s="92">
        <v>300</v>
      </c>
      <c r="R651" s="22">
        <f>IF(EXACT($D$6,"LOT 3 (Tots)"),SUMIF(Inventari!K:K,Tasques!E651,Inventari!Q:Q),SUMIFS(Inventari!Q:Q,Inventari!O:O,$D$7,Inventari!K:K,Tasques!E651))</f>
        <v>12</v>
      </c>
      <c r="S651" s="22"/>
      <c r="T651" s="92">
        <f t="shared" si="40"/>
        <v>3600</v>
      </c>
      <c r="U651" s="22">
        <v>1</v>
      </c>
      <c r="V651" s="92">
        <f t="shared" si="41"/>
        <v>3600</v>
      </c>
      <c r="W651" s="87" t="e">
        <f>_xlfn.XLOOKUP(P651,#REF!,#REF!)</f>
        <v>#REF!</v>
      </c>
      <c r="X651" s="80" t="e">
        <f t="shared" si="42"/>
        <v>#REF!</v>
      </c>
      <c r="Y651" s="80" t="str">
        <f>IF(EXACT(COUNTIFS($B$1:B651,B651,$E$1:E651,E651),_xlfn.MAXIFS(AA:AA,B:B,B651,E:E,E651)),SUMIFS(X:X,B:B,B651,E:E,E651),"")</f>
        <v/>
      </c>
      <c r="Z651" s="81" t="str">
        <f t="shared" si="39"/>
        <v/>
      </c>
      <c r="AA651" s="98">
        <f>COUNTIFS($B$1:B651,B651,$E$1:E651,E651)</f>
        <v>8</v>
      </c>
      <c r="AB651" s="98"/>
    </row>
    <row r="652" spans="1:28" ht="19.95" customHeight="1" x14ac:dyDescent="0.3">
      <c r="A652" s="9" t="s">
        <v>61</v>
      </c>
      <c r="B652" s="21" t="s">
        <v>1699</v>
      </c>
      <c r="C652" s="21" t="s">
        <v>1700</v>
      </c>
      <c r="D652" s="21" t="s">
        <v>89</v>
      </c>
      <c r="E652" s="21" t="s">
        <v>508</v>
      </c>
      <c r="F652" s="21" t="s">
        <v>509</v>
      </c>
      <c r="G652" s="21" t="s">
        <v>1710</v>
      </c>
      <c r="H652" s="21" t="s">
        <v>1727</v>
      </c>
      <c r="I652" s="21" t="s">
        <v>1728</v>
      </c>
      <c r="J652" s="21" t="s">
        <v>23</v>
      </c>
      <c r="K652" s="21"/>
      <c r="L652" s="21" t="s">
        <v>120</v>
      </c>
      <c r="M652" s="21" t="s">
        <v>145</v>
      </c>
      <c r="N652" s="21" t="s">
        <v>25</v>
      </c>
      <c r="O652" s="21" t="s">
        <v>146</v>
      </c>
      <c r="P652" s="21" t="s">
        <v>423</v>
      </c>
      <c r="Q652" s="92">
        <v>300</v>
      </c>
      <c r="R652" s="22">
        <f>IF(EXACT($D$6,"LOT 3 (Tots)"),SUMIF(Inventari!K:K,Tasques!E652,Inventari!Q:Q),SUMIFS(Inventari!Q:Q,Inventari!O:O,$D$7,Inventari!K:K,Tasques!E652))</f>
        <v>12</v>
      </c>
      <c r="S652" s="22"/>
      <c r="T652" s="92">
        <f t="shared" si="40"/>
        <v>3600</v>
      </c>
      <c r="U652" s="22">
        <v>1</v>
      </c>
      <c r="V652" s="92">
        <f t="shared" si="41"/>
        <v>3600</v>
      </c>
      <c r="W652" s="87" t="e">
        <f>_xlfn.XLOOKUP(P652,#REF!,#REF!)</f>
        <v>#REF!</v>
      </c>
      <c r="X652" s="80" t="e">
        <f t="shared" si="42"/>
        <v>#REF!</v>
      </c>
      <c r="Y652" s="80" t="str">
        <f>IF(EXACT(COUNTIFS($B$1:B652,B652,$E$1:E652,E652),_xlfn.MAXIFS(AA:AA,B:B,B652,E:E,E652)),SUMIFS(X:X,B:B,B652,E:E,E652),"")</f>
        <v/>
      </c>
      <c r="Z652" s="81" t="str">
        <f t="shared" ref="Z652:Z715" si="43">IF(EXACT(AB652,""),IF(EXACT(B652,B653),"",SUMIF(B:B,B652,Y:Y)),AB652)</f>
        <v/>
      </c>
      <c r="AA652" s="98">
        <f>COUNTIFS($B$1:B652,B652,$E$1:E652,E652)</f>
        <v>9</v>
      </c>
      <c r="AB652" s="98"/>
    </row>
    <row r="653" spans="1:28" ht="19.95" customHeight="1" x14ac:dyDescent="0.3">
      <c r="A653" s="9" t="s">
        <v>61</v>
      </c>
      <c r="B653" s="21" t="s">
        <v>1699</v>
      </c>
      <c r="C653" s="21" t="s">
        <v>1700</v>
      </c>
      <c r="D653" s="21" t="s">
        <v>89</v>
      </c>
      <c r="E653" s="21" t="s">
        <v>508</v>
      </c>
      <c r="F653" s="21" t="s">
        <v>509</v>
      </c>
      <c r="G653" s="21" t="s">
        <v>1710</v>
      </c>
      <c r="H653" s="21" t="s">
        <v>1729</v>
      </c>
      <c r="I653" s="21" t="s">
        <v>1730</v>
      </c>
      <c r="J653" s="21" t="s">
        <v>23</v>
      </c>
      <c r="K653" s="21"/>
      <c r="L653" s="21" t="s">
        <v>120</v>
      </c>
      <c r="M653" s="21" t="s">
        <v>145</v>
      </c>
      <c r="N653" s="21" t="s">
        <v>25</v>
      </c>
      <c r="O653" s="21" t="s">
        <v>146</v>
      </c>
      <c r="P653" s="21" t="s">
        <v>423</v>
      </c>
      <c r="Q653" s="92">
        <v>300</v>
      </c>
      <c r="R653" s="22">
        <f>IF(EXACT($D$6,"LOT 3 (Tots)"),SUMIF(Inventari!K:K,Tasques!E653,Inventari!Q:Q),SUMIFS(Inventari!Q:Q,Inventari!O:O,$D$7,Inventari!K:K,Tasques!E653))</f>
        <v>12</v>
      </c>
      <c r="S653" s="22"/>
      <c r="T653" s="92">
        <f t="shared" si="40"/>
        <v>3600</v>
      </c>
      <c r="U653" s="22">
        <v>1</v>
      </c>
      <c r="V653" s="92">
        <f t="shared" si="41"/>
        <v>3600</v>
      </c>
      <c r="W653" s="87" t="e">
        <f>_xlfn.XLOOKUP(P653,#REF!,#REF!)</f>
        <v>#REF!</v>
      </c>
      <c r="X653" s="80" t="e">
        <f t="shared" si="42"/>
        <v>#REF!</v>
      </c>
      <c r="Y653" s="80" t="str">
        <f>IF(EXACT(COUNTIFS($B$1:B653,B653,$E$1:E653,E653),_xlfn.MAXIFS(AA:AA,B:B,B653,E:E,E653)),SUMIFS(X:X,B:B,B653,E:E,E653),"")</f>
        <v/>
      </c>
      <c r="Z653" s="81" t="str">
        <f t="shared" si="43"/>
        <v/>
      </c>
      <c r="AA653" s="98">
        <f>COUNTIFS($B$1:B653,B653,$E$1:E653,E653)</f>
        <v>10</v>
      </c>
      <c r="AB653" s="98"/>
    </row>
    <row r="654" spans="1:28" ht="19.95" customHeight="1" x14ac:dyDescent="0.3">
      <c r="A654" s="9" t="s">
        <v>61</v>
      </c>
      <c r="B654" s="21" t="s">
        <v>1699</v>
      </c>
      <c r="C654" s="21" t="s">
        <v>1700</v>
      </c>
      <c r="D654" s="21" t="s">
        <v>89</v>
      </c>
      <c r="E654" s="21" t="s">
        <v>508</v>
      </c>
      <c r="F654" s="21" t="s">
        <v>509</v>
      </c>
      <c r="G654" s="21" t="s">
        <v>1710</v>
      </c>
      <c r="H654" s="21" t="s">
        <v>1731</v>
      </c>
      <c r="I654" s="21" t="s">
        <v>1732</v>
      </c>
      <c r="J654" s="21" t="s">
        <v>23</v>
      </c>
      <c r="K654" s="21"/>
      <c r="L654" s="21" t="s">
        <v>120</v>
      </c>
      <c r="M654" s="21" t="s">
        <v>145</v>
      </c>
      <c r="N654" s="21" t="s">
        <v>25</v>
      </c>
      <c r="O654" s="21" t="s">
        <v>146</v>
      </c>
      <c r="P654" s="21" t="s">
        <v>423</v>
      </c>
      <c r="Q654" s="92">
        <v>300</v>
      </c>
      <c r="R654" s="22">
        <f>IF(EXACT($D$6,"LOT 3 (Tots)"),SUMIF(Inventari!K:K,Tasques!E654,Inventari!Q:Q),SUMIFS(Inventari!Q:Q,Inventari!O:O,$D$7,Inventari!K:K,Tasques!E654))</f>
        <v>12</v>
      </c>
      <c r="S654" s="22"/>
      <c r="T654" s="92">
        <f t="shared" si="40"/>
        <v>3600</v>
      </c>
      <c r="U654" s="22">
        <v>1</v>
      </c>
      <c r="V654" s="92">
        <f t="shared" si="41"/>
        <v>3600</v>
      </c>
      <c r="W654" s="87" t="e">
        <f>_xlfn.XLOOKUP(P654,#REF!,#REF!)</f>
        <v>#REF!</v>
      </c>
      <c r="X654" s="80" t="e">
        <f t="shared" si="42"/>
        <v>#REF!</v>
      </c>
      <c r="Y654" s="80" t="str">
        <f>IF(EXACT(COUNTIFS($B$1:B654,B654,$E$1:E654,E654),_xlfn.MAXIFS(AA:AA,B:B,B654,E:E,E654)),SUMIFS(X:X,B:B,B654,E:E,E654),"")</f>
        <v/>
      </c>
      <c r="Z654" s="81" t="str">
        <f t="shared" si="43"/>
        <v/>
      </c>
      <c r="AA654" s="98">
        <f>COUNTIFS($B$1:B654,B654,$E$1:E654,E654)</f>
        <v>11</v>
      </c>
      <c r="AB654" s="98"/>
    </row>
    <row r="655" spans="1:28" ht="19.95" customHeight="1" x14ac:dyDescent="0.3">
      <c r="A655" s="9" t="s">
        <v>61</v>
      </c>
      <c r="B655" s="21" t="s">
        <v>1699</v>
      </c>
      <c r="C655" s="21" t="s">
        <v>1700</v>
      </c>
      <c r="D655" s="21" t="s">
        <v>89</v>
      </c>
      <c r="E655" s="21" t="s">
        <v>508</v>
      </c>
      <c r="F655" s="21" t="s">
        <v>509</v>
      </c>
      <c r="G655" s="21" t="s">
        <v>1710</v>
      </c>
      <c r="H655" s="21" t="s">
        <v>1733</v>
      </c>
      <c r="I655" s="21" t="s">
        <v>237</v>
      </c>
      <c r="J655" s="21" t="s">
        <v>23</v>
      </c>
      <c r="K655" s="21"/>
      <c r="L655" s="21" t="s">
        <v>120</v>
      </c>
      <c r="M655" s="21" t="s">
        <v>145</v>
      </c>
      <c r="N655" s="21" t="s">
        <v>25</v>
      </c>
      <c r="O655" s="21" t="s">
        <v>146</v>
      </c>
      <c r="P655" s="21" t="s">
        <v>423</v>
      </c>
      <c r="Q655" s="92">
        <v>300</v>
      </c>
      <c r="R655" s="22">
        <f>IF(EXACT($D$6,"LOT 3 (Tots)"),SUMIF(Inventari!K:K,Tasques!E655,Inventari!Q:Q),SUMIFS(Inventari!Q:Q,Inventari!O:O,$D$7,Inventari!K:K,Tasques!E655))</f>
        <v>12</v>
      </c>
      <c r="S655" s="22"/>
      <c r="T655" s="92">
        <f t="shared" si="40"/>
        <v>3600</v>
      </c>
      <c r="U655" s="22">
        <v>1</v>
      </c>
      <c r="V655" s="92">
        <f t="shared" si="41"/>
        <v>3600</v>
      </c>
      <c r="W655" s="87" t="e">
        <f>_xlfn.XLOOKUP(P655,#REF!,#REF!)</f>
        <v>#REF!</v>
      </c>
      <c r="X655" s="80" t="e">
        <f t="shared" si="42"/>
        <v>#REF!</v>
      </c>
      <c r="Y655" s="80" t="e">
        <f>IF(EXACT(COUNTIFS($B$1:B655,B655,$E$1:E655,E655),_xlfn.MAXIFS(AA:AA,B:B,B655,E:E,E655)),SUMIFS(X:X,B:B,B655,E:E,E655),"")</f>
        <v>#REF!</v>
      </c>
      <c r="Z655" s="81" t="str">
        <f t="shared" si="43"/>
        <v/>
      </c>
      <c r="AA655" s="98">
        <f>COUNTIFS($B$1:B655,B655,$E$1:E655,E655)</f>
        <v>12</v>
      </c>
      <c r="AB655" s="98"/>
    </row>
    <row r="656" spans="1:28" ht="19.95" customHeight="1" x14ac:dyDescent="0.3">
      <c r="A656" s="9" t="s">
        <v>61</v>
      </c>
      <c r="B656" s="21" t="s">
        <v>1699</v>
      </c>
      <c r="C656" s="21" t="s">
        <v>1700</v>
      </c>
      <c r="D656" s="21" t="s">
        <v>89</v>
      </c>
      <c r="E656" s="21" t="s">
        <v>1642</v>
      </c>
      <c r="F656" s="21" t="s">
        <v>1643</v>
      </c>
      <c r="G656" s="21" t="s">
        <v>1734</v>
      </c>
      <c r="H656" s="21" t="s">
        <v>1735</v>
      </c>
      <c r="I656" s="21" t="s">
        <v>1077</v>
      </c>
      <c r="J656" s="21" t="s">
        <v>23</v>
      </c>
      <c r="K656" s="21"/>
      <c r="L656" s="21" t="s">
        <v>120</v>
      </c>
      <c r="M656" s="21" t="s">
        <v>145</v>
      </c>
      <c r="N656" s="21" t="s">
        <v>25</v>
      </c>
      <c r="O656" s="21" t="s">
        <v>146</v>
      </c>
      <c r="P656" s="21" t="s">
        <v>423</v>
      </c>
      <c r="Q656" s="92">
        <v>600</v>
      </c>
      <c r="R656" s="22">
        <f>IF(EXACT($D$6,"LOT 3 (Tots)"),SUMIF(Inventari!K:K,Tasques!E656,Inventari!Q:Q),SUMIFS(Inventari!Q:Q,Inventari!O:O,$D$7,Inventari!K:K,Tasques!E656))</f>
        <v>2</v>
      </c>
      <c r="S656" s="22"/>
      <c r="T656" s="92">
        <f t="shared" si="40"/>
        <v>1200</v>
      </c>
      <c r="U656" s="22">
        <v>1</v>
      </c>
      <c r="V656" s="92">
        <f t="shared" si="41"/>
        <v>1200</v>
      </c>
      <c r="W656" s="87" t="e">
        <f>_xlfn.XLOOKUP(P656,#REF!,#REF!)</f>
        <v>#REF!</v>
      </c>
      <c r="X656" s="80" t="e">
        <f t="shared" si="42"/>
        <v>#REF!</v>
      </c>
      <c r="Y656" s="80" t="str">
        <f>IF(EXACT(COUNTIFS($B$1:B656,B656,$E$1:E656,E656),_xlfn.MAXIFS(AA:AA,B:B,B656,E:E,E656)),SUMIFS(X:X,B:B,B656,E:E,E656),"")</f>
        <v/>
      </c>
      <c r="Z656" s="81" t="str">
        <f t="shared" si="43"/>
        <v/>
      </c>
      <c r="AA656" s="98">
        <f>COUNTIFS($B$1:B656,B656,$E$1:E656,E656)</f>
        <v>1</v>
      </c>
      <c r="AB656" s="98"/>
    </row>
    <row r="657" spans="1:28" ht="19.95" customHeight="1" x14ac:dyDescent="0.3">
      <c r="A657" s="9" t="s">
        <v>61</v>
      </c>
      <c r="B657" s="21" t="s">
        <v>1699</v>
      </c>
      <c r="C657" s="21" t="s">
        <v>1700</v>
      </c>
      <c r="D657" s="21" t="s">
        <v>89</v>
      </c>
      <c r="E657" s="21" t="s">
        <v>1642</v>
      </c>
      <c r="F657" s="21" t="s">
        <v>1643</v>
      </c>
      <c r="G657" s="21" t="s">
        <v>1734</v>
      </c>
      <c r="H657" s="21" t="s">
        <v>1736</v>
      </c>
      <c r="I657" s="21" t="s">
        <v>199</v>
      </c>
      <c r="J657" s="21" t="s">
        <v>23</v>
      </c>
      <c r="K657" s="21"/>
      <c r="L657" s="21" t="s">
        <v>120</v>
      </c>
      <c r="M657" s="21" t="s">
        <v>145</v>
      </c>
      <c r="N657" s="21" t="s">
        <v>25</v>
      </c>
      <c r="O657" s="21" t="s">
        <v>146</v>
      </c>
      <c r="P657" s="21" t="s">
        <v>423</v>
      </c>
      <c r="Q657" s="92">
        <v>600</v>
      </c>
      <c r="R657" s="22">
        <f>IF(EXACT($D$6,"LOT 3 (Tots)"),SUMIF(Inventari!K:K,Tasques!E657,Inventari!Q:Q),SUMIFS(Inventari!Q:Q,Inventari!O:O,$D$7,Inventari!K:K,Tasques!E657))</f>
        <v>2</v>
      </c>
      <c r="S657" s="22"/>
      <c r="T657" s="92">
        <f t="shared" si="40"/>
        <v>1200</v>
      </c>
      <c r="U657" s="22">
        <v>1</v>
      </c>
      <c r="V657" s="92">
        <f t="shared" si="41"/>
        <v>1200</v>
      </c>
      <c r="W657" s="87" t="e">
        <f>_xlfn.XLOOKUP(P657,#REF!,#REF!)</f>
        <v>#REF!</v>
      </c>
      <c r="X657" s="80" t="e">
        <f t="shared" si="42"/>
        <v>#REF!</v>
      </c>
      <c r="Y657" s="80" t="str">
        <f>IF(EXACT(COUNTIFS($B$1:B657,B657,$E$1:E657,E657),_xlfn.MAXIFS(AA:AA,B:B,B657,E:E,E657)),SUMIFS(X:X,B:B,B657,E:E,E657),"")</f>
        <v/>
      </c>
      <c r="Z657" s="81" t="str">
        <f t="shared" si="43"/>
        <v/>
      </c>
      <c r="AA657" s="98">
        <f>COUNTIFS($B$1:B657,B657,$E$1:E657,E657)</f>
        <v>2</v>
      </c>
      <c r="AB657" s="98"/>
    </row>
    <row r="658" spans="1:28" ht="19.95" customHeight="1" x14ac:dyDescent="0.3">
      <c r="A658" s="9" t="s">
        <v>61</v>
      </c>
      <c r="B658" s="21" t="s">
        <v>1699</v>
      </c>
      <c r="C658" s="21" t="s">
        <v>1700</v>
      </c>
      <c r="D658" s="21" t="s">
        <v>89</v>
      </c>
      <c r="E658" s="21" t="s">
        <v>1642</v>
      </c>
      <c r="F658" s="21" t="s">
        <v>1643</v>
      </c>
      <c r="G658" s="21" t="s">
        <v>1734</v>
      </c>
      <c r="H658" s="21" t="s">
        <v>1737</v>
      </c>
      <c r="I658" s="21" t="s">
        <v>1080</v>
      </c>
      <c r="J658" s="21" t="s">
        <v>23</v>
      </c>
      <c r="K658" s="21"/>
      <c r="L658" s="21" t="s">
        <v>120</v>
      </c>
      <c r="M658" s="21" t="s">
        <v>145</v>
      </c>
      <c r="N658" s="21" t="s">
        <v>25</v>
      </c>
      <c r="O658" s="21" t="s">
        <v>146</v>
      </c>
      <c r="P658" s="21" t="s">
        <v>423</v>
      </c>
      <c r="Q658" s="92">
        <v>600</v>
      </c>
      <c r="R658" s="22">
        <f>IF(EXACT($D$6,"LOT 3 (Tots)"),SUMIF(Inventari!K:K,Tasques!E658,Inventari!Q:Q),SUMIFS(Inventari!Q:Q,Inventari!O:O,$D$7,Inventari!K:K,Tasques!E658))</f>
        <v>2</v>
      </c>
      <c r="S658" s="22"/>
      <c r="T658" s="92">
        <f t="shared" si="40"/>
        <v>1200</v>
      </c>
      <c r="U658" s="22">
        <v>1</v>
      </c>
      <c r="V658" s="92">
        <f t="shared" si="41"/>
        <v>1200</v>
      </c>
      <c r="W658" s="87" t="e">
        <f>_xlfn.XLOOKUP(P658,#REF!,#REF!)</f>
        <v>#REF!</v>
      </c>
      <c r="X658" s="80" t="e">
        <f t="shared" si="42"/>
        <v>#REF!</v>
      </c>
      <c r="Y658" s="80" t="e">
        <f>IF(EXACT(COUNTIFS($B$1:B658,B658,$E$1:E658,E658),_xlfn.MAXIFS(AA:AA,B:B,B658,E:E,E658)),SUMIFS(X:X,B:B,B658,E:E,E658),"")</f>
        <v>#REF!</v>
      </c>
      <c r="Z658" s="81" t="str">
        <f t="shared" si="43"/>
        <v/>
      </c>
      <c r="AA658" s="98">
        <f>COUNTIFS($B$1:B658,B658,$E$1:E658,E658)</f>
        <v>3</v>
      </c>
      <c r="AB658" s="98"/>
    </row>
    <row r="659" spans="1:28" ht="19.95" customHeight="1" x14ac:dyDescent="0.3">
      <c r="A659" s="9" t="s">
        <v>61</v>
      </c>
      <c r="B659" s="21" t="s">
        <v>1699</v>
      </c>
      <c r="C659" s="21" t="s">
        <v>1700</v>
      </c>
      <c r="D659" s="21" t="s">
        <v>89</v>
      </c>
      <c r="E659" s="21" t="s">
        <v>1647</v>
      </c>
      <c r="F659" s="21" t="s">
        <v>1648</v>
      </c>
      <c r="G659" s="21" t="s">
        <v>1738</v>
      </c>
      <c r="H659" s="21" t="s">
        <v>1739</v>
      </c>
      <c r="I659" s="21" t="s">
        <v>1740</v>
      </c>
      <c r="J659" s="21" t="s">
        <v>23</v>
      </c>
      <c r="K659" s="21"/>
      <c r="L659" s="21" t="s">
        <v>120</v>
      </c>
      <c r="M659" s="21" t="s">
        <v>145</v>
      </c>
      <c r="N659" s="21" t="s">
        <v>25</v>
      </c>
      <c r="O659" s="21" t="s">
        <v>146</v>
      </c>
      <c r="P659" s="21" t="s">
        <v>423</v>
      </c>
      <c r="Q659" s="92">
        <v>1200</v>
      </c>
      <c r="R659" s="22">
        <f>IF(EXACT($D$6,"LOT 3 (Tots)"),SUMIF(Inventari!K:K,Tasques!E659,Inventari!Q:Q),SUMIFS(Inventari!Q:Q,Inventari!O:O,$D$7,Inventari!K:K,Tasques!E659))</f>
        <v>4</v>
      </c>
      <c r="S659" s="22"/>
      <c r="T659" s="92">
        <f t="shared" si="40"/>
        <v>4800</v>
      </c>
      <c r="U659" s="22">
        <v>1</v>
      </c>
      <c r="V659" s="92">
        <f t="shared" si="41"/>
        <v>4800</v>
      </c>
      <c r="W659" s="87" t="e">
        <f>_xlfn.XLOOKUP(P659,#REF!,#REF!)</f>
        <v>#REF!</v>
      </c>
      <c r="X659" s="80" t="e">
        <f t="shared" si="42"/>
        <v>#REF!</v>
      </c>
      <c r="Y659" s="80" t="str">
        <f>IF(EXACT(COUNTIFS($B$1:B659,B659,$E$1:E659,E659),_xlfn.MAXIFS(AA:AA,B:B,B659,E:E,E659)),SUMIFS(X:X,B:B,B659,E:E,E659),"")</f>
        <v/>
      </c>
      <c r="Z659" s="81" t="str">
        <f t="shared" si="43"/>
        <v/>
      </c>
      <c r="AA659" s="98">
        <f>COUNTIFS($B$1:B659,B659,$E$1:E659,E659)</f>
        <v>1</v>
      </c>
      <c r="AB659" s="98"/>
    </row>
    <row r="660" spans="1:28" ht="19.95" customHeight="1" x14ac:dyDescent="0.3">
      <c r="A660" s="9" t="s">
        <v>61</v>
      </c>
      <c r="B660" s="21" t="s">
        <v>1699</v>
      </c>
      <c r="C660" s="21" t="s">
        <v>1700</v>
      </c>
      <c r="D660" s="21" t="s">
        <v>89</v>
      </c>
      <c r="E660" s="21" t="s">
        <v>1647</v>
      </c>
      <c r="F660" s="21" t="s">
        <v>1648</v>
      </c>
      <c r="G660" s="21" t="s">
        <v>1738</v>
      </c>
      <c r="H660" s="21" t="s">
        <v>1741</v>
      </c>
      <c r="I660" s="21" t="s">
        <v>1742</v>
      </c>
      <c r="J660" s="21" t="s">
        <v>23</v>
      </c>
      <c r="K660" s="21"/>
      <c r="L660" s="21" t="s">
        <v>120</v>
      </c>
      <c r="M660" s="21" t="s">
        <v>145</v>
      </c>
      <c r="N660" s="21" t="s">
        <v>25</v>
      </c>
      <c r="O660" s="21" t="s">
        <v>146</v>
      </c>
      <c r="P660" s="21" t="s">
        <v>423</v>
      </c>
      <c r="Q660" s="92">
        <v>1200</v>
      </c>
      <c r="R660" s="22">
        <f>IF(EXACT($D$6,"LOT 3 (Tots)"),SUMIF(Inventari!K:K,Tasques!E660,Inventari!Q:Q),SUMIFS(Inventari!Q:Q,Inventari!O:O,$D$7,Inventari!K:K,Tasques!E660))</f>
        <v>4</v>
      </c>
      <c r="S660" s="22"/>
      <c r="T660" s="92">
        <f t="shared" si="40"/>
        <v>4800</v>
      </c>
      <c r="U660" s="22">
        <v>1</v>
      </c>
      <c r="V660" s="92">
        <f t="shared" si="41"/>
        <v>4800</v>
      </c>
      <c r="W660" s="87" t="e">
        <f>_xlfn.XLOOKUP(P660,#REF!,#REF!)</f>
        <v>#REF!</v>
      </c>
      <c r="X660" s="80" t="e">
        <f t="shared" si="42"/>
        <v>#REF!</v>
      </c>
      <c r="Y660" s="80" t="str">
        <f>IF(EXACT(COUNTIFS($B$1:B660,B660,$E$1:E660,E660),_xlfn.MAXIFS(AA:AA,B:B,B660,E:E,E660)),SUMIFS(X:X,B:B,B660,E:E,E660),"")</f>
        <v/>
      </c>
      <c r="Z660" s="81" t="str">
        <f t="shared" si="43"/>
        <v/>
      </c>
      <c r="AA660" s="98">
        <f>COUNTIFS($B$1:B660,B660,$E$1:E660,E660)</f>
        <v>2</v>
      </c>
      <c r="AB660" s="98"/>
    </row>
    <row r="661" spans="1:28" ht="19.95" customHeight="1" x14ac:dyDescent="0.3">
      <c r="A661" s="9" t="s">
        <v>61</v>
      </c>
      <c r="B661" s="21" t="s">
        <v>1699</v>
      </c>
      <c r="C661" s="21" t="s">
        <v>1700</v>
      </c>
      <c r="D661" s="21" t="s">
        <v>89</v>
      </c>
      <c r="E661" s="21" t="s">
        <v>1647</v>
      </c>
      <c r="F661" s="21" t="s">
        <v>1648</v>
      </c>
      <c r="G661" s="21" t="s">
        <v>1738</v>
      </c>
      <c r="H661" s="21" t="s">
        <v>1743</v>
      </c>
      <c r="I661" s="21" t="s">
        <v>1744</v>
      </c>
      <c r="J661" s="21" t="s">
        <v>23</v>
      </c>
      <c r="K661" s="21"/>
      <c r="L661" s="21" t="s">
        <v>120</v>
      </c>
      <c r="M661" s="21" t="s">
        <v>145</v>
      </c>
      <c r="N661" s="21" t="s">
        <v>25</v>
      </c>
      <c r="O661" s="21" t="s">
        <v>146</v>
      </c>
      <c r="P661" s="21" t="s">
        <v>423</v>
      </c>
      <c r="Q661" s="92">
        <v>1200</v>
      </c>
      <c r="R661" s="22">
        <f>IF(EXACT($D$6,"LOT 3 (Tots)"),SUMIF(Inventari!K:K,Tasques!E661,Inventari!Q:Q),SUMIFS(Inventari!Q:Q,Inventari!O:O,$D$7,Inventari!K:K,Tasques!E661))</f>
        <v>4</v>
      </c>
      <c r="S661" s="22"/>
      <c r="T661" s="92">
        <f t="shared" si="40"/>
        <v>4800</v>
      </c>
      <c r="U661" s="22">
        <v>1</v>
      </c>
      <c r="V661" s="92">
        <f t="shared" si="41"/>
        <v>4800</v>
      </c>
      <c r="W661" s="87" t="e">
        <f>_xlfn.XLOOKUP(P661,#REF!,#REF!)</f>
        <v>#REF!</v>
      </c>
      <c r="X661" s="80" t="e">
        <f t="shared" si="42"/>
        <v>#REF!</v>
      </c>
      <c r="Y661" s="80" t="e">
        <f>IF(EXACT(COUNTIFS($B$1:B661,B661,$E$1:E661,E661),_xlfn.MAXIFS(AA:AA,B:B,B661,E:E,E661)),SUMIFS(X:X,B:B,B661,E:E,E661),"")</f>
        <v>#REF!</v>
      </c>
      <c r="Z661" s="81" t="str">
        <f t="shared" si="43"/>
        <v/>
      </c>
      <c r="AA661" s="98">
        <f>COUNTIFS($B$1:B661,B661,$E$1:E661,E661)</f>
        <v>3</v>
      </c>
      <c r="AB661" s="98"/>
    </row>
    <row r="662" spans="1:28" ht="19.95" customHeight="1" x14ac:dyDescent="0.3">
      <c r="A662" s="9" t="s">
        <v>61</v>
      </c>
      <c r="B662" s="21" t="s">
        <v>1699</v>
      </c>
      <c r="C662" s="21" t="s">
        <v>1700</v>
      </c>
      <c r="D662" s="21" t="s">
        <v>89</v>
      </c>
      <c r="E662" s="21" t="s">
        <v>132</v>
      </c>
      <c r="F662" s="21" t="s">
        <v>133</v>
      </c>
      <c r="G662" s="21" t="s">
        <v>1745</v>
      </c>
      <c r="H662" s="21" t="s">
        <v>1746</v>
      </c>
      <c r="I662" s="21" t="s">
        <v>1747</v>
      </c>
      <c r="J662" s="21" t="s">
        <v>23</v>
      </c>
      <c r="K662" s="21"/>
      <c r="L662" s="21" t="s">
        <v>120</v>
      </c>
      <c r="M662" s="21" t="s">
        <v>145</v>
      </c>
      <c r="N662" s="21" t="s">
        <v>25</v>
      </c>
      <c r="O662" s="21" t="s">
        <v>146</v>
      </c>
      <c r="P662" s="21" t="s">
        <v>423</v>
      </c>
      <c r="Q662" s="92">
        <v>96</v>
      </c>
      <c r="R662" s="22">
        <f>IF(EXACT($D$6,"LOT 3 (Tots)"),SUMIF(Inventari!K:K,Tasques!E662,Inventari!Q:Q),SUMIFS(Inventari!Q:Q,Inventari!O:O,$D$7,Inventari!K:K,Tasques!E662))</f>
        <v>65</v>
      </c>
      <c r="S662" s="22"/>
      <c r="T662" s="92">
        <f t="shared" si="40"/>
        <v>6240</v>
      </c>
      <c r="U662" s="22">
        <v>1</v>
      </c>
      <c r="V662" s="92">
        <f t="shared" si="41"/>
        <v>6240</v>
      </c>
      <c r="W662" s="87" t="e">
        <f>_xlfn.XLOOKUP(P662,#REF!,#REF!)</f>
        <v>#REF!</v>
      </c>
      <c r="X662" s="80" t="e">
        <f t="shared" si="42"/>
        <v>#REF!</v>
      </c>
      <c r="Y662" s="80" t="str">
        <f>IF(EXACT(COUNTIFS($B$1:B662,B662,$E$1:E662,E662),_xlfn.MAXIFS(AA:AA,B:B,B662,E:E,E662)),SUMIFS(X:X,B:B,B662,E:E,E662),"")</f>
        <v/>
      </c>
      <c r="Z662" s="81" t="str">
        <f t="shared" si="43"/>
        <v/>
      </c>
      <c r="AA662" s="98">
        <f>COUNTIFS($B$1:B662,B662,$E$1:E662,E662)</f>
        <v>1</v>
      </c>
      <c r="AB662" s="98"/>
    </row>
    <row r="663" spans="1:28" ht="19.95" customHeight="1" x14ac:dyDescent="0.3">
      <c r="A663" s="9" t="s">
        <v>61</v>
      </c>
      <c r="B663" s="21" t="s">
        <v>1699</v>
      </c>
      <c r="C663" s="21" t="s">
        <v>1700</v>
      </c>
      <c r="D663" s="21" t="s">
        <v>89</v>
      </c>
      <c r="E663" s="21" t="s">
        <v>132</v>
      </c>
      <c r="F663" s="21" t="s">
        <v>133</v>
      </c>
      <c r="G663" s="21" t="s">
        <v>1745</v>
      </c>
      <c r="H663" s="21" t="s">
        <v>1748</v>
      </c>
      <c r="I663" s="21" t="s">
        <v>1749</v>
      </c>
      <c r="J663" s="21" t="s">
        <v>23</v>
      </c>
      <c r="K663" s="21"/>
      <c r="L663" s="21" t="s">
        <v>120</v>
      </c>
      <c r="M663" s="21" t="s">
        <v>145</v>
      </c>
      <c r="N663" s="21" t="s">
        <v>25</v>
      </c>
      <c r="O663" s="21" t="s">
        <v>146</v>
      </c>
      <c r="P663" s="21" t="s">
        <v>423</v>
      </c>
      <c r="Q663" s="92">
        <v>96</v>
      </c>
      <c r="R663" s="22">
        <f>IF(EXACT($D$6,"LOT 3 (Tots)"),SUMIF(Inventari!K:K,Tasques!E663,Inventari!Q:Q),SUMIFS(Inventari!Q:Q,Inventari!O:O,$D$7,Inventari!K:K,Tasques!E663))</f>
        <v>65</v>
      </c>
      <c r="S663" s="22"/>
      <c r="T663" s="92">
        <f t="shared" si="40"/>
        <v>6240</v>
      </c>
      <c r="U663" s="22">
        <v>1</v>
      </c>
      <c r="V663" s="92">
        <f t="shared" si="41"/>
        <v>6240</v>
      </c>
      <c r="W663" s="87" t="e">
        <f>_xlfn.XLOOKUP(P663,#REF!,#REF!)</f>
        <v>#REF!</v>
      </c>
      <c r="X663" s="80" t="e">
        <f t="shared" si="42"/>
        <v>#REF!</v>
      </c>
      <c r="Y663" s="80" t="str">
        <f>IF(EXACT(COUNTIFS($B$1:B663,B663,$E$1:E663,E663),_xlfn.MAXIFS(AA:AA,B:B,B663,E:E,E663)),SUMIFS(X:X,B:B,B663,E:E,E663),"")</f>
        <v/>
      </c>
      <c r="Z663" s="81" t="str">
        <f t="shared" si="43"/>
        <v/>
      </c>
      <c r="AA663" s="98">
        <f>COUNTIFS($B$1:B663,B663,$E$1:E663,E663)</f>
        <v>2</v>
      </c>
      <c r="AB663" s="98"/>
    </row>
    <row r="664" spans="1:28" ht="19.95" customHeight="1" x14ac:dyDescent="0.3">
      <c r="A664" s="9" t="s">
        <v>61</v>
      </c>
      <c r="B664" s="21" t="s">
        <v>1699</v>
      </c>
      <c r="C664" s="21" t="s">
        <v>1700</v>
      </c>
      <c r="D664" s="21" t="s">
        <v>89</v>
      </c>
      <c r="E664" s="21" t="s">
        <v>132</v>
      </c>
      <c r="F664" s="21" t="s">
        <v>133</v>
      </c>
      <c r="G664" s="21" t="s">
        <v>1745</v>
      </c>
      <c r="H664" s="21" t="s">
        <v>1750</v>
      </c>
      <c r="I664" s="21" t="s">
        <v>1751</v>
      </c>
      <c r="J664" s="21" t="s">
        <v>23</v>
      </c>
      <c r="K664" s="21"/>
      <c r="L664" s="21" t="s">
        <v>120</v>
      </c>
      <c r="M664" s="21" t="s">
        <v>145</v>
      </c>
      <c r="N664" s="21" t="s">
        <v>25</v>
      </c>
      <c r="O664" s="21" t="s">
        <v>146</v>
      </c>
      <c r="P664" s="21" t="s">
        <v>423</v>
      </c>
      <c r="Q664" s="92">
        <v>96</v>
      </c>
      <c r="R664" s="22">
        <f>IF(EXACT($D$6,"LOT 3 (Tots)"),SUMIF(Inventari!K:K,Tasques!E664,Inventari!Q:Q),SUMIFS(Inventari!Q:Q,Inventari!O:O,$D$7,Inventari!K:K,Tasques!E664))</f>
        <v>65</v>
      </c>
      <c r="S664" s="22"/>
      <c r="T664" s="92">
        <f t="shared" si="40"/>
        <v>6240</v>
      </c>
      <c r="U664" s="22">
        <v>1</v>
      </c>
      <c r="V664" s="92">
        <f t="shared" si="41"/>
        <v>6240</v>
      </c>
      <c r="W664" s="87" t="e">
        <f>_xlfn.XLOOKUP(P664,#REF!,#REF!)</f>
        <v>#REF!</v>
      </c>
      <c r="X664" s="80" t="e">
        <f t="shared" si="42"/>
        <v>#REF!</v>
      </c>
      <c r="Y664" s="80" t="e">
        <f>IF(EXACT(COUNTIFS($B$1:B664,B664,$E$1:E664,E664),_xlfn.MAXIFS(AA:AA,B:B,B664,E:E,E664)),SUMIFS(X:X,B:B,B664,E:E,E664),"")</f>
        <v>#REF!</v>
      </c>
      <c r="Z664" s="81" t="e">
        <f t="shared" si="43"/>
        <v>#REF!</v>
      </c>
      <c r="AA664" s="98">
        <f>COUNTIFS($B$1:B664,B664,$E$1:E664,E664)</f>
        <v>3</v>
      </c>
      <c r="AB664" s="98"/>
    </row>
    <row r="665" spans="1:28" ht="19.95" customHeight="1" x14ac:dyDescent="0.3">
      <c r="A665" s="3" t="s">
        <v>61</v>
      </c>
      <c r="B665" s="16" t="s">
        <v>1752</v>
      </c>
      <c r="C665" s="16" t="s">
        <v>1753</v>
      </c>
      <c r="D665" s="16" t="s">
        <v>17</v>
      </c>
      <c r="E665" s="16" t="s">
        <v>925</v>
      </c>
      <c r="F665" s="16" t="s">
        <v>926</v>
      </c>
      <c r="G665" s="16" t="s">
        <v>1754</v>
      </c>
      <c r="H665" s="16" t="s">
        <v>1755</v>
      </c>
      <c r="I665" s="16" t="s">
        <v>1756</v>
      </c>
      <c r="J665" s="16" t="s">
        <v>23</v>
      </c>
      <c r="K665" s="16"/>
      <c r="L665" s="16" t="s">
        <v>412</v>
      </c>
      <c r="M665" s="16" t="s">
        <v>145</v>
      </c>
      <c r="N665" s="16" t="s">
        <v>25</v>
      </c>
      <c r="O665" s="16" t="s">
        <v>146</v>
      </c>
      <c r="P665" s="16" t="s">
        <v>423</v>
      </c>
      <c r="Q665" s="91">
        <v>600</v>
      </c>
      <c r="R665" s="19">
        <f>IF(EXACT($D$6,"LOT 3 (Tots)"),SUMIF(Inventari!K:K,Tasques!E665,Inventari!Q:Q),SUMIFS(Inventari!Q:Q,Inventari!O:O,$D$7,Inventari!K:K,Tasques!E665))</f>
        <v>2</v>
      </c>
      <c r="S665" s="19"/>
      <c r="T665" s="91">
        <f t="shared" si="40"/>
        <v>1200</v>
      </c>
      <c r="U665" s="19">
        <v>2</v>
      </c>
      <c r="V665" s="91">
        <f t="shared" si="41"/>
        <v>2400</v>
      </c>
      <c r="W665" s="86" t="e">
        <f>_xlfn.XLOOKUP(P665,#REF!,#REF!)</f>
        <v>#REF!</v>
      </c>
      <c r="X665" s="78" t="e">
        <f t="shared" si="42"/>
        <v>#REF!</v>
      </c>
      <c r="Y665" s="78" t="str">
        <f>IF(EXACT(COUNTIFS($B$1:B665,B665,$E$1:E665,E665),_xlfn.MAXIFS(AA:AA,B:B,B665,E:E,E665)),SUMIFS(X:X,B:B,B665,E:E,E665),"")</f>
        <v/>
      </c>
      <c r="Z665" s="79" t="str">
        <f t="shared" si="43"/>
        <v/>
      </c>
      <c r="AA665" s="97">
        <f>COUNTIFS($B$1:B665,B665,$E$1:E665,E665)</f>
        <v>1</v>
      </c>
      <c r="AB665" s="97"/>
    </row>
    <row r="666" spans="1:28" ht="19.95" customHeight="1" x14ac:dyDescent="0.3">
      <c r="A666" s="3" t="s">
        <v>61</v>
      </c>
      <c r="B666" s="16" t="s">
        <v>1752</v>
      </c>
      <c r="C666" s="16" t="s">
        <v>1753</v>
      </c>
      <c r="D666" s="16" t="s">
        <v>17</v>
      </c>
      <c r="E666" s="16" t="s">
        <v>925</v>
      </c>
      <c r="F666" s="16" t="s">
        <v>926</v>
      </c>
      <c r="G666" s="16" t="s">
        <v>1754</v>
      </c>
      <c r="H666" s="16" t="s">
        <v>1757</v>
      </c>
      <c r="I666" s="16" t="s">
        <v>1758</v>
      </c>
      <c r="J666" s="16" t="s">
        <v>23</v>
      </c>
      <c r="K666" s="16"/>
      <c r="L666" s="16" t="s">
        <v>412</v>
      </c>
      <c r="M666" s="16" t="s">
        <v>145</v>
      </c>
      <c r="N666" s="16" t="s">
        <v>25</v>
      </c>
      <c r="O666" s="16" t="s">
        <v>146</v>
      </c>
      <c r="P666" s="16" t="s">
        <v>423</v>
      </c>
      <c r="Q666" s="91">
        <v>600</v>
      </c>
      <c r="R666" s="19">
        <f>IF(EXACT($D$6,"LOT 3 (Tots)"),SUMIF(Inventari!K:K,Tasques!E666,Inventari!Q:Q),SUMIFS(Inventari!Q:Q,Inventari!O:O,$D$7,Inventari!K:K,Tasques!E666))</f>
        <v>2</v>
      </c>
      <c r="S666" s="19"/>
      <c r="T666" s="91">
        <f t="shared" si="40"/>
        <v>1200</v>
      </c>
      <c r="U666" s="19">
        <v>2</v>
      </c>
      <c r="V666" s="91">
        <f t="shared" si="41"/>
        <v>2400</v>
      </c>
      <c r="W666" s="86" t="e">
        <f>_xlfn.XLOOKUP(P666,#REF!,#REF!)</f>
        <v>#REF!</v>
      </c>
      <c r="X666" s="78" t="e">
        <f t="shared" si="42"/>
        <v>#REF!</v>
      </c>
      <c r="Y666" s="78" t="str">
        <f>IF(EXACT(COUNTIFS($B$1:B666,B666,$E$1:E666,E666),_xlfn.MAXIFS(AA:AA,B:B,B666,E:E,E666)),SUMIFS(X:X,B:B,B666,E:E,E666),"")</f>
        <v/>
      </c>
      <c r="Z666" s="79" t="str">
        <f t="shared" si="43"/>
        <v/>
      </c>
      <c r="AA666" s="97">
        <f>COUNTIFS($B$1:B666,B666,$E$1:E666,E666)</f>
        <v>2</v>
      </c>
      <c r="AB666" s="97"/>
    </row>
    <row r="667" spans="1:28" ht="19.95" customHeight="1" x14ac:dyDescent="0.3">
      <c r="A667" s="3" t="s">
        <v>61</v>
      </c>
      <c r="B667" s="16" t="s">
        <v>1752</v>
      </c>
      <c r="C667" s="16" t="s">
        <v>1753</v>
      </c>
      <c r="D667" s="16" t="s">
        <v>17</v>
      </c>
      <c r="E667" s="16" t="s">
        <v>925</v>
      </c>
      <c r="F667" s="16" t="s">
        <v>926</v>
      </c>
      <c r="G667" s="16" t="s">
        <v>1754</v>
      </c>
      <c r="H667" s="16" t="s">
        <v>1759</v>
      </c>
      <c r="I667" s="16" t="s">
        <v>1760</v>
      </c>
      <c r="J667" s="16" t="s">
        <v>23</v>
      </c>
      <c r="K667" s="16"/>
      <c r="L667" s="16" t="s">
        <v>412</v>
      </c>
      <c r="M667" s="16" t="s">
        <v>145</v>
      </c>
      <c r="N667" s="16" t="s">
        <v>25</v>
      </c>
      <c r="O667" s="16" t="s">
        <v>146</v>
      </c>
      <c r="P667" s="16" t="s">
        <v>423</v>
      </c>
      <c r="Q667" s="91">
        <v>600</v>
      </c>
      <c r="R667" s="19">
        <f>IF(EXACT($D$6,"LOT 3 (Tots)"),SUMIF(Inventari!K:K,Tasques!E667,Inventari!Q:Q),SUMIFS(Inventari!Q:Q,Inventari!O:O,$D$7,Inventari!K:K,Tasques!E667))</f>
        <v>2</v>
      </c>
      <c r="S667" s="19"/>
      <c r="T667" s="91">
        <f t="shared" si="40"/>
        <v>1200</v>
      </c>
      <c r="U667" s="19">
        <v>2</v>
      </c>
      <c r="V667" s="91">
        <f t="shared" si="41"/>
        <v>2400</v>
      </c>
      <c r="W667" s="86" t="e">
        <f>_xlfn.XLOOKUP(P667,#REF!,#REF!)</f>
        <v>#REF!</v>
      </c>
      <c r="X667" s="78" t="e">
        <f t="shared" si="42"/>
        <v>#REF!</v>
      </c>
      <c r="Y667" s="78" t="str">
        <f>IF(EXACT(COUNTIFS($B$1:B667,B667,$E$1:E667,E667),_xlfn.MAXIFS(AA:AA,B:B,B667,E:E,E667)),SUMIFS(X:X,B:B,B667,E:E,E667),"")</f>
        <v/>
      </c>
      <c r="Z667" s="79" t="str">
        <f t="shared" si="43"/>
        <v/>
      </c>
      <c r="AA667" s="97">
        <f>COUNTIFS($B$1:B667,B667,$E$1:E667,E667)</f>
        <v>3</v>
      </c>
      <c r="AB667" s="97"/>
    </row>
    <row r="668" spans="1:28" ht="19.95" customHeight="1" x14ac:dyDescent="0.3">
      <c r="A668" s="3" t="s">
        <v>61</v>
      </c>
      <c r="B668" s="16" t="s">
        <v>1752</v>
      </c>
      <c r="C668" s="16" t="s">
        <v>1753</v>
      </c>
      <c r="D668" s="16" t="s">
        <v>17</v>
      </c>
      <c r="E668" s="16" t="s">
        <v>925</v>
      </c>
      <c r="F668" s="16" t="s">
        <v>926</v>
      </c>
      <c r="G668" s="16" t="s">
        <v>1754</v>
      </c>
      <c r="H668" s="16" t="s">
        <v>1761</v>
      </c>
      <c r="I668" s="16" t="s">
        <v>1762</v>
      </c>
      <c r="J668" s="16" t="s">
        <v>23</v>
      </c>
      <c r="K668" s="16"/>
      <c r="L668" s="16" t="s">
        <v>412</v>
      </c>
      <c r="M668" s="16" t="s">
        <v>145</v>
      </c>
      <c r="N668" s="16" t="s">
        <v>25</v>
      </c>
      <c r="O668" s="16" t="s">
        <v>146</v>
      </c>
      <c r="P668" s="16" t="s">
        <v>423</v>
      </c>
      <c r="Q668" s="91">
        <v>600</v>
      </c>
      <c r="R668" s="19">
        <f>IF(EXACT($D$6,"LOT 3 (Tots)"),SUMIF(Inventari!K:K,Tasques!E668,Inventari!Q:Q),SUMIFS(Inventari!Q:Q,Inventari!O:O,$D$7,Inventari!K:K,Tasques!E668))</f>
        <v>2</v>
      </c>
      <c r="S668" s="19"/>
      <c r="T668" s="91">
        <f t="shared" si="40"/>
        <v>1200</v>
      </c>
      <c r="U668" s="19">
        <v>2</v>
      </c>
      <c r="V668" s="91">
        <f t="shared" si="41"/>
        <v>2400</v>
      </c>
      <c r="W668" s="86" t="e">
        <f>_xlfn.XLOOKUP(P668,#REF!,#REF!)</f>
        <v>#REF!</v>
      </c>
      <c r="X668" s="78" t="e">
        <f t="shared" si="42"/>
        <v>#REF!</v>
      </c>
      <c r="Y668" s="78" t="str">
        <f>IF(EXACT(COUNTIFS($B$1:B668,B668,$E$1:E668,E668),_xlfn.MAXIFS(AA:AA,B:B,B668,E:E,E668)),SUMIFS(X:X,B:B,B668,E:E,E668),"")</f>
        <v/>
      </c>
      <c r="Z668" s="79" t="str">
        <f t="shared" si="43"/>
        <v/>
      </c>
      <c r="AA668" s="97">
        <f>COUNTIFS($B$1:B668,B668,$E$1:E668,E668)</f>
        <v>4</v>
      </c>
      <c r="AB668" s="97"/>
    </row>
    <row r="669" spans="1:28" ht="19.95" customHeight="1" x14ac:dyDescent="0.3">
      <c r="A669" s="3" t="s">
        <v>61</v>
      </c>
      <c r="B669" s="16" t="s">
        <v>1752</v>
      </c>
      <c r="C669" s="16" t="s">
        <v>1753</v>
      </c>
      <c r="D669" s="16" t="s">
        <v>17</v>
      </c>
      <c r="E669" s="16" t="s">
        <v>925</v>
      </c>
      <c r="F669" s="16" t="s">
        <v>926</v>
      </c>
      <c r="G669" s="16" t="s">
        <v>1754</v>
      </c>
      <c r="H669" s="16" t="s">
        <v>1763</v>
      </c>
      <c r="I669" s="16" t="s">
        <v>1764</v>
      </c>
      <c r="J669" s="16" t="s">
        <v>23</v>
      </c>
      <c r="K669" s="16"/>
      <c r="L669" s="16" t="s">
        <v>412</v>
      </c>
      <c r="M669" s="16" t="s">
        <v>145</v>
      </c>
      <c r="N669" s="16" t="s">
        <v>25</v>
      </c>
      <c r="O669" s="16" t="s">
        <v>146</v>
      </c>
      <c r="P669" s="16" t="s">
        <v>423</v>
      </c>
      <c r="Q669" s="91">
        <v>600</v>
      </c>
      <c r="R669" s="19">
        <f>IF(EXACT($D$6,"LOT 3 (Tots)"),SUMIF(Inventari!K:K,Tasques!E669,Inventari!Q:Q),SUMIFS(Inventari!Q:Q,Inventari!O:O,$D$7,Inventari!K:K,Tasques!E669))</f>
        <v>2</v>
      </c>
      <c r="S669" s="19"/>
      <c r="T669" s="91">
        <f t="shared" si="40"/>
        <v>1200</v>
      </c>
      <c r="U669" s="19">
        <v>2</v>
      </c>
      <c r="V669" s="91">
        <f t="shared" si="41"/>
        <v>2400</v>
      </c>
      <c r="W669" s="86" t="e">
        <f>_xlfn.XLOOKUP(P669,#REF!,#REF!)</f>
        <v>#REF!</v>
      </c>
      <c r="X669" s="78" t="e">
        <f t="shared" si="42"/>
        <v>#REF!</v>
      </c>
      <c r="Y669" s="78" t="str">
        <f>IF(EXACT(COUNTIFS($B$1:B669,B669,$E$1:E669,E669),_xlfn.MAXIFS(AA:AA,B:B,B669,E:E,E669)),SUMIFS(X:X,B:B,B669,E:E,E669),"")</f>
        <v/>
      </c>
      <c r="Z669" s="79" t="str">
        <f t="shared" si="43"/>
        <v/>
      </c>
      <c r="AA669" s="97">
        <f>COUNTIFS($B$1:B669,B669,$E$1:E669,E669)</f>
        <v>5</v>
      </c>
      <c r="AB669" s="97"/>
    </row>
    <row r="670" spans="1:28" ht="19.95" customHeight="1" x14ac:dyDescent="0.3">
      <c r="A670" s="3" t="s">
        <v>61</v>
      </c>
      <c r="B670" s="16" t="s">
        <v>1752</v>
      </c>
      <c r="C670" s="16" t="s">
        <v>1753</v>
      </c>
      <c r="D670" s="16" t="s">
        <v>17</v>
      </c>
      <c r="E670" s="16" t="s">
        <v>925</v>
      </c>
      <c r="F670" s="16" t="s">
        <v>926</v>
      </c>
      <c r="G670" s="16" t="s">
        <v>1754</v>
      </c>
      <c r="H670" s="16" t="s">
        <v>1765</v>
      </c>
      <c r="I670" s="16" t="s">
        <v>1766</v>
      </c>
      <c r="J670" s="16" t="s">
        <v>23</v>
      </c>
      <c r="K670" s="16"/>
      <c r="L670" s="16" t="s">
        <v>412</v>
      </c>
      <c r="M670" s="16" t="s">
        <v>145</v>
      </c>
      <c r="N670" s="16" t="s">
        <v>25</v>
      </c>
      <c r="O670" s="16" t="s">
        <v>146</v>
      </c>
      <c r="P670" s="16" t="s">
        <v>423</v>
      </c>
      <c r="Q670" s="91">
        <v>600</v>
      </c>
      <c r="R670" s="19">
        <f>IF(EXACT($D$6,"LOT 3 (Tots)"),SUMIF(Inventari!K:K,Tasques!E670,Inventari!Q:Q),SUMIFS(Inventari!Q:Q,Inventari!O:O,$D$7,Inventari!K:K,Tasques!E670))</f>
        <v>2</v>
      </c>
      <c r="S670" s="19"/>
      <c r="T670" s="91">
        <f t="shared" si="40"/>
        <v>1200</v>
      </c>
      <c r="U670" s="19">
        <v>2</v>
      </c>
      <c r="V670" s="91">
        <f t="shared" si="41"/>
        <v>2400</v>
      </c>
      <c r="W670" s="86" t="e">
        <f>_xlfn.XLOOKUP(P670,#REF!,#REF!)</f>
        <v>#REF!</v>
      </c>
      <c r="X670" s="78" t="e">
        <f t="shared" si="42"/>
        <v>#REF!</v>
      </c>
      <c r="Y670" s="78" t="str">
        <f>IF(EXACT(COUNTIFS($B$1:B670,B670,$E$1:E670,E670),_xlfn.MAXIFS(AA:AA,B:B,B670,E:E,E670)),SUMIFS(X:X,B:B,B670,E:E,E670),"")</f>
        <v/>
      </c>
      <c r="Z670" s="79" t="str">
        <f t="shared" si="43"/>
        <v/>
      </c>
      <c r="AA670" s="97">
        <f>COUNTIFS($B$1:B670,B670,$E$1:E670,E670)</f>
        <v>6</v>
      </c>
      <c r="AB670" s="97"/>
    </row>
    <row r="671" spans="1:28" ht="19.95" customHeight="1" x14ac:dyDescent="0.3">
      <c r="A671" s="3" t="s">
        <v>61</v>
      </c>
      <c r="B671" s="16" t="s">
        <v>1752</v>
      </c>
      <c r="C671" s="16" t="s">
        <v>1753</v>
      </c>
      <c r="D671" s="16" t="s">
        <v>17</v>
      </c>
      <c r="E671" s="16" t="s">
        <v>925</v>
      </c>
      <c r="F671" s="16" t="s">
        <v>926</v>
      </c>
      <c r="G671" s="16" t="s">
        <v>1754</v>
      </c>
      <c r="H671" s="16" t="s">
        <v>1767</v>
      </c>
      <c r="I671" s="16" t="s">
        <v>1768</v>
      </c>
      <c r="J671" s="16" t="s">
        <v>23</v>
      </c>
      <c r="K671" s="16"/>
      <c r="L671" s="16" t="s">
        <v>412</v>
      </c>
      <c r="M671" s="16" t="s">
        <v>145</v>
      </c>
      <c r="N671" s="16" t="s">
        <v>25</v>
      </c>
      <c r="O671" s="16" t="s">
        <v>146</v>
      </c>
      <c r="P671" s="16" t="s">
        <v>423</v>
      </c>
      <c r="Q671" s="91">
        <v>600</v>
      </c>
      <c r="R671" s="19">
        <f>IF(EXACT($D$6,"LOT 3 (Tots)"),SUMIF(Inventari!K:K,Tasques!E671,Inventari!Q:Q),SUMIFS(Inventari!Q:Q,Inventari!O:O,$D$7,Inventari!K:K,Tasques!E671))</f>
        <v>2</v>
      </c>
      <c r="S671" s="19"/>
      <c r="T671" s="91">
        <f t="shared" si="40"/>
        <v>1200</v>
      </c>
      <c r="U671" s="19">
        <v>2</v>
      </c>
      <c r="V671" s="91">
        <f t="shared" si="41"/>
        <v>2400</v>
      </c>
      <c r="W671" s="86" t="e">
        <f>_xlfn.XLOOKUP(P671,#REF!,#REF!)</f>
        <v>#REF!</v>
      </c>
      <c r="X671" s="78" t="e">
        <f t="shared" si="42"/>
        <v>#REF!</v>
      </c>
      <c r="Y671" s="78" t="str">
        <f>IF(EXACT(COUNTIFS($B$1:B671,B671,$E$1:E671,E671),_xlfn.MAXIFS(AA:AA,B:B,B671,E:E,E671)),SUMIFS(X:X,B:B,B671,E:E,E671),"")</f>
        <v/>
      </c>
      <c r="Z671" s="79" t="str">
        <f t="shared" si="43"/>
        <v/>
      </c>
      <c r="AA671" s="97">
        <f>COUNTIFS($B$1:B671,B671,$E$1:E671,E671)</f>
        <v>7</v>
      </c>
      <c r="AB671" s="97"/>
    </row>
    <row r="672" spans="1:28" ht="19.95" customHeight="1" x14ac:dyDescent="0.3">
      <c r="A672" s="3" t="s">
        <v>61</v>
      </c>
      <c r="B672" s="16" t="s">
        <v>1752</v>
      </c>
      <c r="C672" s="16" t="s">
        <v>1753</v>
      </c>
      <c r="D672" s="16" t="s">
        <v>17</v>
      </c>
      <c r="E672" s="16" t="s">
        <v>925</v>
      </c>
      <c r="F672" s="16" t="s">
        <v>926</v>
      </c>
      <c r="G672" s="16" t="s">
        <v>1754</v>
      </c>
      <c r="H672" s="16" t="s">
        <v>1769</v>
      </c>
      <c r="I672" s="16" t="s">
        <v>1770</v>
      </c>
      <c r="J672" s="16" t="s">
        <v>23</v>
      </c>
      <c r="K672" s="16"/>
      <c r="L672" s="16" t="s">
        <v>412</v>
      </c>
      <c r="M672" s="16" t="s">
        <v>145</v>
      </c>
      <c r="N672" s="16" t="s">
        <v>25</v>
      </c>
      <c r="O672" s="16" t="s">
        <v>146</v>
      </c>
      <c r="P672" s="16" t="s">
        <v>423</v>
      </c>
      <c r="Q672" s="91">
        <v>600</v>
      </c>
      <c r="R672" s="19">
        <f>IF(EXACT($D$6,"LOT 3 (Tots)"),SUMIF(Inventari!K:K,Tasques!E672,Inventari!Q:Q),SUMIFS(Inventari!Q:Q,Inventari!O:O,$D$7,Inventari!K:K,Tasques!E672))</f>
        <v>2</v>
      </c>
      <c r="S672" s="19"/>
      <c r="T672" s="91">
        <f t="shared" si="40"/>
        <v>1200</v>
      </c>
      <c r="U672" s="19">
        <v>2</v>
      </c>
      <c r="V672" s="91">
        <f t="shared" si="41"/>
        <v>2400</v>
      </c>
      <c r="W672" s="86" t="e">
        <f>_xlfn.XLOOKUP(P672,#REF!,#REF!)</f>
        <v>#REF!</v>
      </c>
      <c r="X672" s="78" t="e">
        <f t="shared" si="42"/>
        <v>#REF!</v>
      </c>
      <c r="Y672" s="78" t="str">
        <f>IF(EXACT(COUNTIFS($B$1:B672,B672,$E$1:E672,E672),_xlfn.MAXIFS(AA:AA,B:B,B672,E:E,E672)),SUMIFS(X:X,B:B,B672,E:E,E672),"")</f>
        <v/>
      </c>
      <c r="Z672" s="79" t="str">
        <f t="shared" si="43"/>
        <v/>
      </c>
      <c r="AA672" s="97">
        <f>COUNTIFS($B$1:B672,B672,$E$1:E672,E672)</f>
        <v>8</v>
      </c>
      <c r="AB672" s="97"/>
    </row>
    <row r="673" spans="1:28" ht="19.95" customHeight="1" x14ac:dyDescent="0.3">
      <c r="A673" s="3" t="s">
        <v>61</v>
      </c>
      <c r="B673" s="16" t="s">
        <v>1752</v>
      </c>
      <c r="C673" s="16" t="s">
        <v>1753</v>
      </c>
      <c r="D673" s="16" t="s">
        <v>17</v>
      </c>
      <c r="E673" s="16" t="s">
        <v>925</v>
      </c>
      <c r="F673" s="16" t="s">
        <v>926</v>
      </c>
      <c r="G673" s="16" t="s">
        <v>1754</v>
      </c>
      <c r="H673" s="16" t="s">
        <v>1771</v>
      </c>
      <c r="I673" s="16" t="s">
        <v>1772</v>
      </c>
      <c r="J673" s="16" t="s">
        <v>23</v>
      </c>
      <c r="K673" s="16"/>
      <c r="L673" s="16" t="s">
        <v>412</v>
      </c>
      <c r="M673" s="16" t="s">
        <v>145</v>
      </c>
      <c r="N673" s="16" t="s">
        <v>25</v>
      </c>
      <c r="O673" s="16" t="s">
        <v>146</v>
      </c>
      <c r="P673" s="16" t="s">
        <v>423</v>
      </c>
      <c r="Q673" s="91">
        <v>600</v>
      </c>
      <c r="R673" s="19">
        <f>IF(EXACT($D$6,"LOT 3 (Tots)"),SUMIF(Inventari!K:K,Tasques!E673,Inventari!Q:Q),SUMIFS(Inventari!Q:Q,Inventari!O:O,$D$7,Inventari!K:K,Tasques!E673))</f>
        <v>2</v>
      </c>
      <c r="S673" s="19"/>
      <c r="T673" s="91">
        <f t="shared" si="40"/>
        <v>1200</v>
      </c>
      <c r="U673" s="19">
        <v>2</v>
      </c>
      <c r="V673" s="91">
        <f t="shared" si="41"/>
        <v>2400</v>
      </c>
      <c r="W673" s="86" t="e">
        <f>_xlfn.XLOOKUP(P673,#REF!,#REF!)</f>
        <v>#REF!</v>
      </c>
      <c r="X673" s="78" t="e">
        <f t="shared" si="42"/>
        <v>#REF!</v>
      </c>
      <c r="Y673" s="78" t="str">
        <f>IF(EXACT(COUNTIFS($B$1:B673,B673,$E$1:E673,E673),_xlfn.MAXIFS(AA:AA,B:B,B673,E:E,E673)),SUMIFS(X:X,B:B,B673,E:E,E673),"")</f>
        <v/>
      </c>
      <c r="Z673" s="79" t="str">
        <f t="shared" si="43"/>
        <v/>
      </c>
      <c r="AA673" s="97">
        <f>COUNTIFS($B$1:B673,B673,$E$1:E673,E673)</f>
        <v>9</v>
      </c>
      <c r="AB673" s="97"/>
    </row>
    <row r="674" spans="1:28" ht="19.95" customHeight="1" x14ac:dyDescent="0.3">
      <c r="A674" s="3" t="s">
        <v>61</v>
      </c>
      <c r="B674" s="16" t="s">
        <v>1752</v>
      </c>
      <c r="C674" s="16" t="s">
        <v>1753</v>
      </c>
      <c r="D674" s="16" t="s">
        <v>17</v>
      </c>
      <c r="E674" s="16" t="s">
        <v>925</v>
      </c>
      <c r="F674" s="16" t="s">
        <v>926</v>
      </c>
      <c r="G674" s="16" t="s">
        <v>1754</v>
      </c>
      <c r="H674" s="16" t="s">
        <v>1773</v>
      </c>
      <c r="I674" s="16" t="s">
        <v>1774</v>
      </c>
      <c r="J674" s="16" t="s">
        <v>23</v>
      </c>
      <c r="K674" s="16"/>
      <c r="L674" s="16" t="s">
        <v>412</v>
      </c>
      <c r="M674" s="16" t="s">
        <v>145</v>
      </c>
      <c r="N674" s="16" t="s">
        <v>25</v>
      </c>
      <c r="O674" s="16" t="s">
        <v>146</v>
      </c>
      <c r="P674" s="16" t="s">
        <v>423</v>
      </c>
      <c r="Q674" s="91">
        <v>600</v>
      </c>
      <c r="R674" s="19">
        <f>IF(EXACT($D$6,"LOT 3 (Tots)"),SUMIF(Inventari!K:K,Tasques!E674,Inventari!Q:Q),SUMIFS(Inventari!Q:Q,Inventari!O:O,$D$7,Inventari!K:K,Tasques!E674))</f>
        <v>2</v>
      </c>
      <c r="S674" s="19"/>
      <c r="T674" s="91">
        <f t="shared" si="40"/>
        <v>1200</v>
      </c>
      <c r="U674" s="19">
        <v>2</v>
      </c>
      <c r="V674" s="91">
        <f t="shared" si="41"/>
        <v>2400</v>
      </c>
      <c r="W674" s="86" t="e">
        <f>_xlfn.XLOOKUP(P674,#REF!,#REF!)</f>
        <v>#REF!</v>
      </c>
      <c r="X674" s="78" t="e">
        <f t="shared" si="42"/>
        <v>#REF!</v>
      </c>
      <c r="Y674" s="78" t="str">
        <f>IF(EXACT(COUNTIFS($B$1:B674,B674,$E$1:E674,E674),_xlfn.MAXIFS(AA:AA,B:B,B674,E:E,E674)),SUMIFS(X:X,B:B,B674,E:E,E674),"")</f>
        <v/>
      </c>
      <c r="Z674" s="79" t="str">
        <f t="shared" si="43"/>
        <v/>
      </c>
      <c r="AA674" s="97">
        <f>COUNTIFS($B$1:B674,B674,$E$1:E674,E674)</f>
        <v>10</v>
      </c>
      <c r="AB674" s="97"/>
    </row>
    <row r="675" spans="1:28" ht="19.95" customHeight="1" x14ac:dyDescent="0.3">
      <c r="A675" s="3" t="s">
        <v>61</v>
      </c>
      <c r="B675" s="16" t="s">
        <v>1752</v>
      </c>
      <c r="C675" s="16" t="s">
        <v>1753</v>
      </c>
      <c r="D675" s="16" t="s">
        <v>17</v>
      </c>
      <c r="E675" s="16" t="s">
        <v>925</v>
      </c>
      <c r="F675" s="16" t="s">
        <v>926</v>
      </c>
      <c r="G675" s="16" t="s">
        <v>1754</v>
      </c>
      <c r="H675" s="16" t="s">
        <v>1775</v>
      </c>
      <c r="I675" s="16" t="s">
        <v>1776</v>
      </c>
      <c r="J675" s="16" t="s">
        <v>23</v>
      </c>
      <c r="K675" s="16"/>
      <c r="L675" s="16" t="s">
        <v>412</v>
      </c>
      <c r="M675" s="16" t="s">
        <v>145</v>
      </c>
      <c r="N675" s="16" t="s">
        <v>25</v>
      </c>
      <c r="O675" s="16" t="s">
        <v>146</v>
      </c>
      <c r="P675" s="16" t="s">
        <v>423</v>
      </c>
      <c r="Q675" s="91">
        <v>600</v>
      </c>
      <c r="R675" s="19">
        <f>IF(EXACT($D$6,"LOT 3 (Tots)"),SUMIF(Inventari!K:K,Tasques!E675,Inventari!Q:Q),SUMIFS(Inventari!Q:Q,Inventari!O:O,$D$7,Inventari!K:K,Tasques!E675))</f>
        <v>2</v>
      </c>
      <c r="S675" s="19"/>
      <c r="T675" s="91">
        <f t="shared" si="40"/>
        <v>1200</v>
      </c>
      <c r="U675" s="19">
        <v>2</v>
      </c>
      <c r="V675" s="91">
        <f t="shared" si="41"/>
        <v>2400</v>
      </c>
      <c r="W675" s="86" t="e">
        <f>_xlfn.XLOOKUP(P675,#REF!,#REF!)</f>
        <v>#REF!</v>
      </c>
      <c r="X675" s="78" t="e">
        <f t="shared" si="42"/>
        <v>#REF!</v>
      </c>
      <c r="Y675" s="78" t="str">
        <f>IF(EXACT(COUNTIFS($B$1:B675,B675,$E$1:E675,E675),_xlfn.MAXIFS(AA:AA,B:B,B675,E:E,E675)),SUMIFS(X:X,B:B,B675,E:E,E675),"")</f>
        <v/>
      </c>
      <c r="Z675" s="79" t="str">
        <f t="shared" si="43"/>
        <v/>
      </c>
      <c r="AA675" s="97">
        <f>COUNTIFS($B$1:B675,B675,$E$1:E675,E675)</f>
        <v>11</v>
      </c>
      <c r="AB675" s="97"/>
    </row>
    <row r="676" spans="1:28" ht="19.95" customHeight="1" x14ac:dyDescent="0.3">
      <c r="A676" s="3" t="s">
        <v>61</v>
      </c>
      <c r="B676" s="16" t="s">
        <v>1752</v>
      </c>
      <c r="C676" s="16" t="s">
        <v>1753</v>
      </c>
      <c r="D676" s="16" t="s">
        <v>17</v>
      </c>
      <c r="E676" s="16" t="s">
        <v>925</v>
      </c>
      <c r="F676" s="16" t="s">
        <v>926</v>
      </c>
      <c r="G676" s="16" t="s">
        <v>1754</v>
      </c>
      <c r="H676" s="16" t="s">
        <v>1777</v>
      </c>
      <c r="I676" s="16" t="s">
        <v>1778</v>
      </c>
      <c r="J676" s="16" t="s">
        <v>23</v>
      </c>
      <c r="K676" s="16"/>
      <c r="L676" s="16" t="s">
        <v>412</v>
      </c>
      <c r="M676" s="16" t="s">
        <v>145</v>
      </c>
      <c r="N676" s="16" t="s">
        <v>25</v>
      </c>
      <c r="O676" s="16" t="s">
        <v>146</v>
      </c>
      <c r="P676" s="16" t="s">
        <v>423</v>
      </c>
      <c r="Q676" s="91">
        <v>600</v>
      </c>
      <c r="R676" s="19">
        <f>IF(EXACT($D$6,"LOT 3 (Tots)"),SUMIF(Inventari!K:K,Tasques!E676,Inventari!Q:Q),SUMIFS(Inventari!Q:Q,Inventari!O:O,$D$7,Inventari!K:K,Tasques!E676))</f>
        <v>2</v>
      </c>
      <c r="S676" s="19"/>
      <c r="T676" s="91">
        <f t="shared" si="40"/>
        <v>1200</v>
      </c>
      <c r="U676" s="19">
        <v>2</v>
      </c>
      <c r="V676" s="91">
        <f t="shared" si="41"/>
        <v>2400</v>
      </c>
      <c r="W676" s="86" t="e">
        <f>_xlfn.XLOOKUP(P676,#REF!,#REF!)</f>
        <v>#REF!</v>
      </c>
      <c r="X676" s="78" t="e">
        <f t="shared" si="42"/>
        <v>#REF!</v>
      </c>
      <c r="Y676" s="78" t="str">
        <f>IF(EXACT(COUNTIFS($B$1:B676,B676,$E$1:E676,E676),_xlfn.MAXIFS(AA:AA,B:B,B676,E:E,E676)),SUMIFS(X:X,B:B,B676,E:E,E676),"")</f>
        <v/>
      </c>
      <c r="Z676" s="79" t="str">
        <f t="shared" si="43"/>
        <v/>
      </c>
      <c r="AA676" s="97">
        <f>COUNTIFS($B$1:B676,B676,$E$1:E676,E676)</f>
        <v>12</v>
      </c>
      <c r="AB676" s="97"/>
    </row>
    <row r="677" spans="1:28" ht="19.95" customHeight="1" x14ac:dyDescent="0.3">
      <c r="A677" s="3" t="s">
        <v>61</v>
      </c>
      <c r="B677" s="16" t="s">
        <v>1752</v>
      </c>
      <c r="C677" s="16" t="s">
        <v>1753</v>
      </c>
      <c r="D677" s="16" t="s">
        <v>17</v>
      </c>
      <c r="E677" s="16" t="s">
        <v>925</v>
      </c>
      <c r="F677" s="16" t="s">
        <v>926</v>
      </c>
      <c r="G677" s="16" t="s">
        <v>1754</v>
      </c>
      <c r="H677" s="16" t="s">
        <v>1779</v>
      </c>
      <c r="I677" s="16" t="s">
        <v>1780</v>
      </c>
      <c r="J677" s="16" t="s">
        <v>23</v>
      </c>
      <c r="K677" s="16"/>
      <c r="L677" s="16" t="s">
        <v>412</v>
      </c>
      <c r="M677" s="16" t="s">
        <v>145</v>
      </c>
      <c r="N677" s="16" t="s">
        <v>25</v>
      </c>
      <c r="O677" s="16" t="s">
        <v>146</v>
      </c>
      <c r="P677" s="16" t="s">
        <v>423</v>
      </c>
      <c r="Q677" s="91">
        <v>600</v>
      </c>
      <c r="R677" s="19">
        <f>IF(EXACT($D$6,"LOT 3 (Tots)"),SUMIF(Inventari!K:K,Tasques!E677,Inventari!Q:Q),SUMIFS(Inventari!Q:Q,Inventari!O:O,$D$7,Inventari!K:K,Tasques!E677))</f>
        <v>2</v>
      </c>
      <c r="S677" s="19"/>
      <c r="T677" s="91">
        <f t="shared" si="40"/>
        <v>1200</v>
      </c>
      <c r="U677" s="19">
        <v>2</v>
      </c>
      <c r="V677" s="91">
        <f t="shared" si="41"/>
        <v>2400</v>
      </c>
      <c r="W677" s="86" t="e">
        <f>_xlfn.XLOOKUP(P677,#REF!,#REF!)</f>
        <v>#REF!</v>
      </c>
      <c r="X677" s="78" t="e">
        <f t="shared" si="42"/>
        <v>#REF!</v>
      </c>
      <c r="Y677" s="78" t="str">
        <f>IF(EXACT(COUNTIFS($B$1:B677,B677,$E$1:E677,E677),_xlfn.MAXIFS(AA:AA,B:B,B677,E:E,E677)),SUMIFS(X:X,B:B,B677,E:E,E677),"")</f>
        <v/>
      </c>
      <c r="Z677" s="79" t="str">
        <f t="shared" si="43"/>
        <v/>
      </c>
      <c r="AA677" s="97">
        <f>COUNTIFS($B$1:B677,B677,$E$1:E677,E677)</f>
        <v>13</v>
      </c>
      <c r="AB677" s="97"/>
    </row>
    <row r="678" spans="1:28" ht="19.95" customHeight="1" x14ac:dyDescent="0.3">
      <c r="A678" s="3" t="s">
        <v>61</v>
      </c>
      <c r="B678" s="16" t="s">
        <v>1752</v>
      </c>
      <c r="C678" s="16" t="s">
        <v>1753</v>
      </c>
      <c r="D678" s="16" t="s">
        <v>17</v>
      </c>
      <c r="E678" s="16" t="s">
        <v>925</v>
      </c>
      <c r="F678" s="16" t="s">
        <v>926</v>
      </c>
      <c r="G678" s="16" t="s">
        <v>1754</v>
      </c>
      <c r="H678" s="16" t="s">
        <v>1781</v>
      </c>
      <c r="I678" s="16" t="s">
        <v>1782</v>
      </c>
      <c r="J678" s="16" t="s">
        <v>23</v>
      </c>
      <c r="K678" s="16"/>
      <c r="L678" s="16" t="s">
        <v>412</v>
      </c>
      <c r="M678" s="16" t="s">
        <v>145</v>
      </c>
      <c r="N678" s="16" t="s">
        <v>25</v>
      </c>
      <c r="O678" s="16" t="s">
        <v>146</v>
      </c>
      <c r="P678" s="16" t="s">
        <v>423</v>
      </c>
      <c r="Q678" s="91">
        <v>600</v>
      </c>
      <c r="R678" s="19">
        <f>IF(EXACT($D$6,"LOT 3 (Tots)"),SUMIF(Inventari!K:K,Tasques!E678,Inventari!Q:Q),SUMIFS(Inventari!Q:Q,Inventari!O:O,$D$7,Inventari!K:K,Tasques!E678))</f>
        <v>2</v>
      </c>
      <c r="S678" s="19"/>
      <c r="T678" s="91">
        <f t="shared" si="40"/>
        <v>1200</v>
      </c>
      <c r="U678" s="19">
        <v>2</v>
      </c>
      <c r="V678" s="91">
        <f t="shared" si="41"/>
        <v>2400</v>
      </c>
      <c r="W678" s="86" t="e">
        <f>_xlfn.XLOOKUP(P678,#REF!,#REF!)</f>
        <v>#REF!</v>
      </c>
      <c r="X678" s="78" t="e">
        <f t="shared" si="42"/>
        <v>#REF!</v>
      </c>
      <c r="Y678" s="78" t="str">
        <f>IF(EXACT(COUNTIFS($B$1:B678,B678,$E$1:E678,E678),_xlfn.MAXIFS(AA:AA,B:B,B678,E:E,E678)),SUMIFS(X:X,B:B,B678,E:E,E678),"")</f>
        <v/>
      </c>
      <c r="Z678" s="79" t="str">
        <f t="shared" si="43"/>
        <v/>
      </c>
      <c r="AA678" s="97">
        <f>COUNTIFS($B$1:B678,B678,$E$1:E678,E678)</f>
        <v>14</v>
      </c>
      <c r="AB678" s="97"/>
    </row>
    <row r="679" spans="1:28" ht="19.95" customHeight="1" x14ac:dyDescent="0.3">
      <c r="A679" s="3" t="s">
        <v>61</v>
      </c>
      <c r="B679" s="16" t="s">
        <v>1752</v>
      </c>
      <c r="C679" s="16" t="s">
        <v>1753</v>
      </c>
      <c r="D679" s="16" t="s">
        <v>17</v>
      </c>
      <c r="E679" s="16" t="s">
        <v>925</v>
      </c>
      <c r="F679" s="16" t="s">
        <v>926</v>
      </c>
      <c r="G679" s="16" t="s">
        <v>1754</v>
      </c>
      <c r="H679" s="16" t="s">
        <v>1783</v>
      </c>
      <c r="I679" s="16" t="s">
        <v>1784</v>
      </c>
      <c r="J679" s="16" t="s">
        <v>23</v>
      </c>
      <c r="K679" s="16"/>
      <c r="L679" s="16" t="s">
        <v>412</v>
      </c>
      <c r="M679" s="16" t="s">
        <v>145</v>
      </c>
      <c r="N679" s="16" t="s">
        <v>25</v>
      </c>
      <c r="O679" s="16" t="s">
        <v>146</v>
      </c>
      <c r="P679" s="16" t="s">
        <v>423</v>
      </c>
      <c r="Q679" s="91">
        <v>600</v>
      </c>
      <c r="R679" s="19">
        <f>IF(EXACT($D$6,"LOT 3 (Tots)"),SUMIF(Inventari!K:K,Tasques!E679,Inventari!Q:Q),SUMIFS(Inventari!Q:Q,Inventari!O:O,$D$7,Inventari!K:K,Tasques!E679))</f>
        <v>2</v>
      </c>
      <c r="S679" s="19"/>
      <c r="T679" s="91">
        <f t="shared" si="40"/>
        <v>1200</v>
      </c>
      <c r="U679" s="19">
        <v>2</v>
      </c>
      <c r="V679" s="91">
        <f t="shared" si="41"/>
        <v>2400</v>
      </c>
      <c r="W679" s="86" t="e">
        <f>_xlfn.XLOOKUP(P679,#REF!,#REF!)</f>
        <v>#REF!</v>
      </c>
      <c r="X679" s="78" t="e">
        <f t="shared" si="42"/>
        <v>#REF!</v>
      </c>
      <c r="Y679" s="78" t="str">
        <f>IF(EXACT(COUNTIFS($B$1:B679,B679,$E$1:E679,E679),_xlfn.MAXIFS(AA:AA,B:B,B679,E:E,E679)),SUMIFS(X:X,B:B,B679,E:E,E679),"")</f>
        <v/>
      </c>
      <c r="Z679" s="79" t="str">
        <f t="shared" si="43"/>
        <v/>
      </c>
      <c r="AA679" s="97">
        <f>COUNTIFS($B$1:B679,B679,$E$1:E679,E679)</f>
        <v>15</v>
      </c>
      <c r="AB679" s="97"/>
    </row>
    <row r="680" spans="1:28" ht="19.95" customHeight="1" x14ac:dyDescent="0.3">
      <c r="A680" s="3" t="s">
        <v>61</v>
      </c>
      <c r="B680" s="16" t="s">
        <v>1752</v>
      </c>
      <c r="C680" s="16" t="s">
        <v>1753</v>
      </c>
      <c r="D680" s="16" t="s">
        <v>17</v>
      </c>
      <c r="E680" s="16" t="s">
        <v>925</v>
      </c>
      <c r="F680" s="16" t="s">
        <v>926</v>
      </c>
      <c r="G680" s="16" t="s">
        <v>1754</v>
      </c>
      <c r="H680" s="16" t="s">
        <v>1785</v>
      </c>
      <c r="I680" s="16" t="s">
        <v>1786</v>
      </c>
      <c r="J680" s="16" t="s">
        <v>23</v>
      </c>
      <c r="K680" s="16"/>
      <c r="L680" s="16" t="s">
        <v>412</v>
      </c>
      <c r="M680" s="16" t="s">
        <v>145</v>
      </c>
      <c r="N680" s="16" t="s">
        <v>25</v>
      </c>
      <c r="O680" s="16" t="s">
        <v>146</v>
      </c>
      <c r="P680" s="16" t="s">
        <v>423</v>
      </c>
      <c r="Q680" s="91">
        <v>600</v>
      </c>
      <c r="R680" s="19">
        <f>IF(EXACT($D$6,"LOT 3 (Tots)"),SUMIF(Inventari!K:K,Tasques!E680,Inventari!Q:Q),SUMIFS(Inventari!Q:Q,Inventari!O:O,$D$7,Inventari!K:K,Tasques!E680))</f>
        <v>2</v>
      </c>
      <c r="S680" s="19"/>
      <c r="T680" s="91">
        <f t="shared" si="40"/>
        <v>1200</v>
      </c>
      <c r="U680" s="19">
        <v>2</v>
      </c>
      <c r="V680" s="91">
        <f t="shared" si="41"/>
        <v>2400</v>
      </c>
      <c r="W680" s="86" t="e">
        <f>_xlfn.XLOOKUP(P680,#REF!,#REF!)</f>
        <v>#REF!</v>
      </c>
      <c r="X680" s="78" t="e">
        <f t="shared" si="42"/>
        <v>#REF!</v>
      </c>
      <c r="Y680" s="78" t="str">
        <f>IF(EXACT(COUNTIFS($B$1:B680,B680,$E$1:E680,E680),_xlfn.MAXIFS(AA:AA,B:B,B680,E:E,E680)),SUMIFS(X:X,B:B,B680,E:E,E680),"")</f>
        <v/>
      </c>
      <c r="Z680" s="79" t="str">
        <f t="shared" si="43"/>
        <v/>
      </c>
      <c r="AA680" s="97">
        <f>COUNTIFS($B$1:B680,B680,$E$1:E680,E680)</f>
        <v>16</v>
      </c>
      <c r="AB680" s="97"/>
    </row>
    <row r="681" spans="1:28" ht="19.95" customHeight="1" x14ac:dyDescent="0.3">
      <c r="A681" s="3" t="s">
        <v>61</v>
      </c>
      <c r="B681" s="16" t="s">
        <v>1752</v>
      </c>
      <c r="C681" s="16" t="s">
        <v>1753</v>
      </c>
      <c r="D681" s="16" t="s">
        <v>17</v>
      </c>
      <c r="E681" s="16" t="s">
        <v>925</v>
      </c>
      <c r="F681" s="16" t="s">
        <v>926</v>
      </c>
      <c r="G681" s="16" t="s">
        <v>1754</v>
      </c>
      <c r="H681" s="16" t="s">
        <v>1787</v>
      </c>
      <c r="I681" s="16" t="s">
        <v>1788</v>
      </c>
      <c r="J681" s="16" t="s">
        <v>23</v>
      </c>
      <c r="K681" s="16"/>
      <c r="L681" s="16" t="s">
        <v>412</v>
      </c>
      <c r="M681" s="16" t="s">
        <v>145</v>
      </c>
      <c r="N681" s="16" t="s">
        <v>25</v>
      </c>
      <c r="O681" s="16" t="s">
        <v>146</v>
      </c>
      <c r="P681" s="16" t="s">
        <v>423</v>
      </c>
      <c r="Q681" s="91">
        <v>600</v>
      </c>
      <c r="R681" s="19">
        <f>IF(EXACT($D$6,"LOT 3 (Tots)"),SUMIF(Inventari!K:K,Tasques!E681,Inventari!Q:Q),SUMIFS(Inventari!Q:Q,Inventari!O:O,$D$7,Inventari!K:K,Tasques!E681))</f>
        <v>2</v>
      </c>
      <c r="S681" s="19"/>
      <c r="T681" s="91">
        <f t="shared" si="40"/>
        <v>1200</v>
      </c>
      <c r="U681" s="19">
        <v>2</v>
      </c>
      <c r="V681" s="91">
        <f t="shared" si="41"/>
        <v>2400</v>
      </c>
      <c r="W681" s="86" t="e">
        <f>_xlfn.XLOOKUP(P681,#REF!,#REF!)</f>
        <v>#REF!</v>
      </c>
      <c r="X681" s="78" t="e">
        <f t="shared" si="42"/>
        <v>#REF!</v>
      </c>
      <c r="Y681" s="78" t="str">
        <f>IF(EXACT(COUNTIFS($B$1:B681,B681,$E$1:E681,E681),_xlfn.MAXIFS(AA:AA,B:B,B681,E:E,E681)),SUMIFS(X:X,B:B,B681,E:E,E681),"")</f>
        <v/>
      </c>
      <c r="Z681" s="79" t="str">
        <f t="shared" si="43"/>
        <v/>
      </c>
      <c r="AA681" s="97">
        <f>COUNTIFS($B$1:B681,B681,$E$1:E681,E681)</f>
        <v>17</v>
      </c>
      <c r="AB681" s="97"/>
    </row>
    <row r="682" spans="1:28" ht="19.95" customHeight="1" x14ac:dyDescent="0.3">
      <c r="A682" s="3" t="s">
        <v>61</v>
      </c>
      <c r="B682" s="16" t="s">
        <v>1752</v>
      </c>
      <c r="C682" s="16" t="s">
        <v>1753</v>
      </c>
      <c r="D682" s="16" t="s">
        <v>17</v>
      </c>
      <c r="E682" s="16" t="s">
        <v>925</v>
      </c>
      <c r="F682" s="16" t="s">
        <v>926</v>
      </c>
      <c r="G682" s="16" t="s">
        <v>1754</v>
      </c>
      <c r="H682" s="16" t="s">
        <v>1789</v>
      </c>
      <c r="I682" s="16" t="s">
        <v>1790</v>
      </c>
      <c r="J682" s="16" t="s">
        <v>23</v>
      </c>
      <c r="K682" s="16"/>
      <c r="L682" s="16" t="s">
        <v>412</v>
      </c>
      <c r="M682" s="16" t="s">
        <v>145</v>
      </c>
      <c r="N682" s="16" t="s">
        <v>25</v>
      </c>
      <c r="O682" s="16" t="s">
        <v>146</v>
      </c>
      <c r="P682" s="16" t="s">
        <v>423</v>
      </c>
      <c r="Q682" s="91">
        <v>600</v>
      </c>
      <c r="R682" s="19">
        <f>IF(EXACT($D$6,"LOT 3 (Tots)"),SUMIF(Inventari!K:K,Tasques!E682,Inventari!Q:Q),SUMIFS(Inventari!Q:Q,Inventari!O:O,$D$7,Inventari!K:K,Tasques!E682))</f>
        <v>2</v>
      </c>
      <c r="S682" s="19"/>
      <c r="T682" s="91">
        <f t="shared" si="40"/>
        <v>1200</v>
      </c>
      <c r="U682" s="19">
        <v>2</v>
      </c>
      <c r="V682" s="91">
        <f t="shared" si="41"/>
        <v>2400</v>
      </c>
      <c r="W682" s="86" t="e">
        <f>_xlfn.XLOOKUP(P682,#REF!,#REF!)</f>
        <v>#REF!</v>
      </c>
      <c r="X682" s="78" t="e">
        <f t="shared" si="42"/>
        <v>#REF!</v>
      </c>
      <c r="Y682" s="78" t="str">
        <f>IF(EXACT(COUNTIFS($B$1:B682,B682,$E$1:E682,E682),_xlfn.MAXIFS(AA:AA,B:B,B682,E:E,E682)),SUMIFS(X:X,B:B,B682,E:E,E682),"")</f>
        <v/>
      </c>
      <c r="Z682" s="79" t="str">
        <f t="shared" si="43"/>
        <v/>
      </c>
      <c r="AA682" s="97">
        <f>COUNTIFS($B$1:B682,B682,$E$1:E682,E682)</f>
        <v>18</v>
      </c>
      <c r="AB682" s="97"/>
    </row>
    <row r="683" spans="1:28" ht="19.95" customHeight="1" x14ac:dyDescent="0.3">
      <c r="A683" s="3" t="s">
        <v>61</v>
      </c>
      <c r="B683" s="16" t="s">
        <v>1752</v>
      </c>
      <c r="C683" s="16" t="s">
        <v>1753</v>
      </c>
      <c r="D683" s="16" t="s">
        <v>17</v>
      </c>
      <c r="E683" s="16" t="s">
        <v>925</v>
      </c>
      <c r="F683" s="16" t="s">
        <v>926</v>
      </c>
      <c r="G683" s="16" t="s">
        <v>1754</v>
      </c>
      <c r="H683" s="16" t="s">
        <v>1791</v>
      </c>
      <c r="I683" s="16" t="s">
        <v>1792</v>
      </c>
      <c r="J683" s="16" t="s">
        <v>23</v>
      </c>
      <c r="K683" s="16"/>
      <c r="L683" s="16" t="s">
        <v>412</v>
      </c>
      <c r="M683" s="16" t="s">
        <v>145</v>
      </c>
      <c r="N683" s="16" t="s">
        <v>25</v>
      </c>
      <c r="O683" s="16" t="s">
        <v>146</v>
      </c>
      <c r="P683" s="16" t="s">
        <v>423</v>
      </c>
      <c r="Q683" s="91">
        <v>600</v>
      </c>
      <c r="R683" s="19">
        <f>IF(EXACT($D$6,"LOT 3 (Tots)"),SUMIF(Inventari!K:K,Tasques!E683,Inventari!Q:Q),SUMIFS(Inventari!Q:Q,Inventari!O:O,$D$7,Inventari!K:K,Tasques!E683))</f>
        <v>2</v>
      </c>
      <c r="S683" s="19"/>
      <c r="T683" s="91">
        <f t="shared" si="40"/>
        <v>1200</v>
      </c>
      <c r="U683" s="19">
        <v>2</v>
      </c>
      <c r="V683" s="91">
        <f t="shared" si="41"/>
        <v>2400</v>
      </c>
      <c r="W683" s="86" t="e">
        <f>_xlfn.XLOOKUP(P683,#REF!,#REF!)</f>
        <v>#REF!</v>
      </c>
      <c r="X683" s="78" t="e">
        <f t="shared" si="42"/>
        <v>#REF!</v>
      </c>
      <c r="Y683" s="78" t="str">
        <f>IF(EXACT(COUNTIFS($B$1:B683,B683,$E$1:E683,E683),_xlfn.MAXIFS(AA:AA,B:B,B683,E:E,E683)),SUMIFS(X:X,B:B,B683,E:E,E683),"")</f>
        <v/>
      </c>
      <c r="Z683" s="79" t="str">
        <f t="shared" si="43"/>
        <v/>
      </c>
      <c r="AA683" s="97">
        <f>COUNTIFS($B$1:B683,B683,$E$1:E683,E683)</f>
        <v>19</v>
      </c>
      <c r="AB683" s="97"/>
    </row>
    <row r="684" spans="1:28" ht="19.95" customHeight="1" x14ac:dyDescent="0.3">
      <c r="A684" s="3" t="s">
        <v>61</v>
      </c>
      <c r="B684" s="16" t="s">
        <v>1752</v>
      </c>
      <c r="C684" s="16" t="s">
        <v>1753</v>
      </c>
      <c r="D684" s="16" t="s">
        <v>17</v>
      </c>
      <c r="E684" s="16" t="s">
        <v>925</v>
      </c>
      <c r="F684" s="16" t="s">
        <v>926</v>
      </c>
      <c r="G684" s="16" t="s">
        <v>1754</v>
      </c>
      <c r="H684" s="16" t="s">
        <v>1793</v>
      </c>
      <c r="I684" s="16" t="s">
        <v>1794</v>
      </c>
      <c r="J684" s="16" t="s">
        <v>23</v>
      </c>
      <c r="K684" s="16"/>
      <c r="L684" s="16" t="s">
        <v>412</v>
      </c>
      <c r="M684" s="16" t="s">
        <v>145</v>
      </c>
      <c r="N684" s="16" t="s">
        <v>25</v>
      </c>
      <c r="O684" s="16" t="s">
        <v>146</v>
      </c>
      <c r="P684" s="16" t="s">
        <v>423</v>
      </c>
      <c r="Q684" s="91">
        <v>600</v>
      </c>
      <c r="R684" s="19">
        <f>IF(EXACT($D$6,"LOT 3 (Tots)"),SUMIF(Inventari!K:K,Tasques!E684,Inventari!Q:Q),SUMIFS(Inventari!Q:Q,Inventari!O:O,$D$7,Inventari!K:K,Tasques!E684))</f>
        <v>2</v>
      </c>
      <c r="S684" s="19"/>
      <c r="T684" s="91">
        <f t="shared" si="40"/>
        <v>1200</v>
      </c>
      <c r="U684" s="19">
        <v>2</v>
      </c>
      <c r="V684" s="91">
        <f t="shared" si="41"/>
        <v>2400</v>
      </c>
      <c r="W684" s="86" t="e">
        <f>_xlfn.XLOOKUP(P684,#REF!,#REF!)</f>
        <v>#REF!</v>
      </c>
      <c r="X684" s="78" t="e">
        <f t="shared" si="42"/>
        <v>#REF!</v>
      </c>
      <c r="Y684" s="78" t="str">
        <f>IF(EXACT(COUNTIFS($B$1:B684,B684,$E$1:E684,E684),_xlfn.MAXIFS(AA:AA,B:B,B684,E:E,E684)),SUMIFS(X:X,B:B,B684,E:E,E684),"")</f>
        <v/>
      </c>
      <c r="Z684" s="79" t="str">
        <f t="shared" si="43"/>
        <v/>
      </c>
      <c r="AA684" s="97">
        <f>COUNTIFS($B$1:B684,B684,$E$1:E684,E684)</f>
        <v>20</v>
      </c>
      <c r="AB684" s="97"/>
    </row>
    <row r="685" spans="1:28" ht="19.95" customHeight="1" x14ac:dyDescent="0.3">
      <c r="A685" s="3" t="s">
        <v>61</v>
      </c>
      <c r="B685" s="16" t="s">
        <v>1752</v>
      </c>
      <c r="C685" s="16" t="s">
        <v>1753</v>
      </c>
      <c r="D685" s="16" t="s">
        <v>17</v>
      </c>
      <c r="E685" s="16" t="s">
        <v>925</v>
      </c>
      <c r="F685" s="16" t="s">
        <v>926</v>
      </c>
      <c r="G685" s="16" t="s">
        <v>1754</v>
      </c>
      <c r="H685" s="16" t="s">
        <v>1795</v>
      </c>
      <c r="I685" s="16" t="s">
        <v>1796</v>
      </c>
      <c r="J685" s="16" t="s">
        <v>23</v>
      </c>
      <c r="K685" s="16"/>
      <c r="L685" s="16" t="s">
        <v>412</v>
      </c>
      <c r="M685" s="16" t="s">
        <v>145</v>
      </c>
      <c r="N685" s="16" t="s">
        <v>25</v>
      </c>
      <c r="O685" s="16" t="s">
        <v>146</v>
      </c>
      <c r="P685" s="16" t="s">
        <v>423</v>
      </c>
      <c r="Q685" s="91">
        <v>600</v>
      </c>
      <c r="R685" s="19">
        <f>IF(EXACT($D$6,"LOT 3 (Tots)"),SUMIF(Inventari!K:K,Tasques!E685,Inventari!Q:Q),SUMIFS(Inventari!Q:Q,Inventari!O:O,$D$7,Inventari!K:K,Tasques!E685))</f>
        <v>2</v>
      </c>
      <c r="S685" s="19"/>
      <c r="T685" s="91">
        <f t="shared" si="40"/>
        <v>1200</v>
      </c>
      <c r="U685" s="19">
        <v>2</v>
      </c>
      <c r="V685" s="91">
        <f t="shared" si="41"/>
        <v>2400</v>
      </c>
      <c r="W685" s="86" t="e">
        <f>_xlfn.XLOOKUP(P685,#REF!,#REF!)</f>
        <v>#REF!</v>
      </c>
      <c r="X685" s="78" t="e">
        <f t="shared" si="42"/>
        <v>#REF!</v>
      </c>
      <c r="Y685" s="78" t="str">
        <f>IF(EXACT(COUNTIFS($B$1:B685,B685,$E$1:E685,E685),_xlfn.MAXIFS(AA:AA,B:B,B685,E:E,E685)),SUMIFS(X:X,B:B,B685,E:E,E685),"")</f>
        <v/>
      </c>
      <c r="Z685" s="79" t="str">
        <f t="shared" si="43"/>
        <v/>
      </c>
      <c r="AA685" s="97">
        <f>COUNTIFS($B$1:B685,B685,$E$1:E685,E685)</f>
        <v>21</v>
      </c>
      <c r="AB685" s="97"/>
    </row>
    <row r="686" spans="1:28" ht="19.95" customHeight="1" x14ac:dyDescent="0.3">
      <c r="A686" s="3" t="s">
        <v>61</v>
      </c>
      <c r="B686" s="16" t="s">
        <v>1752</v>
      </c>
      <c r="C686" s="16" t="s">
        <v>1753</v>
      </c>
      <c r="D686" s="16" t="s">
        <v>17</v>
      </c>
      <c r="E686" s="16" t="s">
        <v>925</v>
      </c>
      <c r="F686" s="16" t="s">
        <v>926</v>
      </c>
      <c r="G686" s="16" t="s">
        <v>1754</v>
      </c>
      <c r="H686" s="16" t="s">
        <v>1797</v>
      </c>
      <c r="I686" s="16" t="s">
        <v>1798</v>
      </c>
      <c r="J686" s="16" t="s">
        <v>23</v>
      </c>
      <c r="K686" s="16"/>
      <c r="L686" s="16" t="s">
        <v>412</v>
      </c>
      <c r="M686" s="16" t="s">
        <v>145</v>
      </c>
      <c r="N686" s="16" t="s">
        <v>25</v>
      </c>
      <c r="O686" s="16" t="s">
        <v>146</v>
      </c>
      <c r="P686" s="16" t="s">
        <v>423</v>
      </c>
      <c r="Q686" s="91">
        <v>600</v>
      </c>
      <c r="R686" s="19">
        <f>IF(EXACT($D$6,"LOT 3 (Tots)"),SUMIF(Inventari!K:K,Tasques!E686,Inventari!Q:Q),SUMIFS(Inventari!Q:Q,Inventari!O:O,$D$7,Inventari!K:K,Tasques!E686))</f>
        <v>2</v>
      </c>
      <c r="S686" s="19"/>
      <c r="T686" s="91">
        <f t="shared" si="40"/>
        <v>1200</v>
      </c>
      <c r="U686" s="19">
        <v>2</v>
      </c>
      <c r="V686" s="91">
        <f t="shared" si="41"/>
        <v>2400</v>
      </c>
      <c r="W686" s="86" t="e">
        <f>_xlfn.XLOOKUP(P686,#REF!,#REF!)</f>
        <v>#REF!</v>
      </c>
      <c r="X686" s="78" t="e">
        <f t="shared" si="42"/>
        <v>#REF!</v>
      </c>
      <c r="Y686" s="78" t="str">
        <f>IF(EXACT(COUNTIFS($B$1:B686,B686,$E$1:E686,E686),_xlfn.MAXIFS(AA:AA,B:B,B686,E:E,E686)),SUMIFS(X:X,B:B,B686,E:E,E686),"")</f>
        <v/>
      </c>
      <c r="Z686" s="79" t="str">
        <f t="shared" si="43"/>
        <v/>
      </c>
      <c r="AA686" s="97">
        <f>COUNTIFS($B$1:B686,B686,$E$1:E686,E686)</f>
        <v>22</v>
      </c>
      <c r="AB686" s="97"/>
    </row>
    <row r="687" spans="1:28" ht="19.95" customHeight="1" x14ac:dyDescent="0.3">
      <c r="A687" s="3" t="s">
        <v>61</v>
      </c>
      <c r="B687" s="16" t="s">
        <v>1752</v>
      </c>
      <c r="C687" s="16" t="s">
        <v>1753</v>
      </c>
      <c r="D687" s="16" t="s">
        <v>17</v>
      </c>
      <c r="E687" s="16" t="s">
        <v>925</v>
      </c>
      <c r="F687" s="16" t="s">
        <v>926</v>
      </c>
      <c r="G687" s="16" t="s">
        <v>1754</v>
      </c>
      <c r="H687" s="16" t="s">
        <v>1799</v>
      </c>
      <c r="I687" s="16" t="s">
        <v>1800</v>
      </c>
      <c r="J687" s="16" t="s">
        <v>23</v>
      </c>
      <c r="K687" s="16"/>
      <c r="L687" s="16" t="s">
        <v>412</v>
      </c>
      <c r="M687" s="16" t="s">
        <v>145</v>
      </c>
      <c r="N687" s="16" t="s">
        <v>25</v>
      </c>
      <c r="O687" s="16" t="s">
        <v>146</v>
      </c>
      <c r="P687" s="16" t="s">
        <v>423</v>
      </c>
      <c r="Q687" s="91">
        <v>600</v>
      </c>
      <c r="R687" s="19">
        <f>IF(EXACT($D$6,"LOT 3 (Tots)"),SUMIF(Inventari!K:K,Tasques!E687,Inventari!Q:Q),SUMIFS(Inventari!Q:Q,Inventari!O:O,$D$7,Inventari!K:K,Tasques!E687))</f>
        <v>2</v>
      </c>
      <c r="S687" s="19"/>
      <c r="T687" s="91">
        <f t="shared" si="40"/>
        <v>1200</v>
      </c>
      <c r="U687" s="19">
        <v>2</v>
      </c>
      <c r="V687" s="91">
        <f t="shared" si="41"/>
        <v>2400</v>
      </c>
      <c r="W687" s="86" t="e">
        <f>_xlfn.XLOOKUP(P687,#REF!,#REF!)</f>
        <v>#REF!</v>
      </c>
      <c r="X687" s="78" t="e">
        <f t="shared" si="42"/>
        <v>#REF!</v>
      </c>
      <c r="Y687" s="78" t="e">
        <f>IF(EXACT(COUNTIFS($B$1:B687,B687,$E$1:E687,E687),_xlfn.MAXIFS(AA:AA,B:B,B687,E:E,E687)),SUMIFS(X:X,B:B,B687,E:E,E687),"")</f>
        <v>#REF!</v>
      </c>
      <c r="Z687" s="79" t="str">
        <f t="shared" si="43"/>
        <v/>
      </c>
      <c r="AA687" s="97">
        <f>COUNTIFS($B$1:B687,B687,$E$1:E687,E687)</f>
        <v>23</v>
      </c>
      <c r="AB687" s="97"/>
    </row>
    <row r="688" spans="1:28" ht="19.95" customHeight="1" x14ac:dyDescent="0.3">
      <c r="A688" s="3" t="s">
        <v>61</v>
      </c>
      <c r="B688" s="16" t="s">
        <v>1752</v>
      </c>
      <c r="C688" s="16" t="s">
        <v>1753</v>
      </c>
      <c r="D688" s="16" t="s">
        <v>139</v>
      </c>
      <c r="E688" s="16" t="s">
        <v>1801</v>
      </c>
      <c r="F688" s="16" t="s">
        <v>1802</v>
      </c>
      <c r="G688" s="16" t="s">
        <v>1803</v>
      </c>
      <c r="H688" s="16" t="s">
        <v>1804</v>
      </c>
      <c r="I688" s="16" t="s">
        <v>1805</v>
      </c>
      <c r="J688" s="16" t="s">
        <v>23</v>
      </c>
      <c r="K688" s="16"/>
      <c r="L688" s="16" t="s">
        <v>412</v>
      </c>
      <c r="M688" s="16" t="s">
        <v>145</v>
      </c>
      <c r="N688" s="16" t="s">
        <v>25</v>
      </c>
      <c r="O688" s="16" t="s">
        <v>146</v>
      </c>
      <c r="P688" s="16" t="s">
        <v>423</v>
      </c>
      <c r="Q688" s="91">
        <v>180</v>
      </c>
      <c r="R688" s="19">
        <f>IF(EXACT($D$6,"LOT 3 (Tots)"),SUMIF(Inventari!K:K,Tasques!E688,Inventari!Q:Q),SUMIFS(Inventari!Q:Q,Inventari!O:O,$D$7,Inventari!K:K,Tasques!E688))</f>
        <v>1</v>
      </c>
      <c r="S688" s="19"/>
      <c r="T688" s="91">
        <f t="shared" si="40"/>
        <v>180</v>
      </c>
      <c r="U688" s="19">
        <v>2</v>
      </c>
      <c r="V688" s="91">
        <f t="shared" si="41"/>
        <v>360</v>
      </c>
      <c r="W688" s="86" t="e">
        <f>_xlfn.XLOOKUP(P688,#REF!,#REF!)</f>
        <v>#REF!</v>
      </c>
      <c r="X688" s="78" t="e">
        <f t="shared" si="42"/>
        <v>#REF!</v>
      </c>
      <c r="Y688" s="78" t="str">
        <f>IF(EXACT(COUNTIFS($B$1:B688,B688,$E$1:E688,E688),_xlfn.MAXIFS(AA:AA,B:B,B688,E:E,E688)),SUMIFS(X:X,B:B,B688,E:E,E688),"")</f>
        <v/>
      </c>
      <c r="Z688" s="79" t="str">
        <f t="shared" si="43"/>
        <v/>
      </c>
      <c r="AA688" s="97">
        <f>COUNTIFS($B$1:B688,B688,$E$1:E688,E688)</f>
        <v>1</v>
      </c>
      <c r="AB688" s="97"/>
    </row>
    <row r="689" spans="1:28" ht="19.95" customHeight="1" x14ac:dyDescent="0.3">
      <c r="A689" s="3" t="s">
        <v>61</v>
      </c>
      <c r="B689" s="16" t="s">
        <v>1752</v>
      </c>
      <c r="C689" s="16" t="s">
        <v>1753</v>
      </c>
      <c r="D689" s="16" t="s">
        <v>139</v>
      </c>
      <c r="E689" s="16" t="s">
        <v>1801</v>
      </c>
      <c r="F689" s="16" t="s">
        <v>1802</v>
      </c>
      <c r="G689" s="16" t="s">
        <v>1803</v>
      </c>
      <c r="H689" s="16" t="s">
        <v>1806</v>
      </c>
      <c r="I689" s="16" t="s">
        <v>1807</v>
      </c>
      <c r="J689" s="16" t="s">
        <v>23</v>
      </c>
      <c r="K689" s="16"/>
      <c r="L689" s="16" t="s">
        <v>412</v>
      </c>
      <c r="M689" s="16" t="s">
        <v>145</v>
      </c>
      <c r="N689" s="16" t="s">
        <v>25</v>
      </c>
      <c r="O689" s="16" t="s">
        <v>146</v>
      </c>
      <c r="P689" s="16" t="s">
        <v>423</v>
      </c>
      <c r="Q689" s="91">
        <v>180</v>
      </c>
      <c r="R689" s="19">
        <f>IF(EXACT($D$6,"LOT 3 (Tots)"),SUMIF(Inventari!K:K,Tasques!E689,Inventari!Q:Q),SUMIFS(Inventari!Q:Q,Inventari!O:O,$D$7,Inventari!K:K,Tasques!E689))</f>
        <v>1</v>
      </c>
      <c r="S689" s="19"/>
      <c r="T689" s="91">
        <f t="shared" si="40"/>
        <v>180</v>
      </c>
      <c r="U689" s="19">
        <v>2</v>
      </c>
      <c r="V689" s="91">
        <f t="shared" si="41"/>
        <v>360</v>
      </c>
      <c r="W689" s="86" t="e">
        <f>_xlfn.XLOOKUP(P689,#REF!,#REF!)</f>
        <v>#REF!</v>
      </c>
      <c r="X689" s="78" t="e">
        <f t="shared" si="42"/>
        <v>#REF!</v>
      </c>
      <c r="Y689" s="78" t="str">
        <f>IF(EXACT(COUNTIFS($B$1:B689,B689,$E$1:E689,E689),_xlfn.MAXIFS(AA:AA,B:B,B689,E:E,E689)),SUMIFS(X:X,B:B,B689,E:E,E689),"")</f>
        <v/>
      </c>
      <c r="Z689" s="79" t="str">
        <f t="shared" si="43"/>
        <v/>
      </c>
      <c r="AA689" s="97">
        <f>COUNTIFS($B$1:B689,B689,$E$1:E689,E689)</f>
        <v>2</v>
      </c>
      <c r="AB689" s="97"/>
    </row>
    <row r="690" spans="1:28" ht="19.95" customHeight="1" x14ac:dyDescent="0.3">
      <c r="A690" s="3" t="s">
        <v>61</v>
      </c>
      <c r="B690" s="16" t="s">
        <v>1752</v>
      </c>
      <c r="C690" s="16" t="s">
        <v>1753</v>
      </c>
      <c r="D690" s="16" t="s">
        <v>139</v>
      </c>
      <c r="E690" s="16" t="s">
        <v>1801</v>
      </c>
      <c r="F690" s="16" t="s">
        <v>1802</v>
      </c>
      <c r="G690" s="16" t="s">
        <v>1803</v>
      </c>
      <c r="H690" s="16" t="s">
        <v>1808</v>
      </c>
      <c r="I690" s="16" t="s">
        <v>1809</v>
      </c>
      <c r="J690" s="16" t="s">
        <v>23</v>
      </c>
      <c r="K690" s="16"/>
      <c r="L690" s="16" t="s">
        <v>412</v>
      </c>
      <c r="M690" s="16" t="s">
        <v>145</v>
      </c>
      <c r="N690" s="16" t="s">
        <v>25</v>
      </c>
      <c r="O690" s="16" t="s">
        <v>146</v>
      </c>
      <c r="P690" s="16" t="s">
        <v>423</v>
      </c>
      <c r="Q690" s="91">
        <v>180</v>
      </c>
      <c r="R690" s="19">
        <f>IF(EXACT($D$6,"LOT 3 (Tots)"),SUMIF(Inventari!K:K,Tasques!E690,Inventari!Q:Q),SUMIFS(Inventari!Q:Q,Inventari!O:O,$D$7,Inventari!K:K,Tasques!E690))</f>
        <v>1</v>
      </c>
      <c r="S690" s="19"/>
      <c r="T690" s="91">
        <f t="shared" si="40"/>
        <v>180</v>
      </c>
      <c r="U690" s="19">
        <v>2</v>
      </c>
      <c r="V690" s="91">
        <f t="shared" si="41"/>
        <v>360</v>
      </c>
      <c r="W690" s="86" t="e">
        <f>_xlfn.XLOOKUP(P690,#REF!,#REF!)</f>
        <v>#REF!</v>
      </c>
      <c r="X690" s="78" t="e">
        <f t="shared" si="42"/>
        <v>#REF!</v>
      </c>
      <c r="Y690" s="78" t="str">
        <f>IF(EXACT(COUNTIFS($B$1:B690,B690,$E$1:E690,E690),_xlfn.MAXIFS(AA:AA,B:B,B690,E:E,E690)),SUMIFS(X:X,B:B,B690,E:E,E690),"")</f>
        <v/>
      </c>
      <c r="Z690" s="79" t="str">
        <f t="shared" si="43"/>
        <v/>
      </c>
      <c r="AA690" s="97">
        <f>COUNTIFS($B$1:B690,B690,$E$1:E690,E690)</f>
        <v>3</v>
      </c>
      <c r="AB690" s="97"/>
    </row>
    <row r="691" spans="1:28" ht="19.95" customHeight="1" x14ac:dyDescent="0.3">
      <c r="A691" s="3" t="s">
        <v>61</v>
      </c>
      <c r="B691" s="16" t="s">
        <v>1752</v>
      </c>
      <c r="C691" s="16" t="s">
        <v>1753</v>
      </c>
      <c r="D691" s="16" t="s">
        <v>139</v>
      </c>
      <c r="E691" s="16" t="s">
        <v>1801</v>
      </c>
      <c r="F691" s="16" t="s">
        <v>1802</v>
      </c>
      <c r="G691" s="16" t="s">
        <v>1803</v>
      </c>
      <c r="H691" s="16" t="s">
        <v>1810</v>
      </c>
      <c r="I691" s="16" t="s">
        <v>1811</v>
      </c>
      <c r="J691" s="16" t="s">
        <v>23</v>
      </c>
      <c r="K691" s="16"/>
      <c r="L691" s="16" t="s">
        <v>412</v>
      </c>
      <c r="M691" s="16" t="s">
        <v>145</v>
      </c>
      <c r="N691" s="16" t="s">
        <v>25</v>
      </c>
      <c r="O691" s="16" t="s">
        <v>146</v>
      </c>
      <c r="P691" s="16" t="s">
        <v>423</v>
      </c>
      <c r="Q691" s="91">
        <v>180</v>
      </c>
      <c r="R691" s="19">
        <f>IF(EXACT($D$6,"LOT 3 (Tots)"),SUMIF(Inventari!K:K,Tasques!E691,Inventari!Q:Q),SUMIFS(Inventari!Q:Q,Inventari!O:O,$D$7,Inventari!K:K,Tasques!E691))</f>
        <v>1</v>
      </c>
      <c r="S691" s="19"/>
      <c r="T691" s="91">
        <f t="shared" si="40"/>
        <v>180</v>
      </c>
      <c r="U691" s="19">
        <v>2</v>
      </c>
      <c r="V691" s="91">
        <f t="shared" si="41"/>
        <v>360</v>
      </c>
      <c r="W691" s="86" t="e">
        <f>_xlfn.XLOOKUP(P691,#REF!,#REF!)</f>
        <v>#REF!</v>
      </c>
      <c r="X691" s="78" t="e">
        <f t="shared" si="42"/>
        <v>#REF!</v>
      </c>
      <c r="Y691" s="78" t="str">
        <f>IF(EXACT(COUNTIFS($B$1:B691,B691,$E$1:E691,E691),_xlfn.MAXIFS(AA:AA,B:B,B691,E:E,E691)),SUMIFS(X:X,B:B,B691,E:E,E691),"")</f>
        <v/>
      </c>
      <c r="Z691" s="79" t="str">
        <f t="shared" si="43"/>
        <v/>
      </c>
      <c r="AA691" s="97">
        <f>COUNTIFS($B$1:B691,B691,$E$1:E691,E691)</f>
        <v>4</v>
      </c>
      <c r="AB691" s="97"/>
    </row>
    <row r="692" spans="1:28" ht="19.95" customHeight="1" x14ac:dyDescent="0.3">
      <c r="A692" s="3" t="s">
        <v>61</v>
      </c>
      <c r="B692" s="16" t="s">
        <v>1752</v>
      </c>
      <c r="C692" s="16" t="s">
        <v>1753</v>
      </c>
      <c r="D692" s="16" t="s">
        <v>139</v>
      </c>
      <c r="E692" s="16" t="s">
        <v>1801</v>
      </c>
      <c r="F692" s="16" t="s">
        <v>1802</v>
      </c>
      <c r="G692" s="16" t="s">
        <v>1803</v>
      </c>
      <c r="H692" s="16" t="s">
        <v>1812</v>
      </c>
      <c r="I692" s="16" t="s">
        <v>1813</v>
      </c>
      <c r="J692" s="16" t="s">
        <v>23</v>
      </c>
      <c r="K692" s="16"/>
      <c r="L692" s="16" t="s">
        <v>412</v>
      </c>
      <c r="M692" s="16" t="s">
        <v>145</v>
      </c>
      <c r="N692" s="16" t="s">
        <v>25</v>
      </c>
      <c r="O692" s="16" t="s">
        <v>146</v>
      </c>
      <c r="P692" s="16" t="s">
        <v>423</v>
      </c>
      <c r="Q692" s="91">
        <v>180</v>
      </c>
      <c r="R692" s="19">
        <f>IF(EXACT($D$6,"LOT 3 (Tots)"),SUMIF(Inventari!K:K,Tasques!E692,Inventari!Q:Q),SUMIFS(Inventari!Q:Q,Inventari!O:O,$D$7,Inventari!K:K,Tasques!E692))</f>
        <v>1</v>
      </c>
      <c r="S692" s="19"/>
      <c r="T692" s="91">
        <f t="shared" si="40"/>
        <v>180</v>
      </c>
      <c r="U692" s="19">
        <v>2</v>
      </c>
      <c r="V692" s="91">
        <f t="shared" si="41"/>
        <v>360</v>
      </c>
      <c r="W692" s="86" t="e">
        <f>_xlfn.XLOOKUP(P692,#REF!,#REF!)</f>
        <v>#REF!</v>
      </c>
      <c r="X692" s="78" t="e">
        <f t="shared" si="42"/>
        <v>#REF!</v>
      </c>
      <c r="Y692" s="78" t="str">
        <f>IF(EXACT(COUNTIFS($B$1:B692,B692,$E$1:E692,E692),_xlfn.MAXIFS(AA:AA,B:B,B692,E:E,E692)),SUMIFS(X:X,B:B,B692,E:E,E692),"")</f>
        <v/>
      </c>
      <c r="Z692" s="79" t="str">
        <f t="shared" si="43"/>
        <v/>
      </c>
      <c r="AA692" s="97">
        <f>COUNTIFS($B$1:B692,B692,$E$1:E692,E692)</f>
        <v>5</v>
      </c>
      <c r="AB692" s="97"/>
    </row>
    <row r="693" spans="1:28" ht="19.95" customHeight="1" x14ac:dyDescent="0.3">
      <c r="A693" s="3" t="s">
        <v>61</v>
      </c>
      <c r="B693" s="16" t="s">
        <v>1752</v>
      </c>
      <c r="C693" s="16" t="s">
        <v>1753</v>
      </c>
      <c r="D693" s="16" t="s">
        <v>139</v>
      </c>
      <c r="E693" s="16" t="s">
        <v>1801</v>
      </c>
      <c r="F693" s="16" t="s">
        <v>1802</v>
      </c>
      <c r="G693" s="16" t="s">
        <v>1803</v>
      </c>
      <c r="H693" s="16" t="s">
        <v>1814</v>
      </c>
      <c r="I693" s="16" t="s">
        <v>1815</v>
      </c>
      <c r="J693" s="16" t="s">
        <v>23</v>
      </c>
      <c r="K693" s="16"/>
      <c r="L693" s="16" t="s">
        <v>412</v>
      </c>
      <c r="M693" s="16" t="s">
        <v>145</v>
      </c>
      <c r="N693" s="16" t="s">
        <v>25</v>
      </c>
      <c r="O693" s="16" t="s">
        <v>146</v>
      </c>
      <c r="P693" s="16" t="s">
        <v>423</v>
      </c>
      <c r="Q693" s="91">
        <v>180</v>
      </c>
      <c r="R693" s="19">
        <f>IF(EXACT($D$6,"LOT 3 (Tots)"),SUMIF(Inventari!K:K,Tasques!E693,Inventari!Q:Q),SUMIFS(Inventari!Q:Q,Inventari!O:O,$D$7,Inventari!K:K,Tasques!E693))</f>
        <v>1</v>
      </c>
      <c r="S693" s="19"/>
      <c r="T693" s="91">
        <f t="shared" si="40"/>
        <v>180</v>
      </c>
      <c r="U693" s="19">
        <v>2</v>
      </c>
      <c r="V693" s="91">
        <f t="shared" si="41"/>
        <v>360</v>
      </c>
      <c r="W693" s="86" t="e">
        <f>_xlfn.XLOOKUP(P693,#REF!,#REF!)</f>
        <v>#REF!</v>
      </c>
      <c r="X693" s="78" t="e">
        <f t="shared" si="42"/>
        <v>#REF!</v>
      </c>
      <c r="Y693" s="78" t="str">
        <f>IF(EXACT(COUNTIFS($B$1:B693,B693,$E$1:E693,E693),_xlfn.MAXIFS(AA:AA,B:B,B693,E:E,E693)),SUMIFS(X:X,B:B,B693,E:E,E693),"")</f>
        <v/>
      </c>
      <c r="Z693" s="79" t="str">
        <f t="shared" si="43"/>
        <v/>
      </c>
      <c r="AA693" s="97">
        <f>COUNTIFS($B$1:B693,B693,$E$1:E693,E693)</f>
        <v>6</v>
      </c>
      <c r="AB693" s="97"/>
    </row>
    <row r="694" spans="1:28" ht="19.95" customHeight="1" x14ac:dyDescent="0.3">
      <c r="A694" s="3" t="s">
        <v>61</v>
      </c>
      <c r="B694" s="16" t="s">
        <v>1752</v>
      </c>
      <c r="C694" s="16" t="s">
        <v>1753</v>
      </c>
      <c r="D694" s="16" t="s">
        <v>139</v>
      </c>
      <c r="E694" s="16" t="s">
        <v>1801</v>
      </c>
      <c r="F694" s="16" t="s">
        <v>1802</v>
      </c>
      <c r="G694" s="16" t="s">
        <v>1803</v>
      </c>
      <c r="H694" s="16" t="s">
        <v>1816</v>
      </c>
      <c r="I694" s="16" t="s">
        <v>1817</v>
      </c>
      <c r="J694" s="16" t="s">
        <v>23</v>
      </c>
      <c r="K694" s="16"/>
      <c r="L694" s="16" t="s">
        <v>412</v>
      </c>
      <c r="M694" s="16" t="s">
        <v>145</v>
      </c>
      <c r="N694" s="16" t="s">
        <v>25</v>
      </c>
      <c r="O694" s="16" t="s">
        <v>146</v>
      </c>
      <c r="P694" s="16" t="s">
        <v>423</v>
      </c>
      <c r="Q694" s="91">
        <v>180</v>
      </c>
      <c r="R694" s="19">
        <f>IF(EXACT($D$6,"LOT 3 (Tots)"),SUMIF(Inventari!K:K,Tasques!E694,Inventari!Q:Q),SUMIFS(Inventari!Q:Q,Inventari!O:O,$D$7,Inventari!K:K,Tasques!E694))</f>
        <v>1</v>
      </c>
      <c r="S694" s="19"/>
      <c r="T694" s="91">
        <f t="shared" si="40"/>
        <v>180</v>
      </c>
      <c r="U694" s="19">
        <v>2</v>
      </c>
      <c r="V694" s="91">
        <f t="shared" si="41"/>
        <v>360</v>
      </c>
      <c r="W694" s="86" t="e">
        <f>_xlfn.XLOOKUP(P694,#REF!,#REF!)</f>
        <v>#REF!</v>
      </c>
      <c r="X694" s="78" t="e">
        <f t="shared" si="42"/>
        <v>#REF!</v>
      </c>
      <c r="Y694" s="78" t="str">
        <f>IF(EXACT(COUNTIFS($B$1:B694,B694,$E$1:E694,E694),_xlfn.MAXIFS(AA:AA,B:B,B694,E:E,E694)),SUMIFS(X:X,B:B,B694,E:E,E694),"")</f>
        <v/>
      </c>
      <c r="Z694" s="79" t="str">
        <f t="shared" si="43"/>
        <v/>
      </c>
      <c r="AA694" s="97">
        <f>COUNTIFS($B$1:B694,B694,$E$1:E694,E694)</f>
        <v>7</v>
      </c>
      <c r="AB694" s="97"/>
    </row>
    <row r="695" spans="1:28" ht="19.95" customHeight="1" x14ac:dyDescent="0.3">
      <c r="A695" s="3" t="s">
        <v>61</v>
      </c>
      <c r="B695" s="16" t="s">
        <v>1752</v>
      </c>
      <c r="C695" s="16" t="s">
        <v>1753</v>
      </c>
      <c r="D695" s="16" t="s">
        <v>139</v>
      </c>
      <c r="E695" s="16" t="s">
        <v>1801</v>
      </c>
      <c r="F695" s="16" t="s">
        <v>1802</v>
      </c>
      <c r="G695" s="16" t="s">
        <v>1803</v>
      </c>
      <c r="H695" s="16" t="s">
        <v>1818</v>
      </c>
      <c r="I695" s="16" t="s">
        <v>1819</v>
      </c>
      <c r="J695" s="16" t="s">
        <v>23</v>
      </c>
      <c r="K695" s="16"/>
      <c r="L695" s="16" t="s">
        <v>412</v>
      </c>
      <c r="M695" s="16" t="s">
        <v>145</v>
      </c>
      <c r="N695" s="16" t="s">
        <v>25</v>
      </c>
      <c r="O695" s="16" t="s">
        <v>146</v>
      </c>
      <c r="P695" s="16" t="s">
        <v>423</v>
      </c>
      <c r="Q695" s="91">
        <v>180</v>
      </c>
      <c r="R695" s="19">
        <f>IF(EXACT($D$6,"LOT 3 (Tots)"),SUMIF(Inventari!K:K,Tasques!E695,Inventari!Q:Q),SUMIFS(Inventari!Q:Q,Inventari!O:O,$D$7,Inventari!K:K,Tasques!E695))</f>
        <v>1</v>
      </c>
      <c r="S695" s="19"/>
      <c r="T695" s="91">
        <f t="shared" si="40"/>
        <v>180</v>
      </c>
      <c r="U695" s="19">
        <v>2</v>
      </c>
      <c r="V695" s="91">
        <f t="shared" si="41"/>
        <v>360</v>
      </c>
      <c r="W695" s="86" t="e">
        <f>_xlfn.XLOOKUP(P695,#REF!,#REF!)</f>
        <v>#REF!</v>
      </c>
      <c r="X695" s="78" t="e">
        <f t="shared" si="42"/>
        <v>#REF!</v>
      </c>
      <c r="Y695" s="78" t="str">
        <f>IF(EXACT(COUNTIFS($B$1:B695,B695,$E$1:E695,E695),_xlfn.MAXIFS(AA:AA,B:B,B695,E:E,E695)),SUMIFS(X:X,B:B,B695,E:E,E695),"")</f>
        <v/>
      </c>
      <c r="Z695" s="79" t="str">
        <f t="shared" si="43"/>
        <v/>
      </c>
      <c r="AA695" s="97">
        <f>COUNTIFS($B$1:B695,B695,$E$1:E695,E695)</f>
        <v>8</v>
      </c>
      <c r="AB695" s="97"/>
    </row>
    <row r="696" spans="1:28" ht="19.95" customHeight="1" x14ac:dyDescent="0.3">
      <c r="A696" s="3" t="s">
        <v>61</v>
      </c>
      <c r="B696" s="16" t="s">
        <v>1752</v>
      </c>
      <c r="C696" s="16" t="s">
        <v>1753</v>
      </c>
      <c r="D696" s="16" t="s">
        <v>139</v>
      </c>
      <c r="E696" s="16" t="s">
        <v>1801</v>
      </c>
      <c r="F696" s="16" t="s">
        <v>1802</v>
      </c>
      <c r="G696" s="16" t="s">
        <v>1803</v>
      </c>
      <c r="H696" s="16" t="s">
        <v>1820</v>
      </c>
      <c r="I696" s="16" t="s">
        <v>1821</v>
      </c>
      <c r="J696" s="16" t="s">
        <v>23</v>
      </c>
      <c r="K696" s="16"/>
      <c r="L696" s="16" t="s">
        <v>412</v>
      </c>
      <c r="M696" s="16" t="s">
        <v>145</v>
      </c>
      <c r="N696" s="16" t="s">
        <v>25</v>
      </c>
      <c r="O696" s="16" t="s">
        <v>146</v>
      </c>
      <c r="P696" s="16" t="s">
        <v>423</v>
      </c>
      <c r="Q696" s="91">
        <v>180</v>
      </c>
      <c r="R696" s="19">
        <f>IF(EXACT($D$6,"LOT 3 (Tots)"),SUMIF(Inventari!K:K,Tasques!E696,Inventari!Q:Q),SUMIFS(Inventari!Q:Q,Inventari!O:O,$D$7,Inventari!K:K,Tasques!E696))</f>
        <v>1</v>
      </c>
      <c r="S696" s="19"/>
      <c r="T696" s="91">
        <f t="shared" si="40"/>
        <v>180</v>
      </c>
      <c r="U696" s="19">
        <v>2</v>
      </c>
      <c r="V696" s="91">
        <f t="shared" si="41"/>
        <v>360</v>
      </c>
      <c r="W696" s="86" t="e">
        <f>_xlfn.XLOOKUP(P696,#REF!,#REF!)</f>
        <v>#REF!</v>
      </c>
      <c r="X696" s="78" t="e">
        <f t="shared" si="42"/>
        <v>#REF!</v>
      </c>
      <c r="Y696" s="78" t="str">
        <f>IF(EXACT(COUNTIFS($B$1:B696,B696,$E$1:E696,E696),_xlfn.MAXIFS(AA:AA,B:B,B696,E:E,E696)),SUMIFS(X:X,B:B,B696,E:E,E696),"")</f>
        <v/>
      </c>
      <c r="Z696" s="79" t="str">
        <f t="shared" si="43"/>
        <v/>
      </c>
      <c r="AA696" s="97">
        <f>COUNTIFS($B$1:B696,B696,$E$1:E696,E696)</f>
        <v>9</v>
      </c>
      <c r="AB696" s="97"/>
    </row>
    <row r="697" spans="1:28" ht="19.95" customHeight="1" x14ac:dyDescent="0.3">
      <c r="A697" s="3" t="s">
        <v>61</v>
      </c>
      <c r="B697" s="16" t="s">
        <v>1752</v>
      </c>
      <c r="C697" s="16" t="s">
        <v>1753</v>
      </c>
      <c r="D697" s="16" t="s">
        <v>139</v>
      </c>
      <c r="E697" s="16" t="s">
        <v>1801</v>
      </c>
      <c r="F697" s="16" t="s">
        <v>1802</v>
      </c>
      <c r="G697" s="16" t="s">
        <v>1803</v>
      </c>
      <c r="H697" s="16" t="s">
        <v>1822</v>
      </c>
      <c r="I697" s="16" t="s">
        <v>1823</v>
      </c>
      <c r="J697" s="16" t="s">
        <v>23</v>
      </c>
      <c r="K697" s="16"/>
      <c r="L697" s="16" t="s">
        <v>412</v>
      </c>
      <c r="M697" s="16" t="s">
        <v>145</v>
      </c>
      <c r="N697" s="16" t="s">
        <v>25</v>
      </c>
      <c r="O697" s="16" t="s">
        <v>146</v>
      </c>
      <c r="P697" s="16" t="s">
        <v>423</v>
      </c>
      <c r="Q697" s="91">
        <v>180</v>
      </c>
      <c r="R697" s="19">
        <f>IF(EXACT($D$6,"LOT 3 (Tots)"),SUMIF(Inventari!K:K,Tasques!E697,Inventari!Q:Q),SUMIFS(Inventari!Q:Q,Inventari!O:O,$D$7,Inventari!K:K,Tasques!E697))</f>
        <v>1</v>
      </c>
      <c r="S697" s="19"/>
      <c r="T697" s="91">
        <f t="shared" si="40"/>
        <v>180</v>
      </c>
      <c r="U697" s="19">
        <v>2</v>
      </c>
      <c r="V697" s="91">
        <f t="shared" si="41"/>
        <v>360</v>
      </c>
      <c r="W697" s="86" t="e">
        <f>_xlfn.XLOOKUP(P697,#REF!,#REF!)</f>
        <v>#REF!</v>
      </c>
      <c r="X697" s="78" t="e">
        <f t="shared" si="42"/>
        <v>#REF!</v>
      </c>
      <c r="Y697" s="78" t="e">
        <f>IF(EXACT(COUNTIFS($B$1:B697,B697,$E$1:E697,E697),_xlfn.MAXIFS(AA:AA,B:B,B697,E:E,E697)),SUMIFS(X:X,B:B,B697,E:E,E697),"")</f>
        <v>#REF!</v>
      </c>
      <c r="Z697" s="79" t="str">
        <f t="shared" si="43"/>
        <v/>
      </c>
      <c r="AA697" s="97">
        <f>COUNTIFS($B$1:B697,B697,$E$1:E697,E697)</f>
        <v>10</v>
      </c>
      <c r="AB697" s="97"/>
    </row>
    <row r="698" spans="1:28" ht="19.95" customHeight="1" x14ac:dyDescent="0.3">
      <c r="A698" s="3" t="s">
        <v>61</v>
      </c>
      <c r="B698" s="16" t="s">
        <v>1752</v>
      </c>
      <c r="C698" s="16" t="s">
        <v>1753</v>
      </c>
      <c r="D698" s="16" t="s">
        <v>139</v>
      </c>
      <c r="E698" s="16" t="s">
        <v>1061</v>
      </c>
      <c r="F698" s="16" t="s">
        <v>1062</v>
      </c>
      <c r="G698" s="16" t="s">
        <v>1824</v>
      </c>
      <c r="H698" s="16" t="s">
        <v>1825</v>
      </c>
      <c r="I698" s="16" t="s">
        <v>1826</v>
      </c>
      <c r="J698" s="16" t="s">
        <v>23</v>
      </c>
      <c r="K698" s="16"/>
      <c r="L698" s="16" t="s">
        <v>412</v>
      </c>
      <c r="M698" s="16" t="s">
        <v>145</v>
      </c>
      <c r="N698" s="16" t="s">
        <v>25</v>
      </c>
      <c r="O698" s="16" t="s">
        <v>146</v>
      </c>
      <c r="P698" s="16" t="s">
        <v>423</v>
      </c>
      <c r="Q698" s="91">
        <v>900</v>
      </c>
      <c r="R698" s="19">
        <f>IF(EXACT($D$6,"LOT 3 (Tots)"),SUMIF(Inventari!K:K,Tasques!E698,Inventari!Q:Q),SUMIFS(Inventari!Q:Q,Inventari!O:O,$D$7,Inventari!K:K,Tasques!E698))</f>
        <v>1</v>
      </c>
      <c r="S698" s="19"/>
      <c r="T698" s="91">
        <f t="shared" si="40"/>
        <v>900</v>
      </c>
      <c r="U698" s="19">
        <v>2</v>
      </c>
      <c r="V698" s="91">
        <f t="shared" si="41"/>
        <v>1800</v>
      </c>
      <c r="W698" s="86" t="e">
        <f>_xlfn.XLOOKUP(P698,#REF!,#REF!)</f>
        <v>#REF!</v>
      </c>
      <c r="X698" s="78" t="e">
        <f t="shared" si="42"/>
        <v>#REF!</v>
      </c>
      <c r="Y698" s="78" t="str">
        <f>IF(EXACT(COUNTIFS($B$1:B698,B698,$E$1:E698,E698),_xlfn.MAXIFS(AA:AA,B:B,B698,E:E,E698)),SUMIFS(X:X,B:B,B698,E:E,E698),"")</f>
        <v/>
      </c>
      <c r="Z698" s="79" t="str">
        <f t="shared" si="43"/>
        <v/>
      </c>
      <c r="AA698" s="97">
        <f>COUNTIFS($B$1:B698,B698,$E$1:E698,E698)</f>
        <v>1</v>
      </c>
      <c r="AB698" s="97"/>
    </row>
    <row r="699" spans="1:28" ht="19.95" customHeight="1" x14ac:dyDescent="0.3">
      <c r="A699" s="3" t="s">
        <v>61</v>
      </c>
      <c r="B699" s="16" t="s">
        <v>1752</v>
      </c>
      <c r="C699" s="16" t="s">
        <v>1753</v>
      </c>
      <c r="D699" s="16" t="s">
        <v>139</v>
      </c>
      <c r="E699" s="16" t="s">
        <v>1061</v>
      </c>
      <c r="F699" s="16" t="s">
        <v>1062</v>
      </c>
      <c r="G699" s="16" t="s">
        <v>1824</v>
      </c>
      <c r="H699" s="16" t="s">
        <v>1827</v>
      </c>
      <c r="I699" s="16" t="s">
        <v>1828</v>
      </c>
      <c r="J699" s="16" t="s">
        <v>23</v>
      </c>
      <c r="K699" s="16"/>
      <c r="L699" s="16" t="s">
        <v>412</v>
      </c>
      <c r="M699" s="16" t="s">
        <v>145</v>
      </c>
      <c r="N699" s="16" t="s">
        <v>25</v>
      </c>
      <c r="O699" s="16" t="s">
        <v>146</v>
      </c>
      <c r="P699" s="16" t="s">
        <v>423</v>
      </c>
      <c r="Q699" s="91">
        <v>900</v>
      </c>
      <c r="R699" s="19">
        <f>IF(EXACT($D$6,"LOT 3 (Tots)"),SUMIF(Inventari!K:K,Tasques!E699,Inventari!Q:Q),SUMIFS(Inventari!Q:Q,Inventari!O:O,$D$7,Inventari!K:K,Tasques!E699))</f>
        <v>1</v>
      </c>
      <c r="S699" s="19"/>
      <c r="T699" s="91">
        <f t="shared" si="40"/>
        <v>900</v>
      </c>
      <c r="U699" s="19">
        <v>2</v>
      </c>
      <c r="V699" s="91">
        <f t="shared" si="41"/>
        <v>1800</v>
      </c>
      <c r="W699" s="86" t="e">
        <f>_xlfn.XLOOKUP(P699,#REF!,#REF!)</f>
        <v>#REF!</v>
      </c>
      <c r="X699" s="78" t="e">
        <f t="shared" si="42"/>
        <v>#REF!</v>
      </c>
      <c r="Y699" s="78" t="str">
        <f>IF(EXACT(COUNTIFS($B$1:B699,B699,$E$1:E699,E699),_xlfn.MAXIFS(AA:AA,B:B,B699,E:E,E699)),SUMIFS(X:X,B:B,B699,E:E,E699),"")</f>
        <v/>
      </c>
      <c r="Z699" s="79" t="str">
        <f t="shared" si="43"/>
        <v/>
      </c>
      <c r="AA699" s="97">
        <f>COUNTIFS($B$1:B699,B699,$E$1:E699,E699)</f>
        <v>2</v>
      </c>
      <c r="AB699" s="97"/>
    </row>
    <row r="700" spans="1:28" ht="19.95" customHeight="1" x14ac:dyDescent="0.3">
      <c r="A700" s="3" t="s">
        <v>61</v>
      </c>
      <c r="B700" s="16" t="s">
        <v>1752</v>
      </c>
      <c r="C700" s="16" t="s">
        <v>1753</v>
      </c>
      <c r="D700" s="16" t="s">
        <v>139</v>
      </c>
      <c r="E700" s="16" t="s">
        <v>1061</v>
      </c>
      <c r="F700" s="16" t="s">
        <v>1062</v>
      </c>
      <c r="G700" s="16" t="s">
        <v>1824</v>
      </c>
      <c r="H700" s="16" t="s">
        <v>1829</v>
      </c>
      <c r="I700" s="16" t="s">
        <v>1830</v>
      </c>
      <c r="J700" s="16" t="s">
        <v>23</v>
      </c>
      <c r="K700" s="16"/>
      <c r="L700" s="16" t="s">
        <v>412</v>
      </c>
      <c r="M700" s="16" t="s">
        <v>145</v>
      </c>
      <c r="N700" s="16" t="s">
        <v>25</v>
      </c>
      <c r="O700" s="16" t="s">
        <v>146</v>
      </c>
      <c r="P700" s="16" t="s">
        <v>423</v>
      </c>
      <c r="Q700" s="91">
        <v>900</v>
      </c>
      <c r="R700" s="19">
        <f>IF(EXACT($D$6,"LOT 3 (Tots)"),SUMIF(Inventari!K:K,Tasques!E700,Inventari!Q:Q),SUMIFS(Inventari!Q:Q,Inventari!O:O,$D$7,Inventari!K:K,Tasques!E700))</f>
        <v>1</v>
      </c>
      <c r="S700" s="19"/>
      <c r="T700" s="91">
        <f t="shared" si="40"/>
        <v>900</v>
      </c>
      <c r="U700" s="19">
        <v>2</v>
      </c>
      <c r="V700" s="91">
        <f t="shared" si="41"/>
        <v>1800</v>
      </c>
      <c r="W700" s="86" t="e">
        <f>_xlfn.XLOOKUP(P700,#REF!,#REF!)</f>
        <v>#REF!</v>
      </c>
      <c r="X700" s="78" t="e">
        <f t="shared" si="42"/>
        <v>#REF!</v>
      </c>
      <c r="Y700" s="78" t="str">
        <f>IF(EXACT(COUNTIFS($B$1:B700,B700,$E$1:E700,E700),_xlfn.MAXIFS(AA:AA,B:B,B700,E:E,E700)),SUMIFS(X:X,B:B,B700,E:E,E700),"")</f>
        <v/>
      </c>
      <c r="Z700" s="79" t="str">
        <f t="shared" si="43"/>
        <v/>
      </c>
      <c r="AA700" s="97">
        <f>COUNTIFS($B$1:B700,B700,$E$1:E700,E700)</f>
        <v>3</v>
      </c>
      <c r="AB700" s="97"/>
    </row>
    <row r="701" spans="1:28" ht="19.95" customHeight="1" x14ac:dyDescent="0.3">
      <c r="A701" s="3" t="s">
        <v>61</v>
      </c>
      <c r="B701" s="16" t="s">
        <v>1752</v>
      </c>
      <c r="C701" s="16" t="s">
        <v>1753</v>
      </c>
      <c r="D701" s="16" t="s">
        <v>139</v>
      </c>
      <c r="E701" s="16" t="s">
        <v>1061</v>
      </c>
      <c r="F701" s="16" t="s">
        <v>1062</v>
      </c>
      <c r="G701" s="16" t="s">
        <v>1824</v>
      </c>
      <c r="H701" s="16" t="s">
        <v>1831</v>
      </c>
      <c r="I701" s="16" t="s">
        <v>1832</v>
      </c>
      <c r="J701" s="16" t="s">
        <v>23</v>
      </c>
      <c r="K701" s="16"/>
      <c r="L701" s="16" t="s">
        <v>412</v>
      </c>
      <c r="M701" s="16" t="s">
        <v>145</v>
      </c>
      <c r="N701" s="16" t="s">
        <v>25</v>
      </c>
      <c r="O701" s="16" t="s">
        <v>146</v>
      </c>
      <c r="P701" s="16" t="s">
        <v>423</v>
      </c>
      <c r="Q701" s="91">
        <v>900</v>
      </c>
      <c r="R701" s="19">
        <f>IF(EXACT($D$6,"LOT 3 (Tots)"),SUMIF(Inventari!K:K,Tasques!E701,Inventari!Q:Q),SUMIFS(Inventari!Q:Q,Inventari!O:O,$D$7,Inventari!K:K,Tasques!E701))</f>
        <v>1</v>
      </c>
      <c r="S701" s="19"/>
      <c r="T701" s="91">
        <f t="shared" si="40"/>
        <v>900</v>
      </c>
      <c r="U701" s="19">
        <v>2</v>
      </c>
      <c r="V701" s="91">
        <f t="shared" si="41"/>
        <v>1800</v>
      </c>
      <c r="W701" s="86" t="e">
        <f>_xlfn.XLOOKUP(P701,#REF!,#REF!)</f>
        <v>#REF!</v>
      </c>
      <c r="X701" s="78" t="e">
        <f t="shared" si="42"/>
        <v>#REF!</v>
      </c>
      <c r="Y701" s="78" t="str">
        <f>IF(EXACT(COUNTIFS($B$1:B701,B701,$E$1:E701,E701),_xlfn.MAXIFS(AA:AA,B:B,B701,E:E,E701)),SUMIFS(X:X,B:B,B701,E:E,E701),"")</f>
        <v/>
      </c>
      <c r="Z701" s="79" t="str">
        <f t="shared" si="43"/>
        <v/>
      </c>
      <c r="AA701" s="97">
        <f>COUNTIFS($B$1:B701,B701,$E$1:E701,E701)</f>
        <v>4</v>
      </c>
      <c r="AB701" s="97"/>
    </row>
    <row r="702" spans="1:28" ht="19.95" customHeight="1" x14ac:dyDescent="0.3">
      <c r="A702" s="3" t="s">
        <v>61</v>
      </c>
      <c r="B702" s="16" t="s">
        <v>1752</v>
      </c>
      <c r="C702" s="16" t="s">
        <v>1753</v>
      </c>
      <c r="D702" s="16" t="s">
        <v>139</v>
      </c>
      <c r="E702" s="16" t="s">
        <v>1061</v>
      </c>
      <c r="F702" s="16" t="s">
        <v>1062</v>
      </c>
      <c r="G702" s="16" t="s">
        <v>1824</v>
      </c>
      <c r="H702" s="16" t="s">
        <v>1833</v>
      </c>
      <c r="I702" s="16" t="s">
        <v>1834</v>
      </c>
      <c r="J702" s="16" t="s">
        <v>23</v>
      </c>
      <c r="K702" s="16"/>
      <c r="L702" s="16" t="s">
        <v>412</v>
      </c>
      <c r="M702" s="16" t="s">
        <v>145</v>
      </c>
      <c r="N702" s="16" t="s">
        <v>25</v>
      </c>
      <c r="O702" s="16" t="s">
        <v>146</v>
      </c>
      <c r="P702" s="16" t="s">
        <v>423</v>
      </c>
      <c r="Q702" s="91">
        <v>900</v>
      </c>
      <c r="R702" s="19">
        <f>IF(EXACT($D$6,"LOT 3 (Tots)"),SUMIF(Inventari!K:K,Tasques!E702,Inventari!Q:Q),SUMIFS(Inventari!Q:Q,Inventari!O:O,$D$7,Inventari!K:K,Tasques!E702))</f>
        <v>1</v>
      </c>
      <c r="S702" s="19"/>
      <c r="T702" s="91">
        <f t="shared" si="40"/>
        <v>900</v>
      </c>
      <c r="U702" s="19">
        <v>2</v>
      </c>
      <c r="V702" s="91">
        <f t="shared" si="41"/>
        <v>1800</v>
      </c>
      <c r="W702" s="86" t="e">
        <f>_xlfn.XLOOKUP(P702,#REF!,#REF!)</f>
        <v>#REF!</v>
      </c>
      <c r="X702" s="78" t="e">
        <f t="shared" si="42"/>
        <v>#REF!</v>
      </c>
      <c r="Y702" s="78" t="str">
        <f>IF(EXACT(COUNTIFS($B$1:B702,B702,$E$1:E702,E702),_xlfn.MAXIFS(AA:AA,B:B,B702,E:E,E702)),SUMIFS(X:X,B:B,B702,E:E,E702),"")</f>
        <v/>
      </c>
      <c r="Z702" s="79" t="str">
        <f t="shared" si="43"/>
        <v/>
      </c>
      <c r="AA702" s="97">
        <f>COUNTIFS($B$1:B702,B702,$E$1:E702,E702)</f>
        <v>5</v>
      </c>
      <c r="AB702" s="97"/>
    </row>
    <row r="703" spans="1:28" ht="19.95" customHeight="1" x14ac:dyDescent="0.3">
      <c r="A703" s="3" t="s">
        <v>61</v>
      </c>
      <c r="B703" s="16" t="s">
        <v>1752</v>
      </c>
      <c r="C703" s="16" t="s">
        <v>1753</v>
      </c>
      <c r="D703" s="16" t="s">
        <v>139</v>
      </c>
      <c r="E703" s="16" t="s">
        <v>1061</v>
      </c>
      <c r="F703" s="16" t="s">
        <v>1062</v>
      </c>
      <c r="G703" s="16" t="s">
        <v>1824</v>
      </c>
      <c r="H703" s="16" t="s">
        <v>1835</v>
      </c>
      <c r="I703" s="16" t="s">
        <v>1836</v>
      </c>
      <c r="J703" s="16" t="s">
        <v>23</v>
      </c>
      <c r="K703" s="16"/>
      <c r="L703" s="16" t="s">
        <v>412</v>
      </c>
      <c r="M703" s="16" t="s">
        <v>145</v>
      </c>
      <c r="N703" s="16" t="s">
        <v>25</v>
      </c>
      <c r="O703" s="16" t="s">
        <v>146</v>
      </c>
      <c r="P703" s="16" t="s">
        <v>423</v>
      </c>
      <c r="Q703" s="91">
        <v>900</v>
      </c>
      <c r="R703" s="19">
        <f>IF(EXACT($D$6,"LOT 3 (Tots)"),SUMIF(Inventari!K:K,Tasques!E703,Inventari!Q:Q),SUMIFS(Inventari!Q:Q,Inventari!O:O,$D$7,Inventari!K:K,Tasques!E703))</f>
        <v>1</v>
      </c>
      <c r="S703" s="19"/>
      <c r="T703" s="91">
        <f t="shared" si="40"/>
        <v>900</v>
      </c>
      <c r="U703" s="19">
        <v>2</v>
      </c>
      <c r="V703" s="91">
        <f t="shared" si="41"/>
        <v>1800</v>
      </c>
      <c r="W703" s="86" t="e">
        <f>_xlfn.XLOOKUP(P703,#REF!,#REF!)</f>
        <v>#REF!</v>
      </c>
      <c r="X703" s="78" t="e">
        <f t="shared" si="42"/>
        <v>#REF!</v>
      </c>
      <c r="Y703" s="78" t="str">
        <f>IF(EXACT(COUNTIFS($B$1:B703,B703,$E$1:E703,E703),_xlfn.MAXIFS(AA:AA,B:B,B703,E:E,E703)),SUMIFS(X:X,B:B,B703,E:E,E703),"")</f>
        <v/>
      </c>
      <c r="Z703" s="79" t="str">
        <f t="shared" si="43"/>
        <v/>
      </c>
      <c r="AA703" s="97">
        <f>COUNTIFS($B$1:B703,B703,$E$1:E703,E703)</f>
        <v>6</v>
      </c>
      <c r="AB703" s="97"/>
    </row>
    <row r="704" spans="1:28" ht="19.95" customHeight="1" x14ac:dyDescent="0.3">
      <c r="A704" s="3" t="s">
        <v>61</v>
      </c>
      <c r="B704" s="16" t="s">
        <v>1752</v>
      </c>
      <c r="C704" s="16" t="s">
        <v>1753</v>
      </c>
      <c r="D704" s="16" t="s">
        <v>139</v>
      </c>
      <c r="E704" s="16" t="s">
        <v>1061</v>
      </c>
      <c r="F704" s="16" t="s">
        <v>1062</v>
      </c>
      <c r="G704" s="16" t="s">
        <v>1824</v>
      </c>
      <c r="H704" s="16" t="s">
        <v>1837</v>
      </c>
      <c r="I704" s="16" t="s">
        <v>1838</v>
      </c>
      <c r="J704" s="16" t="s">
        <v>23</v>
      </c>
      <c r="K704" s="16"/>
      <c r="L704" s="16" t="s">
        <v>412</v>
      </c>
      <c r="M704" s="16" t="s">
        <v>145</v>
      </c>
      <c r="N704" s="16" t="s">
        <v>25</v>
      </c>
      <c r="O704" s="16" t="s">
        <v>146</v>
      </c>
      <c r="P704" s="16" t="s">
        <v>423</v>
      </c>
      <c r="Q704" s="91">
        <v>900</v>
      </c>
      <c r="R704" s="19">
        <f>IF(EXACT($D$6,"LOT 3 (Tots)"),SUMIF(Inventari!K:K,Tasques!E704,Inventari!Q:Q),SUMIFS(Inventari!Q:Q,Inventari!O:O,$D$7,Inventari!K:K,Tasques!E704))</f>
        <v>1</v>
      </c>
      <c r="S704" s="19"/>
      <c r="T704" s="91">
        <f t="shared" si="40"/>
        <v>900</v>
      </c>
      <c r="U704" s="19">
        <v>2</v>
      </c>
      <c r="V704" s="91">
        <f t="shared" si="41"/>
        <v>1800</v>
      </c>
      <c r="W704" s="86" t="e">
        <f>_xlfn.XLOOKUP(P704,#REF!,#REF!)</f>
        <v>#REF!</v>
      </c>
      <c r="X704" s="78" t="e">
        <f t="shared" si="42"/>
        <v>#REF!</v>
      </c>
      <c r="Y704" s="78" t="str">
        <f>IF(EXACT(COUNTIFS($B$1:B704,B704,$E$1:E704,E704),_xlfn.MAXIFS(AA:AA,B:B,B704,E:E,E704)),SUMIFS(X:X,B:B,B704,E:E,E704),"")</f>
        <v/>
      </c>
      <c r="Z704" s="79" t="str">
        <f t="shared" si="43"/>
        <v/>
      </c>
      <c r="AA704" s="97">
        <f>COUNTIFS($B$1:B704,B704,$E$1:E704,E704)</f>
        <v>7</v>
      </c>
      <c r="AB704" s="97"/>
    </row>
    <row r="705" spans="1:28" ht="19.95" customHeight="1" x14ac:dyDescent="0.3">
      <c r="A705" s="3" t="s">
        <v>61</v>
      </c>
      <c r="B705" s="16" t="s">
        <v>1752</v>
      </c>
      <c r="C705" s="16" t="s">
        <v>1753</v>
      </c>
      <c r="D705" s="16" t="s">
        <v>139</v>
      </c>
      <c r="E705" s="16" t="s">
        <v>1061</v>
      </c>
      <c r="F705" s="16" t="s">
        <v>1062</v>
      </c>
      <c r="G705" s="16" t="s">
        <v>1824</v>
      </c>
      <c r="H705" s="16" t="s">
        <v>1839</v>
      </c>
      <c r="I705" s="16" t="s">
        <v>1840</v>
      </c>
      <c r="J705" s="16" t="s">
        <v>23</v>
      </c>
      <c r="K705" s="16"/>
      <c r="L705" s="16" t="s">
        <v>412</v>
      </c>
      <c r="M705" s="16" t="s">
        <v>145</v>
      </c>
      <c r="N705" s="16" t="s">
        <v>25</v>
      </c>
      <c r="O705" s="16" t="s">
        <v>146</v>
      </c>
      <c r="P705" s="16" t="s">
        <v>423</v>
      </c>
      <c r="Q705" s="91">
        <v>900</v>
      </c>
      <c r="R705" s="19">
        <f>IF(EXACT($D$6,"LOT 3 (Tots)"),SUMIF(Inventari!K:K,Tasques!E705,Inventari!Q:Q),SUMIFS(Inventari!Q:Q,Inventari!O:O,$D$7,Inventari!K:K,Tasques!E705))</f>
        <v>1</v>
      </c>
      <c r="S705" s="19"/>
      <c r="T705" s="91">
        <f t="shared" si="40"/>
        <v>900</v>
      </c>
      <c r="U705" s="19">
        <v>2</v>
      </c>
      <c r="V705" s="91">
        <f t="shared" si="41"/>
        <v>1800</v>
      </c>
      <c r="W705" s="86" t="e">
        <f>_xlfn.XLOOKUP(P705,#REF!,#REF!)</f>
        <v>#REF!</v>
      </c>
      <c r="X705" s="78" t="e">
        <f t="shared" si="42"/>
        <v>#REF!</v>
      </c>
      <c r="Y705" s="78" t="str">
        <f>IF(EXACT(COUNTIFS($B$1:B705,B705,$E$1:E705,E705),_xlfn.MAXIFS(AA:AA,B:B,B705,E:E,E705)),SUMIFS(X:X,B:B,B705,E:E,E705),"")</f>
        <v/>
      </c>
      <c r="Z705" s="79" t="str">
        <f t="shared" si="43"/>
        <v/>
      </c>
      <c r="AA705" s="97">
        <f>COUNTIFS($B$1:B705,B705,$E$1:E705,E705)</f>
        <v>8</v>
      </c>
      <c r="AB705" s="97"/>
    </row>
    <row r="706" spans="1:28" ht="19.95" customHeight="1" x14ac:dyDescent="0.3">
      <c r="A706" s="3" t="s">
        <v>61</v>
      </c>
      <c r="B706" s="16" t="s">
        <v>1752</v>
      </c>
      <c r="C706" s="16" t="s">
        <v>1753</v>
      </c>
      <c r="D706" s="16" t="s">
        <v>139</v>
      </c>
      <c r="E706" s="16" t="s">
        <v>1061</v>
      </c>
      <c r="F706" s="16" t="s">
        <v>1062</v>
      </c>
      <c r="G706" s="16" t="s">
        <v>1824</v>
      </c>
      <c r="H706" s="16" t="s">
        <v>1841</v>
      </c>
      <c r="I706" s="16" t="s">
        <v>1842</v>
      </c>
      <c r="J706" s="16" t="s">
        <v>23</v>
      </c>
      <c r="K706" s="16"/>
      <c r="L706" s="16" t="s">
        <v>412</v>
      </c>
      <c r="M706" s="16" t="s">
        <v>145</v>
      </c>
      <c r="N706" s="16" t="s">
        <v>25</v>
      </c>
      <c r="O706" s="16" t="s">
        <v>146</v>
      </c>
      <c r="P706" s="16" t="s">
        <v>423</v>
      </c>
      <c r="Q706" s="91">
        <v>900</v>
      </c>
      <c r="R706" s="19">
        <f>IF(EXACT($D$6,"LOT 3 (Tots)"),SUMIF(Inventari!K:K,Tasques!E706,Inventari!Q:Q),SUMIFS(Inventari!Q:Q,Inventari!O:O,$D$7,Inventari!K:K,Tasques!E706))</f>
        <v>1</v>
      </c>
      <c r="S706" s="19"/>
      <c r="T706" s="91">
        <f t="shared" si="40"/>
        <v>900</v>
      </c>
      <c r="U706" s="19">
        <v>2</v>
      </c>
      <c r="V706" s="91">
        <f t="shared" si="41"/>
        <v>1800</v>
      </c>
      <c r="W706" s="86" t="e">
        <f>_xlfn.XLOOKUP(P706,#REF!,#REF!)</f>
        <v>#REF!</v>
      </c>
      <c r="X706" s="78" t="e">
        <f t="shared" si="42"/>
        <v>#REF!</v>
      </c>
      <c r="Y706" s="78" t="str">
        <f>IF(EXACT(COUNTIFS($B$1:B706,B706,$E$1:E706,E706),_xlfn.MAXIFS(AA:AA,B:B,B706,E:E,E706)),SUMIFS(X:X,B:B,B706,E:E,E706),"")</f>
        <v/>
      </c>
      <c r="Z706" s="79" t="str">
        <f t="shared" si="43"/>
        <v/>
      </c>
      <c r="AA706" s="97">
        <f>COUNTIFS($B$1:B706,B706,$E$1:E706,E706)</f>
        <v>9</v>
      </c>
      <c r="AB706" s="97"/>
    </row>
    <row r="707" spans="1:28" ht="19.95" customHeight="1" x14ac:dyDescent="0.3">
      <c r="A707" s="3" t="s">
        <v>61</v>
      </c>
      <c r="B707" s="16" t="s">
        <v>1752</v>
      </c>
      <c r="C707" s="16" t="s">
        <v>1753</v>
      </c>
      <c r="D707" s="16" t="s">
        <v>139</v>
      </c>
      <c r="E707" s="16" t="s">
        <v>1061</v>
      </c>
      <c r="F707" s="16" t="s">
        <v>1062</v>
      </c>
      <c r="G707" s="16" t="s">
        <v>1824</v>
      </c>
      <c r="H707" s="16" t="s">
        <v>1843</v>
      </c>
      <c r="I707" s="16" t="s">
        <v>1844</v>
      </c>
      <c r="J707" s="16" t="s">
        <v>23</v>
      </c>
      <c r="K707" s="16"/>
      <c r="L707" s="16" t="s">
        <v>412</v>
      </c>
      <c r="M707" s="16" t="s">
        <v>145</v>
      </c>
      <c r="N707" s="16" t="s">
        <v>25</v>
      </c>
      <c r="O707" s="16" t="s">
        <v>146</v>
      </c>
      <c r="P707" s="16" t="s">
        <v>423</v>
      </c>
      <c r="Q707" s="91">
        <v>900</v>
      </c>
      <c r="R707" s="19">
        <f>IF(EXACT($D$6,"LOT 3 (Tots)"),SUMIF(Inventari!K:K,Tasques!E707,Inventari!Q:Q),SUMIFS(Inventari!Q:Q,Inventari!O:O,$D$7,Inventari!K:K,Tasques!E707))</f>
        <v>1</v>
      </c>
      <c r="S707" s="19"/>
      <c r="T707" s="91">
        <f t="shared" si="40"/>
        <v>900</v>
      </c>
      <c r="U707" s="19">
        <v>2</v>
      </c>
      <c r="V707" s="91">
        <f t="shared" si="41"/>
        <v>1800</v>
      </c>
      <c r="W707" s="86" t="e">
        <f>_xlfn.XLOOKUP(P707,#REF!,#REF!)</f>
        <v>#REF!</v>
      </c>
      <c r="X707" s="78" t="e">
        <f t="shared" si="42"/>
        <v>#REF!</v>
      </c>
      <c r="Y707" s="78" t="e">
        <f>IF(EXACT(COUNTIFS($B$1:B707,B707,$E$1:E707,E707),_xlfn.MAXIFS(AA:AA,B:B,B707,E:E,E707)),SUMIFS(X:X,B:B,B707,E:E,E707),"")</f>
        <v>#REF!</v>
      </c>
      <c r="Z707" s="79" t="e">
        <f t="shared" si="43"/>
        <v>#REF!</v>
      </c>
      <c r="AA707" s="97">
        <f>COUNTIFS($B$1:B707,B707,$E$1:E707,E707)</f>
        <v>10</v>
      </c>
      <c r="AB707" s="97"/>
    </row>
    <row r="708" spans="1:28" ht="19.95" customHeight="1" x14ac:dyDescent="0.3">
      <c r="A708" s="9" t="s">
        <v>61</v>
      </c>
      <c r="B708" s="21" t="s">
        <v>1845</v>
      </c>
      <c r="C708" s="21" t="s">
        <v>1846</v>
      </c>
      <c r="D708" s="21" t="s">
        <v>273</v>
      </c>
      <c r="E708" s="21" t="s">
        <v>274</v>
      </c>
      <c r="F708" s="21" t="s">
        <v>275</v>
      </c>
      <c r="G708" s="21" t="s">
        <v>1847</v>
      </c>
      <c r="H708" s="21" t="s">
        <v>1848</v>
      </c>
      <c r="I708" s="21" t="s">
        <v>1849</v>
      </c>
      <c r="J708" s="21" t="s">
        <v>23</v>
      </c>
      <c r="K708" s="21"/>
      <c r="L708" s="21" t="s">
        <v>368</v>
      </c>
      <c r="M708" s="21" t="s">
        <v>145</v>
      </c>
      <c r="N708" s="21" t="s">
        <v>25</v>
      </c>
      <c r="O708" s="21" t="s">
        <v>146</v>
      </c>
      <c r="P708" s="21" t="s">
        <v>1423</v>
      </c>
      <c r="Q708" s="92">
        <v>360</v>
      </c>
      <c r="R708" s="22">
        <f>IF(EXACT($D$6,"LOT 3 (Tots)"),SUMIF(Inventari!K:K,Tasques!E708,Inventari!Q:Q),SUMIFS(Inventari!Q:Q,Inventari!O:O,$D$7,Inventari!K:K,Tasques!E708))</f>
        <v>5</v>
      </c>
      <c r="S708" s="22"/>
      <c r="T708" s="92">
        <f t="shared" si="40"/>
        <v>1800</v>
      </c>
      <c r="U708" s="22">
        <v>12</v>
      </c>
      <c r="V708" s="92">
        <f t="shared" si="41"/>
        <v>21600</v>
      </c>
      <c r="W708" s="87" t="e">
        <f>_xlfn.XLOOKUP(P708,#REF!,#REF!)</f>
        <v>#REF!</v>
      </c>
      <c r="X708" s="80" t="e">
        <f t="shared" si="42"/>
        <v>#REF!</v>
      </c>
      <c r="Y708" s="80" t="str">
        <f>IF(EXACT(COUNTIFS($B$1:B708,B708,$E$1:E708,E708),_xlfn.MAXIFS(AA:AA,B:B,B708,E:E,E708)),SUMIFS(X:X,B:B,B708,E:E,E708),"")</f>
        <v/>
      </c>
      <c r="Z708" s="81" t="str">
        <f t="shared" si="43"/>
        <v/>
      </c>
      <c r="AA708" s="98">
        <f>COUNTIFS($B$1:B708,B708,$E$1:E708,E708)</f>
        <v>1</v>
      </c>
      <c r="AB708" s="98"/>
    </row>
    <row r="709" spans="1:28" ht="19.95" customHeight="1" x14ac:dyDescent="0.3">
      <c r="A709" s="9" t="s">
        <v>61</v>
      </c>
      <c r="B709" s="21" t="s">
        <v>1845</v>
      </c>
      <c r="C709" s="21" t="s">
        <v>1846</v>
      </c>
      <c r="D709" s="21" t="s">
        <v>273</v>
      </c>
      <c r="E709" s="21" t="s">
        <v>274</v>
      </c>
      <c r="F709" s="21" t="s">
        <v>275</v>
      </c>
      <c r="G709" s="21" t="s">
        <v>1847</v>
      </c>
      <c r="H709" s="21" t="s">
        <v>1850</v>
      </c>
      <c r="I709" s="21" t="s">
        <v>1851</v>
      </c>
      <c r="J709" s="21" t="s">
        <v>23</v>
      </c>
      <c r="K709" s="21"/>
      <c r="L709" s="21" t="s">
        <v>368</v>
      </c>
      <c r="M709" s="21" t="s">
        <v>145</v>
      </c>
      <c r="N709" s="21" t="s">
        <v>25</v>
      </c>
      <c r="O709" s="21" t="s">
        <v>146</v>
      </c>
      <c r="P709" s="21" t="s">
        <v>1423</v>
      </c>
      <c r="Q709" s="92">
        <v>360</v>
      </c>
      <c r="R709" s="22">
        <f>IF(EXACT($D$6,"LOT 3 (Tots)"),SUMIF(Inventari!K:K,Tasques!E709,Inventari!Q:Q),SUMIFS(Inventari!Q:Q,Inventari!O:O,$D$7,Inventari!K:K,Tasques!E709))</f>
        <v>5</v>
      </c>
      <c r="S709" s="22"/>
      <c r="T709" s="92">
        <f t="shared" si="40"/>
        <v>1800</v>
      </c>
      <c r="U709" s="22">
        <v>12</v>
      </c>
      <c r="V709" s="92">
        <f t="shared" si="41"/>
        <v>21600</v>
      </c>
      <c r="W709" s="87" t="e">
        <f>_xlfn.XLOOKUP(P709,#REF!,#REF!)</f>
        <v>#REF!</v>
      </c>
      <c r="X709" s="80" t="e">
        <f t="shared" si="42"/>
        <v>#REF!</v>
      </c>
      <c r="Y709" s="80" t="e">
        <f>IF(EXACT(COUNTIFS($B$1:B709,B709,$E$1:E709,E709),_xlfn.MAXIFS(AA:AA,B:B,B709,E:E,E709)),SUMIFS(X:X,B:B,B709,E:E,E709),"")</f>
        <v>#REF!</v>
      </c>
      <c r="Z709" s="81" t="e">
        <f t="shared" si="43"/>
        <v>#REF!</v>
      </c>
      <c r="AA709" s="98">
        <f>COUNTIFS($B$1:B709,B709,$E$1:E709,E709)</f>
        <v>2</v>
      </c>
      <c r="AB709" s="98"/>
    </row>
    <row r="710" spans="1:28" ht="19.95" customHeight="1" x14ac:dyDescent="0.3">
      <c r="A710" s="3" t="s">
        <v>61</v>
      </c>
      <c r="B710" s="16" t="s">
        <v>1852</v>
      </c>
      <c r="C710" s="16" t="s">
        <v>1853</v>
      </c>
      <c r="D710" s="16" t="s">
        <v>273</v>
      </c>
      <c r="E710" s="16" t="s">
        <v>1854</v>
      </c>
      <c r="F710" s="16" t="s">
        <v>1855</v>
      </c>
      <c r="G710" s="16" t="s">
        <v>1856</v>
      </c>
      <c r="H710" s="16" t="s">
        <v>1857</v>
      </c>
      <c r="I710" s="16" t="s">
        <v>1858</v>
      </c>
      <c r="J710" s="16" t="s">
        <v>23</v>
      </c>
      <c r="K710" s="16"/>
      <c r="L710" s="16" t="s">
        <v>120</v>
      </c>
      <c r="M710" s="16" t="s">
        <v>145</v>
      </c>
      <c r="N710" s="16" t="s">
        <v>25</v>
      </c>
      <c r="O710" s="16" t="s">
        <v>146</v>
      </c>
      <c r="P710" s="16" t="s">
        <v>1423</v>
      </c>
      <c r="Q710" s="91">
        <v>1440</v>
      </c>
      <c r="R710" s="19">
        <f>IF(EXACT($D$6,"LOT 3 (Tots)"),SUMIF(Inventari!K:K,Tasques!E710,Inventari!Q:Q),SUMIFS(Inventari!Q:Q,Inventari!O:O,$D$7,Inventari!K:K,Tasques!E710))</f>
        <v>1</v>
      </c>
      <c r="S710" s="19"/>
      <c r="T710" s="91">
        <f t="shared" si="40"/>
        <v>1440</v>
      </c>
      <c r="U710" s="19">
        <v>1</v>
      </c>
      <c r="V710" s="91">
        <f t="shared" si="41"/>
        <v>1440</v>
      </c>
      <c r="W710" s="86" t="e">
        <f>_xlfn.XLOOKUP(P710,#REF!,#REF!)</f>
        <v>#REF!</v>
      </c>
      <c r="X710" s="78" t="e">
        <f t="shared" si="42"/>
        <v>#REF!</v>
      </c>
      <c r="Y710" s="78" t="str">
        <f>IF(EXACT(COUNTIFS($B$1:B710,B710,$E$1:E710,E710),_xlfn.MAXIFS(AA:AA,B:B,B710,E:E,E710)),SUMIFS(X:X,B:B,B710,E:E,E710),"")</f>
        <v/>
      </c>
      <c r="Z710" s="79" t="str">
        <f t="shared" si="43"/>
        <v/>
      </c>
      <c r="AA710" s="97">
        <f>COUNTIFS($B$1:B710,B710,$E$1:E710,E710)</f>
        <v>1</v>
      </c>
      <c r="AB710" s="97"/>
    </row>
    <row r="711" spans="1:28" ht="19.95" customHeight="1" x14ac:dyDescent="0.3">
      <c r="A711" s="3" t="s">
        <v>61</v>
      </c>
      <c r="B711" s="16" t="s">
        <v>1852</v>
      </c>
      <c r="C711" s="16" t="s">
        <v>1853</v>
      </c>
      <c r="D711" s="16" t="s">
        <v>273</v>
      </c>
      <c r="E711" s="16" t="s">
        <v>1854</v>
      </c>
      <c r="F711" s="16" t="s">
        <v>1855</v>
      </c>
      <c r="G711" s="16" t="s">
        <v>1856</v>
      </c>
      <c r="H711" s="16" t="s">
        <v>1859</v>
      </c>
      <c r="I711" s="16" t="s">
        <v>149</v>
      </c>
      <c r="J711" s="16" t="s">
        <v>23</v>
      </c>
      <c r="K711" s="16"/>
      <c r="L711" s="16" t="s">
        <v>120</v>
      </c>
      <c r="M711" s="16" t="s">
        <v>145</v>
      </c>
      <c r="N711" s="16" t="s">
        <v>25</v>
      </c>
      <c r="O711" s="16" t="s">
        <v>146</v>
      </c>
      <c r="P711" s="16" t="s">
        <v>1423</v>
      </c>
      <c r="Q711" s="91">
        <v>1440</v>
      </c>
      <c r="R711" s="19">
        <f>IF(EXACT($D$6,"LOT 3 (Tots)"),SUMIF(Inventari!K:K,Tasques!E711,Inventari!Q:Q),SUMIFS(Inventari!Q:Q,Inventari!O:O,$D$7,Inventari!K:K,Tasques!E711))</f>
        <v>1</v>
      </c>
      <c r="S711" s="19"/>
      <c r="T711" s="91">
        <f t="shared" si="40"/>
        <v>1440</v>
      </c>
      <c r="U711" s="19">
        <v>1</v>
      </c>
      <c r="V711" s="91">
        <f t="shared" si="41"/>
        <v>1440</v>
      </c>
      <c r="W711" s="86" t="e">
        <f>_xlfn.XLOOKUP(P711,#REF!,#REF!)</f>
        <v>#REF!</v>
      </c>
      <c r="X711" s="78" t="e">
        <f t="shared" si="42"/>
        <v>#REF!</v>
      </c>
      <c r="Y711" s="78" t="str">
        <f>IF(EXACT(COUNTIFS($B$1:B711,B711,$E$1:E711,E711),_xlfn.MAXIFS(AA:AA,B:B,B711,E:E,E711)),SUMIFS(X:X,B:B,B711,E:E,E711),"")</f>
        <v/>
      </c>
      <c r="Z711" s="79" t="str">
        <f t="shared" si="43"/>
        <v/>
      </c>
      <c r="AA711" s="97">
        <f>COUNTIFS($B$1:B711,B711,$E$1:E711,E711)</f>
        <v>2</v>
      </c>
      <c r="AB711" s="97"/>
    </row>
    <row r="712" spans="1:28" ht="19.95" customHeight="1" x14ac:dyDescent="0.3">
      <c r="A712" s="3" t="s">
        <v>61</v>
      </c>
      <c r="B712" s="16" t="s">
        <v>1852</v>
      </c>
      <c r="C712" s="16" t="s">
        <v>1853</v>
      </c>
      <c r="D712" s="16" t="s">
        <v>273</v>
      </c>
      <c r="E712" s="16" t="s">
        <v>1854</v>
      </c>
      <c r="F712" s="16" t="s">
        <v>1855</v>
      </c>
      <c r="G712" s="16" t="s">
        <v>1856</v>
      </c>
      <c r="H712" s="16" t="s">
        <v>1860</v>
      </c>
      <c r="I712" s="16" t="s">
        <v>151</v>
      </c>
      <c r="J712" s="16" t="s">
        <v>23</v>
      </c>
      <c r="K712" s="16"/>
      <c r="L712" s="16" t="s">
        <v>120</v>
      </c>
      <c r="M712" s="16" t="s">
        <v>145</v>
      </c>
      <c r="N712" s="16" t="s">
        <v>25</v>
      </c>
      <c r="O712" s="16" t="s">
        <v>146</v>
      </c>
      <c r="P712" s="16" t="s">
        <v>1423</v>
      </c>
      <c r="Q712" s="91">
        <v>1440</v>
      </c>
      <c r="R712" s="19">
        <f>IF(EXACT($D$6,"LOT 3 (Tots)"),SUMIF(Inventari!K:K,Tasques!E712,Inventari!Q:Q),SUMIFS(Inventari!Q:Q,Inventari!O:O,$D$7,Inventari!K:K,Tasques!E712))</f>
        <v>1</v>
      </c>
      <c r="S712" s="19"/>
      <c r="T712" s="91">
        <f t="shared" si="40"/>
        <v>1440</v>
      </c>
      <c r="U712" s="19">
        <v>1</v>
      </c>
      <c r="V712" s="91">
        <f t="shared" si="41"/>
        <v>1440</v>
      </c>
      <c r="W712" s="86" t="e">
        <f>_xlfn.XLOOKUP(P712,#REF!,#REF!)</f>
        <v>#REF!</v>
      </c>
      <c r="X712" s="78" t="e">
        <f t="shared" si="42"/>
        <v>#REF!</v>
      </c>
      <c r="Y712" s="78" t="str">
        <f>IF(EXACT(COUNTIFS($B$1:B712,B712,$E$1:E712,E712),_xlfn.MAXIFS(AA:AA,B:B,B712,E:E,E712)),SUMIFS(X:X,B:B,B712,E:E,E712),"")</f>
        <v/>
      </c>
      <c r="Z712" s="79" t="str">
        <f t="shared" si="43"/>
        <v/>
      </c>
      <c r="AA712" s="97">
        <f>COUNTIFS($B$1:B712,B712,$E$1:E712,E712)</f>
        <v>3</v>
      </c>
      <c r="AB712" s="97"/>
    </row>
    <row r="713" spans="1:28" ht="19.95" customHeight="1" x14ac:dyDescent="0.3">
      <c r="A713" s="3" t="s">
        <v>61</v>
      </c>
      <c r="B713" s="16" t="s">
        <v>1852</v>
      </c>
      <c r="C713" s="16" t="s">
        <v>1853</v>
      </c>
      <c r="D713" s="16" t="s">
        <v>273</v>
      </c>
      <c r="E713" s="16" t="s">
        <v>1854</v>
      </c>
      <c r="F713" s="16" t="s">
        <v>1855</v>
      </c>
      <c r="G713" s="16" t="s">
        <v>1856</v>
      </c>
      <c r="H713" s="16" t="s">
        <v>1861</v>
      </c>
      <c r="I713" s="16" t="s">
        <v>1361</v>
      </c>
      <c r="J713" s="16" t="s">
        <v>23</v>
      </c>
      <c r="K713" s="16"/>
      <c r="L713" s="16" t="s">
        <v>120</v>
      </c>
      <c r="M713" s="16" t="s">
        <v>145</v>
      </c>
      <c r="N713" s="16" t="s">
        <v>25</v>
      </c>
      <c r="O713" s="16" t="s">
        <v>146</v>
      </c>
      <c r="P713" s="16" t="s">
        <v>1423</v>
      </c>
      <c r="Q713" s="91">
        <v>1440</v>
      </c>
      <c r="R713" s="19">
        <f>IF(EXACT($D$6,"LOT 3 (Tots)"),SUMIF(Inventari!K:K,Tasques!E713,Inventari!Q:Q),SUMIFS(Inventari!Q:Q,Inventari!O:O,$D$7,Inventari!K:K,Tasques!E713))</f>
        <v>1</v>
      </c>
      <c r="S713" s="19"/>
      <c r="T713" s="91">
        <f t="shared" ref="T713:T776" si="44">Q713*R713</f>
        <v>1440</v>
      </c>
      <c r="U713" s="19">
        <v>1</v>
      </c>
      <c r="V713" s="91">
        <f t="shared" ref="V713:V776" si="45">T713*U713</f>
        <v>1440</v>
      </c>
      <c r="W713" s="86" t="e">
        <f>_xlfn.XLOOKUP(P713,#REF!,#REF!)</f>
        <v>#REF!</v>
      </c>
      <c r="X713" s="78" t="e">
        <f t="shared" ref="X713:X776" si="46">(V713/3600)*W713</f>
        <v>#REF!</v>
      </c>
      <c r="Y713" s="78" t="str">
        <f>IF(EXACT(COUNTIFS($B$1:B713,B713,$E$1:E713,E713),_xlfn.MAXIFS(AA:AA,B:B,B713,E:E,E713)),SUMIFS(X:X,B:B,B713,E:E,E713),"")</f>
        <v/>
      </c>
      <c r="Z713" s="79" t="str">
        <f t="shared" si="43"/>
        <v/>
      </c>
      <c r="AA713" s="97">
        <f>COUNTIFS($B$1:B713,B713,$E$1:E713,E713)</f>
        <v>4</v>
      </c>
      <c r="AB713" s="97"/>
    </row>
    <row r="714" spans="1:28" ht="19.95" customHeight="1" x14ac:dyDescent="0.3">
      <c r="A714" s="3" t="s">
        <v>61</v>
      </c>
      <c r="B714" s="16" t="s">
        <v>1852</v>
      </c>
      <c r="C714" s="16" t="s">
        <v>1853</v>
      </c>
      <c r="D714" s="16" t="s">
        <v>273</v>
      </c>
      <c r="E714" s="16" t="s">
        <v>1854</v>
      </c>
      <c r="F714" s="16" t="s">
        <v>1855</v>
      </c>
      <c r="G714" s="16" t="s">
        <v>1856</v>
      </c>
      <c r="H714" s="16" t="s">
        <v>1862</v>
      </c>
      <c r="I714" s="16" t="s">
        <v>153</v>
      </c>
      <c r="J714" s="16" t="s">
        <v>23</v>
      </c>
      <c r="K714" s="16"/>
      <c r="L714" s="16" t="s">
        <v>120</v>
      </c>
      <c r="M714" s="16" t="s">
        <v>145</v>
      </c>
      <c r="N714" s="16" t="s">
        <v>25</v>
      </c>
      <c r="O714" s="16" t="s">
        <v>146</v>
      </c>
      <c r="P714" s="16" t="s">
        <v>1423</v>
      </c>
      <c r="Q714" s="91">
        <v>1440</v>
      </c>
      <c r="R714" s="19">
        <f>IF(EXACT($D$6,"LOT 3 (Tots)"),SUMIF(Inventari!K:K,Tasques!E714,Inventari!Q:Q),SUMIFS(Inventari!Q:Q,Inventari!O:O,$D$7,Inventari!K:K,Tasques!E714))</f>
        <v>1</v>
      </c>
      <c r="S714" s="19"/>
      <c r="T714" s="91">
        <f t="shared" si="44"/>
        <v>1440</v>
      </c>
      <c r="U714" s="19">
        <v>1</v>
      </c>
      <c r="V714" s="91">
        <f t="shared" si="45"/>
        <v>1440</v>
      </c>
      <c r="W714" s="86" t="e">
        <f>_xlfn.XLOOKUP(P714,#REF!,#REF!)</f>
        <v>#REF!</v>
      </c>
      <c r="X714" s="78" t="e">
        <f t="shared" si="46"/>
        <v>#REF!</v>
      </c>
      <c r="Y714" s="78" t="e">
        <f>IF(EXACT(COUNTIFS($B$1:B714,B714,$E$1:E714,E714),_xlfn.MAXIFS(AA:AA,B:B,B714,E:E,E714)),SUMIFS(X:X,B:B,B714,E:E,E714),"")</f>
        <v>#REF!</v>
      </c>
      <c r="Z714" s="79" t="str">
        <f t="shared" si="43"/>
        <v/>
      </c>
      <c r="AA714" s="97">
        <f>COUNTIFS($B$1:B714,B714,$E$1:E714,E714)</f>
        <v>5</v>
      </c>
      <c r="AB714" s="97"/>
    </row>
    <row r="715" spans="1:28" ht="19.95" customHeight="1" x14ac:dyDescent="0.3">
      <c r="A715" s="3" t="s">
        <v>61</v>
      </c>
      <c r="B715" s="16" t="s">
        <v>1852</v>
      </c>
      <c r="C715" s="16" t="s">
        <v>1853</v>
      </c>
      <c r="D715" s="16" t="s">
        <v>273</v>
      </c>
      <c r="E715" s="16" t="s">
        <v>312</v>
      </c>
      <c r="F715" s="16" t="s">
        <v>313</v>
      </c>
      <c r="G715" s="16" t="s">
        <v>1863</v>
      </c>
      <c r="H715" s="16" t="s">
        <v>1864</v>
      </c>
      <c r="I715" s="16" t="s">
        <v>1865</v>
      </c>
      <c r="J715" s="16" t="s">
        <v>23</v>
      </c>
      <c r="K715" s="16"/>
      <c r="L715" s="16" t="s">
        <v>120</v>
      </c>
      <c r="M715" s="16" t="s">
        <v>145</v>
      </c>
      <c r="N715" s="16" t="s">
        <v>25</v>
      </c>
      <c r="O715" s="16" t="s">
        <v>146</v>
      </c>
      <c r="P715" s="16" t="s">
        <v>1423</v>
      </c>
      <c r="Q715" s="91">
        <v>600</v>
      </c>
      <c r="R715" s="19">
        <f>IF(EXACT($D$6,"LOT 3 (Tots)"),SUMIF(Inventari!K:K,Tasques!E715,Inventari!Q:Q),SUMIFS(Inventari!Q:Q,Inventari!O:O,$D$7,Inventari!K:K,Tasques!E715))</f>
        <v>3</v>
      </c>
      <c r="S715" s="19"/>
      <c r="T715" s="91">
        <f t="shared" si="44"/>
        <v>1800</v>
      </c>
      <c r="U715" s="19">
        <v>1</v>
      </c>
      <c r="V715" s="91">
        <f t="shared" si="45"/>
        <v>1800</v>
      </c>
      <c r="W715" s="86" t="e">
        <f>_xlfn.XLOOKUP(P715,#REF!,#REF!)</f>
        <v>#REF!</v>
      </c>
      <c r="X715" s="78" t="e">
        <f t="shared" si="46"/>
        <v>#REF!</v>
      </c>
      <c r="Y715" s="78" t="str">
        <f>IF(EXACT(COUNTIFS($B$1:B715,B715,$E$1:E715,E715),_xlfn.MAXIFS(AA:AA,B:B,B715,E:E,E715)),SUMIFS(X:X,B:B,B715,E:E,E715),"")</f>
        <v/>
      </c>
      <c r="Z715" s="79" t="str">
        <f t="shared" si="43"/>
        <v/>
      </c>
      <c r="AA715" s="97">
        <f>COUNTIFS($B$1:B715,B715,$E$1:E715,E715)</f>
        <v>1</v>
      </c>
      <c r="AB715" s="97"/>
    </row>
    <row r="716" spans="1:28" ht="19.95" customHeight="1" x14ac:dyDescent="0.3">
      <c r="A716" s="3" t="s">
        <v>61</v>
      </c>
      <c r="B716" s="16" t="s">
        <v>1852</v>
      </c>
      <c r="C716" s="16" t="s">
        <v>1853</v>
      </c>
      <c r="D716" s="16" t="s">
        <v>273</v>
      </c>
      <c r="E716" s="16" t="s">
        <v>312</v>
      </c>
      <c r="F716" s="16" t="s">
        <v>313</v>
      </c>
      <c r="G716" s="16" t="s">
        <v>1863</v>
      </c>
      <c r="H716" s="16" t="s">
        <v>1866</v>
      </c>
      <c r="I716" s="16" t="s">
        <v>1867</v>
      </c>
      <c r="J716" s="16" t="s">
        <v>23</v>
      </c>
      <c r="K716" s="16"/>
      <c r="L716" s="16" t="s">
        <v>120</v>
      </c>
      <c r="M716" s="16" t="s">
        <v>145</v>
      </c>
      <c r="N716" s="16" t="s">
        <v>25</v>
      </c>
      <c r="O716" s="16" t="s">
        <v>146</v>
      </c>
      <c r="P716" s="16" t="s">
        <v>1423</v>
      </c>
      <c r="Q716" s="91">
        <v>600</v>
      </c>
      <c r="R716" s="19">
        <f>IF(EXACT($D$6,"LOT 3 (Tots)"),SUMIF(Inventari!K:K,Tasques!E716,Inventari!Q:Q),SUMIFS(Inventari!Q:Q,Inventari!O:O,$D$7,Inventari!K:K,Tasques!E716))</f>
        <v>3</v>
      </c>
      <c r="S716" s="19"/>
      <c r="T716" s="91">
        <f t="shared" si="44"/>
        <v>1800</v>
      </c>
      <c r="U716" s="19">
        <v>1</v>
      </c>
      <c r="V716" s="91">
        <f t="shared" si="45"/>
        <v>1800</v>
      </c>
      <c r="W716" s="86" t="e">
        <f>_xlfn.XLOOKUP(P716,#REF!,#REF!)</f>
        <v>#REF!</v>
      </c>
      <c r="X716" s="78" t="e">
        <f t="shared" si="46"/>
        <v>#REF!</v>
      </c>
      <c r="Y716" s="78" t="str">
        <f>IF(EXACT(COUNTIFS($B$1:B716,B716,$E$1:E716,E716),_xlfn.MAXIFS(AA:AA,B:B,B716,E:E,E716)),SUMIFS(X:X,B:B,B716,E:E,E716),"")</f>
        <v/>
      </c>
      <c r="Z716" s="79" t="str">
        <f t="shared" ref="Z716:Z779" si="47">IF(EXACT(AB716,""),IF(EXACT(B716,B717),"",SUMIF(B:B,B716,Y:Y)),AB716)</f>
        <v/>
      </c>
      <c r="AA716" s="97">
        <f>COUNTIFS($B$1:B716,B716,$E$1:E716,E716)</f>
        <v>2</v>
      </c>
      <c r="AB716" s="97"/>
    </row>
    <row r="717" spans="1:28" ht="19.95" customHeight="1" x14ac:dyDescent="0.3">
      <c r="A717" s="3" t="s">
        <v>61</v>
      </c>
      <c r="B717" s="16" t="s">
        <v>1852</v>
      </c>
      <c r="C717" s="16" t="s">
        <v>1853</v>
      </c>
      <c r="D717" s="16" t="s">
        <v>273</v>
      </c>
      <c r="E717" s="16" t="s">
        <v>312</v>
      </c>
      <c r="F717" s="16" t="s">
        <v>313</v>
      </c>
      <c r="G717" s="16" t="s">
        <v>1863</v>
      </c>
      <c r="H717" s="16" t="s">
        <v>1868</v>
      </c>
      <c r="I717" s="16" t="s">
        <v>1869</v>
      </c>
      <c r="J717" s="16" t="s">
        <v>23</v>
      </c>
      <c r="K717" s="16"/>
      <c r="L717" s="16" t="s">
        <v>120</v>
      </c>
      <c r="M717" s="16" t="s">
        <v>145</v>
      </c>
      <c r="N717" s="16" t="s">
        <v>25</v>
      </c>
      <c r="O717" s="16" t="s">
        <v>146</v>
      </c>
      <c r="P717" s="16" t="s">
        <v>1423</v>
      </c>
      <c r="Q717" s="91">
        <v>600</v>
      </c>
      <c r="R717" s="19">
        <f>IF(EXACT($D$6,"LOT 3 (Tots)"),SUMIF(Inventari!K:K,Tasques!E717,Inventari!Q:Q),SUMIFS(Inventari!Q:Q,Inventari!O:O,$D$7,Inventari!K:K,Tasques!E717))</f>
        <v>3</v>
      </c>
      <c r="S717" s="19"/>
      <c r="T717" s="91">
        <f t="shared" si="44"/>
        <v>1800</v>
      </c>
      <c r="U717" s="19">
        <v>1</v>
      </c>
      <c r="V717" s="91">
        <f t="shared" si="45"/>
        <v>1800</v>
      </c>
      <c r="W717" s="86" t="e">
        <f>_xlfn.XLOOKUP(P717,#REF!,#REF!)</f>
        <v>#REF!</v>
      </c>
      <c r="X717" s="78" t="e">
        <f t="shared" si="46"/>
        <v>#REF!</v>
      </c>
      <c r="Y717" s="78" t="str">
        <f>IF(EXACT(COUNTIFS($B$1:B717,B717,$E$1:E717,E717),_xlfn.MAXIFS(AA:AA,B:B,B717,E:E,E717)),SUMIFS(X:X,B:B,B717,E:E,E717),"")</f>
        <v/>
      </c>
      <c r="Z717" s="79" t="str">
        <f t="shared" si="47"/>
        <v/>
      </c>
      <c r="AA717" s="97">
        <f>COUNTIFS($B$1:B717,B717,$E$1:E717,E717)</f>
        <v>3</v>
      </c>
      <c r="AB717" s="97"/>
    </row>
    <row r="718" spans="1:28" ht="19.95" customHeight="1" x14ac:dyDescent="0.3">
      <c r="A718" s="3" t="s">
        <v>61</v>
      </c>
      <c r="B718" s="16" t="s">
        <v>1852</v>
      </c>
      <c r="C718" s="16" t="s">
        <v>1853</v>
      </c>
      <c r="D718" s="16" t="s">
        <v>273</v>
      </c>
      <c r="E718" s="16" t="s">
        <v>312</v>
      </c>
      <c r="F718" s="16" t="s">
        <v>313</v>
      </c>
      <c r="G718" s="16" t="s">
        <v>1863</v>
      </c>
      <c r="H718" s="16" t="s">
        <v>1870</v>
      </c>
      <c r="I718" s="16" t="s">
        <v>1871</v>
      </c>
      <c r="J718" s="16" t="s">
        <v>23</v>
      </c>
      <c r="K718" s="16"/>
      <c r="L718" s="16" t="s">
        <v>120</v>
      </c>
      <c r="M718" s="16" t="s">
        <v>145</v>
      </c>
      <c r="N718" s="16" t="s">
        <v>25</v>
      </c>
      <c r="O718" s="16" t="s">
        <v>146</v>
      </c>
      <c r="P718" s="16" t="s">
        <v>1423</v>
      </c>
      <c r="Q718" s="91">
        <v>600</v>
      </c>
      <c r="R718" s="19">
        <f>IF(EXACT($D$6,"LOT 3 (Tots)"),SUMIF(Inventari!K:K,Tasques!E718,Inventari!Q:Q),SUMIFS(Inventari!Q:Q,Inventari!O:O,$D$7,Inventari!K:K,Tasques!E718))</f>
        <v>3</v>
      </c>
      <c r="S718" s="19"/>
      <c r="T718" s="91">
        <f t="shared" si="44"/>
        <v>1800</v>
      </c>
      <c r="U718" s="19">
        <v>1</v>
      </c>
      <c r="V718" s="91">
        <f t="shared" si="45"/>
        <v>1800</v>
      </c>
      <c r="W718" s="86" t="e">
        <f>_xlfn.XLOOKUP(P718,#REF!,#REF!)</f>
        <v>#REF!</v>
      </c>
      <c r="X718" s="78" t="e">
        <f t="shared" si="46"/>
        <v>#REF!</v>
      </c>
      <c r="Y718" s="78" t="str">
        <f>IF(EXACT(COUNTIFS($B$1:B718,B718,$E$1:E718,E718),_xlfn.MAXIFS(AA:AA,B:B,B718,E:E,E718)),SUMIFS(X:X,B:B,B718,E:E,E718),"")</f>
        <v/>
      </c>
      <c r="Z718" s="79" t="str">
        <f t="shared" si="47"/>
        <v/>
      </c>
      <c r="AA718" s="97">
        <f>COUNTIFS($B$1:B718,B718,$E$1:E718,E718)</f>
        <v>4</v>
      </c>
      <c r="AB718" s="97"/>
    </row>
    <row r="719" spans="1:28" ht="19.95" customHeight="1" x14ac:dyDescent="0.3">
      <c r="A719" s="3" t="s">
        <v>61</v>
      </c>
      <c r="B719" s="16" t="s">
        <v>1852</v>
      </c>
      <c r="C719" s="16" t="s">
        <v>1853</v>
      </c>
      <c r="D719" s="16" t="s">
        <v>273</v>
      </c>
      <c r="E719" s="16" t="s">
        <v>312</v>
      </c>
      <c r="F719" s="16" t="s">
        <v>313</v>
      </c>
      <c r="G719" s="16" t="s">
        <v>1863</v>
      </c>
      <c r="H719" s="16" t="s">
        <v>1872</v>
      </c>
      <c r="I719" s="16" t="s">
        <v>1873</v>
      </c>
      <c r="J719" s="16" t="s">
        <v>23</v>
      </c>
      <c r="K719" s="16"/>
      <c r="L719" s="16" t="s">
        <v>120</v>
      </c>
      <c r="M719" s="16" t="s">
        <v>145</v>
      </c>
      <c r="N719" s="16" t="s">
        <v>25</v>
      </c>
      <c r="O719" s="16" t="s">
        <v>146</v>
      </c>
      <c r="P719" s="16" t="s">
        <v>1423</v>
      </c>
      <c r="Q719" s="91">
        <v>600</v>
      </c>
      <c r="R719" s="19">
        <f>IF(EXACT($D$6,"LOT 3 (Tots)"),SUMIF(Inventari!K:K,Tasques!E719,Inventari!Q:Q),SUMIFS(Inventari!Q:Q,Inventari!O:O,$D$7,Inventari!K:K,Tasques!E719))</f>
        <v>3</v>
      </c>
      <c r="S719" s="19"/>
      <c r="T719" s="91">
        <f t="shared" si="44"/>
        <v>1800</v>
      </c>
      <c r="U719" s="19">
        <v>1</v>
      </c>
      <c r="V719" s="91">
        <f t="shared" si="45"/>
        <v>1800</v>
      </c>
      <c r="W719" s="86" t="e">
        <f>_xlfn.XLOOKUP(P719,#REF!,#REF!)</f>
        <v>#REF!</v>
      </c>
      <c r="X719" s="78" t="e">
        <f t="shared" si="46"/>
        <v>#REF!</v>
      </c>
      <c r="Y719" s="78" t="str">
        <f>IF(EXACT(COUNTIFS($B$1:B719,B719,$E$1:E719,E719),_xlfn.MAXIFS(AA:AA,B:B,B719,E:E,E719)),SUMIFS(X:X,B:B,B719,E:E,E719),"")</f>
        <v/>
      </c>
      <c r="Z719" s="79" t="str">
        <f t="shared" si="47"/>
        <v/>
      </c>
      <c r="AA719" s="97">
        <f>COUNTIFS($B$1:B719,B719,$E$1:E719,E719)</f>
        <v>5</v>
      </c>
      <c r="AB719" s="97"/>
    </row>
    <row r="720" spans="1:28" ht="19.95" customHeight="1" x14ac:dyDescent="0.3">
      <c r="A720" s="3" t="s">
        <v>61</v>
      </c>
      <c r="B720" s="16" t="s">
        <v>1852</v>
      </c>
      <c r="C720" s="16" t="s">
        <v>1853</v>
      </c>
      <c r="D720" s="16" t="s">
        <v>273</v>
      </c>
      <c r="E720" s="16" t="s">
        <v>312</v>
      </c>
      <c r="F720" s="16" t="s">
        <v>313</v>
      </c>
      <c r="G720" s="16" t="s">
        <v>1863</v>
      </c>
      <c r="H720" s="16" t="s">
        <v>1874</v>
      </c>
      <c r="I720" s="16" t="s">
        <v>1875</v>
      </c>
      <c r="J720" s="16" t="s">
        <v>23</v>
      </c>
      <c r="K720" s="16"/>
      <c r="L720" s="16" t="s">
        <v>120</v>
      </c>
      <c r="M720" s="16" t="s">
        <v>145</v>
      </c>
      <c r="N720" s="16" t="s">
        <v>25</v>
      </c>
      <c r="O720" s="16" t="s">
        <v>146</v>
      </c>
      <c r="P720" s="16" t="s">
        <v>1423</v>
      </c>
      <c r="Q720" s="91">
        <v>600</v>
      </c>
      <c r="R720" s="19">
        <f>IF(EXACT($D$6,"LOT 3 (Tots)"),SUMIF(Inventari!K:K,Tasques!E720,Inventari!Q:Q),SUMIFS(Inventari!Q:Q,Inventari!O:O,$D$7,Inventari!K:K,Tasques!E720))</f>
        <v>3</v>
      </c>
      <c r="S720" s="19"/>
      <c r="T720" s="91">
        <f t="shared" si="44"/>
        <v>1800</v>
      </c>
      <c r="U720" s="19">
        <v>1</v>
      </c>
      <c r="V720" s="91">
        <f t="shared" si="45"/>
        <v>1800</v>
      </c>
      <c r="W720" s="86" t="e">
        <f>_xlfn.XLOOKUP(P720,#REF!,#REF!)</f>
        <v>#REF!</v>
      </c>
      <c r="X720" s="78" t="e">
        <f t="shared" si="46"/>
        <v>#REF!</v>
      </c>
      <c r="Y720" s="78" t="str">
        <f>IF(EXACT(COUNTIFS($B$1:B720,B720,$E$1:E720,E720),_xlfn.MAXIFS(AA:AA,B:B,B720,E:E,E720)),SUMIFS(X:X,B:B,B720,E:E,E720),"")</f>
        <v/>
      </c>
      <c r="Z720" s="79" t="str">
        <f t="shared" si="47"/>
        <v/>
      </c>
      <c r="AA720" s="97">
        <f>COUNTIFS($B$1:B720,B720,$E$1:E720,E720)</f>
        <v>6</v>
      </c>
      <c r="AB720" s="97"/>
    </row>
    <row r="721" spans="1:28" ht="19.95" customHeight="1" x14ac:dyDescent="0.3">
      <c r="A721" s="3" t="s">
        <v>61</v>
      </c>
      <c r="B721" s="16" t="s">
        <v>1852</v>
      </c>
      <c r="C721" s="16" t="s">
        <v>1853</v>
      </c>
      <c r="D721" s="16" t="s">
        <v>273</v>
      </c>
      <c r="E721" s="16" t="s">
        <v>312</v>
      </c>
      <c r="F721" s="16" t="s">
        <v>313</v>
      </c>
      <c r="G721" s="16" t="s">
        <v>1863</v>
      </c>
      <c r="H721" s="16" t="s">
        <v>1876</v>
      </c>
      <c r="I721" s="16" t="s">
        <v>1877</v>
      </c>
      <c r="J721" s="16" t="s">
        <v>23</v>
      </c>
      <c r="K721" s="16"/>
      <c r="L721" s="16" t="s">
        <v>120</v>
      </c>
      <c r="M721" s="16" t="s">
        <v>145</v>
      </c>
      <c r="N721" s="16" t="s">
        <v>25</v>
      </c>
      <c r="O721" s="16" t="s">
        <v>146</v>
      </c>
      <c r="P721" s="16" t="s">
        <v>1423</v>
      </c>
      <c r="Q721" s="91">
        <v>600</v>
      </c>
      <c r="R721" s="19">
        <f>IF(EXACT($D$6,"LOT 3 (Tots)"),SUMIF(Inventari!K:K,Tasques!E721,Inventari!Q:Q),SUMIFS(Inventari!Q:Q,Inventari!O:O,$D$7,Inventari!K:K,Tasques!E721))</f>
        <v>3</v>
      </c>
      <c r="S721" s="19"/>
      <c r="T721" s="91">
        <f t="shared" si="44"/>
        <v>1800</v>
      </c>
      <c r="U721" s="19">
        <v>1</v>
      </c>
      <c r="V721" s="91">
        <f t="shared" si="45"/>
        <v>1800</v>
      </c>
      <c r="W721" s="86" t="e">
        <f>_xlfn.XLOOKUP(P721,#REF!,#REF!)</f>
        <v>#REF!</v>
      </c>
      <c r="X721" s="78" t="e">
        <f t="shared" si="46"/>
        <v>#REF!</v>
      </c>
      <c r="Y721" s="78" t="str">
        <f>IF(EXACT(COUNTIFS($B$1:B721,B721,$E$1:E721,E721),_xlfn.MAXIFS(AA:AA,B:B,B721,E:E,E721)),SUMIFS(X:X,B:B,B721,E:E,E721),"")</f>
        <v/>
      </c>
      <c r="Z721" s="79" t="str">
        <f t="shared" si="47"/>
        <v/>
      </c>
      <c r="AA721" s="97">
        <f>COUNTIFS($B$1:B721,B721,$E$1:E721,E721)</f>
        <v>7</v>
      </c>
      <c r="AB721" s="97"/>
    </row>
    <row r="722" spans="1:28" ht="19.95" customHeight="1" x14ac:dyDescent="0.3">
      <c r="A722" s="3" t="s">
        <v>61</v>
      </c>
      <c r="B722" s="16" t="s">
        <v>1852</v>
      </c>
      <c r="C722" s="16" t="s">
        <v>1853</v>
      </c>
      <c r="D722" s="16" t="s">
        <v>273</v>
      </c>
      <c r="E722" s="16" t="s">
        <v>312</v>
      </c>
      <c r="F722" s="16" t="s">
        <v>313</v>
      </c>
      <c r="G722" s="16" t="s">
        <v>1863</v>
      </c>
      <c r="H722" s="16" t="s">
        <v>1878</v>
      </c>
      <c r="I722" s="16" t="s">
        <v>1879</v>
      </c>
      <c r="J722" s="16" t="s">
        <v>23</v>
      </c>
      <c r="K722" s="16"/>
      <c r="L722" s="16" t="s">
        <v>120</v>
      </c>
      <c r="M722" s="16" t="s">
        <v>145</v>
      </c>
      <c r="N722" s="16" t="s">
        <v>25</v>
      </c>
      <c r="O722" s="16" t="s">
        <v>146</v>
      </c>
      <c r="P722" s="16" t="s">
        <v>1423</v>
      </c>
      <c r="Q722" s="91">
        <v>600</v>
      </c>
      <c r="R722" s="19">
        <f>IF(EXACT($D$6,"LOT 3 (Tots)"),SUMIF(Inventari!K:K,Tasques!E722,Inventari!Q:Q),SUMIFS(Inventari!Q:Q,Inventari!O:O,$D$7,Inventari!K:K,Tasques!E722))</f>
        <v>3</v>
      </c>
      <c r="S722" s="19"/>
      <c r="T722" s="91">
        <f t="shared" si="44"/>
        <v>1800</v>
      </c>
      <c r="U722" s="19">
        <v>1</v>
      </c>
      <c r="V722" s="91">
        <f t="shared" si="45"/>
        <v>1800</v>
      </c>
      <c r="W722" s="86" t="e">
        <f>_xlfn.XLOOKUP(P722,#REF!,#REF!)</f>
        <v>#REF!</v>
      </c>
      <c r="X722" s="78" t="e">
        <f t="shared" si="46"/>
        <v>#REF!</v>
      </c>
      <c r="Y722" s="78" t="str">
        <f>IF(EXACT(COUNTIFS($B$1:B722,B722,$E$1:E722,E722),_xlfn.MAXIFS(AA:AA,B:B,B722,E:E,E722)),SUMIFS(X:X,B:B,B722,E:E,E722),"")</f>
        <v/>
      </c>
      <c r="Z722" s="79" t="str">
        <f t="shared" si="47"/>
        <v/>
      </c>
      <c r="AA722" s="97">
        <f>COUNTIFS($B$1:B722,B722,$E$1:E722,E722)</f>
        <v>8</v>
      </c>
      <c r="AB722" s="97"/>
    </row>
    <row r="723" spans="1:28" ht="19.95" customHeight="1" x14ac:dyDescent="0.3">
      <c r="A723" s="3" t="s">
        <v>61</v>
      </c>
      <c r="B723" s="16" t="s">
        <v>1852</v>
      </c>
      <c r="C723" s="16" t="s">
        <v>1853</v>
      </c>
      <c r="D723" s="16" t="s">
        <v>273</v>
      </c>
      <c r="E723" s="16" t="s">
        <v>312</v>
      </c>
      <c r="F723" s="16" t="s">
        <v>313</v>
      </c>
      <c r="G723" s="16" t="s">
        <v>1863</v>
      </c>
      <c r="H723" s="16" t="s">
        <v>1880</v>
      </c>
      <c r="I723" s="16" t="s">
        <v>1881</v>
      </c>
      <c r="J723" s="16" t="s">
        <v>23</v>
      </c>
      <c r="K723" s="16"/>
      <c r="L723" s="16" t="s">
        <v>120</v>
      </c>
      <c r="M723" s="16" t="s">
        <v>145</v>
      </c>
      <c r="N723" s="16" t="s">
        <v>25</v>
      </c>
      <c r="O723" s="16" t="s">
        <v>146</v>
      </c>
      <c r="P723" s="16" t="s">
        <v>1423</v>
      </c>
      <c r="Q723" s="91">
        <v>600</v>
      </c>
      <c r="R723" s="19">
        <f>IF(EXACT($D$6,"LOT 3 (Tots)"),SUMIF(Inventari!K:K,Tasques!E723,Inventari!Q:Q),SUMIFS(Inventari!Q:Q,Inventari!O:O,$D$7,Inventari!K:K,Tasques!E723))</f>
        <v>3</v>
      </c>
      <c r="S723" s="19"/>
      <c r="T723" s="91">
        <f t="shared" si="44"/>
        <v>1800</v>
      </c>
      <c r="U723" s="19">
        <v>1</v>
      </c>
      <c r="V723" s="91">
        <f t="shared" si="45"/>
        <v>1800</v>
      </c>
      <c r="W723" s="86" t="e">
        <f>_xlfn.XLOOKUP(P723,#REF!,#REF!)</f>
        <v>#REF!</v>
      </c>
      <c r="X723" s="78" t="e">
        <f t="shared" si="46"/>
        <v>#REF!</v>
      </c>
      <c r="Y723" s="78" t="str">
        <f>IF(EXACT(COUNTIFS($B$1:B723,B723,$E$1:E723,E723),_xlfn.MAXIFS(AA:AA,B:B,B723,E:E,E723)),SUMIFS(X:X,B:B,B723,E:E,E723),"")</f>
        <v/>
      </c>
      <c r="Z723" s="79" t="str">
        <f t="shared" si="47"/>
        <v/>
      </c>
      <c r="AA723" s="97">
        <f>COUNTIFS($B$1:B723,B723,$E$1:E723,E723)</f>
        <v>9</v>
      </c>
      <c r="AB723" s="97"/>
    </row>
    <row r="724" spans="1:28" ht="19.95" customHeight="1" x14ac:dyDescent="0.3">
      <c r="A724" s="3" t="s">
        <v>61</v>
      </c>
      <c r="B724" s="16" t="s">
        <v>1852</v>
      </c>
      <c r="C724" s="16" t="s">
        <v>1853</v>
      </c>
      <c r="D724" s="16" t="s">
        <v>273</v>
      </c>
      <c r="E724" s="16" t="s">
        <v>312</v>
      </c>
      <c r="F724" s="16" t="s">
        <v>313</v>
      </c>
      <c r="G724" s="16" t="s">
        <v>1863</v>
      </c>
      <c r="H724" s="16" t="s">
        <v>1882</v>
      </c>
      <c r="I724" s="16" t="s">
        <v>1883</v>
      </c>
      <c r="J724" s="16" t="s">
        <v>23</v>
      </c>
      <c r="K724" s="16"/>
      <c r="L724" s="16" t="s">
        <v>120</v>
      </c>
      <c r="M724" s="16" t="s">
        <v>145</v>
      </c>
      <c r="N724" s="16" t="s">
        <v>25</v>
      </c>
      <c r="O724" s="16" t="s">
        <v>146</v>
      </c>
      <c r="P724" s="16" t="s">
        <v>1423</v>
      </c>
      <c r="Q724" s="91">
        <v>600</v>
      </c>
      <c r="R724" s="19">
        <f>IF(EXACT($D$6,"LOT 3 (Tots)"),SUMIF(Inventari!K:K,Tasques!E724,Inventari!Q:Q),SUMIFS(Inventari!Q:Q,Inventari!O:O,$D$7,Inventari!K:K,Tasques!E724))</f>
        <v>3</v>
      </c>
      <c r="S724" s="19"/>
      <c r="T724" s="91">
        <f t="shared" si="44"/>
        <v>1800</v>
      </c>
      <c r="U724" s="19">
        <v>1</v>
      </c>
      <c r="V724" s="91">
        <f t="shared" si="45"/>
        <v>1800</v>
      </c>
      <c r="W724" s="86" t="e">
        <f>_xlfn.XLOOKUP(P724,#REF!,#REF!)</f>
        <v>#REF!</v>
      </c>
      <c r="X724" s="78" t="e">
        <f t="shared" si="46"/>
        <v>#REF!</v>
      </c>
      <c r="Y724" s="78" t="str">
        <f>IF(EXACT(COUNTIFS($B$1:B724,B724,$E$1:E724,E724),_xlfn.MAXIFS(AA:AA,B:B,B724,E:E,E724)),SUMIFS(X:X,B:B,B724,E:E,E724),"")</f>
        <v/>
      </c>
      <c r="Z724" s="79" t="str">
        <f t="shared" si="47"/>
        <v/>
      </c>
      <c r="AA724" s="97">
        <f>COUNTIFS($B$1:B724,B724,$E$1:E724,E724)</f>
        <v>10</v>
      </c>
      <c r="AB724" s="97"/>
    </row>
    <row r="725" spans="1:28" ht="19.95" customHeight="1" x14ac:dyDescent="0.3">
      <c r="A725" s="3" t="s">
        <v>61</v>
      </c>
      <c r="B725" s="16" t="s">
        <v>1852</v>
      </c>
      <c r="C725" s="16" t="s">
        <v>1853</v>
      </c>
      <c r="D725" s="16" t="s">
        <v>273</v>
      </c>
      <c r="E725" s="16" t="s">
        <v>312</v>
      </c>
      <c r="F725" s="16" t="s">
        <v>313</v>
      </c>
      <c r="G725" s="16" t="s">
        <v>1863</v>
      </c>
      <c r="H725" s="16" t="s">
        <v>1884</v>
      </c>
      <c r="I725" s="16" t="s">
        <v>1885</v>
      </c>
      <c r="J725" s="16" t="s">
        <v>23</v>
      </c>
      <c r="K725" s="16"/>
      <c r="L725" s="16" t="s">
        <v>120</v>
      </c>
      <c r="M725" s="16" t="s">
        <v>145</v>
      </c>
      <c r="N725" s="16" t="s">
        <v>25</v>
      </c>
      <c r="O725" s="16" t="s">
        <v>146</v>
      </c>
      <c r="P725" s="16" t="s">
        <v>1423</v>
      </c>
      <c r="Q725" s="91">
        <v>600</v>
      </c>
      <c r="R725" s="19">
        <f>IF(EXACT($D$6,"LOT 3 (Tots)"),SUMIF(Inventari!K:K,Tasques!E725,Inventari!Q:Q),SUMIFS(Inventari!Q:Q,Inventari!O:O,$D$7,Inventari!K:K,Tasques!E725))</f>
        <v>3</v>
      </c>
      <c r="S725" s="19"/>
      <c r="T725" s="91">
        <f t="shared" si="44"/>
        <v>1800</v>
      </c>
      <c r="U725" s="19">
        <v>1</v>
      </c>
      <c r="V725" s="91">
        <f t="shared" si="45"/>
        <v>1800</v>
      </c>
      <c r="W725" s="86" t="e">
        <f>_xlfn.XLOOKUP(P725,#REF!,#REF!)</f>
        <v>#REF!</v>
      </c>
      <c r="X725" s="78" t="e">
        <f t="shared" si="46"/>
        <v>#REF!</v>
      </c>
      <c r="Y725" s="78" t="str">
        <f>IF(EXACT(COUNTIFS($B$1:B725,B725,$E$1:E725,E725),_xlfn.MAXIFS(AA:AA,B:B,B725,E:E,E725)),SUMIFS(X:X,B:B,B725,E:E,E725),"")</f>
        <v/>
      </c>
      <c r="Z725" s="79" t="str">
        <f t="shared" si="47"/>
        <v/>
      </c>
      <c r="AA725" s="97">
        <f>COUNTIFS($B$1:B725,B725,$E$1:E725,E725)</f>
        <v>11</v>
      </c>
      <c r="AB725" s="97"/>
    </row>
    <row r="726" spans="1:28" ht="19.95" customHeight="1" x14ac:dyDescent="0.3">
      <c r="A726" s="3" t="s">
        <v>61</v>
      </c>
      <c r="B726" s="16" t="s">
        <v>1852</v>
      </c>
      <c r="C726" s="16" t="s">
        <v>1853</v>
      </c>
      <c r="D726" s="16" t="s">
        <v>273</v>
      </c>
      <c r="E726" s="16" t="s">
        <v>312</v>
      </c>
      <c r="F726" s="16" t="s">
        <v>313</v>
      </c>
      <c r="G726" s="16" t="s">
        <v>1863</v>
      </c>
      <c r="H726" s="16" t="s">
        <v>1886</v>
      </c>
      <c r="I726" s="16" t="s">
        <v>1887</v>
      </c>
      <c r="J726" s="16" t="s">
        <v>167</v>
      </c>
      <c r="K726" s="16" t="s">
        <v>307</v>
      </c>
      <c r="L726" s="16" t="s">
        <v>120</v>
      </c>
      <c r="M726" s="16" t="s">
        <v>145</v>
      </c>
      <c r="N726" s="16" t="s">
        <v>25</v>
      </c>
      <c r="O726" s="16" t="s">
        <v>146</v>
      </c>
      <c r="P726" s="16" t="s">
        <v>1423</v>
      </c>
      <c r="Q726" s="91">
        <v>600</v>
      </c>
      <c r="R726" s="19">
        <f>IF(EXACT($D$6,"LOT 3 (Tots)"),SUMIF(Inventari!K:K,Tasques!E726,Inventari!Q:Q),SUMIFS(Inventari!Q:Q,Inventari!O:O,$D$7,Inventari!K:K,Tasques!E726))</f>
        <v>3</v>
      </c>
      <c r="S726" s="19"/>
      <c r="T726" s="91">
        <f t="shared" si="44"/>
        <v>1800</v>
      </c>
      <c r="U726" s="19">
        <v>1</v>
      </c>
      <c r="V726" s="91">
        <f t="shared" si="45"/>
        <v>1800</v>
      </c>
      <c r="W726" s="86" t="e">
        <f>_xlfn.XLOOKUP(P726,#REF!,#REF!)</f>
        <v>#REF!</v>
      </c>
      <c r="X726" s="78" t="e">
        <f t="shared" si="46"/>
        <v>#REF!</v>
      </c>
      <c r="Y726" s="78" t="str">
        <f>IF(EXACT(COUNTIFS($B$1:B726,B726,$E$1:E726,E726),_xlfn.MAXIFS(AA:AA,B:B,B726,E:E,E726)),SUMIFS(X:X,B:B,B726,E:E,E726),"")</f>
        <v/>
      </c>
      <c r="Z726" s="79" t="str">
        <f t="shared" si="47"/>
        <v/>
      </c>
      <c r="AA726" s="97">
        <f>COUNTIFS($B$1:B726,B726,$E$1:E726,E726)</f>
        <v>12</v>
      </c>
      <c r="AB726" s="97"/>
    </row>
    <row r="727" spans="1:28" ht="19.95" customHeight="1" x14ac:dyDescent="0.3">
      <c r="A727" s="3" t="s">
        <v>61</v>
      </c>
      <c r="B727" s="16" t="s">
        <v>1852</v>
      </c>
      <c r="C727" s="16" t="s">
        <v>1853</v>
      </c>
      <c r="D727" s="16" t="s">
        <v>273</v>
      </c>
      <c r="E727" s="16" t="s">
        <v>312</v>
      </c>
      <c r="F727" s="16" t="s">
        <v>313</v>
      </c>
      <c r="G727" s="16" t="s">
        <v>1863</v>
      </c>
      <c r="H727" s="16" t="s">
        <v>1888</v>
      </c>
      <c r="I727" s="16" t="s">
        <v>1889</v>
      </c>
      <c r="J727" s="16" t="s">
        <v>23</v>
      </c>
      <c r="K727" s="16"/>
      <c r="L727" s="16" t="s">
        <v>120</v>
      </c>
      <c r="M727" s="16" t="s">
        <v>145</v>
      </c>
      <c r="N727" s="16" t="s">
        <v>25</v>
      </c>
      <c r="O727" s="16" t="s">
        <v>146</v>
      </c>
      <c r="P727" s="16" t="s">
        <v>1423</v>
      </c>
      <c r="Q727" s="91">
        <v>600</v>
      </c>
      <c r="R727" s="19">
        <f>IF(EXACT($D$6,"LOT 3 (Tots)"),SUMIF(Inventari!K:K,Tasques!E727,Inventari!Q:Q),SUMIFS(Inventari!Q:Q,Inventari!O:O,$D$7,Inventari!K:K,Tasques!E727))</f>
        <v>3</v>
      </c>
      <c r="S727" s="19"/>
      <c r="T727" s="91">
        <f t="shared" si="44"/>
        <v>1800</v>
      </c>
      <c r="U727" s="19">
        <v>1</v>
      </c>
      <c r="V727" s="91">
        <f t="shared" si="45"/>
        <v>1800</v>
      </c>
      <c r="W727" s="86" t="e">
        <f>_xlfn.XLOOKUP(P727,#REF!,#REF!)</f>
        <v>#REF!</v>
      </c>
      <c r="X727" s="78" t="e">
        <f t="shared" si="46"/>
        <v>#REF!</v>
      </c>
      <c r="Y727" s="78" t="str">
        <f>IF(EXACT(COUNTIFS($B$1:B727,B727,$E$1:E727,E727),_xlfn.MAXIFS(AA:AA,B:B,B727,E:E,E727)),SUMIFS(X:X,B:B,B727,E:E,E727),"")</f>
        <v/>
      </c>
      <c r="Z727" s="79" t="str">
        <f t="shared" si="47"/>
        <v/>
      </c>
      <c r="AA727" s="97">
        <f>COUNTIFS($B$1:B727,B727,$E$1:E727,E727)</f>
        <v>13</v>
      </c>
      <c r="AB727" s="97"/>
    </row>
    <row r="728" spans="1:28" ht="19.95" customHeight="1" x14ac:dyDescent="0.3">
      <c r="A728" s="3" t="s">
        <v>61</v>
      </c>
      <c r="B728" s="16" t="s">
        <v>1852</v>
      </c>
      <c r="C728" s="16" t="s">
        <v>1853</v>
      </c>
      <c r="D728" s="16" t="s">
        <v>273</v>
      </c>
      <c r="E728" s="16" t="s">
        <v>312</v>
      </c>
      <c r="F728" s="16" t="s">
        <v>313</v>
      </c>
      <c r="G728" s="16" t="s">
        <v>1863</v>
      </c>
      <c r="H728" s="16" t="s">
        <v>1890</v>
      </c>
      <c r="I728" s="16" t="s">
        <v>1891</v>
      </c>
      <c r="J728" s="16" t="s">
        <v>167</v>
      </c>
      <c r="K728" s="16" t="s">
        <v>307</v>
      </c>
      <c r="L728" s="16" t="s">
        <v>120</v>
      </c>
      <c r="M728" s="16" t="s">
        <v>145</v>
      </c>
      <c r="N728" s="16" t="s">
        <v>25</v>
      </c>
      <c r="O728" s="16" t="s">
        <v>146</v>
      </c>
      <c r="P728" s="16" t="s">
        <v>1423</v>
      </c>
      <c r="Q728" s="91">
        <v>600</v>
      </c>
      <c r="R728" s="19">
        <f>IF(EXACT($D$6,"LOT 3 (Tots)"),SUMIF(Inventari!K:K,Tasques!E728,Inventari!Q:Q),SUMIFS(Inventari!Q:Q,Inventari!O:O,$D$7,Inventari!K:K,Tasques!E728))</f>
        <v>3</v>
      </c>
      <c r="S728" s="19"/>
      <c r="T728" s="91">
        <f t="shared" si="44"/>
        <v>1800</v>
      </c>
      <c r="U728" s="19">
        <v>1</v>
      </c>
      <c r="V728" s="91">
        <f t="shared" si="45"/>
        <v>1800</v>
      </c>
      <c r="W728" s="86" t="e">
        <f>_xlfn.XLOOKUP(P728,#REF!,#REF!)</f>
        <v>#REF!</v>
      </c>
      <c r="X728" s="78" t="e">
        <f t="shared" si="46"/>
        <v>#REF!</v>
      </c>
      <c r="Y728" s="78" t="str">
        <f>IF(EXACT(COUNTIFS($B$1:B728,B728,$E$1:E728,E728),_xlfn.MAXIFS(AA:AA,B:B,B728,E:E,E728)),SUMIFS(X:X,B:B,B728,E:E,E728),"")</f>
        <v/>
      </c>
      <c r="Z728" s="79" t="str">
        <f t="shared" si="47"/>
        <v/>
      </c>
      <c r="AA728" s="97">
        <f>COUNTIFS($B$1:B728,B728,$E$1:E728,E728)</f>
        <v>14</v>
      </c>
      <c r="AB728" s="97"/>
    </row>
    <row r="729" spans="1:28" ht="19.95" customHeight="1" x14ac:dyDescent="0.3">
      <c r="A729" s="3" t="s">
        <v>61</v>
      </c>
      <c r="B729" s="16" t="s">
        <v>1852</v>
      </c>
      <c r="C729" s="16" t="s">
        <v>1853</v>
      </c>
      <c r="D729" s="16" t="s">
        <v>273</v>
      </c>
      <c r="E729" s="16" t="s">
        <v>312</v>
      </c>
      <c r="F729" s="16" t="s">
        <v>313</v>
      </c>
      <c r="G729" s="16" t="s">
        <v>1863</v>
      </c>
      <c r="H729" s="16" t="s">
        <v>1892</v>
      </c>
      <c r="I729" s="16" t="s">
        <v>1893</v>
      </c>
      <c r="J729" s="16" t="s">
        <v>23</v>
      </c>
      <c r="K729" s="16"/>
      <c r="L729" s="16" t="s">
        <v>120</v>
      </c>
      <c r="M729" s="16" t="s">
        <v>145</v>
      </c>
      <c r="N729" s="16" t="s">
        <v>25</v>
      </c>
      <c r="O729" s="16" t="s">
        <v>146</v>
      </c>
      <c r="P729" s="16" t="s">
        <v>1423</v>
      </c>
      <c r="Q729" s="91">
        <v>600</v>
      </c>
      <c r="R729" s="19">
        <f>IF(EXACT($D$6,"LOT 3 (Tots)"),SUMIF(Inventari!K:K,Tasques!E729,Inventari!Q:Q),SUMIFS(Inventari!Q:Q,Inventari!O:O,$D$7,Inventari!K:K,Tasques!E729))</f>
        <v>3</v>
      </c>
      <c r="S729" s="19"/>
      <c r="T729" s="91">
        <f t="shared" si="44"/>
        <v>1800</v>
      </c>
      <c r="U729" s="19">
        <v>1</v>
      </c>
      <c r="V729" s="91">
        <f t="shared" si="45"/>
        <v>1800</v>
      </c>
      <c r="W729" s="86" t="e">
        <f>_xlfn.XLOOKUP(P729,#REF!,#REF!)</f>
        <v>#REF!</v>
      </c>
      <c r="X729" s="78" t="e">
        <f t="shared" si="46"/>
        <v>#REF!</v>
      </c>
      <c r="Y729" s="78" t="str">
        <f>IF(EXACT(COUNTIFS($B$1:B729,B729,$E$1:E729,E729),_xlfn.MAXIFS(AA:AA,B:B,B729,E:E,E729)),SUMIFS(X:X,B:B,B729,E:E,E729),"")</f>
        <v/>
      </c>
      <c r="Z729" s="79" t="str">
        <f t="shared" si="47"/>
        <v/>
      </c>
      <c r="AA729" s="97">
        <f>COUNTIFS($B$1:B729,B729,$E$1:E729,E729)</f>
        <v>15</v>
      </c>
      <c r="AB729" s="97"/>
    </row>
    <row r="730" spans="1:28" ht="19.95" customHeight="1" x14ac:dyDescent="0.3">
      <c r="A730" s="3" t="s">
        <v>61</v>
      </c>
      <c r="B730" s="16" t="s">
        <v>1852</v>
      </c>
      <c r="C730" s="16" t="s">
        <v>1853</v>
      </c>
      <c r="D730" s="16" t="s">
        <v>273</v>
      </c>
      <c r="E730" s="16" t="s">
        <v>312</v>
      </c>
      <c r="F730" s="16" t="s">
        <v>313</v>
      </c>
      <c r="G730" s="16" t="s">
        <v>1863</v>
      </c>
      <c r="H730" s="16" t="s">
        <v>1894</v>
      </c>
      <c r="I730" s="16" t="s">
        <v>1895</v>
      </c>
      <c r="J730" s="16" t="s">
        <v>23</v>
      </c>
      <c r="K730" s="16"/>
      <c r="L730" s="16" t="s">
        <v>120</v>
      </c>
      <c r="M730" s="16" t="s">
        <v>145</v>
      </c>
      <c r="N730" s="16" t="s">
        <v>25</v>
      </c>
      <c r="O730" s="16" t="s">
        <v>146</v>
      </c>
      <c r="P730" s="16" t="s">
        <v>1423</v>
      </c>
      <c r="Q730" s="91">
        <v>600</v>
      </c>
      <c r="R730" s="19">
        <f>IF(EXACT($D$6,"LOT 3 (Tots)"),SUMIF(Inventari!K:K,Tasques!E730,Inventari!Q:Q),SUMIFS(Inventari!Q:Q,Inventari!O:O,$D$7,Inventari!K:K,Tasques!E730))</f>
        <v>3</v>
      </c>
      <c r="S730" s="19"/>
      <c r="T730" s="91">
        <f t="shared" si="44"/>
        <v>1800</v>
      </c>
      <c r="U730" s="19">
        <v>1</v>
      </c>
      <c r="V730" s="91">
        <f t="shared" si="45"/>
        <v>1800</v>
      </c>
      <c r="W730" s="86" t="e">
        <f>_xlfn.XLOOKUP(P730,#REF!,#REF!)</f>
        <v>#REF!</v>
      </c>
      <c r="X730" s="78" t="e">
        <f t="shared" si="46"/>
        <v>#REF!</v>
      </c>
      <c r="Y730" s="78" t="str">
        <f>IF(EXACT(COUNTIFS($B$1:B730,B730,$E$1:E730,E730),_xlfn.MAXIFS(AA:AA,B:B,B730,E:E,E730)),SUMIFS(X:X,B:B,B730,E:E,E730),"")</f>
        <v/>
      </c>
      <c r="Z730" s="79" t="str">
        <f t="shared" si="47"/>
        <v/>
      </c>
      <c r="AA730" s="97">
        <f>COUNTIFS($B$1:B730,B730,$E$1:E730,E730)</f>
        <v>16</v>
      </c>
      <c r="AB730" s="97"/>
    </row>
    <row r="731" spans="1:28" ht="19.95" customHeight="1" x14ac:dyDescent="0.3">
      <c r="A731" s="3" t="s">
        <v>61</v>
      </c>
      <c r="B731" s="16" t="s">
        <v>1852</v>
      </c>
      <c r="C731" s="16" t="s">
        <v>1853</v>
      </c>
      <c r="D731" s="16" t="s">
        <v>273</v>
      </c>
      <c r="E731" s="16" t="s">
        <v>312</v>
      </c>
      <c r="F731" s="16" t="s">
        <v>313</v>
      </c>
      <c r="G731" s="16" t="s">
        <v>1863</v>
      </c>
      <c r="H731" s="16" t="s">
        <v>1896</v>
      </c>
      <c r="I731" s="16" t="s">
        <v>1897</v>
      </c>
      <c r="J731" s="16" t="s">
        <v>23</v>
      </c>
      <c r="K731" s="16"/>
      <c r="L731" s="16" t="s">
        <v>120</v>
      </c>
      <c r="M731" s="16" t="s">
        <v>145</v>
      </c>
      <c r="N731" s="16" t="s">
        <v>25</v>
      </c>
      <c r="O731" s="16" t="s">
        <v>146</v>
      </c>
      <c r="P731" s="16" t="s">
        <v>1423</v>
      </c>
      <c r="Q731" s="91">
        <v>600</v>
      </c>
      <c r="R731" s="19">
        <f>IF(EXACT($D$6,"LOT 3 (Tots)"),SUMIF(Inventari!K:K,Tasques!E731,Inventari!Q:Q),SUMIFS(Inventari!Q:Q,Inventari!O:O,$D$7,Inventari!K:K,Tasques!E731))</f>
        <v>3</v>
      </c>
      <c r="S731" s="19"/>
      <c r="T731" s="91">
        <f t="shared" si="44"/>
        <v>1800</v>
      </c>
      <c r="U731" s="19">
        <v>1</v>
      </c>
      <c r="V731" s="91">
        <f t="shared" si="45"/>
        <v>1800</v>
      </c>
      <c r="W731" s="86" t="e">
        <f>_xlfn.XLOOKUP(P731,#REF!,#REF!)</f>
        <v>#REF!</v>
      </c>
      <c r="X731" s="78" t="e">
        <f t="shared" si="46"/>
        <v>#REF!</v>
      </c>
      <c r="Y731" s="78" t="str">
        <f>IF(EXACT(COUNTIFS($B$1:B731,B731,$E$1:E731,E731),_xlfn.MAXIFS(AA:AA,B:B,B731,E:E,E731)),SUMIFS(X:X,B:B,B731,E:E,E731),"")</f>
        <v/>
      </c>
      <c r="Z731" s="79" t="str">
        <f t="shared" si="47"/>
        <v/>
      </c>
      <c r="AA731" s="97">
        <f>COUNTIFS($B$1:B731,B731,$E$1:E731,E731)</f>
        <v>17</v>
      </c>
      <c r="AB731" s="97"/>
    </row>
    <row r="732" spans="1:28" ht="19.95" customHeight="1" x14ac:dyDescent="0.3">
      <c r="A732" s="3" t="s">
        <v>61</v>
      </c>
      <c r="B732" s="16" t="s">
        <v>1852</v>
      </c>
      <c r="C732" s="16" t="s">
        <v>1853</v>
      </c>
      <c r="D732" s="16" t="s">
        <v>273</v>
      </c>
      <c r="E732" s="16" t="s">
        <v>312</v>
      </c>
      <c r="F732" s="16" t="s">
        <v>313</v>
      </c>
      <c r="G732" s="16" t="s">
        <v>1863</v>
      </c>
      <c r="H732" s="16" t="s">
        <v>1898</v>
      </c>
      <c r="I732" s="16" t="s">
        <v>1899</v>
      </c>
      <c r="J732" s="16" t="s">
        <v>23</v>
      </c>
      <c r="K732" s="16"/>
      <c r="L732" s="16" t="s">
        <v>120</v>
      </c>
      <c r="M732" s="16" t="s">
        <v>145</v>
      </c>
      <c r="N732" s="16" t="s">
        <v>25</v>
      </c>
      <c r="O732" s="16" t="s">
        <v>146</v>
      </c>
      <c r="P732" s="16" t="s">
        <v>1423</v>
      </c>
      <c r="Q732" s="91">
        <v>600</v>
      </c>
      <c r="R732" s="19">
        <f>IF(EXACT($D$6,"LOT 3 (Tots)"),SUMIF(Inventari!K:K,Tasques!E732,Inventari!Q:Q),SUMIFS(Inventari!Q:Q,Inventari!O:O,$D$7,Inventari!K:K,Tasques!E732))</f>
        <v>3</v>
      </c>
      <c r="S732" s="19"/>
      <c r="T732" s="91">
        <f t="shared" si="44"/>
        <v>1800</v>
      </c>
      <c r="U732" s="19">
        <v>1</v>
      </c>
      <c r="V732" s="91">
        <f t="shared" si="45"/>
        <v>1800</v>
      </c>
      <c r="W732" s="86" t="e">
        <f>_xlfn.XLOOKUP(P732,#REF!,#REF!)</f>
        <v>#REF!</v>
      </c>
      <c r="X732" s="78" t="e">
        <f t="shared" si="46"/>
        <v>#REF!</v>
      </c>
      <c r="Y732" s="78" t="e">
        <f>IF(EXACT(COUNTIFS($B$1:B732,B732,$E$1:E732,E732),_xlfn.MAXIFS(AA:AA,B:B,B732,E:E,E732)),SUMIFS(X:X,B:B,B732,E:E,E732),"")</f>
        <v>#REF!</v>
      </c>
      <c r="Z732" s="79" t="e">
        <f t="shared" si="47"/>
        <v>#REF!</v>
      </c>
      <c r="AA732" s="97">
        <f>COUNTIFS($B$1:B732,B732,$E$1:E732,E732)</f>
        <v>18</v>
      </c>
      <c r="AB732" s="97"/>
    </row>
    <row r="733" spans="1:28" ht="19.95" customHeight="1" x14ac:dyDescent="0.3">
      <c r="A733" s="9" t="s">
        <v>61</v>
      </c>
      <c r="B733" s="21" t="s">
        <v>1900</v>
      </c>
      <c r="C733" s="21" t="s">
        <v>1901</v>
      </c>
      <c r="D733" s="21" t="s">
        <v>519</v>
      </c>
      <c r="E733" s="21" t="s">
        <v>667</v>
      </c>
      <c r="F733" s="21" t="s">
        <v>668</v>
      </c>
      <c r="G733" s="21" t="s">
        <v>1902</v>
      </c>
      <c r="H733" s="21" t="s">
        <v>1903</v>
      </c>
      <c r="I733" s="21" t="s">
        <v>1904</v>
      </c>
      <c r="J733" s="21" t="s">
        <v>23</v>
      </c>
      <c r="K733" s="21"/>
      <c r="L733" s="21" t="s">
        <v>368</v>
      </c>
      <c r="M733" s="21" t="s">
        <v>145</v>
      </c>
      <c r="N733" s="21" t="s">
        <v>25</v>
      </c>
      <c r="O733" s="21" t="s">
        <v>146</v>
      </c>
      <c r="P733" s="21" t="s">
        <v>1905</v>
      </c>
      <c r="Q733" s="92">
        <v>4</v>
      </c>
      <c r="R733" s="22">
        <f>IF(EXACT($D$6,"LOT 3 (Tots)"),SUMIF(Inventari!K:K,Tasques!E733,Inventari!Q:Q),SUMIFS(Inventari!Q:Q,Inventari!O:O,$D$7,Inventari!K:K,Tasques!E733))</f>
        <v>6397</v>
      </c>
      <c r="S733" s="22"/>
      <c r="T733" s="92">
        <f t="shared" si="44"/>
        <v>25588</v>
      </c>
      <c r="U733" s="22">
        <v>12</v>
      </c>
      <c r="V733" s="92">
        <f t="shared" si="45"/>
        <v>307056</v>
      </c>
      <c r="W733" s="87" t="e">
        <f>_xlfn.XLOOKUP(P733,#REF!,#REF!)</f>
        <v>#REF!</v>
      </c>
      <c r="X733" s="80" t="e">
        <f t="shared" si="46"/>
        <v>#REF!</v>
      </c>
      <c r="Y733" s="80" t="e">
        <f>IF(EXACT(COUNTIFS($B$1:B733,B733,$E$1:E733,E733),_xlfn.MAXIFS(AA:AA,B:B,B733,E:E,E733)),SUMIFS(X:X,B:B,B733,E:E,E733),"")</f>
        <v>#REF!</v>
      </c>
      <c r="Z733" s="81" t="e">
        <f t="shared" si="47"/>
        <v>#REF!</v>
      </c>
      <c r="AA733" s="98">
        <f>COUNTIFS($B$1:B733,B733,$E$1:E733,E733)</f>
        <v>1</v>
      </c>
      <c r="AB733" s="98"/>
    </row>
    <row r="734" spans="1:28" ht="19.95" customHeight="1" x14ac:dyDescent="0.3">
      <c r="A734" s="3" t="s">
        <v>61</v>
      </c>
      <c r="B734" s="16" t="s">
        <v>1906</v>
      </c>
      <c r="C734" s="16" t="s">
        <v>1907</v>
      </c>
      <c r="D734" s="16" t="s">
        <v>519</v>
      </c>
      <c r="E734" s="16" t="s">
        <v>1908</v>
      </c>
      <c r="F734" s="16" t="s">
        <v>1909</v>
      </c>
      <c r="G734" s="16" t="s">
        <v>1910</v>
      </c>
      <c r="H734" s="16" t="s">
        <v>1911</v>
      </c>
      <c r="I734" s="16" t="s">
        <v>1912</v>
      </c>
      <c r="J734" s="16" t="s">
        <v>23</v>
      </c>
      <c r="K734" s="16"/>
      <c r="L734" s="16" t="s">
        <v>70</v>
      </c>
      <c r="M734" s="16" t="s">
        <v>145</v>
      </c>
      <c r="N734" s="16" t="s">
        <v>25</v>
      </c>
      <c r="O734" s="16" t="s">
        <v>146</v>
      </c>
      <c r="P734" s="16" t="s">
        <v>1905</v>
      </c>
      <c r="Q734" s="91">
        <v>10</v>
      </c>
      <c r="R734" s="19">
        <f>IF(EXACT($D$6,"LOT 3 (Tots)"),SUMIF(Inventari!K:K,Tasques!E734,Inventari!Q:Q),SUMIFS(Inventari!Q:Q,Inventari!O:O,$D$7,Inventari!K:K,Tasques!E734))</f>
        <v>1824</v>
      </c>
      <c r="S734" s="19"/>
      <c r="T734" s="91">
        <f t="shared" si="44"/>
        <v>18240</v>
      </c>
      <c r="U734" s="19">
        <v>4</v>
      </c>
      <c r="V734" s="91">
        <f t="shared" si="45"/>
        <v>72960</v>
      </c>
      <c r="W734" s="86" t="e">
        <f>_xlfn.XLOOKUP(P734,#REF!,#REF!)</f>
        <v>#REF!</v>
      </c>
      <c r="X734" s="78" t="e">
        <f t="shared" si="46"/>
        <v>#REF!</v>
      </c>
      <c r="Y734" s="78" t="str">
        <f>IF(EXACT(COUNTIFS($B$1:B734,B734,$E$1:E734,E734),_xlfn.MAXIFS(AA:AA,B:B,B734,E:E,E734)),SUMIFS(X:X,B:B,B734,E:E,E734),"")</f>
        <v/>
      </c>
      <c r="Z734" s="79" t="str">
        <f t="shared" si="47"/>
        <v/>
      </c>
      <c r="AA734" s="97">
        <f>COUNTIFS($B$1:B734,B734,$E$1:E734,E734)</f>
        <v>1</v>
      </c>
      <c r="AB734" s="97"/>
    </row>
    <row r="735" spans="1:28" ht="19.95" customHeight="1" x14ac:dyDescent="0.3">
      <c r="A735" s="3" t="s">
        <v>61</v>
      </c>
      <c r="B735" s="16" t="s">
        <v>1906</v>
      </c>
      <c r="C735" s="16" t="s">
        <v>1907</v>
      </c>
      <c r="D735" s="16" t="s">
        <v>519</v>
      </c>
      <c r="E735" s="16" t="s">
        <v>1908</v>
      </c>
      <c r="F735" s="16" t="s">
        <v>1909</v>
      </c>
      <c r="G735" s="16" t="s">
        <v>1910</v>
      </c>
      <c r="H735" s="16" t="s">
        <v>1913</v>
      </c>
      <c r="I735" s="16" t="s">
        <v>1914</v>
      </c>
      <c r="J735" s="16" t="s">
        <v>23</v>
      </c>
      <c r="K735" s="16"/>
      <c r="L735" s="16" t="s">
        <v>70</v>
      </c>
      <c r="M735" s="16" t="s">
        <v>145</v>
      </c>
      <c r="N735" s="16" t="s">
        <v>25</v>
      </c>
      <c r="O735" s="16" t="s">
        <v>146</v>
      </c>
      <c r="P735" s="16" t="s">
        <v>1905</v>
      </c>
      <c r="Q735" s="91">
        <v>10</v>
      </c>
      <c r="R735" s="19">
        <f>IF(EXACT($D$6,"LOT 3 (Tots)"),SUMIF(Inventari!K:K,Tasques!E735,Inventari!Q:Q),SUMIFS(Inventari!Q:Q,Inventari!O:O,$D$7,Inventari!K:K,Tasques!E735))</f>
        <v>1824</v>
      </c>
      <c r="S735" s="19"/>
      <c r="T735" s="91">
        <f t="shared" si="44"/>
        <v>18240</v>
      </c>
      <c r="U735" s="19">
        <v>4</v>
      </c>
      <c r="V735" s="91">
        <f t="shared" si="45"/>
        <v>72960</v>
      </c>
      <c r="W735" s="86" t="e">
        <f>_xlfn.XLOOKUP(P735,#REF!,#REF!)</f>
        <v>#REF!</v>
      </c>
      <c r="X735" s="78" t="e">
        <f t="shared" si="46"/>
        <v>#REF!</v>
      </c>
      <c r="Y735" s="78" t="str">
        <f>IF(EXACT(COUNTIFS($B$1:B735,B735,$E$1:E735,E735),_xlfn.MAXIFS(AA:AA,B:B,B735,E:E,E735)),SUMIFS(X:X,B:B,B735,E:E,E735),"")</f>
        <v/>
      </c>
      <c r="Z735" s="79" t="str">
        <f t="shared" si="47"/>
        <v/>
      </c>
      <c r="AA735" s="97">
        <f>COUNTIFS($B$1:B735,B735,$E$1:E735,E735)</f>
        <v>2</v>
      </c>
      <c r="AB735" s="97"/>
    </row>
    <row r="736" spans="1:28" ht="19.95" customHeight="1" x14ac:dyDescent="0.3">
      <c r="A736" s="3" t="s">
        <v>61</v>
      </c>
      <c r="B736" s="16" t="s">
        <v>1906</v>
      </c>
      <c r="C736" s="16" t="s">
        <v>1907</v>
      </c>
      <c r="D736" s="16" t="s">
        <v>519</v>
      </c>
      <c r="E736" s="16" t="s">
        <v>1908</v>
      </c>
      <c r="F736" s="16" t="s">
        <v>1909</v>
      </c>
      <c r="G736" s="16" t="s">
        <v>1910</v>
      </c>
      <c r="H736" s="16" t="s">
        <v>1915</v>
      </c>
      <c r="I736" s="16" t="s">
        <v>1916</v>
      </c>
      <c r="J736" s="16" t="s">
        <v>23</v>
      </c>
      <c r="K736" s="16"/>
      <c r="L736" s="16" t="s">
        <v>70</v>
      </c>
      <c r="M736" s="16" t="s">
        <v>145</v>
      </c>
      <c r="N736" s="16" t="s">
        <v>25</v>
      </c>
      <c r="O736" s="16" t="s">
        <v>146</v>
      </c>
      <c r="P736" s="16" t="s">
        <v>1905</v>
      </c>
      <c r="Q736" s="91">
        <v>10</v>
      </c>
      <c r="R736" s="19">
        <f>IF(EXACT($D$6,"LOT 3 (Tots)"),SUMIF(Inventari!K:K,Tasques!E736,Inventari!Q:Q),SUMIFS(Inventari!Q:Q,Inventari!O:O,$D$7,Inventari!K:K,Tasques!E736))</f>
        <v>1824</v>
      </c>
      <c r="S736" s="19"/>
      <c r="T736" s="91">
        <f t="shared" si="44"/>
        <v>18240</v>
      </c>
      <c r="U736" s="19">
        <v>4</v>
      </c>
      <c r="V736" s="91">
        <f t="shared" si="45"/>
        <v>72960</v>
      </c>
      <c r="W736" s="86" t="e">
        <f>_xlfn.XLOOKUP(P736,#REF!,#REF!)</f>
        <v>#REF!</v>
      </c>
      <c r="X736" s="78" t="e">
        <f t="shared" si="46"/>
        <v>#REF!</v>
      </c>
      <c r="Y736" s="78" t="str">
        <f>IF(EXACT(COUNTIFS($B$1:B736,B736,$E$1:E736,E736),_xlfn.MAXIFS(AA:AA,B:B,B736,E:E,E736)),SUMIFS(X:X,B:B,B736,E:E,E736),"")</f>
        <v/>
      </c>
      <c r="Z736" s="79" t="str">
        <f t="shared" si="47"/>
        <v/>
      </c>
      <c r="AA736" s="97">
        <f>COUNTIFS($B$1:B736,B736,$E$1:E736,E736)</f>
        <v>3</v>
      </c>
      <c r="AB736" s="97"/>
    </row>
    <row r="737" spans="1:28" ht="19.95" customHeight="1" x14ac:dyDescent="0.3">
      <c r="A737" s="3" t="s">
        <v>61</v>
      </c>
      <c r="B737" s="16" t="s">
        <v>1906</v>
      </c>
      <c r="C737" s="16" t="s">
        <v>1907</v>
      </c>
      <c r="D737" s="16" t="s">
        <v>519</v>
      </c>
      <c r="E737" s="16" t="s">
        <v>1908</v>
      </c>
      <c r="F737" s="16" t="s">
        <v>1909</v>
      </c>
      <c r="G737" s="16" t="s">
        <v>1910</v>
      </c>
      <c r="H737" s="16" t="s">
        <v>1917</v>
      </c>
      <c r="I737" s="16" t="s">
        <v>1918</v>
      </c>
      <c r="J737" s="16" t="s">
        <v>23</v>
      </c>
      <c r="K737" s="16"/>
      <c r="L737" s="16" t="s">
        <v>70</v>
      </c>
      <c r="M737" s="16" t="s">
        <v>145</v>
      </c>
      <c r="N737" s="16" t="s">
        <v>25</v>
      </c>
      <c r="O737" s="16" t="s">
        <v>146</v>
      </c>
      <c r="P737" s="16" t="s">
        <v>1905</v>
      </c>
      <c r="Q737" s="91">
        <v>10</v>
      </c>
      <c r="R737" s="19">
        <f>IF(EXACT($D$6,"LOT 3 (Tots)"),SUMIF(Inventari!K:K,Tasques!E737,Inventari!Q:Q),SUMIFS(Inventari!Q:Q,Inventari!O:O,$D$7,Inventari!K:K,Tasques!E737))</f>
        <v>1824</v>
      </c>
      <c r="S737" s="19"/>
      <c r="T737" s="91">
        <f t="shared" si="44"/>
        <v>18240</v>
      </c>
      <c r="U737" s="19">
        <v>4</v>
      </c>
      <c r="V737" s="91">
        <f t="shared" si="45"/>
        <v>72960</v>
      </c>
      <c r="W737" s="86" t="e">
        <f>_xlfn.XLOOKUP(P737,#REF!,#REF!)</f>
        <v>#REF!</v>
      </c>
      <c r="X737" s="78" t="e">
        <f t="shared" si="46"/>
        <v>#REF!</v>
      </c>
      <c r="Y737" s="78" t="str">
        <f>IF(EXACT(COUNTIFS($B$1:B737,B737,$E$1:E737,E737),_xlfn.MAXIFS(AA:AA,B:B,B737,E:E,E737)),SUMIFS(X:X,B:B,B737,E:E,E737),"")</f>
        <v/>
      </c>
      <c r="Z737" s="79" t="str">
        <f t="shared" si="47"/>
        <v/>
      </c>
      <c r="AA737" s="97">
        <f>COUNTIFS($B$1:B737,B737,$E$1:E737,E737)</f>
        <v>4</v>
      </c>
      <c r="AB737" s="97"/>
    </row>
    <row r="738" spans="1:28" ht="19.95" customHeight="1" x14ac:dyDescent="0.3">
      <c r="A738" s="3" t="s">
        <v>61</v>
      </c>
      <c r="B738" s="16" t="s">
        <v>1906</v>
      </c>
      <c r="C738" s="16" t="s">
        <v>1907</v>
      </c>
      <c r="D738" s="16" t="s">
        <v>519</v>
      </c>
      <c r="E738" s="16" t="s">
        <v>1908</v>
      </c>
      <c r="F738" s="16" t="s">
        <v>1909</v>
      </c>
      <c r="G738" s="16" t="s">
        <v>1910</v>
      </c>
      <c r="H738" s="16" t="s">
        <v>1919</v>
      </c>
      <c r="I738" s="16" t="s">
        <v>1920</v>
      </c>
      <c r="J738" s="16" t="s">
        <v>23</v>
      </c>
      <c r="K738" s="16"/>
      <c r="L738" s="16" t="s">
        <v>70</v>
      </c>
      <c r="M738" s="16" t="s">
        <v>145</v>
      </c>
      <c r="N738" s="16" t="s">
        <v>25</v>
      </c>
      <c r="O738" s="16" t="s">
        <v>146</v>
      </c>
      <c r="P738" s="16" t="s">
        <v>1905</v>
      </c>
      <c r="Q738" s="91">
        <v>10</v>
      </c>
      <c r="R738" s="19">
        <f>IF(EXACT($D$6,"LOT 3 (Tots)"),SUMIF(Inventari!K:K,Tasques!E738,Inventari!Q:Q),SUMIFS(Inventari!Q:Q,Inventari!O:O,$D$7,Inventari!K:K,Tasques!E738))</f>
        <v>1824</v>
      </c>
      <c r="S738" s="19"/>
      <c r="T738" s="91">
        <f t="shared" si="44"/>
        <v>18240</v>
      </c>
      <c r="U738" s="19">
        <v>4</v>
      </c>
      <c r="V738" s="91">
        <f t="shared" si="45"/>
        <v>72960</v>
      </c>
      <c r="W738" s="86" t="e">
        <f>_xlfn.XLOOKUP(P738,#REF!,#REF!)</f>
        <v>#REF!</v>
      </c>
      <c r="X738" s="78" t="e">
        <f t="shared" si="46"/>
        <v>#REF!</v>
      </c>
      <c r="Y738" s="78" t="e">
        <f>IF(EXACT(COUNTIFS($B$1:B738,B738,$E$1:E738,E738),_xlfn.MAXIFS(AA:AA,B:B,B738,E:E,E738)),SUMIFS(X:X,B:B,B738,E:E,E738),"")</f>
        <v>#REF!</v>
      </c>
      <c r="Z738" s="79" t="str">
        <f t="shared" si="47"/>
        <v/>
      </c>
      <c r="AA738" s="97">
        <f>COUNTIFS($B$1:B738,B738,$E$1:E738,E738)</f>
        <v>5</v>
      </c>
      <c r="AB738" s="97"/>
    </row>
    <row r="739" spans="1:28" ht="19.95" customHeight="1" x14ac:dyDescent="0.3">
      <c r="A739" s="3" t="s">
        <v>61</v>
      </c>
      <c r="B739" s="16" t="s">
        <v>1906</v>
      </c>
      <c r="C739" s="16" t="s">
        <v>1907</v>
      </c>
      <c r="D739" s="16" t="s">
        <v>519</v>
      </c>
      <c r="E739" s="16" t="s">
        <v>1921</v>
      </c>
      <c r="F739" s="16" t="s">
        <v>1922</v>
      </c>
      <c r="G739" s="16" t="s">
        <v>1923</v>
      </c>
      <c r="H739" s="16" t="s">
        <v>1924</v>
      </c>
      <c r="I739" s="16" t="s">
        <v>1925</v>
      </c>
      <c r="J739" s="16" t="s">
        <v>23</v>
      </c>
      <c r="K739" s="16"/>
      <c r="L739" s="16" t="s">
        <v>70</v>
      </c>
      <c r="M739" s="16" t="s">
        <v>145</v>
      </c>
      <c r="N739" s="16" t="s">
        <v>25</v>
      </c>
      <c r="O739" s="16" t="s">
        <v>146</v>
      </c>
      <c r="P739" s="16" t="s">
        <v>1905</v>
      </c>
      <c r="Q739" s="91">
        <v>4</v>
      </c>
      <c r="R739" s="19">
        <f>IF(EXACT($D$6,"LOT 3 (Tots)"),SUMIF(Inventari!K:K,Tasques!E739,Inventari!Q:Q),SUMIFS(Inventari!Q:Q,Inventari!O:O,$D$7,Inventari!K:K,Tasques!E739))</f>
        <v>1116</v>
      </c>
      <c r="S739" s="19"/>
      <c r="T739" s="91">
        <f t="shared" si="44"/>
        <v>4464</v>
      </c>
      <c r="U739" s="19">
        <v>4</v>
      </c>
      <c r="V739" s="91">
        <f t="shared" si="45"/>
        <v>17856</v>
      </c>
      <c r="W739" s="86" t="e">
        <f>_xlfn.XLOOKUP(P739,#REF!,#REF!)</f>
        <v>#REF!</v>
      </c>
      <c r="X739" s="78" t="e">
        <f t="shared" si="46"/>
        <v>#REF!</v>
      </c>
      <c r="Y739" s="78" t="str">
        <f>IF(EXACT(COUNTIFS($B$1:B739,B739,$E$1:E739,E739),_xlfn.MAXIFS(AA:AA,B:B,B739,E:E,E739)),SUMIFS(X:X,B:B,B739,E:E,E739),"")</f>
        <v/>
      </c>
      <c r="Z739" s="79" t="str">
        <f t="shared" si="47"/>
        <v/>
      </c>
      <c r="AA739" s="97">
        <f>COUNTIFS($B$1:B739,B739,$E$1:E739,E739)</f>
        <v>1</v>
      </c>
      <c r="AB739" s="97"/>
    </row>
    <row r="740" spans="1:28" ht="19.95" customHeight="1" x14ac:dyDescent="0.3">
      <c r="A740" s="3" t="s">
        <v>61</v>
      </c>
      <c r="B740" s="16" t="s">
        <v>1906</v>
      </c>
      <c r="C740" s="16" t="s">
        <v>1907</v>
      </c>
      <c r="D740" s="16" t="s">
        <v>519</v>
      </c>
      <c r="E740" s="16" t="s">
        <v>1921</v>
      </c>
      <c r="F740" s="16" t="s">
        <v>1922</v>
      </c>
      <c r="G740" s="16" t="s">
        <v>1923</v>
      </c>
      <c r="H740" s="16" t="s">
        <v>1926</v>
      </c>
      <c r="I740" s="16" t="s">
        <v>1927</v>
      </c>
      <c r="J740" s="16" t="s">
        <v>23</v>
      </c>
      <c r="K740" s="16"/>
      <c r="L740" s="16" t="s">
        <v>70</v>
      </c>
      <c r="M740" s="16" t="s">
        <v>145</v>
      </c>
      <c r="N740" s="16" t="s">
        <v>25</v>
      </c>
      <c r="O740" s="16" t="s">
        <v>146</v>
      </c>
      <c r="P740" s="16" t="s">
        <v>1905</v>
      </c>
      <c r="Q740" s="91">
        <v>4</v>
      </c>
      <c r="R740" s="19">
        <f>IF(EXACT($D$6,"LOT 3 (Tots)"),SUMIF(Inventari!K:K,Tasques!E740,Inventari!Q:Q),SUMIFS(Inventari!Q:Q,Inventari!O:O,$D$7,Inventari!K:K,Tasques!E740))</f>
        <v>1116</v>
      </c>
      <c r="S740" s="19"/>
      <c r="T740" s="91">
        <f t="shared" si="44"/>
        <v>4464</v>
      </c>
      <c r="U740" s="19">
        <v>4</v>
      </c>
      <c r="V740" s="91">
        <f t="shared" si="45"/>
        <v>17856</v>
      </c>
      <c r="W740" s="86" t="e">
        <f>_xlfn.XLOOKUP(P740,#REF!,#REF!)</f>
        <v>#REF!</v>
      </c>
      <c r="X740" s="78" t="e">
        <f t="shared" si="46"/>
        <v>#REF!</v>
      </c>
      <c r="Y740" s="78" t="str">
        <f>IF(EXACT(COUNTIFS($B$1:B740,B740,$E$1:E740,E740),_xlfn.MAXIFS(AA:AA,B:B,B740,E:E,E740)),SUMIFS(X:X,B:B,B740,E:E,E740),"")</f>
        <v/>
      </c>
      <c r="Z740" s="79" t="str">
        <f t="shared" si="47"/>
        <v/>
      </c>
      <c r="AA740" s="97">
        <f>COUNTIFS($B$1:B740,B740,$E$1:E740,E740)</f>
        <v>2</v>
      </c>
      <c r="AB740" s="97"/>
    </row>
    <row r="741" spans="1:28" ht="19.95" customHeight="1" x14ac:dyDescent="0.3">
      <c r="A741" s="3" t="s">
        <v>61</v>
      </c>
      <c r="B741" s="16" t="s">
        <v>1906</v>
      </c>
      <c r="C741" s="16" t="s">
        <v>1907</v>
      </c>
      <c r="D741" s="16" t="s">
        <v>519</v>
      </c>
      <c r="E741" s="16" t="s">
        <v>1921</v>
      </c>
      <c r="F741" s="16" t="s">
        <v>1922</v>
      </c>
      <c r="G741" s="16" t="s">
        <v>1928</v>
      </c>
      <c r="H741" s="16" t="s">
        <v>1929</v>
      </c>
      <c r="I741" s="16" t="s">
        <v>1930</v>
      </c>
      <c r="J741" s="16" t="s">
        <v>23</v>
      </c>
      <c r="K741" s="16"/>
      <c r="L741" s="16" t="s">
        <v>70</v>
      </c>
      <c r="M741" s="16" t="s">
        <v>145</v>
      </c>
      <c r="N741" s="16" t="s">
        <v>25</v>
      </c>
      <c r="O741" s="16" t="s">
        <v>146</v>
      </c>
      <c r="P741" s="16" t="s">
        <v>1905</v>
      </c>
      <c r="Q741" s="91">
        <v>4</v>
      </c>
      <c r="R741" s="19">
        <f>IF(EXACT($D$6,"LOT 3 (Tots)"),SUMIF(Inventari!K:K,Tasques!E741,Inventari!Q:Q),SUMIFS(Inventari!Q:Q,Inventari!O:O,$D$7,Inventari!K:K,Tasques!E741))</f>
        <v>1116</v>
      </c>
      <c r="S741" s="19"/>
      <c r="T741" s="91">
        <f t="shared" si="44"/>
        <v>4464</v>
      </c>
      <c r="U741" s="19">
        <v>4</v>
      </c>
      <c r="V741" s="91">
        <f t="shared" si="45"/>
        <v>17856</v>
      </c>
      <c r="W741" s="86" t="e">
        <f>_xlfn.XLOOKUP(P741,#REF!,#REF!)</f>
        <v>#REF!</v>
      </c>
      <c r="X741" s="78" t="e">
        <f t="shared" si="46"/>
        <v>#REF!</v>
      </c>
      <c r="Y741" s="78" t="e">
        <f>IF(EXACT(COUNTIFS($B$1:B741,B741,$E$1:E741,E741),_xlfn.MAXIFS(AA:AA,B:B,B741,E:E,E741)),SUMIFS(X:X,B:B,B741,E:E,E741),"")</f>
        <v>#REF!</v>
      </c>
      <c r="Z741" s="79" t="str">
        <f t="shared" si="47"/>
        <v/>
      </c>
      <c r="AA741" s="97">
        <f>COUNTIFS($B$1:B741,B741,$E$1:E741,E741)</f>
        <v>3</v>
      </c>
      <c r="AB741" s="97"/>
    </row>
    <row r="742" spans="1:28" ht="19.95" customHeight="1" x14ac:dyDescent="0.3">
      <c r="A742" s="3" t="s">
        <v>61</v>
      </c>
      <c r="B742" s="16" t="s">
        <v>1906</v>
      </c>
      <c r="C742" s="16" t="s">
        <v>1907</v>
      </c>
      <c r="D742" s="16" t="s">
        <v>1373</v>
      </c>
      <c r="E742" s="16" t="s">
        <v>1931</v>
      </c>
      <c r="F742" s="16" t="s">
        <v>1932</v>
      </c>
      <c r="G742" s="16" t="s">
        <v>1933</v>
      </c>
      <c r="H742" s="16" t="s">
        <v>1934</v>
      </c>
      <c r="I742" s="16" t="s">
        <v>1935</v>
      </c>
      <c r="J742" s="16" t="s">
        <v>23</v>
      </c>
      <c r="K742" s="16"/>
      <c r="L742" s="16" t="s">
        <v>70</v>
      </c>
      <c r="M742" s="16" t="s">
        <v>145</v>
      </c>
      <c r="N742" s="16" t="s">
        <v>25</v>
      </c>
      <c r="O742" s="16" t="s">
        <v>146</v>
      </c>
      <c r="P742" s="16" t="s">
        <v>1905</v>
      </c>
      <c r="Q742" s="91">
        <v>60</v>
      </c>
      <c r="R742" s="19">
        <f>IF(EXACT($D$6,"LOT 3 (Tots)"),SUMIF(Inventari!K:K,Tasques!E742,Inventari!Q:Q),SUMIFS(Inventari!Q:Q,Inventari!O:O,$D$7,Inventari!K:K,Tasques!E742))</f>
        <v>1</v>
      </c>
      <c r="S742" s="19"/>
      <c r="T742" s="91">
        <f t="shared" si="44"/>
        <v>60</v>
      </c>
      <c r="U742" s="19">
        <v>4</v>
      </c>
      <c r="V742" s="91">
        <f t="shared" si="45"/>
        <v>240</v>
      </c>
      <c r="W742" s="86" t="e">
        <f>_xlfn.XLOOKUP(P742,#REF!,#REF!)</f>
        <v>#REF!</v>
      </c>
      <c r="X742" s="78" t="e">
        <f t="shared" si="46"/>
        <v>#REF!</v>
      </c>
      <c r="Y742" s="78" t="str">
        <f>IF(EXACT(COUNTIFS($B$1:B742,B742,$E$1:E742,E742),_xlfn.MAXIFS(AA:AA,B:B,B742,E:E,E742)),SUMIFS(X:X,B:B,B742,E:E,E742),"")</f>
        <v/>
      </c>
      <c r="Z742" s="79" t="str">
        <f t="shared" si="47"/>
        <v/>
      </c>
      <c r="AA742" s="97">
        <f>COUNTIFS($B$1:B742,B742,$E$1:E742,E742)</f>
        <v>1</v>
      </c>
      <c r="AB742" s="97"/>
    </row>
    <row r="743" spans="1:28" ht="19.95" customHeight="1" x14ac:dyDescent="0.3">
      <c r="A743" s="3" t="s">
        <v>61</v>
      </c>
      <c r="B743" s="16" t="s">
        <v>1906</v>
      </c>
      <c r="C743" s="16" t="s">
        <v>1907</v>
      </c>
      <c r="D743" s="16" t="s">
        <v>1373</v>
      </c>
      <c r="E743" s="16" t="s">
        <v>1931</v>
      </c>
      <c r="F743" s="16" t="s">
        <v>1932</v>
      </c>
      <c r="G743" s="16" t="s">
        <v>1933</v>
      </c>
      <c r="H743" s="16" t="s">
        <v>1936</v>
      </c>
      <c r="I743" s="16" t="s">
        <v>1937</v>
      </c>
      <c r="J743" s="16" t="s">
        <v>23</v>
      </c>
      <c r="K743" s="16"/>
      <c r="L743" s="16" t="s">
        <v>70</v>
      </c>
      <c r="M743" s="16" t="s">
        <v>145</v>
      </c>
      <c r="N743" s="16" t="s">
        <v>25</v>
      </c>
      <c r="O743" s="16" t="s">
        <v>146</v>
      </c>
      <c r="P743" s="16" t="s">
        <v>1905</v>
      </c>
      <c r="Q743" s="91">
        <v>60</v>
      </c>
      <c r="R743" s="19">
        <f>IF(EXACT($D$6,"LOT 3 (Tots)"),SUMIF(Inventari!K:K,Tasques!E743,Inventari!Q:Q),SUMIFS(Inventari!Q:Q,Inventari!O:O,$D$7,Inventari!K:K,Tasques!E743))</f>
        <v>1</v>
      </c>
      <c r="S743" s="19"/>
      <c r="T743" s="91">
        <f t="shared" si="44"/>
        <v>60</v>
      </c>
      <c r="U743" s="19">
        <v>4</v>
      </c>
      <c r="V743" s="91">
        <f t="shared" si="45"/>
        <v>240</v>
      </c>
      <c r="W743" s="86" t="e">
        <f>_xlfn.XLOOKUP(P743,#REF!,#REF!)</f>
        <v>#REF!</v>
      </c>
      <c r="X743" s="78" t="e">
        <f t="shared" si="46"/>
        <v>#REF!</v>
      </c>
      <c r="Y743" s="78" t="str">
        <f>IF(EXACT(COUNTIFS($B$1:B743,B743,$E$1:E743,E743),_xlfn.MAXIFS(AA:AA,B:B,B743,E:E,E743)),SUMIFS(X:X,B:B,B743,E:E,E743),"")</f>
        <v/>
      </c>
      <c r="Z743" s="79" t="str">
        <f t="shared" si="47"/>
        <v/>
      </c>
      <c r="AA743" s="97">
        <f>COUNTIFS($B$1:B743,B743,$E$1:E743,E743)</f>
        <v>2</v>
      </c>
      <c r="AB743" s="97"/>
    </row>
    <row r="744" spans="1:28" ht="19.95" customHeight="1" x14ac:dyDescent="0.3">
      <c r="A744" s="3" t="s">
        <v>61</v>
      </c>
      <c r="B744" s="16" t="s">
        <v>1906</v>
      </c>
      <c r="C744" s="16" t="s">
        <v>1907</v>
      </c>
      <c r="D744" s="16" t="s">
        <v>1373</v>
      </c>
      <c r="E744" s="16" t="s">
        <v>1931</v>
      </c>
      <c r="F744" s="16" t="s">
        <v>1932</v>
      </c>
      <c r="G744" s="16" t="s">
        <v>1933</v>
      </c>
      <c r="H744" s="16" t="s">
        <v>1938</v>
      </c>
      <c r="I744" s="16" t="s">
        <v>1939</v>
      </c>
      <c r="J744" s="16" t="s">
        <v>23</v>
      </c>
      <c r="K744" s="16"/>
      <c r="L744" s="16" t="s">
        <v>70</v>
      </c>
      <c r="M744" s="16" t="s">
        <v>145</v>
      </c>
      <c r="N744" s="16" t="s">
        <v>25</v>
      </c>
      <c r="O744" s="16" t="s">
        <v>146</v>
      </c>
      <c r="P744" s="16" t="s">
        <v>1905</v>
      </c>
      <c r="Q744" s="91">
        <v>60</v>
      </c>
      <c r="R744" s="19">
        <f>IF(EXACT($D$6,"LOT 3 (Tots)"),SUMIF(Inventari!K:K,Tasques!E744,Inventari!Q:Q),SUMIFS(Inventari!Q:Q,Inventari!O:O,$D$7,Inventari!K:K,Tasques!E744))</f>
        <v>1</v>
      </c>
      <c r="S744" s="19"/>
      <c r="T744" s="91">
        <f t="shared" si="44"/>
        <v>60</v>
      </c>
      <c r="U744" s="19">
        <v>4</v>
      </c>
      <c r="V744" s="91">
        <f t="shared" si="45"/>
        <v>240</v>
      </c>
      <c r="W744" s="86" t="e">
        <f>_xlfn.XLOOKUP(P744,#REF!,#REF!)</f>
        <v>#REF!</v>
      </c>
      <c r="X744" s="78" t="e">
        <f t="shared" si="46"/>
        <v>#REF!</v>
      </c>
      <c r="Y744" s="78" t="str">
        <f>IF(EXACT(COUNTIFS($B$1:B744,B744,$E$1:E744,E744),_xlfn.MAXIFS(AA:AA,B:B,B744,E:E,E744)),SUMIFS(X:X,B:B,B744,E:E,E744),"")</f>
        <v/>
      </c>
      <c r="Z744" s="79" t="str">
        <f t="shared" si="47"/>
        <v/>
      </c>
      <c r="AA744" s="97">
        <f>COUNTIFS($B$1:B744,B744,$E$1:E744,E744)</f>
        <v>3</v>
      </c>
      <c r="AB744" s="97"/>
    </row>
    <row r="745" spans="1:28" ht="19.95" customHeight="1" x14ac:dyDescent="0.3">
      <c r="A745" s="3" t="s">
        <v>61</v>
      </c>
      <c r="B745" s="16" t="s">
        <v>1906</v>
      </c>
      <c r="C745" s="16" t="s">
        <v>1907</v>
      </c>
      <c r="D745" s="16" t="s">
        <v>1373</v>
      </c>
      <c r="E745" s="16" t="s">
        <v>1931</v>
      </c>
      <c r="F745" s="16" t="s">
        <v>1932</v>
      </c>
      <c r="G745" s="16" t="s">
        <v>1933</v>
      </c>
      <c r="H745" s="16" t="s">
        <v>1940</v>
      </c>
      <c r="I745" s="16" t="s">
        <v>1941</v>
      </c>
      <c r="J745" s="16" t="s">
        <v>23</v>
      </c>
      <c r="K745" s="16"/>
      <c r="L745" s="16" t="s">
        <v>70</v>
      </c>
      <c r="M745" s="16" t="s">
        <v>145</v>
      </c>
      <c r="N745" s="16" t="s">
        <v>25</v>
      </c>
      <c r="O745" s="16" t="s">
        <v>146</v>
      </c>
      <c r="P745" s="16" t="s">
        <v>1905</v>
      </c>
      <c r="Q745" s="91">
        <v>60</v>
      </c>
      <c r="R745" s="19">
        <f>IF(EXACT($D$6,"LOT 3 (Tots)"),SUMIF(Inventari!K:K,Tasques!E745,Inventari!Q:Q),SUMIFS(Inventari!Q:Q,Inventari!O:O,$D$7,Inventari!K:K,Tasques!E745))</f>
        <v>1</v>
      </c>
      <c r="S745" s="19"/>
      <c r="T745" s="91">
        <f t="shared" si="44"/>
        <v>60</v>
      </c>
      <c r="U745" s="19">
        <v>4</v>
      </c>
      <c r="V745" s="91">
        <f t="shared" si="45"/>
        <v>240</v>
      </c>
      <c r="W745" s="86" t="e">
        <f>_xlfn.XLOOKUP(P745,#REF!,#REF!)</f>
        <v>#REF!</v>
      </c>
      <c r="X745" s="78" t="e">
        <f t="shared" si="46"/>
        <v>#REF!</v>
      </c>
      <c r="Y745" s="78" t="str">
        <f>IF(EXACT(COUNTIFS($B$1:B745,B745,$E$1:E745,E745),_xlfn.MAXIFS(AA:AA,B:B,B745,E:E,E745)),SUMIFS(X:X,B:B,B745,E:E,E745),"")</f>
        <v/>
      </c>
      <c r="Z745" s="79" t="str">
        <f t="shared" si="47"/>
        <v/>
      </c>
      <c r="AA745" s="97">
        <f>COUNTIFS($B$1:B745,B745,$E$1:E745,E745)</f>
        <v>4</v>
      </c>
      <c r="AB745" s="97"/>
    </row>
    <row r="746" spans="1:28" ht="19.95" customHeight="1" x14ac:dyDescent="0.3">
      <c r="A746" s="3" t="s">
        <v>61</v>
      </c>
      <c r="B746" s="16" t="s">
        <v>1906</v>
      </c>
      <c r="C746" s="16" t="s">
        <v>1907</v>
      </c>
      <c r="D746" s="16" t="s">
        <v>1373</v>
      </c>
      <c r="E746" s="16" t="s">
        <v>1931</v>
      </c>
      <c r="F746" s="16" t="s">
        <v>1932</v>
      </c>
      <c r="G746" s="16" t="s">
        <v>1933</v>
      </c>
      <c r="H746" s="16" t="s">
        <v>1942</v>
      </c>
      <c r="I746" s="16" t="s">
        <v>1943</v>
      </c>
      <c r="J746" s="16" t="s">
        <v>23</v>
      </c>
      <c r="K746" s="16"/>
      <c r="L746" s="16" t="s">
        <v>70</v>
      </c>
      <c r="M746" s="16" t="s">
        <v>145</v>
      </c>
      <c r="N746" s="16" t="s">
        <v>25</v>
      </c>
      <c r="O746" s="16" t="s">
        <v>146</v>
      </c>
      <c r="P746" s="16" t="s">
        <v>1905</v>
      </c>
      <c r="Q746" s="91">
        <v>60</v>
      </c>
      <c r="R746" s="19">
        <f>IF(EXACT($D$6,"LOT 3 (Tots)"),SUMIF(Inventari!K:K,Tasques!E746,Inventari!Q:Q),SUMIFS(Inventari!Q:Q,Inventari!O:O,$D$7,Inventari!K:K,Tasques!E746))</f>
        <v>1</v>
      </c>
      <c r="S746" s="19"/>
      <c r="T746" s="91">
        <f t="shared" si="44"/>
        <v>60</v>
      </c>
      <c r="U746" s="19">
        <v>4</v>
      </c>
      <c r="V746" s="91">
        <f t="shared" si="45"/>
        <v>240</v>
      </c>
      <c r="W746" s="86" t="e">
        <f>_xlfn.XLOOKUP(P746,#REF!,#REF!)</f>
        <v>#REF!</v>
      </c>
      <c r="X746" s="78" t="e">
        <f t="shared" si="46"/>
        <v>#REF!</v>
      </c>
      <c r="Y746" s="78" t="str">
        <f>IF(EXACT(COUNTIFS($B$1:B746,B746,$E$1:E746,E746),_xlfn.MAXIFS(AA:AA,B:B,B746,E:E,E746)),SUMIFS(X:X,B:B,B746,E:E,E746),"")</f>
        <v/>
      </c>
      <c r="Z746" s="79" t="str">
        <f t="shared" si="47"/>
        <v/>
      </c>
      <c r="AA746" s="97">
        <f>COUNTIFS($B$1:B746,B746,$E$1:E746,E746)</f>
        <v>5</v>
      </c>
      <c r="AB746" s="97"/>
    </row>
    <row r="747" spans="1:28" ht="19.95" customHeight="1" x14ac:dyDescent="0.3">
      <c r="A747" s="3" t="s">
        <v>61</v>
      </c>
      <c r="B747" s="16" t="s">
        <v>1906</v>
      </c>
      <c r="C747" s="16" t="s">
        <v>1907</v>
      </c>
      <c r="D747" s="16" t="s">
        <v>1373</v>
      </c>
      <c r="E747" s="16" t="s">
        <v>1931</v>
      </c>
      <c r="F747" s="16" t="s">
        <v>1932</v>
      </c>
      <c r="G747" s="16" t="s">
        <v>1933</v>
      </c>
      <c r="H747" s="16" t="s">
        <v>1944</v>
      </c>
      <c r="I747" s="16" t="s">
        <v>1945</v>
      </c>
      <c r="J747" s="16" t="s">
        <v>23</v>
      </c>
      <c r="K747" s="16"/>
      <c r="L747" s="16" t="s">
        <v>70</v>
      </c>
      <c r="M747" s="16" t="s">
        <v>145</v>
      </c>
      <c r="N747" s="16" t="s">
        <v>25</v>
      </c>
      <c r="O747" s="16" t="s">
        <v>146</v>
      </c>
      <c r="P747" s="16" t="s">
        <v>1905</v>
      </c>
      <c r="Q747" s="91">
        <v>60</v>
      </c>
      <c r="R747" s="19">
        <f>IF(EXACT($D$6,"LOT 3 (Tots)"),SUMIF(Inventari!K:K,Tasques!E747,Inventari!Q:Q),SUMIFS(Inventari!Q:Q,Inventari!O:O,$D$7,Inventari!K:K,Tasques!E747))</f>
        <v>1</v>
      </c>
      <c r="S747" s="19"/>
      <c r="T747" s="91">
        <f t="shared" si="44"/>
        <v>60</v>
      </c>
      <c r="U747" s="19">
        <v>4</v>
      </c>
      <c r="V747" s="91">
        <f t="shared" si="45"/>
        <v>240</v>
      </c>
      <c r="W747" s="86" t="e">
        <f>_xlfn.XLOOKUP(P747,#REF!,#REF!)</f>
        <v>#REF!</v>
      </c>
      <c r="X747" s="78" t="e">
        <f t="shared" si="46"/>
        <v>#REF!</v>
      </c>
      <c r="Y747" s="78" t="str">
        <f>IF(EXACT(COUNTIFS($B$1:B747,B747,$E$1:E747,E747),_xlfn.MAXIFS(AA:AA,B:B,B747,E:E,E747)),SUMIFS(X:X,B:B,B747,E:E,E747),"")</f>
        <v/>
      </c>
      <c r="Z747" s="79" t="str">
        <f t="shared" si="47"/>
        <v/>
      </c>
      <c r="AA747" s="97">
        <f>COUNTIFS($B$1:B747,B747,$E$1:E747,E747)</f>
        <v>6</v>
      </c>
      <c r="AB747" s="97"/>
    </row>
    <row r="748" spans="1:28" ht="19.95" customHeight="1" x14ac:dyDescent="0.3">
      <c r="A748" s="3" t="s">
        <v>61</v>
      </c>
      <c r="B748" s="16" t="s">
        <v>1906</v>
      </c>
      <c r="C748" s="16" t="s">
        <v>1907</v>
      </c>
      <c r="D748" s="16" t="s">
        <v>1373</v>
      </c>
      <c r="E748" s="16" t="s">
        <v>1931</v>
      </c>
      <c r="F748" s="16" t="s">
        <v>1932</v>
      </c>
      <c r="G748" s="16" t="s">
        <v>1933</v>
      </c>
      <c r="H748" s="16" t="s">
        <v>1946</v>
      </c>
      <c r="I748" s="16" t="s">
        <v>1947</v>
      </c>
      <c r="J748" s="16" t="s">
        <v>23</v>
      </c>
      <c r="K748" s="16"/>
      <c r="L748" s="16" t="s">
        <v>70</v>
      </c>
      <c r="M748" s="16" t="s">
        <v>145</v>
      </c>
      <c r="N748" s="16" t="s">
        <v>25</v>
      </c>
      <c r="O748" s="16" t="s">
        <v>146</v>
      </c>
      <c r="P748" s="16" t="s">
        <v>1905</v>
      </c>
      <c r="Q748" s="91">
        <v>60</v>
      </c>
      <c r="R748" s="19">
        <f>IF(EXACT($D$6,"LOT 3 (Tots)"),SUMIF(Inventari!K:K,Tasques!E748,Inventari!Q:Q),SUMIFS(Inventari!Q:Q,Inventari!O:O,$D$7,Inventari!K:K,Tasques!E748))</f>
        <v>1</v>
      </c>
      <c r="S748" s="19"/>
      <c r="T748" s="91">
        <f t="shared" si="44"/>
        <v>60</v>
      </c>
      <c r="U748" s="19">
        <v>4</v>
      </c>
      <c r="V748" s="91">
        <f t="shared" si="45"/>
        <v>240</v>
      </c>
      <c r="W748" s="86" t="e">
        <f>_xlfn.XLOOKUP(P748,#REF!,#REF!)</f>
        <v>#REF!</v>
      </c>
      <c r="X748" s="78" t="e">
        <f t="shared" si="46"/>
        <v>#REF!</v>
      </c>
      <c r="Y748" s="78" t="e">
        <f>IF(EXACT(COUNTIFS($B$1:B748,B748,$E$1:E748,E748),_xlfn.MAXIFS(AA:AA,B:B,B748,E:E,E748)),SUMIFS(X:X,B:B,B748,E:E,E748),"")</f>
        <v>#REF!</v>
      </c>
      <c r="Z748" s="79" t="str">
        <f t="shared" si="47"/>
        <v/>
      </c>
      <c r="AA748" s="97">
        <f>COUNTIFS($B$1:B748,B748,$E$1:E748,E748)</f>
        <v>7</v>
      </c>
      <c r="AB748" s="97"/>
    </row>
    <row r="749" spans="1:28" ht="19.95" customHeight="1" x14ac:dyDescent="0.3">
      <c r="A749" s="3" t="s">
        <v>61</v>
      </c>
      <c r="B749" s="16" t="s">
        <v>1906</v>
      </c>
      <c r="C749" s="16" t="s">
        <v>1907</v>
      </c>
      <c r="D749" s="16" t="s">
        <v>519</v>
      </c>
      <c r="E749" s="16" t="s">
        <v>1948</v>
      </c>
      <c r="F749" s="16" t="s">
        <v>1949</v>
      </c>
      <c r="G749" s="16" t="s">
        <v>1950</v>
      </c>
      <c r="H749" s="16" t="s">
        <v>1951</v>
      </c>
      <c r="I749" s="16" t="s">
        <v>1925</v>
      </c>
      <c r="J749" s="16" t="s">
        <v>23</v>
      </c>
      <c r="K749" s="16"/>
      <c r="L749" s="16" t="s">
        <v>70</v>
      </c>
      <c r="M749" s="16" t="s">
        <v>145</v>
      </c>
      <c r="N749" s="16" t="s">
        <v>25</v>
      </c>
      <c r="O749" s="16" t="s">
        <v>146</v>
      </c>
      <c r="P749" s="16" t="s">
        <v>1905</v>
      </c>
      <c r="Q749" s="91">
        <v>10</v>
      </c>
      <c r="R749" s="19">
        <f>IF(EXACT($D$6,"LOT 3 (Tots)"),SUMIF(Inventari!K:K,Tasques!E749,Inventari!Q:Q),SUMIFS(Inventari!Q:Q,Inventari!O:O,$D$7,Inventari!K:K,Tasques!E749))</f>
        <v>762</v>
      </c>
      <c r="S749" s="19"/>
      <c r="T749" s="91">
        <f t="shared" si="44"/>
        <v>7620</v>
      </c>
      <c r="U749" s="19">
        <v>4</v>
      </c>
      <c r="V749" s="91">
        <f t="shared" si="45"/>
        <v>30480</v>
      </c>
      <c r="W749" s="86" t="e">
        <f>_xlfn.XLOOKUP(P749,#REF!,#REF!)</f>
        <v>#REF!</v>
      </c>
      <c r="X749" s="78" t="e">
        <f t="shared" si="46"/>
        <v>#REF!</v>
      </c>
      <c r="Y749" s="78" t="str">
        <f>IF(EXACT(COUNTIFS($B$1:B749,B749,$E$1:E749,E749),_xlfn.MAXIFS(AA:AA,B:B,B749,E:E,E749)),SUMIFS(X:X,B:B,B749,E:E,E749),"")</f>
        <v/>
      </c>
      <c r="Z749" s="79" t="str">
        <f t="shared" si="47"/>
        <v/>
      </c>
      <c r="AA749" s="97">
        <f>COUNTIFS($B$1:B749,B749,$E$1:E749,E749)</f>
        <v>1</v>
      </c>
      <c r="AB749" s="97"/>
    </row>
    <row r="750" spans="1:28" ht="19.95" customHeight="1" x14ac:dyDescent="0.3">
      <c r="A750" s="3" t="s">
        <v>61</v>
      </c>
      <c r="B750" s="16" t="s">
        <v>1906</v>
      </c>
      <c r="C750" s="16" t="s">
        <v>1907</v>
      </c>
      <c r="D750" s="16" t="s">
        <v>519</v>
      </c>
      <c r="E750" s="16" t="s">
        <v>1948</v>
      </c>
      <c r="F750" s="16" t="s">
        <v>1949</v>
      </c>
      <c r="G750" s="16" t="s">
        <v>1950</v>
      </c>
      <c r="H750" s="16" t="s">
        <v>1952</v>
      </c>
      <c r="I750" s="16" t="s">
        <v>1927</v>
      </c>
      <c r="J750" s="16" t="s">
        <v>23</v>
      </c>
      <c r="K750" s="16"/>
      <c r="L750" s="16" t="s">
        <v>70</v>
      </c>
      <c r="M750" s="16" t="s">
        <v>145</v>
      </c>
      <c r="N750" s="16" t="s">
        <v>25</v>
      </c>
      <c r="O750" s="16" t="s">
        <v>146</v>
      </c>
      <c r="P750" s="16" t="s">
        <v>1905</v>
      </c>
      <c r="Q750" s="91">
        <v>10</v>
      </c>
      <c r="R750" s="19">
        <f>IF(EXACT($D$6,"LOT 3 (Tots)"),SUMIF(Inventari!K:K,Tasques!E750,Inventari!Q:Q),SUMIFS(Inventari!Q:Q,Inventari!O:O,$D$7,Inventari!K:K,Tasques!E750))</f>
        <v>762</v>
      </c>
      <c r="S750" s="19"/>
      <c r="T750" s="91">
        <f t="shared" si="44"/>
        <v>7620</v>
      </c>
      <c r="U750" s="19">
        <v>4</v>
      </c>
      <c r="V750" s="91">
        <f t="shared" si="45"/>
        <v>30480</v>
      </c>
      <c r="W750" s="86" t="e">
        <f>_xlfn.XLOOKUP(P750,#REF!,#REF!)</f>
        <v>#REF!</v>
      </c>
      <c r="X750" s="78" t="e">
        <f t="shared" si="46"/>
        <v>#REF!</v>
      </c>
      <c r="Y750" s="78" t="e">
        <f>IF(EXACT(COUNTIFS($B$1:B750,B750,$E$1:E750,E750),_xlfn.MAXIFS(AA:AA,B:B,B750,E:E,E750)),SUMIFS(X:X,B:B,B750,E:E,E750),"")</f>
        <v>#REF!</v>
      </c>
      <c r="Z750" s="79" t="e">
        <f t="shared" si="47"/>
        <v>#REF!</v>
      </c>
      <c r="AA750" s="97">
        <f>COUNTIFS($B$1:B750,B750,$E$1:E750,E750)</f>
        <v>2</v>
      </c>
      <c r="AB750" s="97"/>
    </row>
    <row r="751" spans="1:28" ht="19.95" customHeight="1" x14ac:dyDescent="0.3">
      <c r="A751" s="9" t="s">
        <v>61</v>
      </c>
      <c r="B751" s="21" t="s">
        <v>1953</v>
      </c>
      <c r="C751" s="21" t="s">
        <v>1954</v>
      </c>
      <c r="D751" s="21" t="s">
        <v>519</v>
      </c>
      <c r="E751" s="21" t="s">
        <v>1955</v>
      </c>
      <c r="F751" s="21" t="s">
        <v>1956</v>
      </c>
      <c r="G751" s="21" t="s">
        <v>1957</v>
      </c>
      <c r="H751" s="21" t="s">
        <v>1958</v>
      </c>
      <c r="I751" s="21" t="s">
        <v>1959</v>
      </c>
      <c r="J751" s="21" t="s">
        <v>23</v>
      </c>
      <c r="K751" s="21"/>
      <c r="L751" s="21" t="s">
        <v>412</v>
      </c>
      <c r="M751" s="21" t="s">
        <v>145</v>
      </c>
      <c r="N751" s="21" t="s">
        <v>25</v>
      </c>
      <c r="O751" s="21" t="s">
        <v>146</v>
      </c>
      <c r="P751" s="21" t="s">
        <v>1905</v>
      </c>
      <c r="Q751" s="92">
        <v>4</v>
      </c>
      <c r="R751" s="22">
        <f>IF(EXACT($D$6,"LOT 3 (Tots)"),SUMIF(Inventari!K:K,Tasques!E751,Inventari!Q:Q),SUMIFS(Inventari!Q:Q,Inventari!O:O,$D$7,Inventari!K:K,Tasques!E751))</f>
        <v>48</v>
      </c>
      <c r="S751" s="22"/>
      <c r="T751" s="92">
        <f t="shared" si="44"/>
        <v>192</v>
      </c>
      <c r="U751" s="22">
        <v>2</v>
      </c>
      <c r="V751" s="92">
        <f t="shared" si="45"/>
        <v>384</v>
      </c>
      <c r="W751" s="87" t="e">
        <f>_xlfn.XLOOKUP(P751,#REF!,#REF!)</f>
        <v>#REF!</v>
      </c>
      <c r="X751" s="80" t="e">
        <f t="shared" si="46"/>
        <v>#REF!</v>
      </c>
      <c r="Y751" s="80" t="str">
        <f>IF(EXACT(COUNTIFS($B$1:B751,B751,$E$1:E751,E751),_xlfn.MAXIFS(AA:AA,B:B,B751,E:E,E751)),SUMIFS(X:X,B:B,B751,E:E,E751),"")</f>
        <v/>
      </c>
      <c r="Z751" s="81" t="str">
        <f t="shared" si="47"/>
        <v/>
      </c>
      <c r="AA751" s="98">
        <f>COUNTIFS($B$1:B751,B751,$E$1:E751,E751)</f>
        <v>1</v>
      </c>
      <c r="AB751" s="98"/>
    </row>
    <row r="752" spans="1:28" ht="19.95" customHeight="1" x14ac:dyDescent="0.3">
      <c r="A752" s="9" t="s">
        <v>61</v>
      </c>
      <c r="B752" s="21" t="s">
        <v>1953</v>
      </c>
      <c r="C752" s="21" t="s">
        <v>1954</v>
      </c>
      <c r="D752" s="21" t="s">
        <v>519</v>
      </c>
      <c r="E752" s="21" t="s">
        <v>1955</v>
      </c>
      <c r="F752" s="21" t="s">
        <v>1956</v>
      </c>
      <c r="G752" s="21" t="s">
        <v>1957</v>
      </c>
      <c r="H752" s="21" t="s">
        <v>1960</v>
      </c>
      <c r="I752" s="21" t="s">
        <v>1961</v>
      </c>
      <c r="J752" s="21" t="s">
        <v>23</v>
      </c>
      <c r="K752" s="21"/>
      <c r="L752" s="21" t="s">
        <v>412</v>
      </c>
      <c r="M752" s="21" t="s">
        <v>145</v>
      </c>
      <c r="N752" s="21" t="s">
        <v>25</v>
      </c>
      <c r="O752" s="21" t="s">
        <v>146</v>
      </c>
      <c r="P752" s="21" t="s">
        <v>1905</v>
      </c>
      <c r="Q752" s="92">
        <v>4</v>
      </c>
      <c r="R752" s="22">
        <f>IF(EXACT($D$6,"LOT 3 (Tots)"),SUMIF(Inventari!K:K,Tasques!E752,Inventari!Q:Q),SUMIFS(Inventari!Q:Q,Inventari!O:O,$D$7,Inventari!K:K,Tasques!E752))</f>
        <v>48</v>
      </c>
      <c r="S752" s="22"/>
      <c r="T752" s="92">
        <f t="shared" si="44"/>
        <v>192</v>
      </c>
      <c r="U752" s="22">
        <v>2</v>
      </c>
      <c r="V752" s="92">
        <f t="shared" si="45"/>
        <v>384</v>
      </c>
      <c r="W752" s="87" t="e">
        <f>_xlfn.XLOOKUP(P752,#REF!,#REF!)</f>
        <v>#REF!</v>
      </c>
      <c r="X752" s="80" t="e">
        <f t="shared" si="46"/>
        <v>#REF!</v>
      </c>
      <c r="Y752" s="80" t="str">
        <f>IF(EXACT(COUNTIFS($B$1:B752,B752,$E$1:E752,E752),_xlfn.MAXIFS(AA:AA,B:B,B752,E:E,E752)),SUMIFS(X:X,B:B,B752,E:E,E752),"")</f>
        <v/>
      </c>
      <c r="Z752" s="81" t="str">
        <f t="shared" si="47"/>
        <v/>
      </c>
      <c r="AA752" s="98">
        <f>COUNTIFS($B$1:B752,B752,$E$1:E752,E752)</f>
        <v>2</v>
      </c>
      <c r="AB752" s="98"/>
    </row>
    <row r="753" spans="1:28" ht="19.95" customHeight="1" x14ac:dyDescent="0.3">
      <c r="A753" s="9" t="s">
        <v>61</v>
      </c>
      <c r="B753" s="21" t="s">
        <v>1953</v>
      </c>
      <c r="C753" s="21" t="s">
        <v>1954</v>
      </c>
      <c r="D753" s="21" t="s">
        <v>519</v>
      </c>
      <c r="E753" s="21" t="s">
        <v>1955</v>
      </c>
      <c r="F753" s="21" t="s">
        <v>1956</v>
      </c>
      <c r="G753" s="21" t="s">
        <v>1957</v>
      </c>
      <c r="H753" s="21" t="s">
        <v>1962</v>
      </c>
      <c r="I753" s="21" t="s">
        <v>1963</v>
      </c>
      <c r="J753" s="21" t="s">
        <v>23</v>
      </c>
      <c r="K753" s="21"/>
      <c r="L753" s="21" t="s">
        <v>412</v>
      </c>
      <c r="M753" s="21" t="s">
        <v>145</v>
      </c>
      <c r="N753" s="21" t="s">
        <v>25</v>
      </c>
      <c r="O753" s="21" t="s">
        <v>146</v>
      </c>
      <c r="P753" s="21" t="s">
        <v>1905</v>
      </c>
      <c r="Q753" s="92">
        <v>4</v>
      </c>
      <c r="R753" s="22">
        <f>IF(EXACT($D$6,"LOT 3 (Tots)"),SUMIF(Inventari!K:K,Tasques!E753,Inventari!Q:Q),SUMIFS(Inventari!Q:Q,Inventari!O:O,$D$7,Inventari!K:K,Tasques!E753))</f>
        <v>48</v>
      </c>
      <c r="S753" s="22"/>
      <c r="T753" s="92">
        <f t="shared" si="44"/>
        <v>192</v>
      </c>
      <c r="U753" s="22">
        <v>2</v>
      </c>
      <c r="V753" s="92">
        <f t="shared" si="45"/>
        <v>384</v>
      </c>
      <c r="W753" s="87" t="e">
        <f>_xlfn.XLOOKUP(P753,#REF!,#REF!)</f>
        <v>#REF!</v>
      </c>
      <c r="X753" s="80" t="e">
        <f t="shared" si="46"/>
        <v>#REF!</v>
      </c>
      <c r="Y753" s="80" t="str">
        <f>IF(EXACT(COUNTIFS($B$1:B753,B753,$E$1:E753,E753),_xlfn.MAXIFS(AA:AA,B:B,B753,E:E,E753)),SUMIFS(X:X,B:B,B753,E:E,E753),"")</f>
        <v/>
      </c>
      <c r="Z753" s="81" t="str">
        <f t="shared" si="47"/>
        <v/>
      </c>
      <c r="AA753" s="98">
        <f>COUNTIFS($B$1:B753,B753,$E$1:E753,E753)</f>
        <v>3</v>
      </c>
      <c r="AB753" s="98"/>
    </row>
    <row r="754" spans="1:28" ht="19.95" customHeight="1" x14ac:dyDescent="0.3">
      <c r="A754" s="9" t="s">
        <v>61</v>
      </c>
      <c r="B754" s="21" t="s">
        <v>1953</v>
      </c>
      <c r="C754" s="21" t="s">
        <v>1954</v>
      </c>
      <c r="D754" s="21" t="s">
        <v>519</v>
      </c>
      <c r="E754" s="21" t="s">
        <v>1955</v>
      </c>
      <c r="F754" s="21" t="s">
        <v>1956</v>
      </c>
      <c r="G754" s="21" t="s">
        <v>1957</v>
      </c>
      <c r="H754" s="21" t="s">
        <v>1964</v>
      </c>
      <c r="I754" s="21" t="s">
        <v>1965</v>
      </c>
      <c r="J754" s="21" t="s">
        <v>23</v>
      </c>
      <c r="K754" s="21"/>
      <c r="L754" s="21" t="s">
        <v>412</v>
      </c>
      <c r="M754" s="21" t="s">
        <v>145</v>
      </c>
      <c r="N754" s="21" t="s">
        <v>25</v>
      </c>
      <c r="O754" s="21" t="s">
        <v>146</v>
      </c>
      <c r="P754" s="21" t="s">
        <v>1905</v>
      </c>
      <c r="Q754" s="92">
        <v>4</v>
      </c>
      <c r="R754" s="22">
        <f>IF(EXACT($D$6,"LOT 3 (Tots)"),SUMIF(Inventari!K:K,Tasques!E754,Inventari!Q:Q),SUMIFS(Inventari!Q:Q,Inventari!O:O,$D$7,Inventari!K:K,Tasques!E754))</f>
        <v>48</v>
      </c>
      <c r="S754" s="22"/>
      <c r="T754" s="92">
        <f t="shared" si="44"/>
        <v>192</v>
      </c>
      <c r="U754" s="22">
        <v>2</v>
      </c>
      <c r="V754" s="92">
        <f t="shared" si="45"/>
        <v>384</v>
      </c>
      <c r="W754" s="87" t="e">
        <f>_xlfn.XLOOKUP(P754,#REF!,#REF!)</f>
        <v>#REF!</v>
      </c>
      <c r="X754" s="80" t="e">
        <f t="shared" si="46"/>
        <v>#REF!</v>
      </c>
      <c r="Y754" s="80" t="e">
        <f>IF(EXACT(COUNTIFS($B$1:B754,B754,$E$1:E754,E754),_xlfn.MAXIFS(AA:AA,B:B,B754,E:E,E754)),SUMIFS(X:X,B:B,B754,E:E,E754),"")</f>
        <v>#REF!</v>
      </c>
      <c r="Z754" s="81" t="str">
        <f t="shared" si="47"/>
        <v/>
      </c>
      <c r="AA754" s="98">
        <f>COUNTIFS($B$1:B754,B754,$E$1:E754,E754)</f>
        <v>4</v>
      </c>
      <c r="AB754" s="98"/>
    </row>
    <row r="755" spans="1:28" ht="19.95" customHeight="1" x14ac:dyDescent="0.3">
      <c r="A755" s="9" t="s">
        <v>61</v>
      </c>
      <c r="B755" s="21" t="s">
        <v>1953</v>
      </c>
      <c r="C755" s="21" t="s">
        <v>1954</v>
      </c>
      <c r="D755" s="21" t="s">
        <v>519</v>
      </c>
      <c r="E755" s="21" t="s">
        <v>662</v>
      </c>
      <c r="F755" s="21" t="s">
        <v>663</v>
      </c>
      <c r="G755" s="21" t="s">
        <v>1966</v>
      </c>
      <c r="H755" s="21" t="s">
        <v>1967</v>
      </c>
      <c r="I755" s="21" t="s">
        <v>1968</v>
      </c>
      <c r="J755" s="21" t="s">
        <v>23</v>
      </c>
      <c r="K755" s="21"/>
      <c r="L755" s="21" t="s">
        <v>412</v>
      </c>
      <c r="M755" s="21" t="s">
        <v>145</v>
      </c>
      <c r="N755" s="21" t="s">
        <v>25</v>
      </c>
      <c r="O755" s="21" t="s">
        <v>146</v>
      </c>
      <c r="P755" s="21" t="s">
        <v>1905</v>
      </c>
      <c r="Q755" s="92">
        <v>5</v>
      </c>
      <c r="R755" s="22">
        <f>IF(EXACT($D$6,"LOT 3 (Tots)"),SUMIF(Inventari!K:K,Tasques!E755,Inventari!Q:Q),SUMIFS(Inventari!Q:Q,Inventari!O:O,$D$7,Inventari!K:K,Tasques!E755))</f>
        <v>3504</v>
      </c>
      <c r="S755" s="22"/>
      <c r="T755" s="92">
        <f t="shared" si="44"/>
        <v>17520</v>
      </c>
      <c r="U755" s="22">
        <v>2</v>
      </c>
      <c r="V755" s="92">
        <f t="shared" si="45"/>
        <v>35040</v>
      </c>
      <c r="W755" s="87" t="e">
        <f>_xlfn.XLOOKUP(P755,#REF!,#REF!)</f>
        <v>#REF!</v>
      </c>
      <c r="X755" s="80" t="e">
        <f t="shared" si="46"/>
        <v>#REF!</v>
      </c>
      <c r="Y755" s="80" t="str">
        <f>IF(EXACT(COUNTIFS($B$1:B755,B755,$E$1:E755,E755),_xlfn.MAXIFS(AA:AA,B:B,B755,E:E,E755)),SUMIFS(X:X,B:B,B755,E:E,E755),"")</f>
        <v/>
      </c>
      <c r="Z755" s="81" t="str">
        <f t="shared" si="47"/>
        <v/>
      </c>
      <c r="AA755" s="98">
        <f>COUNTIFS($B$1:B755,B755,$E$1:E755,E755)</f>
        <v>1</v>
      </c>
      <c r="AB755" s="98"/>
    </row>
    <row r="756" spans="1:28" ht="19.95" customHeight="1" x14ac:dyDescent="0.3">
      <c r="A756" s="9" t="s">
        <v>61</v>
      </c>
      <c r="B756" s="21" t="s">
        <v>1953</v>
      </c>
      <c r="C756" s="21" t="s">
        <v>1954</v>
      </c>
      <c r="D756" s="21" t="s">
        <v>519</v>
      </c>
      <c r="E756" s="21" t="s">
        <v>662</v>
      </c>
      <c r="F756" s="21" t="s">
        <v>663</v>
      </c>
      <c r="G756" s="21" t="s">
        <v>1966</v>
      </c>
      <c r="H756" s="21" t="s">
        <v>1969</v>
      </c>
      <c r="I756" s="21" t="s">
        <v>1970</v>
      </c>
      <c r="J756" s="21" t="s">
        <v>23</v>
      </c>
      <c r="K756" s="21"/>
      <c r="L756" s="21" t="s">
        <v>412</v>
      </c>
      <c r="M756" s="21" t="s">
        <v>145</v>
      </c>
      <c r="N756" s="21" t="s">
        <v>25</v>
      </c>
      <c r="O756" s="21" t="s">
        <v>146</v>
      </c>
      <c r="P756" s="21" t="s">
        <v>1905</v>
      </c>
      <c r="Q756" s="92">
        <v>5</v>
      </c>
      <c r="R756" s="22">
        <f>IF(EXACT($D$6,"LOT 3 (Tots)"),SUMIF(Inventari!K:K,Tasques!E756,Inventari!Q:Q),SUMIFS(Inventari!Q:Q,Inventari!O:O,$D$7,Inventari!K:K,Tasques!E756))</f>
        <v>3504</v>
      </c>
      <c r="S756" s="22"/>
      <c r="T756" s="92">
        <f t="shared" si="44"/>
        <v>17520</v>
      </c>
      <c r="U756" s="22">
        <v>2</v>
      </c>
      <c r="V756" s="92">
        <f t="shared" si="45"/>
        <v>35040</v>
      </c>
      <c r="W756" s="87" t="e">
        <f>_xlfn.XLOOKUP(P756,#REF!,#REF!)</f>
        <v>#REF!</v>
      </c>
      <c r="X756" s="80" t="e">
        <f t="shared" si="46"/>
        <v>#REF!</v>
      </c>
      <c r="Y756" s="80" t="str">
        <f>IF(EXACT(COUNTIFS($B$1:B756,B756,$E$1:E756,E756),_xlfn.MAXIFS(AA:AA,B:B,B756,E:E,E756)),SUMIFS(X:X,B:B,B756,E:E,E756),"")</f>
        <v/>
      </c>
      <c r="Z756" s="81" t="str">
        <f t="shared" si="47"/>
        <v/>
      </c>
      <c r="AA756" s="98">
        <f>COUNTIFS($B$1:B756,B756,$E$1:E756,E756)</f>
        <v>2</v>
      </c>
      <c r="AB756" s="98"/>
    </row>
    <row r="757" spans="1:28" ht="19.95" customHeight="1" x14ac:dyDescent="0.3">
      <c r="A757" s="9" t="s">
        <v>61</v>
      </c>
      <c r="B757" s="21" t="s">
        <v>1953</v>
      </c>
      <c r="C757" s="21" t="s">
        <v>1954</v>
      </c>
      <c r="D757" s="21" t="s">
        <v>519</v>
      </c>
      <c r="E757" s="21" t="s">
        <v>662</v>
      </c>
      <c r="F757" s="21" t="s">
        <v>663</v>
      </c>
      <c r="G757" s="21" t="s">
        <v>1966</v>
      </c>
      <c r="H757" s="21" t="s">
        <v>1971</v>
      </c>
      <c r="I757" s="21" t="s">
        <v>1972</v>
      </c>
      <c r="J757" s="21" t="s">
        <v>23</v>
      </c>
      <c r="K757" s="21"/>
      <c r="L757" s="21" t="s">
        <v>412</v>
      </c>
      <c r="M757" s="21" t="s">
        <v>145</v>
      </c>
      <c r="N757" s="21" t="s">
        <v>25</v>
      </c>
      <c r="O757" s="21" t="s">
        <v>146</v>
      </c>
      <c r="P757" s="21" t="s">
        <v>1905</v>
      </c>
      <c r="Q757" s="92">
        <v>5</v>
      </c>
      <c r="R757" s="22">
        <f>IF(EXACT($D$6,"LOT 3 (Tots)"),SUMIF(Inventari!K:K,Tasques!E757,Inventari!Q:Q),SUMIFS(Inventari!Q:Q,Inventari!O:O,$D$7,Inventari!K:K,Tasques!E757))</f>
        <v>3504</v>
      </c>
      <c r="S757" s="22"/>
      <c r="T757" s="92">
        <f t="shared" si="44"/>
        <v>17520</v>
      </c>
      <c r="U757" s="22">
        <v>2</v>
      </c>
      <c r="V757" s="92">
        <f t="shared" si="45"/>
        <v>35040</v>
      </c>
      <c r="W757" s="87" t="e">
        <f>_xlfn.XLOOKUP(P757,#REF!,#REF!)</f>
        <v>#REF!</v>
      </c>
      <c r="X757" s="80" t="e">
        <f t="shared" si="46"/>
        <v>#REF!</v>
      </c>
      <c r="Y757" s="80" t="e">
        <f>IF(EXACT(COUNTIFS($B$1:B757,B757,$E$1:E757,E757),_xlfn.MAXIFS(AA:AA,B:B,B757,E:E,E757)),SUMIFS(X:X,B:B,B757,E:E,E757),"")</f>
        <v>#REF!</v>
      </c>
      <c r="Z757" s="81" t="str">
        <f t="shared" si="47"/>
        <v/>
      </c>
      <c r="AA757" s="98">
        <f>COUNTIFS($B$1:B757,B757,$E$1:E757,E757)</f>
        <v>3</v>
      </c>
      <c r="AB757" s="98"/>
    </row>
    <row r="758" spans="1:28" ht="19.95" customHeight="1" x14ac:dyDescent="0.3">
      <c r="A758" s="9" t="s">
        <v>61</v>
      </c>
      <c r="B758" s="21" t="s">
        <v>1953</v>
      </c>
      <c r="C758" s="21" t="s">
        <v>1954</v>
      </c>
      <c r="D758" s="21" t="s">
        <v>519</v>
      </c>
      <c r="E758" s="21" t="s">
        <v>667</v>
      </c>
      <c r="F758" s="21" t="s">
        <v>668</v>
      </c>
      <c r="G758" s="21" t="s">
        <v>1973</v>
      </c>
      <c r="H758" s="21" t="s">
        <v>1974</v>
      </c>
      <c r="I758" s="21" t="s">
        <v>1975</v>
      </c>
      <c r="J758" s="21" t="s">
        <v>23</v>
      </c>
      <c r="K758" s="21"/>
      <c r="L758" s="21" t="s">
        <v>412</v>
      </c>
      <c r="M758" s="21" t="s">
        <v>145</v>
      </c>
      <c r="N758" s="21" t="s">
        <v>25</v>
      </c>
      <c r="O758" s="21" t="s">
        <v>146</v>
      </c>
      <c r="P758" s="21" t="s">
        <v>1905</v>
      </c>
      <c r="Q758" s="92">
        <v>5</v>
      </c>
      <c r="R758" s="22">
        <f>IF(EXACT($D$6,"LOT 3 (Tots)"),SUMIF(Inventari!K:K,Tasques!E758,Inventari!Q:Q),SUMIFS(Inventari!Q:Q,Inventari!O:O,$D$7,Inventari!K:K,Tasques!E758))</f>
        <v>6397</v>
      </c>
      <c r="S758" s="22"/>
      <c r="T758" s="92">
        <f t="shared" si="44"/>
        <v>31985</v>
      </c>
      <c r="U758" s="22">
        <v>2</v>
      </c>
      <c r="V758" s="92">
        <f t="shared" si="45"/>
        <v>63970</v>
      </c>
      <c r="W758" s="87" t="e">
        <f>_xlfn.XLOOKUP(P758,#REF!,#REF!)</f>
        <v>#REF!</v>
      </c>
      <c r="X758" s="80" t="e">
        <f t="shared" si="46"/>
        <v>#REF!</v>
      </c>
      <c r="Y758" s="80" t="str">
        <f>IF(EXACT(COUNTIFS($B$1:B758,B758,$E$1:E758,E758),_xlfn.MAXIFS(AA:AA,B:B,B758,E:E,E758)),SUMIFS(X:X,B:B,B758,E:E,E758),"")</f>
        <v/>
      </c>
      <c r="Z758" s="81" t="str">
        <f t="shared" si="47"/>
        <v/>
      </c>
      <c r="AA758" s="98">
        <f>COUNTIFS($B$1:B758,B758,$E$1:E758,E758)</f>
        <v>1</v>
      </c>
      <c r="AB758" s="98"/>
    </row>
    <row r="759" spans="1:28" ht="19.95" customHeight="1" x14ac:dyDescent="0.3">
      <c r="A759" s="9" t="s">
        <v>61</v>
      </c>
      <c r="B759" s="21" t="s">
        <v>1953</v>
      </c>
      <c r="C759" s="21" t="s">
        <v>1954</v>
      </c>
      <c r="D759" s="21" t="s">
        <v>519</v>
      </c>
      <c r="E759" s="21" t="s">
        <v>667</v>
      </c>
      <c r="F759" s="21" t="s">
        <v>668</v>
      </c>
      <c r="G759" s="21" t="s">
        <v>1973</v>
      </c>
      <c r="H759" s="21" t="s">
        <v>1976</v>
      </c>
      <c r="I759" s="21" t="s">
        <v>1977</v>
      </c>
      <c r="J759" s="21" t="s">
        <v>23</v>
      </c>
      <c r="K759" s="21"/>
      <c r="L759" s="21" t="s">
        <v>412</v>
      </c>
      <c r="M759" s="21" t="s">
        <v>145</v>
      </c>
      <c r="N759" s="21" t="s">
        <v>25</v>
      </c>
      <c r="O759" s="21" t="s">
        <v>146</v>
      </c>
      <c r="P759" s="21" t="s">
        <v>1905</v>
      </c>
      <c r="Q759" s="92">
        <v>5</v>
      </c>
      <c r="R759" s="22">
        <f>IF(EXACT($D$6,"LOT 3 (Tots)"),SUMIF(Inventari!K:K,Tasques!E759,Inventari!Q:Q),SUMIFS(Inventari!Q:Q,Inventari!O:O,$D$7,Inventari!K:K,Tasques!E759))</f>
        <v>6397</v>
      </c>
      <c r="S759" s="22"/>
      <c r="T759" s="92">
        <f t="shared" si="44"/>
        <v>31985</v>
      </c>
      <c r="U759" s="22">
        <v>2</v>
      </c>
      <c r="V759" s="92">
        <f t="shared" si="45"/>
        <v>63970</v>
      </c>
      <c r="W759" s="87" t="e">
        <f>_xlfn.XLOOKUP(P759,#REF!,#REF!)</f>
        <v>#REF!</v>
      </c>
      <c r="X759" s="80" t="e">
        <f t="shared" si="46"/>
        <v>#REF!</v>
      </c>
      <c r="Y759" s="80" t="str">
        <f>IF(EXACT(COUNTIFS($B$1:B759,B759,$E$1:E759,E759),_xlfn.MAXIFS(AA:AA,B:B,B759,E:E,E759)),SUMIFS(X:X,B:B,B759,E:E,E759),"")</f>
        <v/>
      </c>
      <c r="Z759" s="81" t="str">
        <f t="shared" si="47"/>
        <v/>
      </c>
      <c r="AA759" s="98">
        <f>COUNTIFS($B$1:B759,B759,$E$1:E759,E759)</f>
        <v>2</v>
      </c>
      <c r="AB759" s="98"/>
    </row>
    <row r="760" spans="1:28" ht="19.95" customHeight="1" x14ac:dyDescent="0.3">
      <c r="A760" s="9" t="s">
        <v>61</v>
      </c>
      <c r="B760" s="21" t="s">
        <v>1953</v>
      </c>
      <c r="C760" s="21" t="s">
        <v>1954</v>
      </c>
      <c r="D760" s="21" t="s">
        <v>519</v>
      </c>
      <c r="E760" s="21" t="s">
        <v>667</v>
      </c>
      <c r="F760" s="21" t="s">
        <v>668</v>
      </c>
      <c r="G760" s="21" t="s">
        <v>1973</v>
      </c>
      <c r="H760" s="21" t="s">
        <v>1978</v>
      </c>
      <c r="I760" s="21" t="s">
        <v>1979</v>
      </c>
      <c r="J760" s="21" t="s">
        <v>23</v>
      </c>
      <c r="K760" s="21"/>
      <c r="L760" s="21" t="s">
        <v>412</v>
      </c>
      <c r="M760" s="21" t="s">
        <v>145</v>
      </c>
      <c r="N760" s="21" t="s">
        <v>25</v>
      </c>
      <c r="O760" s="21" t="s">
        <v>146</v>
      </c>
      <c r="P760" s="21" t="s">
        <v>1905</v>
      </c>
      <c r="Q760" s="92">
        <v>5</v>
      </c>
      <c r="R760" s="22">
        <f>IF(EXACT($D$6,"LOT 3 (Tots)"),SUMIF(Inventari!K:K,Tasques!E760,Inventari!Q:Q),SUMIFS(Inventari!Q:Q,Inventari!O:O,$D$7,Inventari!K:K,Tasques!E760))</f>
        <v>6397</v>
      </c>
      <c r="S760" s="22"/>
      <c r="T760" s="92">
        <f t="shared" si="44"/>
        <v>31985</v>
      </c>
      <c r="U760" s="22">
        <v>2</v>
      </c>
      <c r="V760" s="92">
        <f t="shared" si="45"/>
        <v>63970</v>
      </c>
      <c r="W760" s="87" t="e">
        <f>_xlfn.XLOOKUP(P760,#REF!,#REF!)</f>
        <v>#REF!</v>
      </c>
      <c r="X760" s="80" t="e">
        <f t="shared" si="46"/>
        <v>#REF!</v>
      </c>
      <c r="Y760" s="80" t="str">
        <f>IF(EXACT(COUNTIFS($B$1:B760,B760,$E$1:E760,E760),_xlfn.MAXIFS(AA:AA,B:B,B760,E:E,E760)),SUMIFS(X:X,B:B,B760,E:E,E760),"")</f>
        <v/>
      </c>
      <c r="Z760" s="81" t="str">
        <f t="shared" si="47"/>
        <v/>
      </c>
      <c r="AA760" s="98">
        <f>COUNTIFS($B$1:B760,B760,$E$1:E760,E760)</f>
        <v>3</v>
      </c>
      <c r="AB760" s="98"/>
    </row>
    <row r="761" spans="1:28" ht="19.95" customHeight="1" x14ac:dyDescent="0.3">
      <c r="A761" s="9" t="s">
        <v>61</v>
      </c>
      <c r="B761" s="21" t="s">
        <v>1953</v>
      </c>
      <c r="C761" s="21" t="s">
        <v>1954</v>
      </c>
      <c r="D761" s="21" t="s">
        <v>519</v>
      </c>
      <c r="E761" s="21" t="s">
        <v>667</v>
      </c>
      <c r="F761" s="21" t="s">
        <v>668</v>
      </c>
      <c r="G761" s="21" t="s">
        <v>1973</v>
      </c>
      <c r="H761" s="21" t="s">
        <v>1980</v>
      </c>
      <c r="I761" s="21" t="s">
        <v>1981</v>
      </c>
      <c r="J761" s="21" t="s">
        <v>23</v>
      </c>
      <c r="K761" s="21"/>
      <c r="L761" s="21" t="s">
        <v>412</v>
      </c>
      <c r="M761" s="21" t="s">
        <v>145</v>
      </c>
      <c r="N761" s="21" t="s">
        <v>25</v>
      </c>
      <c r="O761" s="21" t="s">
        <v>146</v>
      </c>
      <c r="P761" s="21" t="s">
        <v>1905</v>
      </c>
      <c r="Q761" s="92">
        <v>5</v>
      </c>
      <c r="R761" s="22">
        <f>IF(EXACT($D$6,"LOT 3 (Tots)"),SUMIF(Inventari!K:K,Tasques!E761,Inventari!Q:Q),SUMIFS(Inventari!Q:Q,Inventari!O:O,$D$7,Inventari!K:K,Tasques!E761))</f>
        <v>6397</v>
      </c>
      <c r="S761" s="22"/>
      <c r="T761" s="92">
        <f t="shared" si="44"/>
        <v>31985</v>
      </c>
      <c r="U761" s="22">
        <v>2</v>
      </c>
      <c r="V761" s="92">
        <f t="shared" si="45"/>
        <v>63970</v>
      </c>
      <c r="W761" s="87" t="e">
        <f>_xlfn.XLOOKUP(P761,#REF!,#REF!)</f>
        <v>#REF!</v>
      </c>
      <c r="X761" s="80" t="e">
        <f t="shared" si="46"/>
        <v>#REF!</v>
      </c>
      <c r="Y761" s="80" t="e">
        <f>IF(EXACT(COUNTIFS($B$1:B761,B761,$E$1:E761,E761),_xlfn.MAXIFS(AA:AA,B:B,B761,E:E,E761)),SUMIFS(X:X,B:B,B761,E:E,E761),"")</f>
        <v>#REF!</v>
      </c>
      <c r="Z761" s="81" t="str">
        <f t="shared" si="47"/>
        <v/>
      </c>
      <c r="AA761" s="98">
        <f>COUNTIFS($B$1:B761,B761,$E$1:E761,E761)</f>
        <v>4</v>
      </c>
      <c r="AB761" s="98"/>
    </row>
    <row r="762" spans="1:28" ht="19.95" customHeight="1" x14ac:dyDescent="0.3">
      <c r="A762" s="9" t="s">
        <v>61</v>
      </c>
      <c r="B762" s="21" t="s">
        <v>1953</v>
      </c>
      <c r="C762" s="21" t="s">
        <v>1954</v>
      </c>
      <c r="D762" s="21" t="s">
        <v>519</v>
      </c>
      <c r="E762" s="21" t="s">
        <v>1982</v>
      </c>
      <c r="F762" s="21" t="s">
        <v>1983</v>
      </c>
      <c r="G762" s="21" t="s">
        <v>1984</v>
      </c>
      <c r="H762" s="21" t="s">
        <v>1985</v>
      </c>
      <c r="I762" s="21" t="s">
        <v>1986</v>
      </c>
      <c r="J762" s="21" t="s">
        <v>23</v>
      </c>
      <c r="K762" s="21"/>
      <c r="L762" s="21" t="s">
        <v>412</v>
      </c>
      <c r="M762" s="21" t="s">
        <v>145</v>
      </c>
      <c r="N762" s="21" t="s">
        <v>25</v>
      </c>
      <c r="O762" s="21" t="s">
        <v>146</v>
      </c>
      <c r="P762" s="21" t="s">
        <v>1905</v>
      </c>
      <c r="Q762" s="92">
        <v>20</v>
      </c>
      <c r="R762" s="22">
        <f>IF(EXACT($D$6,"LOT 3 (Tots)"),SUMIF(Inventari!K:K,Tasques!E762,Inventari!Q:Q),SUMIFS(Inventari!Q:Q,Inventari!O:O,$D$7,Inventari!K:K,Tasques!E762))</f>
        <v>444</v>
      </c>
      <c r="S762" s="22"/>
      <c r="T762" s="92">
        <f t="shared" si="44"/>
        <v>8880</v>
      </c>
      <c r="U762" s="22">
        <v>2</v>
      </c>
      <c r="V762" s="92">
        <f t="shared" si="45"/>
        <v>17760</v>
      </c>
      <c r="W762" s="87" t="e">
        <f>_xlfn.XLOOKUP(P762,#REF!,#REF!)</f>
        <v>#REF!</v>
      </c>
      <c r="X762" s="80" t="e">
        <f t="shared" si="46"/>
        <v>#REF!</v>
      </c>
      <c r="Y762" s="80" t="str">
        <f>IF(EXACT(COUNTIFS($B$1:B762,B762,$E$1:E762,E762),_xlfn.MAXIFS(AA:AA,B:B,B762,E:E,E762)),SUMIFS(X:X,B:B,B762,E:E,E762),"")</f>
        <v/>
      </c>
      <c r="Z762" s="81" t="str">
        <f t="shared" si="47"/>
        <v/>
      </c>
      <c r="AA762" s="98">
        <f>COUNTIFS($B$1:B762,B762,$E$1:E762,E762)</f>
        <v>1</v>
      </c>
      <c r="AB762" s="98"/>
    </row>
    <row r="763" spans="1:28" ht="19.95" customHeight="1" x14ac:dyDescent="0.3">
      <c r="A763" s="9" t="s">
        <v>61</v>
      </c>
      <c r="B763" s="21" t="s">
        <v>1953</v>
      </c>
      <c r="C763" s="21" t="s">
        <v>1954</v>
      </c>
      <c r="D763" s="21" t="s">
        <v>519</v>
      </c>
      <c r="E763" s="21" t="s">
        <v>1982</v>
      </c>
      <c r="F763" s="21" t="s">
        <v>1983</v>
      </c>
      <c r="G763" s="21" t="s">
        <v>1984</v>
      </c>
      <c r="H763" s="21" t="s">
        <v>1987</v>
      </c>
      <c r="I763" s="21" t="s">
        <v>1988</v>
      </c>
      <c r="J763" s="21" t="s">
        <v>23</v>
      </c>
      <c r="K763" s="21"/>
      <c r="L763" s="21" t="s">
        <v>412</v>
      </c>
      <c r="M763" s="21" t="s">
        <v>145</v>
      </c>
      <c r="N763" s="21" t="s">
        <v>25</v>
      </c>
      <c r="O763" s="21" t="s">
        <v>146</v>
      </c>
      <c r="P763" s="21" t="s">
        <v>1905</v>
      </c>
      <c r="Q763" s="92">
        <v>20</v>
      </c>
      <c r="R763" s="22">
        <f>IF(EXACT($D$6,"LOT 3 (Tots)"),SUMIF(Inventari!K:K,Tasques!E763,Inventari!Q:Q),SUMIFS(Inventari!Q:Q,Inventari!O:O,$D$7,Inventari!K:K,Tasques!E763))</f>
        <v>444</v>
      </c>
      <c r="S763" s="22"/>
      <c r="T763" s="92">
        <f t="shared" si="44"/>
        <v>8880</v>
      </c>
      <c r="U763" s="22">
        <v>2</v>
      </c>
      <c r="V763" s="92">
        <f t="shared" si="45"/>
        <v>17760</v>
      </c>
      <c r="W763" s="87" t="e">
        <f>_xlfn.XLOOKUP(P763,#REF!,#REF!)</f>
        <v>#REF!</v>
      </c>
      <c r="X763" s="80" t="e">
        <f t="shared" si="46"/>
        <v>#REF!</v>
      </c>
      <c r="Y763" s="80" t="str">
        <f>IF(EXACT(COUNTIFS($B$1:B763,B763,$E$1:E763,E763),_xlfn.MAXIFS(AA:AA,B:B,B763,E:E,E763)),SUMIFS(X:X,B:B,B763,E:E,E763),"")</f>
        <v/>
      </c>
      <c r="Z763" s="81" t="str">
        <f t="shared" si="47"/>
        <v/>
      </c>
      <c r="AA763" s="98">
        <f>COUNTIFS($B$1:B763,B763,$E$1:E763,E763)</f>
        <v>2</v>
      </c>
      <c r="AB763" s="98"/>
    </row>
    <row r="764" spans="1:28" ht="19.95" customHeight="1" x14ac:dyDescent="0.3">
      <c r="A764" s="9" t="s">
        <v>61</v>
      </c>
      <c r="B764" s="21" t="s">
        <v>1953</v>
      </c>
      <c r="C764" s="21" t="s">
        <v>1954</v>
      </c>
      <c r="D764" s="21" t="s">
        <v>519</v>
      </c>
      <c r="E764" s="21" t="s">
        <v>1982</v>
      </c>
      <c r="F764" s="21" t="s">
        <v>1983</v>
      </c>
      <c r="G764" s="21" t="s">
        <v>1984</v>
      </c>
      <c r="H764" s="21" t="s">
        <v>1989</v>
      </c>
      <c r="I764" s="21" t="s">
        <v>1990</v>
      </c>
      <c r="J764" s="21" t="s">
        <v>23</v>
      </c>
      <c r="K764" s="21"/>
      <c r="L764" s="21" t="s">
        <v>412</v>
      </c>
      <c r="M764" s="21" t="s">
        <v>145</v>
      </c>
      <c r="N764" s="21" t="s">
        <v>25</v>
      </c>
      <c r="O764" s="21" t="s">
        <v>146</v>
      </c>
      <c r="P764" s="21" t="s">
        <v>1905</v>
      </c>
      <c r="Q764" s="92">
        <v>20</v>
      </c>
      <c r="R764" s="22">
        <f>IF(EXACT($D$6,"LOT 3 (Tots)"),SUMIF(Inventari!K:K,Tasques!E764,Inventari!Q:Q),SUMIFS(Inventari!Q:Q,Inventari!O:O,$D$7,Inventari!K:K,Tasques!E764))</f>
        <v>444</v>
      </c>
      <c r="S764" s="22"/>
      <c r="T764" s="92">
        <f t="shared" si="44"/>
        <v>8880</v>
      </c>
      <c r="U764" s="22">
        <v>2</v>
      </c>
      <c r="V764" s="92">
        <f t="shared" si="45"/>
        <v>17760</v>
      </c>
      <c r="W764" s="87" t="e">
        <f>_xlfn.XLOOKUP(P764,#REF!,#REF!)</f>
        <v>#REF!</v>
      </c>
      <c r="X764" s="80" t="e">
        <f t="shared" si="46"/>
        <v>#REF!</v>
      </c>
      <c r="Y764" s="80" t="str">
        <f>IF(EXACT(COUNTIFS($B$1:B764,B764,$E$1:E764,E764),_xlfn.MAXIFS(AA:AA,B:B,B764,E:E,E764)),SUMIFS(X:X,B:B,B764,E:E,E764),"")</f>
        <v/>
      </c>
      <c r="Z764" s="81" t="str">
        <f t="shared" si="47"/>
        <v/>
      </c>
      <c r="AA764" s="98">
        <f>COUNTIFS($B$1:B764,B764,$E$1:E764,E764)</f>
        <v>3</v>
      </c>
      <c r="AB764" s="98"/>
    </row>
    <row r="765" spans="1:28" ht="19.95" customHeight="1" x14ac:dyDescent="0.3">
      <c r="A765" s="9" t="s">
        <v>61</v>
      </c>
      <c r="B765" s="21" t="s">
        <v>1953</v>
      </c>
      <c r="C765" s="21" t="s">
        <v>1954</v>
      </c>
      <c r="D765" s="21" t="s">
        <v>519</v>
      </c>
      <c r="E765" s="21" t="s">
        <v>1982</v>
      </c>
      <c r="F765" s="21" t="s">
        <v>1983</v>
      </c>
      <c r="G765" s="21" t="s">
        <v>1984</v>
      </c>
      <c r="H765" s="21" t="s">
        <v>1991</v>
      </c>
      <c r="I765" s="21" t="s">
        <v>1920</v>
      </c>
      <c r="J765" s="21" t="s">
        <v>23</v>
      </c>
      <c r="K765" s="21"/>
      <c r="L765" s="21" t="s">
        <v>412</v>
      </c>
      <c r="M765" s="21" t="s">
        <v>145</v>
      </c>
      <c r="N765" s="21" t="s">
        <v>25</v>
      </c>
      <c r="O765" s="21" t="s">
        <v>146</v>
      </c>
      <c r="P765" s="21" t="s">
        <v>1905</v>
      </c>
      <c r="Q765" s="92">
        <v>20</v>
      </c>
      <c r="R765" s="22">
        <f>IF(EXACT($D$6,"LOT 3 (Tots)"),SUMIF(Inventari!K:K,Tasques!E765,Inventari!Q:Q),SUMIFS(Inventari!Q:Q,Inventari!O:O,$D$7,Inventari!K:K,Tasques!E765))</f>
        <v>444</v>
      </c>
      <c r="S765" s="22"/>
      <c r="T765" s="92">
        <f t="shared" si="44"/>
        <v>8880</v>
      </c>
      <c r="U765" s="22">
        <v>2</v>
      </c>
      <c r="V765" s="92">
        <f t="shared" si="45"/>
        <v>17760</v>
      </c>
      <c r="W765" s="87" t="e">
        <f>_xlfn.XLOOKUP(P765,#REF!,#REF!)</f>
        <v>#REF!</v>
      </c>
      <c r="X765" s="80" t="e">
        <f t="shared" si="46"/>
        <v>#REF!</v>
      </c>
      <c r="Y765" s="80" t="e">
        <f>IF(EXACT(COUNTIFS($B$1:B765,B765,$E$1:E765,E765),_xlfn.MAXIFS(AA:AA,B:B,B765,E:E,E765)),SUMIFS(X:X,B:B,B765,E:E,E765),"")</f>
        <v>#REF!</v>
      </c>
      <c r="Z765" s="81" t="str">
        <f t="shared" si="47"/>
        <v/>
      </c>
      <c r="AA765" s="98">
        <f>COUNTIFS($B$1:B765,B765,$E$1:E765,E765)</f>
        <v>4</v>
      </c>
      <c r="AB765" s="98"/>
    </row>
    <row r="766" spans="1:28" ht="19.95" customHeight="1" x14ac:dyDescent="0.3">
      <c r="A766" s="9" t="s">
        <v>61</v>
      </c>
      <c r="B766" s="21" t="s">
        <v>1953</v>
      </c>
      <c r="C766" s="21" t="s">
        <v>1954</v>
      </c>
      <c r="D766" s="21" t="s">
        <v>519</v>
      </c>
      <c r="E766" s="21" t="s">
        <v>1992</v>
      </c>
      <c r="F766" s="21" t="s">
        <v>1993</v>
      </c>
      <c r="G766" s="21" t="s">
        <v>1994</v>
      </c>
      <c r="H766" s="21" t="s">
        <v>1995</v>
      </c>
      <c r="I766" s="21" t="s">
        <v>1996</v>
      </c>
      <c r="J766" s="21" t="s">
        <v>23</v>
      </c>
      <c r="K766" s="21"/>
      <c r="L766" s="21" t="s">
        <v>412</v>
      </c>
      <c r="M766" s="21" t="s">
        <v>145</v>
      </c>
      <c r="N766" s="21" t="s">
        <v>25</v>
      </c>
      <c r="O766" s="21" t="s">
        <v>146</v>
      </c>
      <c r="P766" s="21" t="s">
        <v>1905</v>
      </c>
      <c r="Q766" s="92">
        <v>30</v>
      </c>
      <c r="R766" s="22">
        <f>IF(EXACT($D$6,"LOT 3 (Tots)"),SUMIF(Inventari!K:K,Tasques!E766,Inventari!Q:Q),SUMIFS(Inventari!Q:Q,Inventari!O:O,$D$7,Inventari!K:K,Tasques!E766))</f>
        <v>144</v>
      </c>
      <c r="S766" s="22"/>
      <c r="T766" s="92">
        <f t="shared" si="44"/>
        <v>4320</v>
      </c>
      <c r="U766" s="22">
        <v>2</v>
      </c>
      <c r="V766" s="92">
        <f t="shared" si="45"/>
        <v>8640</v>
      </c>
      <c r="W766" s="87" t="e">
        <f>_xlfn.XLOOKUP(P766,#REF!,#REF!)</f>
        <v>#REF!</v>
      </c>
      <c r="X766" s="80" t="e">
        <f t="shared" si="46"/>
        <v>#REF!</v>
      </c>
      <c r="Y766" s="80" t="str">
        <f>IF(EXACT(COUNTIFS($B$1:B766,B766,$E$1:E766,E766),_xlfn.MAXIFS(AA:AA,B:B,B766,E:E,E766)),SUMIFS(X:X,B:B,B766,E:E,E766),"")</f>
        <v/>
      </c>
      <c r="Z766" s="81" t="str">
        <f t="shared" si="47"/>
        <v/>
      </c>
      <c r="AA766" s="98">
        <f>COUNTIFS($B$1:B766,B766,$E$1:E766,E766)</f>
        <v>1</v>
      </c>
      <c r="AB766" s="98"/>
    </row>
    <row r="767" spans="1:28" ht="19.95" customHeight="1" x14ac:dyDescent="0.3">
      <c r="A767" s="9" t="s">
        <v>61</v>
      </c>
      <c r="B767" s="21" t="s">
        <v>1953</v>
      </c>
      <c r="C767" s="21" t="s">
        <v>1954</v>
      </c>
      <c r="D767" s="21" t="s">
        <v>519</v>
      </c>
      <c r="E767" s="21" t="s">
        <v>1992</v>
      </c>
      <c r="F767" s="21" t="s">
        <v>1993</v>
      </c>
      <c r="G767" s="21" t="s">
        <v>1994</v>
      </c>
      <c r="H767" s="21" t="s">
        <v>1997</v>
      </c>
      <c r="I767" s="21" t="s">
        <v>1998</v>
      </c>
      <c r="J767" s="21" t="s">
        <v>23</v>
      </c>
      <c r="K767" s="21"/>
      <c r="L767" s="21" t="s">
        <v>412</v>
      </c>
      <c r="M767" s="21" t="s">
        <v>145</v>
      </c>
      <c r="N767" s="21" t="s">
        <v>25</v>
      </c>
      <c r="O767" s="21" t="s">
        <v>146</v>
      </c>
      <c r="P767" s="21" t="s">
        <v>1905</v>
      </c>
      <c r="Q767" s="92">
        <v>30</v>
      </c>
      <c r="R767" s="22">
        <f>IF(EXACT($D$6,"LOT 3 (Tots)"),SUMIF(Inventari!K:K,Tasques!E767,Inventari!Q:Q),SUMIFS(Inventari!Q:Q,Inventari!O:O,$D$7,Inventari!K:K,Tasques!E767))</f>
        <v>144</v>
      </c>
      <c r="S767" s="22"/>
      <c r="T767" s="92">
        <f t="shared" si="44"/>
        <v>4320</v>
      </c>
      <c r="U767" s="22">
        <v>2</v>
      </c>
      <c r="V767" s="92">
        <f t="shared" si="45"/>
        <v>8640</v>
      </c>
      <c r="W767" s="87" t="e">
        <f>_xlfn.XLOOKUP(P767,#REF!,#REF!)</f>
        <v>#REF!</v>
      </c>
      <c r="X767" s="80" t="e">
        <f t="shared" si="46"/>
        <v>#REF!</v>
      </c>
      <c r="Y767" s="80" t="e">
        <f>IF(EXACT(COUNTIFS($B$1:B767,B767,$E$1:E767,E767),_xlfn.MAXIFS(AA:AA,B:B,B767,E:E,E767)),SUMIFS(X:X,B:B,B767,E:E,E767),"")</f>
        <v>#REF!</v>
      </c>
      <c r="Z767" s="81" t="str">
        <f t="shared" si="47"/>
        <v/>
      </c>
      <c r="AA767" s="98">
        <f>COUNTIFS($B$1:B767,B767,$E$1:E767,E767)</f>
        <v>2</v>
      </c>
      <c r="AB767" s="98"/>
    </row>
    <row r="768" spans="1:28" ht="19.95" customHeight="1" x14ac:dyDescent="0.3">
      <c r="A768" s="9" t="s">
        <v>61</v>
      </c>
      <c r="B768" s="21" t="s">
        <v>1953</v>
      </c>
      <c r="C768" s="21" t="s">
        <v>1954</v>
      </c>
      <c r="D768" s="21" t="s">
        <v>519</v>
      </c>
      <c r="E768" s="21" t="s">
        <v>1999</v>
      </c>
      <c r="F768" s="21" t="s">
        <v>2000</v>
      </c>
      <c r="G768" s="21" t="s">
        <v>2001</v>
      </c>
      <c r="H768" s="21" t="s">
        <v>2002</v>
      </c>
      <c r="I768" s="21" t="s">
        <v>2003</v>
      </c>
      <c r="J768" s="21" t="s">
        <v>23</v>
      </c>
      <c r="K768" s="21"/>
      <c r="L768" s="21" t="s">
        <v>412</v>
      </c>
      <c r="M768" s="21" t="s">
        <v>145</v>
      </c>
      <c r="N768" s="21" t="s">
        <v>25</v>
      </c>
      <c r="O768" s="21" t="s">
        <v>146</v>
      </c>
      <c r="P768" s="21" t="s">
        <v>1905</v>
      </c>
      <c r="Q768" s="92">
        <v>5</v>
      </c>
      <c r="R768" s="22">
        <f>IF(EXACT($D$6,"LOT 3 (Tots)"),SUMIF(Inventari!K:K,Tasques!E768,Inventari!Q:Q),SUMIFS(Inventari!Q:Q,Inventari!O:O,$D$7,Inventari!K:K,Tasques!E768))</f>
        <v>816</v>
      </c>
      <c r="S768" s="22"/>
      <c r="T768" s="92">
        <f t="shared" si="44"/>
        <v>4080</v>
      </c>
      <c r="U768" s="22">
        <v>2</v>
      </c>
      <c r="V768" s="92">
        <f t="shared" si="45"/>
        <v>8160</v>
      </c>
      <c r="W768" s="87" t="e">
        <f>_xlfn.XLOOKUP(P768,#REF!,#REF!)</f>
        <v>#REF!</v>
      </c>
      <c r="X768" s="80" t="e">
        <f t="shared" si="46"/>
        <v>#REF!</v>
      </c>
      <c r="Y768" s="80" t="str">
        <f>IF(EXACT(COUNTIFS($B$1:B768,B768,$E$1:E768,E768),_xlfn.MAXIFS(AA:AA,B:B,B768,E:E,E768)),SUMIFS(X:X,B:B,B768,E:E,E768),"")</f>
        <v/>
      </c>
      <c r="Z768" s="81" t="str">
        <f t="shared" si="47"/>
        <v/>
      </c>
      <c r="AA768" s="98">
        <f>COUNTIFS($B$1:B768,B768,$E$1:E768,E768)</f>
        <v>1</v>
      </c>
      <c r="AB768" s="98"/>
    </row>
    <row r="769" spans="1:28" ht="19.95" customHeight="1" x14ac:dyDescent="0.3">
      <c r="A769" s="9" t="s">
        <v>61</v>
      </c>
      <c r="B769" s="21" t="s">
        <v>1953</v>
      </c>
      <c r="C769" s="21" t="s">
        <v>1954</v>
      </c>
      <c r="D769" s="21" t="s">
        <v>519</v>
      </c>
      <c r="E769" s="21" t="s">
        <v>1999</v>
      </c>
      <c r="F769" s="21" t="s">
        <v>2000</v>
      </c>
      <c r="G769" s="21" t="s">
        <v>2001</v>
      </c>
      <c r="H769" s="21" t="s">
        <v>2004</v>
      </c>
      <c r="I769" s="21" t="s">
        <v>2005</v>
      </c>
      <c r="J769" s="21" t="s">
        <v>23</v>
      </c>
      <c r="K769" s="21"/>
      <c r="L769" s="21" t="s">
        <v>412</v>
      </c>
      <c r="M769" s="21" t="s">
        <v>145</v>
      </c>
      <c r="N769" s="21" t="s">
        <v>25</v>
      </c>
      <c r="O769" s="21" t="s">
        <v>146</v>
      </c>
      <c r="P769" s="21" t="s">
        <v>1905</v>
      </c>
      <c r="Q769" s="92">
        <v>5</v>
      </c>
      <c r="R769" s="22">
        <f>IF(EXACT($D$6,"LOT 3 (Tots)"),SUMIF(Inventari!K:K,Tasques!E769,Inventari!Q:Q),SUMIFS(Inventari!Q:Q,Inventari!O:O,$D$7,Inventari!K:K,Tasques!E769))</f>
        <v>816</v>
      </c>
      <c r="S769" s="22"/>
      <c r="T769" s="92">
        <f t="shared" si="44"/>
        <v>4080</v>
      </c>
      <c r="U769" s="22">
        <v>2</v>
      </c>
      <c r="V769" s="92">
        <f t="shared" si="45"/>
        <v>8160</v>
      </c>
      <c r="W769" s="87" t="e">
        <f>_xlfn.XLOOKUP(P769,#REF!,#REF!)</f>
        <v>#REF!</v>
      </c>
      <c r="X769" s="80" t="e">
        <f t="shared" si="46"/>
        <v>#REF!</v>
      </c>
      <c r="Y769" s="80" t="str">
        <f>IF(EXACT(COUNTIFS($B$1:B769,B769,$E$1:E769,E769),_xlfn.MAXIFS(AA:AA,B:B,B769,E:E,E769)),SUMIFS(X:X,B:B,B769,E:E,E769),"")</f>
        <v/>
      </c>
      <c r="Z769" s="81" t="str">
        <f t="shared" si="47"/>
        <v/>
      </c>
      <c r="AA769" s="98">
        <f>COUNTIFS($B$1:B769,B769,$E$1:E769,E769)</f>
        <v>2</v>
      </c>
      <c r="AB769" s="98"/>
    </row>
    <row r="770" spans="1:28" ht="19.95" customHeight="1" x14ac:dyDescent="0.3">
      <c r="A770" s="9" t="s">
        <v>61</v>
      </c>
      <c r="B770" s="21" t="s">
        <v>1953</v>
      </c>
      <c r="C770" s="21" t="s">
        <v>1954</v>
      </c>
      <c r="D770" s="21" t="s">
        <v>519</v>
      </c>
      <c r="E770" s="21" t="s">
        <v>1999</v>
      </c>
      <c r="F770" s="21" t="s">
        <v>2000</v>
      </c>
      <c r="G770" s="21" t="s">
        <v>2001</v>
      </c>
      <c r="H770" s="21" t="s">
        <v>2006</v>
      </c>
      <c r="I770" s="21" t="s">
        <v>2007</v>
      </c>
      <c r="J770" s="21" t="s">
        <v>23</v>
      </c>
      <c r="K770" s="21"/>
      <c r="L770" s="21" t="s">
        <v>412</v>
      </c>
      <c r="M770" s="21" t="s">
        <v>145</v>
      </c>
      <c r="N770" s="21" t="s">
        <v>25</v>
      </c>
      <c r="O770" s="21" t="s">
        <v>146</v>
      </c>
      <c r="P770" s="21" t="s">
        <v>1905</v>
      </c>
      <c r="Q770" s="92">
        <v>5</v>
      </c>
      <c r="R770" s="22">
        <f>IF(EXACT($D$6,"LOT 3 (Tots)"),SUMIF(Inventari!K:K,Tasques!E770,Inventari!Q:Q),SUMIFS(Inventari!Q:Q,Inventari!O:O,$D$7,Inventari!K:K,Tasques!E770))</f>
        <v>816</v>
      </c>
      <c r="S770" s="22"/>
      <c r="T770" s="92">
        <f t="shared" si="44"/>
        <v>4080</v>
      </c>
      <c r="U770" s="22">
        <v>2</v>
      </c>
      <c r="V770" s="92">
        <f t="shared" si="45"/>
        <v>8160</v>
      </c>
      <c r="W770" s="87" t="e">
        <f>_xlfn.XLOOKUP(P770,#REF!,#REF!)</f>
        <v>#REF!</v>
      </c>
      <c r="X770" s="80" t="e">
        <f t="shared" si="46"/>
        <v>#REF!</v>
      </c>
      <c r="Y770" s="80" t="str">
        <f>IF(EXACT(COUNTIFS($B$1:B770,B770,$E$1:E770,E770),_xlfn.MAXIFS(AA:AA,B:B,B770,E:E,E770)),SUMIFS(X:X,B:B,B770,E:E,E770),"")</f>
        <v/>
      </c>
      <c r="Z770" s="81" t="str">
        <f t="shared" si="47"/>
        <v/>
      </c>
      <c r="AA770" s="98">
        <f>COUNTIFS($B$1:B770,B770,$E$1:E770,E770)</f>
        <v>3</v>
      </c>
      <c r="AB770" s="98"/>
    </row>
    <row r="771" spans="1:28" ht="19.95" customHeight="1" x14ac:dyDescent="0.3">
      <c r="A771" s="9" t="s">
        <v>61</v>
      </c>
      <c r="B771" s="21" t="s">
        <v>1953</v>
      </c>
      <c r="C771" s="21" t="s">
        <v>1954</v>
      </c>
      <c r="D771" s="21" t="s">
        <v>519</v>
      </c>
      <c r="E771" s="21" t="s">
        <v>1999</v>
      </c>
      <c r="F771" s="21" t="s">
        <v>2000</v>
      </c>
      <c r="G771" s="21" t="s">
        <v>2001</v>
      </c>
      <c r="H771" s="21" t="s">
        <v>2008</v>
      </c>
      <c r="I771" s="21" t="s">
        <v>2009</v>
      </c>
      <c r="J771" s="21" t="s">
        <v>23</v>
      </c>
      <c r="K771" s="21"/>
      <c r="L771" s="21" t="s">
        <v>412</v>
      </c>
      <c r="M771" s="21" t="s">
        <v>145</v>
      </c>
      <c r="N771" s="21" t="s">
        <v>25</v>
      </c>
      <c r="O771" s="21" t="s">
        <v>146</v>
      </c>
      <c r="P771" s="21" t="s">
        <v>1905</v>
      </c>
      <c r="Q771" s="92">
        <v>5</v>
      </c>
      <c r="R771" s="22">
        <f>IF(EXACT($D$6,"LOT 3 (Tots)"),SUMIF(Inventari!K:K,Tasques!E771,Inventari!Q:Q),SUMIFS(Inventari!Q:Q,Inventari!O:O,$D$7,Inventari!K:K,Tasques!E771))</f>
        <v>816</v>
      </c>
      <c r="S771" s="22"/>
      <c r="T771" s="92">
        <f t="shared" si="44"/>
        <v>4080</v>
      </c>
      <c r="U771" s="22">
        <v>2</v>
      </c>
      <c r="V771" s="92">
        <f t="shared" si="45"/>
        <v>8160</v>
      </c>
      <c r="W771" s="87" t="e">
        <f>_xlfn.XLOOKUP(P771,#REF!,#REF!)</f>
        <v>#REF!</v>
      </c>
      <c r="X771" s="80" t="e">
        <f t="shared" si="46"/>
        <v>#REF!</v>
      </c>
      <c r="Y771" s="80" t="str">
        <f>IF(EXACT(COUNTIFS($B$1:B771,B771,$E$1:E771,E771),_xlfn.MAXIFS(AA:AA,B:B,B771,E:E,E771)),SUMIFS(X:X,B:B,B771,E:E,E771),"")</f>
        <v/>
      </c>
      <c r="Z771" s="81" t="str">
        <f t="shared" si="47"/>
        <v/>
      </c>
      <c r="AA771" s="98">
        <f>COUNTIFS($B$1:B771,B771,$E$1:E771,E771)</f>
        <v>4</v>
      </c>
      <c r="AB771" s="98"/>
    </row>
    <row r="772" spans="1:28" ht="19.95" customHeight="1" x14ac:dyDescent="0.3">
      <c r="A772" s="9" t="s">
        <v>61</v>
      </c>
      <c r="B772" s="21" t="s">
        <v>1953</v>
      </c>
      <c r="C772" s="21" t="s">
        <v>1954</v>
      </c>
      <c r="D772" s="21" t="s">
        <v>519</v>
      </c>
      <c r="E772" s="21" t="s">
        <v>1999</v>
      </c>
      <c r="F772" s="21" t="s">
        <v>2000</v>
      </c>
      <c r="G772" s="21" t="s">
        <v>2001</v>
      </c>
      <c r="H772" s="21" t="s">
        <v>2010</v>
      </c>
      <c r="I772" s="21" t="s">
        <v>2011</v>
      </c>
      <c r="J772" s="21" t="s">
        <v>23</v>
      </c>
      <c r="K772" s="21"/>
      <c r="L772" s="21" t="s">
        <v>412</v>
      </c>
      <c r="M772" s="21" t="s">
        <v>145</v>
      </c>
      <c r="N772" s="21" t="s">
        <v>25</v>
      </c>
      <c r="O772" s="21" t="s">
        <v>146</v>
      </c>
      <c r="P772" s="21" t="s">
        <v>1905</v>
      </c>
      <c r="Q772" s="92">
        <v>5</v>
      </c>
      <c r="R772" s="22">
        <f>IF(EXACT($D$6,"LOT 3 (Tots)"),SUMIF(Inventari!K:K,Tasques!E772,Inventari!Q:Q),SUMIFS(Inventari!Q:Q,Inventari!O:O,$D$7,Inventari!K:K,Tasques!E772))</f>
        <v>816</v>
      </c>
      <c r="S772" s="22"/>
      <c r="T772" s="92">
        <f t="shared" si="44"/>
        <v>4080</v>
      </c>
      <c r="U772" s="22">
        <v>2</v>
      </c>
      <c r="V772" s="92">
        <f t="shared" si="45"/>
        <v>8160</v>
      </c>
      <c r="W772" s="87" t="e">
        <f>_xlfn.XLOOKUP(P772,#REF!,#REF!)</f>
        <v>#REF!</v>
      </c>
      <c r="X772" s="80" t="e">
        <f t="shared" si="46"/>
        <v>#REF!</v>
      </c>
      <c r="Y772" s="80" t="str">
        <f>IF(EXACT(COUNTIFS($B$1:B772,B772,$E$1:E772,E772),_xlfn.MAXIFS(AA:AA,B:B,B772,E:E,E772)),SUMIFS(X:X,B:B,B772,E:E,E772),"")</f>
        <v/>
      </c>
      <c r="Z772" s="81" t="str">
        <f t="shared" si="47"/>
        <v/>
      </c>
      <c r="AA772" s="98">
        <f>COUNTIFS($B$1:B772,B772,$E$1:E772,E772)</f>
        <v>5</v>
      </c>
      <c r="AB772" s="98"/>
    </row>
    <row r="773" spans="1:28" ht="19.95" customHeight="1" x14ac:dyDescent="0.3">
      <c r="A773" s="9" t="s">
        <v>61</v>
      </c>
      <c r="B773" s="21" t="s">
        <v>1953</v>
      </c>
      <c r="C773" s="21" t="s">
        <v>1954</v>
      </c>
      <c r="D773" s="21" t="s">
        <v>519</v>
      </c>
      <c r="E773" s="21" t="s">
        <v>1999</v>
      </c>
      <c r="F773" s="21" t="s">
        <v>2000</v>
      </c>
      <c r="G773" s="21" t="s">
        <v>2001</v>
      </c>
      <c r="H773" s="21" t="s">
        <v>2012</v>
      </c>
      <c r="I773" s="21" t="s">
        <v>2013</v>
      </c>
      <c r="J773" s="21" t="s">
        <v>23</v>
      </c>
      <c r="K773" s="21"/>
      <c r="L773" s="21" t="s">
        <v>412</v>
      </c>
      <c r="M773" s="21" t="s">
        <v>145</v>
      </c>
      <c r="N773" s="21" t="s">
        <v>25</v>
      </c>
      <c r="O773" s="21" t="s">
        <v>146</v>
      </c>
      <c r="P773" s="21" t="s">
        <v>1905</v>
      </c>
      <c r="Q773" s="92">
        <v>5</v>
      </c>
      <c r="R773" s="22">
        <f>IF(EXACT($D$6,"LOT 3 (Tots)"),SUMIF(Inventari!K:K,Tasques!E773,Inventari!Q:Q),SUMIFS(Inventari!Q:Q,Inventari!O:O,$D$7,Inventari!K:K,Tasques!E773))</f>
        <v>816</v>
      </c>
      <c r="S773" s="22"/>
      <c r="T773" s="92">
        <f t="shared" si="44"/>
        <v>4080</v>
      </c>
      <c r="U773" s="22">
        <v>2</v>
      </c>
      <c r="V773" s="92">
        <f t="shared" si="45"/>
        <v>8160</v>
      </c>
      <c r="W773" s="87" t="e">
        <f>_xlfn.XLOOKUP(P773,#REF!,#REF!)</f>
        <v>#REF!</v>
      </c>
      <c r="X773" s="80" t="e">
        <f t="shared" si="46"/>
        <v>#REF!</v>
      </c>
      <c r="Y773" s="80" t="str">
        <f>IF(EXACT(COUNTIFS($B$1:B773,B773,$E$1:E773,E773),_xlfn.MAXIFS(AA:AA,B:B,B773,E:E,E773)),SUMIFS(X:X,B:B,B773,E:E,E773),"")</f>
        <v/>
      </c>
      <c r="Z773" s="81" t="str">
        <f t="shared" si="47"/>
        <v/>
      </c>
      <c r="AA773" s="98">
        <f>COUNTIFS($B$1:B773,B773,$E$1:E773,E773)</f>
        <v>6</v>
      </c>
      <c r="AB773" s="98"/>
    </row>
    <row r="774" spans="1:28" ht="19.95" customHeight="1" x14ac:dyDescent="0.3">
      <c r="A774" s="9" t="s">
        <v>61</v>
      </c>
      <c r="B774" s="21" t="s">
        <v>1953</v>
      </c>
      <c r="C774" s="21" t="s">
        <v>1954</v>
      </c>
      <c r="D774" s="21" t="s">
        <v>519</v>
      </c>
      <c r="E774" s="21" t="s">
        <v>1999</v>
      </c>
      <c r="F774" s="21" t="s">
        <v>2000</v>
      </c>
      <c r="G774" s="21" t="s">
        <v>2001</v>
      </c>
      <c r="H774" s="21" t="s">
        <v>2014</v>
      </c>
      <c r="I774" s="21" t="s">
        <v>2015</v>
      </c>
      <c r="J774" s="21" t="s">
        <v>23</v>
      </c>
      <c r="K774" s="21"/>
      <c r="L774" s="21" t="s">
        <v>412</v>
      </c>
      <c r="M774" s="21" t="s">
        <v>145</v>
      </c>
      <c r="N774" s="21" t="s">
        <v>25</v>
      </c>
      <c r="O774" s="21" t="s">
        <v>146</v>
      </c>
      <c r="P774" s="21" t="s">
        <v>1905</v>
      </c>
      <c r="Q774" s="92">
        <v>5</v>
      </c>
      <c r="R774" s="22">
        <f>IF(EXACT($D$6,"LOT 3 (Tots)"),SUMIF(Inventari!K:K,Tasques!E774,Inventari!Q:Q),SUMIFS(Inventari!Q:Q,Inventari!O:O,$D$7,Inventari!K:K,Tasques!E774))</f>
        <v>816</v>
      </c>
      <c r="S774" s="22"/>
      <c r="T774" s="92">
        <f t="shared" si="44"/>
        <v>4080</v>
      </c>
      <c r="U774" s="22">
        <v>2</v>
      </c>
      <c r="V774" s="92">
        <f t="shared" si="45"/>
        <v>8160</v>
      </c>
      <c r="W774" s="87" t="e">
        <f>_xlfn.XLOOKUP(P774,#REF!,#REF!)</f>
        <v>#REF!</v>
      </c>
      <c r="X774" s="80" t="e">
        <f t="shared" si="46"/>
        <v>#REF!</v>
      </c>
      <c r="Y774" s="80" t="str">
        <f>IF(EXACT(COUNTIFS($B$1:B774,B774,$E$1:E774,E774),_xlfn.MAXIFS(AA:AA,B:B,B774,E:E,E774)),SUMIFS(X:X,B:B,B774,E:E,E774),"")</f>
        <v/>
      </c>
      <c r="Z774" s="81" t="str">
        <f t="shared" si="47"/>
        <v/>
      </c>
      <c r="AA774" s="98">
        <f>COUNTIFS($B$1:B774,B774,$E$1:E774,E774)</f>
        <v>7</v>
      </c>
      <c r="AB774" s="98"/>
    </row>
    <row r="775" spans="1:28" ht="19.95" customHeight="1" x14ac:dyDescent="0.3">
      <c r="A775" s="9" t="s">
        <v>61</v>
      </c>
      <c r="B775" s="21" t="s">
        <v>1953</v>
      </c>
      <c r="C775" s="21" t="s">
        <v>1954</v>
      </c>
      <c r="D775" s="21" t="s">
        <v>519</v>
      </c>
      <c r="E775" s="21" t="s">
        <v>1999</v>
      </c>
      <c r="F775" s="21" t="s">
        <v>2000</v>
      </c>
      <c r="G775" s="21" t="s">
        <v>2001</v>
      </c>
      <c r="H775" s="21" t="s">
        <v>2016</v>
      </c>
      <c r="I775" s="21" t="s">
        <v>2017</v>
      </c>
      <c r="J775" s="21" t="s">
        <v>23</v>
      </c>
      <c r="K775" s="21"/>
      <c r="L775" s="21" t="s">
        <v>412</v>
      </c>
      <c r="M775" s="21" t="s">
        <v>145</v>
      </c>
      <c r="N775" s="21" t="s">
        <v>25</v>
      </c>
      <c r="O775" s="21" t="s">
        <v>146</v>
      </c>
      <c r="P775" s="21" t="s">
        <v>1905</v>
      </c>
      <c r="Q775" s="92">
        <v>5</v>
      </c>
      <c r="R775" s="22">
        <f>IF(EXACT($D$6,"LOT 3 (Tots)"),SUMIF(Inventari!K:K,Tasques!E775,Inventari!Q:Q),SUMIFS(Inventari!Q:Q,Inventari!O:O,$D$7,Inventari!K:K,Tasques!E775))</f>
        <v>816</v>
      </c>
      <c r="S775" s="22"/>
      <c r="T775" s="92">
        <f t="shared" si="44"/>
        <v>4080</v>
      </c>
      <c r="U775" s="22">
        <v>2</v>
      </c>
      <c r="V775" s="92">
        <f t="shared" si="45"/>
        <v>8160</v>
      </c>
      <c r="W775" s="87" t="e">
        <f>_xlfn.XLOOKUP(P775,#REF!,#REF!)</f>
        <v>#REF!</v>
      </c>
      <c r="X775" s="80" t="e">
        <f t="shared" si="46"/>
        <v>#REF!</v>
      </c>
      <c r="Y775" s="80" t="e">
        <f>IF(EXACT(COUNTIFS($B$1:B775,B775,$E$1:E775,E775),_xlfn.MAXIFS(AA:AA,B:B,B775,E:E,E775)),SUMIFS(X:X,B:B,B775,E:E,E775),"")</f>
        <v>#REF!</v>
      </c>
      <c r="Z775" s="81" t="str">
        <f t="shared" si="47"/>
        <v/>
      </c>
      <c r="AA775" s="98">
        <f>COUNTIFS($B$1:B775,B775,$E$1:E775,E775)</f>
        <v>8</v>
      </c>
      <c r="AB775" s="98"/>
    </row>
    <row r="776" spans="1:28" ht="19.95" customHeight="1" x14ac:dyDescent="0.3">
      <c r="A776" s="9" t="s">
        <v>61</v>
      </c>
      <c r="B776" s="21" t="s">
        <v>1953</v>
      </c>
      <c r="C776" s="21" t="s">
        <v>1954</v>
      </c>
      <c r="D776" s="21" t="s">
        <v>519</v>
      </c>
      <c r="E776" s="21" t="s">
        <v>2018</v>
      </c>
      <c r="F776" s="21" t="s">
        <v>2019</v>
      </c>
      <c r="G776" s="21" t="s">
        <v>2020</v>
      </c>
      <c r="H776" s="21" t="s">
        <v>2021</v>
      </c>
      <c r="I776" s="21" t="s">
        <v>2022</v>
      </c>
      <c r="J776" s="21" t="s">
        <v>23</v>
      </c>
      <c r="K776" s="21"/>
      <c r="L776" s="21" t="s">
        <v>412</v>
      </c>
      <c r="M776" s="21" t="s">
        <v>145</v>
      </c>
      <c r="N776" s="21" t="s">
        <v>25</v>
      </c>
      <c r="O776" s="21" t="s">
        <v>146</v>
      </c>
      <c r="P776" s="21" t="s">
        <v>1905</v>
      </c>
      <c r="Q776" s="92">
        <v>6</v>
      </c>
      <c r="R776" s="22">
        <f>IF(EXACT($D$6,"LOT 3 (Tots)"),SUMIF(Inventari!K:K,Tasques!E776,Inventari!Q:Q),SUMIFS(Inventari!Q:Q,Inventari!O:O,$D$7,Inventari!K:K,Tasques!E776))</f>
        <v>3710</v>
      </c>
      <c r="S776" s="22"/>
      <c r="T776" s="92">
        <f t="shared" si="44"/>
        <v>22260</v>
      </c>
      <c r="U776" s="22">
        <v>2</v>
      </c>
      <c r="V776" s="92">
        <f t="shared" si="45"/>
        <v>44520</v>
      </c>
      <c r="W776" s="87" t="e">
        <f>_xlfn.XLOOKUP(P776,#REF!,#REF!)</f>
        <v>#REF!</v>
      </c>
      <c r="X776" s="80" t="e">
        <f t="shared" si="46"/>
        <v>#REF!</v>
      </c>
      <c r="Y776" s="80" t="str">
        <f>IF(EXACT(COUNTIFS($B$1:B776,B776,$E$1:E776,E776),_xlfn.MAXIFS(AA:AA,B:B,B776,E:E,E776)),SUMIFS(X:X,B:B,B776,E:E,E776),"")</f>
        <v/>
      </c>
      <c r="Z776" s="81" t="str">
        <f t="shared" si="47"/>
        <v/>
      </c>
      <c r="AA776" s="98">
        <f>COUNTIFS($B$1:B776,B776,$E$1:E776,E776)</f>
        <v>1</v>
      </c>
      <c r="AB776" s="98"/>
    </row>
    <row r="777" spans="1:28" ht="19.95" customHeight="1" x14ac:dyDescent="0.3">
      <c r="A777" s="9" t="s">
        <v>61</v>
      </c>
      <c r="B777" s="21" t="s">
        <v>1953</v>
      </c>
      <c r="C777" s="21" t="s">
        <v>1954</v>
      </c>
      <c r="D777" s="21" t="s">
        <v>519</v>
      </c>
      <c r="E777" s="21" t="s">
        <v>2018</v>
      </c>
      <c r="F777" s="21" t="s">
        <v>2019</v>
      </c>
      <c r="G777" s="21" t="s">
        <v>2020</v>
      </c>
      <c r="H777" s="21" t="s">
        <v>2023</v>
      </c>
      <c r="I777" s="21" t="s">
        <v>2024</v>
      </c>
      <c r="J777" s="21" t="s">
        <v>23</v>
      </c>
      <c r="K777" s="21"/>
      <c r="L777" s="21" t="s">
        <v>412</v>
      </c>
      <c r="M777" s="21" t="s">
        <v>145</v>
      </c>
      <c r="N777" s="21" t="s">
        <v>25</v>
      </c>
      <c r="O777" s="21" t="s">
        <v>146</v>
      </c>
      <c r="P777" s="21" t="s">
        <v>1905</v>
      </c>
      <c r="Q777" s="92">
        <v>6</v>
      </c>
      <c r="R777" s="22">
        <f>IF(EXACT($D$6,"LOT 3 (Tots)"),SUMIF(Inventari!K:K,Tasques!E777,Inventari!Q:Q),SUMIFS(Inventari!Q:Q,Inventari!O:O,$D$7,Inventari!K:K,Tasques!E777))</f>
        <v>3710</v>
      </c>
      <c r="S777" s="22"/>
      <c r="T777" s="92">
        <f t="shared" ref="T777:T840" si="48">Q777*R777</f>
        <v>22260</v>
      </c>
      <c r="U777" s="22">
        <v>2</v>
      </c>
      <c r="V777" s="92">
        <f t="shared" ref="V777:V840" si="49">T777*U777</f>
        <v>44520</v>
      </c>
      <c r="W777" s="87" t="e">
        <f>_xlfn.XLOOKUP(P777,#REF!,#REF!)</f>
        <v>#REF!</v>
      </c>
      <c r="X777" s="80" t="e">
        <f t="shared" ref="X777:X840" si="50">(V777/3600)*W777</f>
        <v>#REF!</v>
      </c>
      <c r="Y777" s="80" t="str">
        <f>IF(EXACT(COUNTIFS($B$1:B777,B777,$E$1:E777,E777),_xlfn.MAXIFS(AA:AA,B:B,B777,E:E,E777)),SUMIFS(X:X,B:B,B777,E:E,E777),"")</f>
        <v/>
      </c>
      <c r="Z777" s="81" t="str">
        <f t="shared" si="47"/>
        <v/>
      </c>
      <c r="AA777" s="98">
        <f>COUNTIFS($B$1:B777,B777,$E$1:E777,E777)</f>
        <v>2</v>
      </c>
      <c r="AB777" s="98"/>
    </row>
    <row r="778" spans="1:28" ht="19.95" customHeight="1" x14ac:dyDescent="0.3">
      <c r="A778" s="9" t="s">
        <v>61</v>
      </c>
      <c r="B778" s="21" t="s">
        <v>1953</v>
      </c>
      <c r="C778" s="21" t="s">
        <v>1954</v>
      </c>
      <c r="D778" s="21" t="s">
        <v>519</v>
      </c>
      <c r="E778" s="21" t="s">
        <v>2018</v>
      </c>
      <c r="F778" s="21" t="s">
        <v>2019</v>
      </c>
      <c r="G778" s="21" t="s">
        <v>2020</v>
      </c>
      <c r="H778" s="21" t="s">
        <v>2025</v>
      </c>
      <c r="I778" s="21" t="s">
        <v>2026</v>
      </c>
      <c r="J778" s="21" t="s">
        <v>23</v>
      </c>
      <c r="K778" s="21"/>
      <c r="L778" s="21" t="s">
        <v>412</v>
      </c>
      <c r="M778" s="21" t="s">
        <v>145</v>
      </c>
      <c r="N778" s="21" t="s">
        <v>25</v>
      </c>
      <c r="O778" s="21" t="s">
        <v>146</v>
      </c>
      <c r="P778" s="21" t="s">
        <v>1905</v>
      </c>
      <c r="Q778" s="92">
        <v>6</v>
      </c>
      <c r="R778" s="22">
        <f>IF(EXACT($D$6,"LOT 3 (Tots)"),SUMIF(Inventari!K:K,Tasques!E778,Inventari!Q:Q),SUMIFS(Inventari!Q:Q,Inventari!O:O,$D$7,Inventari!K:K,Tasques!E778))</f>
        <v>3710</v>
      </c>
      <c r="S778" s="22"/>
      <c r="T778" s="92">
        <f t="shared" si="48"/>
        <v>22260</v>
      </c>
      <c r="U778" s="22">
        <v>2</v>
      </c>
      <c r="V778" s="92">
        <f t="shared" si="49"/>
        <v>44520</v>
      </c>
      <c r="W778" s="87" t="e">
        <f>_xlfn.XLOOKUP(P778,#REF!,#REF!)</f>
        <v>#REF!</v>
      </c>
      <c r="X778" s="80" t="e">
        <f t="shared" si="50"/>
        <v>#REF!</v>
      </c>
      <c r="Y778" s="80" t="str">
        <f>IF(EXACT(COUNTIFS($B$1:B778,B778,$E$1:E778,E778),_xlfn.MAXIFS(AA:AA,B:B,B778,E:E,E778)),SUMIFS(X:X,B:B,B778,E:E,E778),"")</f>
        <v/>
      </c>
      <c r="Z778" s="81" t="str">
        <f t="shared" si="47"/>
        <v/>
      </c>
      <c r="AA778" s="98">
        <f>COUNTIFS($B$1:B778,B778,$E$1:E778,E778)</f>
        <v>3</v>
      </c>
      <c r="AB778" s="98"/>
    </row>
    <row r="779" spans="1:28" ht="19.95" customHeight="1" x14ac:dyDescent="0.3">
      <c r="A779" s="9" t="s">
        <v>61</v>
      </c>
      <c r="B779" s="21" t="s">
        <v>1953</v>
      </c>
      <c r="C779" s="21" t="s">
        <v>1954</v>
      </c>
      <c r="D779" s="21" t="s">
        <v>519</v>
      </c>
      <c r="E779" s="21" t="s">
        <v>2018</v>
      </c>
      <c r="F779" s="21" t="s">
        <v>2019</v>
      </c>
      <c r="G779" s="21" t="s">
        <v>2020</v>
      </c>
      <c r="H779" s="21" t="s">
        <v>2027</v>
      </c>
      <c r="I779" s="21" t="s">
        <v>2028</v>
      </c>
      <c r="J779" s="21" t="s">
        <v>23</v>
      </c>
      <c r="K779" s="21"/>
      <c r="L779" s="21" t="s">
        <v>412</v>
      </c>
      <c r="M779" s="21" t="s">
        <v>145</v>
      </c>
      <c r="N779" s="21" t="s">
        <v>25</v>
      </c>
      <c r="O779" s="21" t="s">
        <v>146</v>
      </c>
      <c r="P779" s="21" t="s">
        <v>1905</v>
      </c>
      <c r="Q779" s="92">
        <v>6</v>
      </c>
      <c r="R779" s="22">
        <f>IF(EXACT($D$6,"LOT 3 (Tots)"),SUMIF(Inventari!K:K,Tasques!E779,Inventari!Q:Q),SUMIFS(Inventari!Q:Q,Inventari!O:O,$D$7,Inventari!K:K,Tasques!E779))</f>
        <v>3710</v>
      </c>
      <c r="S779" s="22"/>
      <c r="T779" s="92">
        <f t="shared" si="48"/>
        <v>22260</v>
      </c>
      <c r="U779" s="22">
        <v>2</v>
      </c>
      <c r="V779" s="92">
        <f t="shared" si="49"/>
        <v>44520</v>
      </c>
      <c r="W779" s="87" t="e">
        <f>_xlfn.XLOOKUP(P779,#REF!,#REF!)</f>
        <v>#REF!</v>
      </c>
      <c r="X779" s="80" t="e">
        <f t="shared" si="50"/>
        <v>#REF!</v>
      </c>
      <c r="Y779" s="80" t="str">
        <f>IF(EXACT(COUNTIFS($B$1:B779,B779,$E$1:E779,E779),_xlfn.MAXIFS(AA:AA,B:B,B779,E:E,E779)),SUMIFS(X:X,B:B,B779,E:E,E779),"")</f>
        <v/>
      </c>
      <c r="Z779" s="81" t="str">
        <f t="shared" si="47"/>
        <v/>
      </c>
      <c r="AA779" s="98">
        <f>COUNTIFS($B$1:B779,B779,$E$1:E779,E779)</f>
        <v>4</v>
      </c>
      <c r="AB779" s="98"/>
    </row>
    <row r="780" spans="1:28" ht="19.95" customHeight="1" x14ac:dyDescent="0.3">
      <c r="A780" s="9" t="s">
        <v>61</v>
      </c>
      <c r="B780" s="21" t="s">
        <v>1953</v>
      </c>
      <c r="C780" s="21" t="s">
        <v>1954</v>
      </c>
      <c r="D780" s="21" t="s">
        <v>519</v>
      </c>
      <c r="E780" s="21" t="s">
        <v>2018</v>
      </c>
      <c r="F780" s="21" t="s">
        <v>2019</v>
      </c>
      <c r="G780" s="21" t="s">
        <v>2020</v>
      </c>
      <c r="H780" s="21" t="s">
        <v>2029</v>
      </c>
      <c r="I780" s="21" t="s">
        <v>2030</v>
      </c>
      <c r="J780" s="21" t="s">
        <v>23</v>
      </c>
      <c r="K780" s="21"/>
      <c r="L780" s="21" t="s">
        <v>412</v>
      </c>
      <c r="M780" s="21" t="s">
        <v>145</v>
      </c>
      <c r="N780" s="21" t="s">
        <v>25</v>
      </c>
      <c r="O780" s="21" t="s">
        <v>146</v>
      </c>
      <c r="P780" s="21" t="s">
        <v>1905</v>
      </c>
      <c r="Q780" s="92">
        <v>6</v>
      </c>
      <c r="R780" s="22">
        <f>IF(EXACT($D$6,"LOT 3 (Tots)"),SUMIF(Inventari!K:K,Tasques!E780,Inventari!Q:Q),SUMIFS(Inventari!Q:Q,Inventari!O:O,$D$7,Inventari!K:K,Tasques!E780))</f>
        <v>3710</v>
      </c>
      <c r="S780" s="22"/>
      <c r="T780" s="92">
        <f t="shared" si="48"/>
        <v>22260</v>
      </c>
      <c r="U780" s="22">
        <v>2</v>
      </c>
      <c r="V780" s="92">
        <f t="shared" si="49"/>
        <v>44520</v>
      </c>
      <c r="W780" s="87" t="e">
        <f>_xlfn.XLOOKUP(P780,#REF!,#REF!)</f>
        <v>#REF!</v>
      </c>
      <c r="X780" s="80" t="e">
        <f t="shared" si="50"/>
        <v>#REF!</v>
      </c>
      <c r="Y780" s="80" t="str">
        <f>IF(EXACT(COUNTIFS($B$1:B780,B780,$E$1:E780,E780),_xlfn.MAXIFS(AA:AA,B:B,B780,E:E,E780)),SUMIFS(X:X,B:B,B780,E:E,E780),"")</f>
        <v/>
      </c>
      <c r="Z780" s="81" t="str">
        <f t="shared" ref="Z780:Z843" si="51">IF(EXACT(AB780,""),IF(EXACT(B780,B781),"",SUMIF(B:B,B780,Y:Y)),AB780)</f>
        <v/>
      </c>
      <c r="AA780" s="98">
        <f>COUNTIFS($B$1:B780,B780,$E$1:E780,E780)</f>
        <v>5</v>
      </c>
      <c r="AB780" s="98"/>
    </row>
    <row r="781" spans="1:28" ht="19.95" customHeight="1" x14ac:dyDescent="0.3">
      <c r="A781" s="9" t="s">
        <v>61</v>
      </c>
      <c r="B781" s="21" t="s">
        <v>1953</v>
      </c>
      <c r="C781" s="21" t="s">
        <v>1954</v>
      </c>
      <c r="D781" s="21" t="s">
        <v>519</v>
      </c>
      <c r="E781" s="21" t="s">
        <v>2018</v>
      </c>
      <c r="F781" s="21" t="s">
        <v>2019</v>
      </c>
      <c r="G781" s="21" t="s">
        <v>2020</v>
      </c>
      <c r="H781" s="21" t="s">
        <v>2031</v>
      </c>
      <c r="I781" s="21" t="s">
        <v>2032</v>
      </c>
      <c r="J781" s="21" t="s">
        <v>23</v>
      </c>
      <c r="K781" s="21"/>
      <c r="L781" s="21" t="s">
        <v>412</v>
      </c>
      <c r="M781" s="21" t="s">
        <v>145</v>
      </c>
      <c r="N781" s="21" t="s">
        <v>25</v>
      </c>
      <c r="O781" s="21" t="s">
        <v>146</v>
      </c>
      <c r="P781" s="21" t="s">
        <v>1905</v>
      </c>
      <c r="Q781" s="92">
        <v>6</v>
      </c>
      <c r="R781" s="22">
        <f>IF(EXACT($D$6,"LOT 3 (Tots)"),SUMIF(Inventari!K:K,Tasques!E781,Inventari!Q:Q),SUMIFS(Inventari!Q:Q,Inventari!O:O,$D$7,Inventari!K:K,Tasques!E781))</f>
        <v>3710</v>
      </c>
      <c r="S781" s="22"/>
      <c r="T781" s="92">
        <f t="shared" si="48"/>
        <v>22260</v>
      </c>
      <c r="U781" s="22">
        <v>2</v>
      </c>
      <c r="V781" s="92">
        <f t="shared" si="49"/>
        <v>44520</v>
      </c>
      <c r="W781" s="87" t="e">
        <f>_xlfn.XLOOKUP(P781,#REF!,#REF!)</f>
        <v>#REF!</v>
      </c>
      <c r="X781" s="80" t="e">
        <f t="shared" si="50"/>
        <v>#REF!</v>
      </c>
      <c r="Y781" s="80" t="e">
        <f>IF(EXACT(COUNTIFS($B$1:B781,B781,$E$1:E781,E781),_xlfn.MAXIFS(AA:AA,B:B,B781,E:E,E781)),SUMIFS(X:X,B:B,B781,E:E,E781),"")</f>
        <v>#REF!</v>
      </c>
      <c r="Z781" s="81" t="str">
        <f t="shared" si="51"/>
        <v/>
      </c>
      <c r="AA781" s="98">
        <f>COUNTIFS($B$1:B781,B781,$E$1:E781,E781)</f>
        <v>6</v>
      </c>
      <c r="AB781" s="98"/>
    </row>
    <row r="782" spans="1:28" ht="19.95" customHeight="1" x14ac:dyDescent="0.3">
      <c r="A782" s="9" t="s">
        <v>61</v>
      </c>
      <c r="B782" s="21" t="s">
        <v>1953</v>
      </c>
      <c r="C782" s="21" t="s">
        <v>1954</v>
      </c>
      <c r="D782" s="21" t="s">
        <v>519</v>
      </c>
      <c r="E782" s="21" t="s">
        <v>2033</v>
      </c>
      <c r="F782" s="21" t="s">
        <v>2034</v>
      </c>
      <c r="G782" s="21" t="s">
        <v>2035</v>
      </c>
      <c r="H782" s="21" t="s">
        <v>2036</v>
      </c>
      <c r="I782" s="21" t="s">
        <v>2037</v>
      </c>
      <c r="J782" s="21" t="s">
        <v>23</v>
      </c>
      <c r="K782" s="21"/>
      <c r="L782" s="21" t="s">
        <v>412</v>
      </c>
      <c r="M782" s="21" t="s">
        <v>145</v>
      </c>
      <c r="N782" s="21" t="s">
        <v>25</v>
      </c>
      <c r="O782" s="21" t="s">
        <v>146</v>
      </c>
      <c r="P782" s="21" t="s">
        <v>1905</v>
      </c>
      <c r="Q782" s="92">
        <v>10</v>
      </c>
      <c r="R782" s="22">
        <f>IF(EXACT($D$6,"LOT 3 (Tots)"),SUMIF(Inventari!K:K,Tasques!E782,Inventari!Q:Q),SUMIFS(Inventari!Q:Q,Inventari!O:O,$D$7,Inventari!K:K,Tasques!E782))</f>
        <v>90</v>
      </c>
      <c r="S782" s="22"/>
      <c r="T782" s="92">
        <f t="shared" si="48"/>
        <v>900</v>
      </c>
      <c r="U782" s="22">
        <v>2</v>
      </c>
      <c r="V782" s="92">
        <f t="shared" si="49"/>
        <v>1800</v>
      </c>
      <c r="W782" s="87" t="e">
        <f>_xlfn.XLOOKUP(P782,#REF!,#REF!)</f>
        <v>#REF!</v>
      </c>
      <c r="X782" s="80" t="e">
        <f t="shared" si="50"/>
        <v>#REF!</v>
      </c>
      <c r="Y782" s="80" t="str">
        <f>IF(EXACT(COUNTIFS($B$1:B782,B782,$E$1:E782,E782),_xlfn.MAXIFS(AA:AA,B:B,B782,E:E,E782)),SUMIFS(X:X,B:B,B782,E:E,E782),"")</f>
        <v/>
      </c>
      <c r="Z782" s="81" t="str">
        <f t="shared" si="51"/>
        <v/>
      </c>
      <c r="AA782" s="98">
        <f>COUNTIFS($B$1:B782,B782,$E$1:E782,E782)</f>
        <v>1</v>
      </c>
      <c r="AB782" s="98"/>
    </row>
    <row r="783" spans="1:28" ht="19.95" customHeight="1" x14ac:dyDescent="0.3">
      <c r="A783" s="9" t="s">
        <v>61</v>
      </c>
      <c r="B783" s="21" t="s">
        <v>1953</v>
      </c>
      <c r="C783" s="21" t="s">
        <v>1954</v>
      </c>
      <c r="D783" s="21" t="s">
        <v>519</v>
      </c>
      <c r="E783" s="21" t="s">
        <v>2033</v>
      </c>
      <c r="F783" s="21" t="s">
        <v>2034</v>
      </c>
      <c r="G783" s="21" t="s">
        <v>2035</v>
      </c>
      <c r="H783" s="21" t="s">
        <v>2038</v>
      </c>
      <c r="I783" s="21" t="s">
        <v>2039</v>
      </c>
      <c r="J783" s="21" t="s">
        <v>23</v>
      </c>
      <c r="K783" s="21"/>
      <c r="L783" s="21" t="s">
        <v>412</v>
      </c>
      <c r="M783" s="21" t="s">
        <v>145</v>
      </c>
      <c r="N783" s="21" t="s">
        <v>25</v>
      </c>
      <c r="O783" s="21" t="s">
        <v>146</v>
      </c>
      <c r="P783" s="21" t="s">
        <v>1905</v>
      </c>
      <c r="Q783" s="92">
        <v>10</v>
      </c>
      <c r="R783" s="22">
        <f>IF(EXACT($D$6,"LOT 3 (Tots)"),SUMIF(Inventari!K:K,Tasques!E783,Inventari!Q:Q),SUMIFS(Inventari!Q:Q,Inventari!O:O,$D$7,Inventari!K:K,Tasques!E783))</f>
        <v>90</v>
      </c>
      <c r="S783" s="22"/>
      <c r="T783" s="92">
        <f t="shared" si="48"/>
        <v>900</v>
      </c>
      <c r="U783" s="22">
        <v>2</v>
      </c>
      <c r="V783" s="92">
        <f t="shared" si="49"/>
        <v>1800</v>
      </c>
      <c r="W783" s="87" t="e">
        <f>_xlfn.XLOOKUP(P783,#REF!,#REF!)</f>
        <v>#REF!</v>
      </c>
      <c r="X783" s="80" t="e">
        <f t="shared" si="50"/>
        <v>#REF!</v>
      </c>
      <c r="Y783" s="80" t="e">
        <f>IF(EXACT(COUNTIFS($B$1:B783,B783,$E$1:E783,E783),_xlfn.MAXIFS(AA:AA,B:B,B783,E:E,E783)),SUMIFS(X:X,B:B,B783,E:E,E783),"")</f>
        <v>#REF!</v>
      </c>
      <c r="Z783" s="81" t="str">
        <f t="shared" si="51"/>
        <v/>
      </c>
      <c r="AA783" s="98">
        <f>COUNTIFS($B$1:B783,B783,$E$1:E783,E783)</f>
        <v>2</v>
      </c>
      <c r="AB783" s="98"/>
    </row>
    <row r="784" spans="1:28" ht="19.95" customHeight="1" x14ac:dyDescent="0.3">
      <c r="A784" s="9" t="s">
        <v>61</v>
      </c>
      <c r="B784" s="21" t="s">
        <v>1953</v>
      </c>
      <c r="C784" s="21" t="s">
        <v>1954</v>
      </c>
      <c r="D784" s="21" t="s">
        <v>519</v>
      </c>
      <c r="E784" s="21" t="s">
        <v>2040</v>
      </c>
      <c r="F784" s="21" t="s">
        <v>2041</v>
      </c>
      <c r="G784" s="21" t="s">
        <v>2042</v>
      </c>
      <c r="H784" s="21" t="s">
        <v>2043</v>
      </c>
      <c r="I784" s="21" t="s">
        <v>2044</v>
      </c>
      <c r="J784" s="21" t="s">
        <v>23</v>
      </c>
      <c r="K784" s="21"/>
      <c r="L784" s="21" t="s">
        <v>412</v>
      </c>
      <c r="M784" s="21" t="s">
        <v>145</v>
      </c>
      <c r="N784" s="21" t="s">
        <v>25</v>
      </c>
      <c r="O784" s="21" t="s">
        <v>146</v>
      </c>
      <c r="P784" s="21" t="s">
        <v>1905</v>
      </c>
      <c r="Q784" s="92">
        <v>4</v>
      </c>
      <c r="R784" s="22">
        <f>IF(EXACT($D$6,"LOT 3 (Tots)"),SUMIF(Inventari!K:K,Tasques!E784,Inventari!Q:Q),SUMIFS(Inventari!Q:Q,Inventari!O:O,$D$7,Inventari!K:K,Tasques!E784))</f>
        <v>1440</v>
      </c>
      <c r="S784" s="22"/>
      <c r="T784" s="92">
        <f t="shared" si="48"/>
        <v>5760</v>
      </c>
      <c r="U784" s="22">
        <v>2</v>
      </c>
      <c r="V784" s="92">
        <f t="shared" si="49"/>
        <v>11520</v>
      </c>
      <c r="W784" s="87" t="e">
        <f>_xlfn.XLOOKUP(P784,#REF!,#REF!)</f>
        <v>#REF!</v>
      </c>
      <c r="X784" s="80" t="e">
        <f t="shared" si="50"/>
        <v>#REF!</v>
      </c>
      <c r="Y784" s="80" t="str">
        <f>IF(EXACT(COUNTIFS($B$1:B784,B784,$E$1:E784,E784),_xlfn.MAXIFS(AA:AA,B:B,B784,E:E,E784)),SUMIFS(X:X,B:B,B784,E:E,E784),"")</f>
        <v/>
      </c>
      <c r="Z784" s="81" t="str">
        <f t="shared" si="51"/>
        <v/>
      </c>
      <c r="AA784" s="98">
        <f>COUNTIFS($B$1:B784,B784,$E$1:E784,E784)</f>
        <v>1</v>
      </c>
      <c r="AB784" s="98"/>
    </row>
    <row r="785" spans="1:28" ht="19.95" customHeight="1" x14ac:dyDescent="0.3">
      <c r="A785" s="9" t="s">
        <v>61</v>
      </c>
      <c r="B785" s="21" t="s">
        <v>1953</v>
      </c>
      <c r="C785" s="21" t="s">
        <v>1954</v>
      </c>
      <c r="D785" s="21" t="s">
        <v>519</v>
      </c>
      <c r="E785" s="21" t="s">
        <v>2040</v>
      </c>
      <c r="F785" s="21" t="s">
        <v>2041</v>
      </c>
      <c r="G785" s="21" t="s">
        <v>2042</v>
      </c>
      <c r="H785" s="21" t="s">
        <v>2045</v>
      </c>
      <c r="I785" s="21" t="s">
        <v>2046</v>
      </c>
      <c r="J785" s="21" t="s">
        <v>23</v>
      </c>
      <c r="K785" s="21"/>
      <c r="L785" s="21" t="s">
        <v>412</v>
      </c>
      <c r="M785" s="21" t="s">
        <v>145</v>
      </c>
      <c r="N785" s="21" t="s">
        <v>25</v>
      </c>
      <c r="O785" s="21" t="s">
        <v>146</v>
      </c>
      <c r="P785" s="21" t="s">
        <v>1905</v>
      </c>
      <c r="Q785" s="92">
        <v>4</v>
      </c>
      <c r="R785" s="22">
        <f>IF(EXACT($D$6,"LOT 3 (Tots)"),SUMIF(Inventari!K:K,Tasques!E785,Inventari!Q:Q),SUMIFS(Inventari!Q:Q,Inventari!O:O,$D$7,Inventari!K:K,Tasques!E785))</f>
        <v>1440</v>
      </c>
      <c r="S785" s="22"/>
      <c r="T785" s="92">
        <f t="shared" si="48"/>
        <v>5760</v>
      </c>
      <c r="U785" s="22">
        <v>2</v>
      </c>
      <c r="V785" s="92">
        <f t="shared" si="49"/>
        <v>11520</v>
      </c>
      <c r="W785" s="87" t="e">
        <f>_xlfn.XLOOKUP(P785,#REF!,#REF!)</f>
        <v>#REF!</v>
      </c>
      <c r="X785" s="80" t="e">
        <f t="shared" si="50"/>
        <v>#REF!</v>
      </c>
      <c r="Y785" s="80" t="str">
        <f>IF(EXACT(COUNTIFS($B$1:B785,B785,$E$1:E785,E785),_xlfn.MAXIFS(AA:AA,B:B,B785,E:E,E785)),SUMIFS(X:X,B:B,B785,E:E,E785),"")</f>
        <v/>
      </c>
      <c r="Z785" s="81" t="str">
        <f t="shared" si="51"/>
        <v/>
      </c>
      <c r="AA785" s="98">
        <f>COUNTIFS($B$1:B785,B785,$E$1:E785,E785)</f>
        <v>2</v>
      </c>
      <c r="AB785" s="98"/>
    </row>
    <row r="786" spans="1:28" ht="19.95" customHeight="1" x14ac:dyDescent="0.3">
      <c r="A786" s="9" t="s">
        <v>61</v>
      </c>
      <c r="B786" s="21" t="s">
        <v>1953</v>
      </c>
      <c r="C786" s="21" t="s">
        <v>1954</v>
      </c>
      <c r="D786" s="21" t="s">
        <v>519</v>
      </c>
      <c r="E786" s="21" t="s">
        <v>2040</v>
      </c>
      <c r="F786" s="21" t="s">
        <v>2041</v>
      </c>
      <c r="G786" s="21" t="s">
        <v>2042</v>
      </c>
      <c r="H786" s="21" t="s">
        <v>2047</v>
      </c>
      <c r="I786" s="21" t="s">
        <v>2048</v>
      </c>
      <c r="J786" s="21" t="s">
        <v>23</v>
      </c>
      <c r="K786" s="21"/>
      <c r="L786" s="21" t="s">
        <v>412</v>
      </c>
      <c r="M786" s="21" t="s">
        <v>145</v>
      </c>
      <c r="N786" s="21" t="s">
        <v>25</v>
      </c>
      <c r="O786" s="21" t="s">
        <v>146</v>
      </c>
      <c r="P786" s="21" t="s">
        <v>1905</v>
      </c>
      <c r="Q786" s="92">
        <v>4</v>
      </c>
      <c r="R786" s="22">
        <f>IF(EXACT($D$6,"LOT 3 (Tots)"),SUMIF(Inventari!K:K,Tasques!E786,Inventari!Q:Q),SUMIFS(Inventari!Q:Q,Inventari!O:O,$D$7,Inventari!K:K,Tasques!E786))</f>
        <v>1440</v>
      </c>
      <c r="S786" s="22"/>
      <c r="T786" s="92">
        <f t="shared" si="48"/>
        <v>5760</v>
      </c>
      <c r="U786" s="22">
        <v>2</v>
      </c>
      <c r="V786" s="92">
        <f t="shared" si="49"/>
        <v>11520</v>
      </c>
      <c r="W786" s="87" t="e">
        <f>_xlfn.XLOOKUP(P786,#REF!,#REF!)</f>
        <v>#REF!</v>
      </c>
      <c r="X786" s="80" t="e">
        <f t="shared" si="50"/>
        <v>#REF!</v>
      </c>
      <c r="Y786" s="80" t="str">
        <f>IF(EXACT(COUNTIFS($B$1:B786,B786,$E$1:E786,E786),_xlfn.MAXIFS(AA:AA,B:B,B786,E:E,E786)),SUMIFS(X:X,B:B,B786,E:E,E786),"")</f>
        <v/>
      </c>
      <c r="Z786" s="81" t="str">
        <f t="shared" si="51"/>
        <v/>
      </c>
      <c r="AA786" s="98">
        <f>COUNTIFS($B$1:B786,B786,$E$1:E786,E786)</f>
        <v>3</v>
      </c>
      <c r="AB786" s="98"/>
    </row>
    <row r="787" spans="1:28" ht="19.95" customHeight="1" x14ac:dyDescent="0.3">
      <c r="A787" s="9" t="s">
        <v>61</v>
      </c>
      <c r="B787" s="21" t="s">
        <v>1953</v>
      </c>
      <c r="C787" s="21" t="s">
        <v>1954</v>
      </c>
      <c r="D787" s="21" t="s">
        <v>519</v>
      </c>
      <c r="E787" s="21" t="s">
        <v>2040</v>
      </c>
      <c r="F787" s="21" t="s">
        <v>2041</v>
      </c>
      <c r="G787" s="21" t="s">
        <v>2042</v>
      </c>
      <c r="H787" s="21" t="s">
        <v>2049</v>
      </c>
      <c r="I787" s="21" t="s">
        <v>2026</v>
      </c>
      <c r="J787" s="21" t="s">
        <v>23</v>
      </c>
      <c r="K787" s="21"/>
      <c r="L787" s="21" t="s">
        <v>412</v>
      </c>
      <c r="M787" s="21" t="s">
        <v>145</v>
      </c>
      <c r="N787" s="21" t="s">
        <v>25</v>
      </c>
      <c r="O787" s="21" t="s">
        <v>146</v>
      </c>
      <c r="P787" s="21" t="s">
        <v>1905</v>
      </c>
      <c r="Q787" s="92">
        <v>4</v>
      </c>
      <c r="R787" s="22">
        <f>IF(EXACT($D$6,"LOT 3 (Tots)"),SUMIF(Inventari!K:K,Tasques!E787,Inventari!Q:Q),SUMIFS(Inventari!Q:Q,Inventari!O:O,$D$7,Inventari!K:K,Tasques!E787))</f>
        <v>1440</v>
      </c>
      <c r="S787" s="22"/>
      <c r="T787" s="92">
        <f t="shared" si="48"/>
        <v>5760</v>
      </c>
      <c r="U787" s="22">
        <v>2</v>
      </c>
      <c r="V787" s="92">
        <f t="shared" si="49"/>
        <v>11520</v>
      </c>
      <c r="W787" s="87" t="e">
        <f>_xlfn.XLOOKUP(P787,#REF!,#REF!)</f>
        <v>#REF!</v>
      </c>
      <c r="X787" s="80" t="e">
        <f t="shared" si="50"/>
        <v>#REF!</v>
      </c>
      <c r="Y787" s="80" t="str">
        <f>IF(EXACT(COUNTIFS($B$1:B787,B787,$E$1:E787,E787),_xlfn.MAXIFS(AA:AA,B:B,B787,E:E,E787)),SUMIFS(X:X,B:B,B787,E:E,E787),"")</f>
        <v/>
      </c>
      <c r="Z787" s="81" t="str">
        <f t="shared" si="51"/>
        <v/>
      </c>
      <c r="AA787" s="98">
        <f>COUNTIFS($B$1:B787,B787,$E$1:E787,E787)</f>
        <v>4</v>
      </c>
      <c r="AB787" s="98"/>
    </row>
    <row r="788" spans="1:28" ht="19.95" customHeight="1" x14ac:dyDescent="0.3">
      <c r="A788" s="9" t="s">
        <v>61</v>
      </c>
      <c r="B788" s="21" t="s">
        <v>1953</v>
      </c>
      <c r="C788" s="21" t="s">
        <v>1954</v>
      </c>
      <c r="D788" s="21" t="s">
        <v>519</v>
      </c>
      <c r="E788" s="21" t="s">
        <v>2040</v>
      </c>
      <c r="F788" s="21" t="s">
        <v>2041</v>
      </c>
      <c r="G788" s="21" t="s">
        <v>2042</v>
      </c>
      <c r="H788" s="21" t="s">
        <v>2050</v>
      </c>
      <c r="I788" s="21" t="s">
        <v>2051</v>
      </c>
      <c r="J788" s="21" t="s">
        <v>23</v>
      </c>
      <c r="K788" s="21"/>
      <c r="L788" s="21" t="s">
        <v>412</v>
      </c>
      <c r="M788" s="21" t="s">
        <v>145</v>
      </c>
      <c r="N788" s="21" t="s">
        <v>25</v>
      </c>
      <c r="O788" s="21" t="s">
        <v>146</v>
      </c>
      <c r="P788" s="21" t="s">
        <v>1905</v>
      </c>
      <c r="Q788" s="92">
        <v>4</v>
      </c>
      <c r="R788" s="22">
        <f>IF(EXACT($D$6,"LOT 3 (Tots)"),SUMIF(Inventari!K:K,Tasques!E788,Inventari!Q:Q),SUMIFS(Inventari!Q:Q,Inventari!O:O,$D$7,Inventari!K:K,Tasques!E788))</f>
        <v>1440</v>
      </c>
      <c r="S788" s="22"/>
      <c r="T788" s="92">
        <f t="shared" si="48"/>
        <v>5760</v>
      </c>
      <c r="U788" s="22">
        <v>2</v>
      </c>
      <c r="V788" s="92">
        <f t="shared" si="49"/>
        <v>11520</v>
      </c>
      <c r="W788" s="87" t="e">
        <f>_xlfn.XLOOKUP(P788,#REF!,#REF!)</f>
        <v>#REF!</v>
      </c>
      <c r="X788" s="80" t="e">
        <f t="shared" si="50"/>
        <v>#REF!</v>
      </c>
      <c r="Y788" s="80" t="str">
        <f>IF(EXACT(COUNTIFS($B$1:B788,B788,$E$1:E788,E788),_xlfn.MAXIFS(AA:AA,B:B,B788,E:E,E788)),SUMIFS(X:X,B:B,B788,E:E,E788),"")</f>
        <v/>
      </c>
      <c r="Z788" s="81" t="str">
        <f t="shared" si="51"/>
        <v/>
      </c>
      <c r="AA788" s="98">
        <f>COUNTIFS($B$1:B788,B788,$E$1:E788,E788)</f>
        <v>5</v>
      </c>
      <c r="AB788" s="98"/>
    </row>
    <row r="789" spans="1:28" ht="19.95" customHeight="1" x14ac:dyDescent="0.3">
      <c r="A789" s="9" t="s">
        <v>61</v>
      </c>
      <c r="B789" s="21" t="s">
        <v>1953</v>
      </c>
      <c r="C789" s="21" t="s">
        <v>1954</v>
      </c>
      <c r="D789" s="21" t="s">
        <v>519</v>
      </c>
      <c r="E789" s="21" t="s">
        <v>2040</v>
      </c>
      <c r="F789" s="21" t="s">
        <v>2041</v>
      </c>
      <c r="G789" s="21" t="s">
        <v>2042</v>
      </c>
      <c r="H789" s="21" t="s">
        <v>2052</v>
      </c>
      <c r="I789" s="21" t="s">
        <v>2053</v>
      </c>
      <c r="J789" s="21" t="s">
        <v>23</v>
      </c>
      <c r="K789" s="21"/>
      <c r="L789" s="21" t="s">
        <v>412</v>
      </c>
      <c r="M789" s="21" t="s">
        <v>145</v>
      </c>
      <c r="N789" s="21" t="s">
        <v>25</v>
      </c>
      <c r="O789" s="21" t="s">
        <v>146</v>
      </c>
      <c r="P789" s="21" t="s">
        <v>1905</v>
      </c>
      <c r="Q789" s="92">
        <v>4</v>
      </c>
      <c r="R789" s="22">
        <f>IF(EXACT($D$6,"LOT 3 (Tots)"),SUMIF(Inventari!K:K,Tasques!E789,Inventari!Q:Q),SUMIFS(Inventari!Q:Q,Inventari!O:O,$D$7,Inventari!K:K,Tasques!E789))</f>
        <v>1440</v>
      </c>
      <c r="S789" s="22"/>
      <c r="T789" s="92">
        <f t="shared" si="48"/>
        <v>5760</v>
      </c>
      <c r="U789" s="22">
        <v>2</v>
      </c>
      <c r="V789" s="92">
        <f t="shared" si="49"/>
        <v>11520</v>
      </c>
      <c r="W789" s="87" t="e">
        <f>_xlfn.XLOOKUP(P789,#REF!,#REF!)</f>
        <v>#REF!</v>
      </c>
      <c r="X789" s="80" t="e">
        <f t="shared" si="50"/>
        <v>#REF!</v>
      </c>
      <c r="Y789" s="80" t="e">
        <f>IF(EXACT(COUNTIFS($B$1:B789,B789,$E$1:E789,E789),_xlfn.MAXIFS(AA:AA,B:B,B789,E:E,E789)),SUMIFS(X:X,B:B,B789,E:E,E789),"")</f>
        <v>#REF!</v>
      </c>
      <c r="Z789" s="81" t="str">
        <f t="shared" si="51"/>
        <v/>
      </c>
      <c r="AA789" s="98">
        <f>COUNTIFS($B$1:B789,B789,$E$1:E789,E789)</f>
        <v>6</v>
      </c>
      <c r="AB789" s="98"/>
    </row>
    <row r="790" spans="1:28" ht="19.95" customHeight="1" x14ac:dyDescent="0.3">
      <c r="A790" s="9" t="s">
        <v>61</v>
      </c>
      <c r="B790" s="21" t="s">
        <v>1953</v>
      </c>
      <c r="C790" s="21" t="s">
        <v>1954</v>
      </c>
      <c r="D790" s="21" t="s">
        <v>519</v>
      </c>
      <c r="E790" s="21" t="s">
        <v>2054</v>
      </c>
      <c r="F790" s="21" t="s">
        <v>2055</v>
      </c>
      <c r="G790" s="21" t="s">
        <v>2056</v>
      </c>
      <c r="H790" s="21" t="s">
        <v>2057</v>
      </c>
      <c r="I790" s="21" t="s">
        <v>2058</v>
      </c>
      <c r="J790" s="21" t="s">
        <v>23</v>
      </c>
      <c r="K790" s="21"/>
      <c r="L790" s="21" t="s">
        <v>412</v>
      </c>
      <c r="M790" s="21" t="s">
        <v>145</v>
      </c>
      <c r="N790" s="21" t="s">
        <v>25</v>
      </c>
      <c r="O790" s="21" t="s">
        <v>146</v>
      </c>
      <c r="P790" s="21" t="s">
        <v>1905</v>
      </c>
      <c r="Q790" s="92">
        <v>4</v>
      </c>
      <c r="R790" s="22">
        <f>IF(EXACT($D$6,"LOT 3 (Tots)"),SUMIF(Inventari!K:K,Tasques!E790,Inventari!Q:Q),SUMIFS(Inventari!Q:Q,Inventari!O:O,$D$7,Inventari!K:K,Tasques!E790))</f>
        <v>1440</v>
      </c>
      <c r="S790" s="22"/>
      <c r="T790" s="92">
        <f t="shared" si="48"/>
        <v>5760</v>
      </c>
      <c r="U790" s="22">
        <v>2</v>
      </c>
      <c r="V790" s="92">
        <f t="shared" si="49"/>
        <v>11520</v>
      </c>
      <c r="W790" s="87" t="e">
        <f>_xlfn.XLOOKUP(P790,#REF!,#REF!)</f>
        <v>#REF!</v>
      </c>
      <c r="X790" s="80" t="e">
        <f t="shared" si="50"/>
        <v>#REF!</v>
      </c>
      <c r="Y790" s="80" t="str">
        <f>IF(EXACT(COUNTIFS($B$1:B790,B790,$E$1:E790,E790),_xlfn.MAXIFS(AA:AA,B:B,B790,E:E,E790)),SUMIFS(X:X,B:B,B790,E:E,E790),"")</f>
        <v/>
      </c>
      <c r="Z790" s="81" t="str">
        <f t="shared" si="51"/>
        <v/>
      </c>
      <c r="AA790" s="98">
        <f>COUNTIFS($B$1:B790,B790,$E$1:E790,E790)</f>
        <v>1</v>
      </c>
      <c r="AB790" s="98"/>
    </row>
    <row r="791" spans="1:28" ht="19.95" customHeight="1" x14ac:dyDescent="0.3">
      <c r="A791" s="9" t="s">
        <v>61</v>
      </c>
      <c r="B791" s="21" t="s">
        <v>1953</v>
      </c>
      <c r="C791" s="21" t="s">
        <v>1954</v>
      </c>
      <c r="D791" s="21" t="s">
        <v>519</v>
      </c>
      <c r="E791" s="21" t="s">
        <v>2054</v>
      </c>
      <c r="F791" s="21" t="s">
        <v>2055</v>
      </c>
      <c r="G791" s="21" t="s">
        <v>2056</v>
      </c>
      <c r="H791" s="21" t="s">
        <v>2059</v>
      </c>
      <c r="I791" s="21" t="s">
        <v>2060</v>
      </c>
      <c r="J791" s="21" t="s">
        <v>23</v>
      </c>
      <c r="K791" s="21"/>
      <c r="L791" s="21" t="s">
        <v>412</v>
      </c>
      <c r="M791" s="21" t="s">
        <v>145</v>
      </c>
      <c r="N791" s="21" t="s">
        <v>25</v>
      </c>
      <c r="O791" s="21" t="s">
        <v>146</v>
      </c>
      <c r="P791" s="21" t="s">
        <v>1905</v>
      </c>
      <c r="Q791" s="92">
        <v>4</v>
      </c>
      <c r="R791" s="22">
        <f>IF(EXACT($D$6,"LOT 3 (Tots)"),SUMIF(Inventari!K:K,Tasques!E791,Inventari!Q:Q),SUMIFS(Inventari!Q:Q,Inventari!O:O,$D$7,Inventari!K:K,Tasques!E791))</f>
        <v>1440</v>
      </c>
      <c r="S791" s="22"/>
      <c r="T791" s="92">
        <f t="shared" si="48"/>
        <v>5760</v>
      </c>
      <c r="U791" s="22">
        <v>2</v>
      </c>
      <c r="V791" s="92">
        <f t="shared" si="49"/>
        <v>11520</v>
      </c>
      <c r="W791" s="87" t="e">
        <f>_xlfn.XLOOKUP(P791,#REF!,#REF!)</f>
        <v>#REF!</v>
      </c>
      <c r="X791" s="80" t="e">
        <f t="shared" si="50"/>
        <v>#REF!</v>
      </c>
      <c r="Y791" s="80" t="e">
        <f>IF(EXACT(COUNTIFS($B$1:B791,B791,$E$1:E791,E791),_xlfn.MAXIFS(AA:AA,B:B,B791,E:E,E791)),SUMIFS(X:X,B:B,B791,E:E,E791),"")</f>
        <v>#REF!</v>
      </c>
      <c r="Z791" s="81" t="str">
        <f t="shared" si="51"/>
        <v/>
      </c>
      <c r="AA791" s="98">
        <f>COUNTIFS($B$1:B791,B791,$E$1:E791,E791)</f>
        <v>2</v>
      </c>
      <c r="AB791" s="98"/>
    </row>
    <row r="792" spans="1:28" ht="19.95" customHeight="1" x14ac:dyDescent="0.3">
      <c r="A792" s="9" t="s">
        <v>61</v>
      </c>
      <c r="B792" s="21" t="s">
        <v>1953</v>
      </c>
      <c r="C792" s="21" t="s">
        <v>1954</v>
      </c>
      <c r="D792" s="21" t="s">
        <v>519</v>
      </c>
      <c r="E792" s="21" t="s">
        <v>2061</v>
      </c>
      <c r="F792" s="21" t="s">
        <v>2062</v>
      </c>
      <c r="G792" s="21" t="s">
        <v>2063</v>
      </c>
      <c r="H792" s="21" t="s">
        <v>2064</v>
      </c>
      <c r="I792" s="21" t="s">
        <v>2065</v>
      </c>
      <c r="J792" s="21" t="s">
        <v>23</v>
      </c>
      <c r="K792" s="21"/>
      <c r="L792" s="21" t="s">
        <v>412</v>
      </c>
      <c r="M792" s="21" t="s">
        <v>145</v>
      </c>
      <c r="N792" s="21" t="s">
        <v>25</v>
      </c>
      <c r="O792" s="21" t="s">
        <v>146</v>
      </c>
      <c r="P792" s="21" t="s">
        <v>1905</v>
      </c>
      <c r="Q792" s="92">
        <v>5</v>
      </c>
      <c r="R792" s="22">
        <f>IF(EXACT($D$6,"LOT 3 (Tots)"),SUMIF(Inventari!K:K,Tasques!E792,Inventari!Q:Q),SUMIFS(Inventari!Q:Q,Inventari!O:O,$D$7,Inventari!K:K,Tasques!E792))</f>
        <v>3420</v>
      </c>
      <c r="S792" s="22"/>
      <c r="T792" s="92">
        <f t="shared" si="48"/>
        <v>17100</v>
      </c>
      <c r="U792" s="22">
        <v>2</v>
      </c>
      <c r="V792" s="92">
        <f t="shared" si="49"/>
        <v>34200</v>
      </c>
      <c r="W792" s="87" t="e">
        <f>_xlfn.XLOOKUP(P792,#REF!,#REF!)</f>
        <v>#REF!</v>
      </c>
      <c r="X792" s="80" t="e">
        <f t="shared" si="50"/>
        <v>#REF!</v>
      </c>
      <c r="Y792" s="80" t="str">
        <f>IF(EXACT(COUNTIFS($B$1:B792,B792,$E$1:E792,E792),_xlfn.MAXIFS(AA:AA,B:B,B792,E:E,E792)),SUMIFS(X:X,B:B,B792,E:E,E792),"")</f>
        <v/>
      </c>
      <c r="Z792" s="81" t="str">
        <f t="shared" si="51"/>
        <v/>
      </c>
      <c r="AA792" s="98">
        <f>COUNTIFS($B$1:B792,B792,$E$1:E792,E792)</f>
        <v>1</v>
      </c>
      <c r="AB792" s="98"/>
    </row>
    <row r="793" spans="1:28" ht="19.95" customHeight="1" x14ac:dyDescent="0.3">
      <c r="A793" s="9" t="s">
        <v>61</v>
      </c>
      <c r="B793" s="21" t="s">
        <v>1953</v>
      </c>
      <c r="C793" s="21" t="s">
        <v>1954</v>
      </c>
      <c r="D793" s="21" t="s">
        <v>519</v>
      </c>
      <c r="E793" s="21" t="s">
        <v>2061</v>
      </c>
      <c r="F793" s="21" t="s">
        <v>2062</v>
      </c>
      <c r="G793" s="21" t="s">
        <v>2063</v>
      </c>
      <c r="H793" s="21" t="s">
        <v>2066</v>
      </c>
      <c r="I793" s="21" t="s">
        <v>2067</v>
      </c>
      <c r="J793" s="21" t="s">
        <v>23</v>
      </c>
      <c r="K793" s="21"/>
      <c r="L793" s="21" t="s">
        <v>412</v>
      </c>
      <c r="M793" s="21" t="s">
        <v>145</v>
      </c>
      <c r="N793" s="21" t="s">
        <v>25</v>
      </c>
      <c r="O793" s="21" t="s">
        <v>146</v>
      </c>
      <c r="P793" s="21" t="s">
        <v>1905</v>
      </c>
      <c r="Q793" s="92">
        <v>5</v>
      </c>
      <c r="R793" s="22">
        <f>IF(EXACT($D$6,"LOT 3 (Tots)"),SUMIF(Inventari!K:K,Tasques!E793,Inventari!Q:Q),SUMIFS(Inventari!Q:Q,Inventari!O:O,$D$7,Inventari!K:K,Tasques!E793))</f>
        <v>3420</v>
      </c>
      <c r="S793" s="22"/>
      <c r="T793" s="92">
        <f t="shared" si="48"/>
        <v>17100</v>
      </c>
      <c r="U793" s="22">
        <v>2</v>
      </c>
      <c r="V793" s="92">
        <f t="shared" si="49"/>
        <v>34200</v>
      </c>
      <c r="W793" s="87" t="e">
        <f>_xlfn.XLOOKUP(P793,#REF!,#REF!)</f>
        <v>#REF!</v>
      </c>
      <c r="X793" s="80" t="e">
        <f t="shared" si="50"/>
        <v>#REF!</v>
      </c>
      <c r="Y793" s="80" t="str">
        <f>IF(EXACT(COUNTIFS($B$1:B793,B793,$E$1:E793,E793),_xlfn.MAXIFS(AA:AA,B:B,B793,E:E,E793)),SUMIFS(X:X,B:B,B793,E:E,E793),"")</f>
        <v/>
      </c>
      <c r="Z793" s="81" t="str">
        <f t="shared" si="51"/>
        <v/>
      </c>
      <c r="AA793" s="98">
        <f>COUNTIFS($B$1:B793,B793,$E$1:E793,E793)</f>
        <v>2</v>
      </c>
      <c r="AB793" s="98"/>
    </row>
    <row r="794" spans="1:28" ht="19.95" customHeight="1" x14ac:dyDescent="0.3">
      <c r="A794" s="9" t="s">
        <v>61</v>
      </c>
      <c r="B794" s="21" t="s">
        <v>1953</v>
      </c>
      <c r="C794" s="21" t="s">
        <v>1954</v>
      </c>
      <c r="D794" s="21" t="s">
        <v>519</v>
      </c>
      <c r="E794" s="21" t="s">
        <v>2061</v>
      </c>
      <c r="F794" s="21" t="s">
        <v>2062</v>
      </c>
      <c r="G794" s="21" t="s">
        <v>2063</v>
      </c>
      <c r="H794" s="21" t="s">
        <v>2068</v>
      </c>
      <c r="I794" s="21" t="s">
        <v>2069</v>
      </c>
      <c r="J794" s="21" t="s">
        <v>23</v>
      </c>
      <c r="K794" s="21"/>
      <c r="L794" s="21" t="s">
        <v>412</v>
      </c>
      <c r="M794" s="21" t="s">
        <v>145</v>
      </c>
      <c r="N794" s="21" t="s">
        <v>25</v>
      </c>
      <c r="O794" s="21" t="s">
        <v>146</v>
      </c>
      <c r="P794" s="21" t="s">
        <v>1905</v>
      </c>
      <c r="Q794" s="92">
        <v>5</v>
      </c>
      <c r="R794" s="22">
        <f>IF(EXACT($D$6,"LOT 3 (Tots)"),SUMIF(Inventari!K:K,Tasques!E794,Inventari!Q:Q),SUMIFS(Inventari!Q:Q,Inventari!O:O,$D$7,Inventari!K:K,Tasques!E794))</f>
        <v>3420</v>
      </c>
      <c r="S794" s="22"/>
      <c r="T794" s="92">
        <f t="shared" si="48"/>
        <v>17100</v>
      </c>
      <c r="U794" s="22">
        <v>2</v>
      </c>
      <c r="V794" s="92">
        <f t="shared" si="49"/>
        <v>34200</v>
      </c>
      <c r="W794" s="87" t="e">
        <f>_xlfn.XLOOKUP(P794,#REF!,#REF!)</f>
        <v>#REF!</v>
      </c>
      <c r="X794" s="80" t="e">
        <f t="shared" si="50"/>
        <v>#REF!</v>
      </c>
      <c r="Y794" s="80" t="e">
        <f>IF(EXACT(COUNTIFS($B$1:B794,B794,$E$1:E794,E794),_xlfn.MAXIFS(AA:AA,B:B,B794,E:E,E794)),SUMIFS(X:X,B:B,B794,E:E,E794),"")</f>
        <v>#REF!</v>
      </c>
      <c r="Z794" s="81" t="str">
        <f t="shared" si="51"/>
        <v/>
      </c>
      <c r="AA794" s="98">
        <f>COUNTIFS($B$1:B794,B794,$E$1:E794,E794)</f>
        <v>3</v>
      </c>
      <c r="AB794" s="98"/>
    </row>
    <row r="795" spans="1:28" ht="19.95" customHeight="1" x14ac:dyDescent="0.3">
      <c r="A795" s="9" t="s">
        <v>61</v>
      </c>
      <c r="B795" s="21" t="s">
        <v>1953</v>
      </c>
      <c r="C795" s="21" t="s">
        <v>1954</v>
      </c>
      <c r="D795" s="21" t="s">
        <v>519</v>
      </c>
      <c r="E795" s="21" t="s">
        <v>2070</v>
      </c>
      <c r="F795" s="21" t="s">
        <v>2071</v>
      </c>
      <c r="G795" s="21" t="s">
        <v>2072</v>
      </c>
      <c r="H795" s="21" t="s">
        <v>2073</v>
      </c>
      <c r="I795" s="21" t="s">
        <v>2074</v>
      </c>
      <c r="J795" s="21" t="s">
        <v>23</v>
      </c>
      <c r="K795" s="21"/>
      <c r="L795" s="21" t="s">
        <v>412</v>
      </c>
      <c r="M795" s="21" t="s">
        <v>145</v>
      </c>
      <c r="N795" s="21" t="s">
        <v>25</v>
      </c>
      <c r="O795" s="21" t="s">
        <v>146</v>
      </c>
      <c r="P795" s="21" t="s">
        <v>1905</v>
      </c>
      <c r="Q795" s="92">
        <v>5</v>
      </c>
      <c r="R795" s="22">
        <f>IF(EXACT($D$6,"LOT 3 (Tots)"),SUMIF(Inventari!K:K,Tasques!E795,Inventari!Q:Q),SUMIFS(Inventari!Q:Q,Inventari!O:O,$D$7,Inventari!K:K,Tasques!E795))</f>
        <v>115</v>
      </c>
      <c r="S795" s="22"/>
      <c r="T795" s="92">
        <f t="shared" si="48"/>
        <v>575</v>
      </c>
      <c r="U795" s="22">
        <v>2</v>
      </c>
      <c r="V795" s="92">
        <f t="shared" si="49"/>
        <v>1150</v>
      </c>
      <c r="W795" s="87" t="e">
        <f>_xlfn.XLOOKUP(P795,#REF!,#REF!)</f>
        <v>#REF!</v>
      </c>
      <c r="X795" s="80" t="e">
        <f t="shared" si="50"/>
        <v>#REF!</v>
      </c>
      <c r="Y795" s="80" t="str">
        <f>IF(EXACT(COUNTIFS($B$1:B795,B795,$E$1:E795,E795),_xlfn.MAXIFS(AA:AA,B:B,B795,E:E,E795)),SUMIFS(X:X,B:B,B795,E:E,E795),"")</f>
        <v/>
      </c>
      <c r="Z795" s="81" t="str">
        <f t="shared" si="51"/>
        <v/>
      </c>
      <c r="AA795" s="98">
        <f>COUNTIFS($B$1:B795,B795,$E$1:E795,E795)</f>
        <v>1</v>
      </c>
      <c r="AB795" s="98"/>
    </row>
    <row r="796" spans="1:28" ht="19.95" customHeight="1" x14ac:dyDescent="0.3">
      <c r="A796" s="9" t="s">
        <v>61</v>
      </c>
      <c r="B796" s="21" t="s">
        <v>1953</v>
      </c>
      <c r="C796" s="21" t="s">
        <v>1954</v>
      </c>
      <c r="D796" s="21" t="s">
        <v>519</v>
      </c>
      <c r="E796" s="21" t="s">
        <v>2070</v>
      </c>
      <c r="F796" s="21" t="s">
        <v>2071</v>
      </c>
      <c r="G796" s="21" t="s">
        <v>2072</v>
      </c>
      <c r="H796" s="21" t="s">
        <v>2075</v>
      </c>
      <c r="I796" s="21" t="s">
        <v>2076</v>
      </c>
      <c r="J796" s="21" t="s">
        <v>23</v>
      </c>
      <c r="K796" s="21"/>
      <c r="L796" s="21" t="s">
        <v>412</v>
      </c>
      <c r="M796" s="21" t="s">
        <v>145</v>
      </c>
      <c r="N796" s="21" t="s">
        <v>25</v>
      </c>
      <c r="O796" s="21" t="s">
        <v>146</v>
      </c>
      <c r="P796" s="21" t="s">
        <v>1905</v>
      </c>
      <c r="Q796" s="92">
        <v>5</v>
      </c>
      <c r="R796" s="22">
        <f>IF(EXACT($D$6,"LOT 3 (Tots)"),SUMIF(Inventari!K:K,Tasques!E796,Inventari!Q:Q),SUMIFS(Inventari!Q:Q,Inventari!O:O,$D$7,Inventari!K:K,Tasques!E796))</f>
        <v>115</v>
      </c>
      <c r="S796" s="22"/>
      <c r="T796" s="92">
        <f t="shared" si="48"/>
        <v>575</v>
      </c>
      <c r="U796" s="22">
        <v>2</v>
      </c>
      <c r="V796" s="92">
        <f t="shared" si="49"/>
        <v>1150</v>
      </c>
      <c r="W796" s="87" t="e">
        <f>_xlfn.XLOOKUP(P796,#REF!,#REF!)</f>
        <v>#REF!</v>
      </c>
      <c r="X796" s="80" t="e">
        <f t="shared" si="50"/>
        <v>#REF!</v>
      </c>
      <c r="Y796" s="80" t="str">
        <f>IF(EXACT(COUNTIFS($B$1:B796,B796,$E$1:E796,E796),_xlfn.MAXIFS(AA:AA,B:B,B796,E:E,E796)),SUMIFS(X:X,B:B,B796,E:E,E796),"")</f>
        <v/>
      </c>
      <c r="Z796" s="81" t="str">
        <f t="shared" si="51"/>
        <v/>
      </c>
      <c r="AA796" s="98">
        <f>COUNTIFS($B$1:B796,B796,$E$1:E796,E796)</f>
        <v>2</v>
      </c>
      <c r="AB796" s="98"/>
    </row>
    <row r="797" spans="1:28" ht="19.95" customHeight="1" x14ac:dyDescent="0.3">
      <c r="A797" s="9" t="s">
        <v>61</v>
      </c>
      <c r="B797" s="21" t="s">
        <v>1953</v>
      </c>
      <c r="C797" s="21" t="s">
        <v>1954</v>
      </c>
      <c r="D797" s="21" t="s">
        <v>519</v>
      </c>
      <c r="E797" s="21" t="s">
        <v>2070</v>
      </c>
      <c r="F797" s="21" t="s">
        <v>2071</v>
      </c>
      <c r="G797" s="21" t="s">
        <v>2072</v>
      </c>
      <c r="H797" s="21" t="s">
        <v>2077</v>
      </c>
      <c r="I797" s="21" t="s">
        <v>2078</v>
      </c>
      <c r="J797" s="21" t="s">
        <v>23</v>
      </c>
      <c r="K797" s="21"/>
      <c r="L797" s="21" t="s">
        <v>412</v>
      </c>
      <c r="M797" s="21" t="s">
        <v>145</v>
      </c>
      <c r="N797" s="21" t="s">
        <v>25</v>
      </c>
      <c r="O797" s="21" t="s">
        <v>146</v>
      </c>
      <c r="P797" s="21" t="s">
        <v>1905</v>
      </c>
      <c r="Q797" s="92">
        <v>5</v>
      </c>
      <c r="R797" s="22">
        <f>IF(EXACT($D$6,"LOT 3 (Tots)"),SUMIF(Inventari!K:K,Tasques!E797,Inventari!Q:Q),SUMIFS(Inventari!Q:Q,Inventari!O:O,$D$7,Inventari!K:K,Tasques!E797))</f>
        <v>115</v>
      </c>
      <c r="S797" s="22"/>
      <c r="T797" s="92">
        <f t="shared" si="48"/>
        <v>575</v>
      </c>
      <c r="U797" s="22">
        <v>2</v>
      </c>
      <c r="V797" s="92">
        <f t="shared" si="49"/>
        <v>1150</v>
      </c>
      <c r="W797" s="87" t="e">
        <f>_xlfn.XLOOKUP(P797,#REF!,#REF!)</f>
        <v>#REF!</v>
      </c>
      <c r="X797" s="80" t="e">
        <f t="shared" si="50"/>
        <v>#REF!</v>
      </c>
      <c r="Y797" s="80" t="e">
        <f>IF(EXACT(COUNTIFS($B$1:B797,B797,$E$1:E797,E797),_xlfn.MAXIFS(AA:AA,B:B,B797,E:E,E797)),SUMIFS(X:X,B:B,B797,E:E,E797),"")</f>
        <v>#REF!</v>
      </c>
      <c r="Z797" s="81" t="str">
        <f t="shared" si="51"/>
        <v/>
      </c>
      <c r="AA797" s="98">
        <f>COUNTIFS($B$1:B797,B797,$E$1:E797,E797)</f>
        <v>3</v>
      </c>
      <c r="AB797" s="98"/>
    </row>
    <row r="798" spans="1:28" ht="19.95" customHeight="1" x14ac:dyDescent="0.3">
      <c r="A798" s="9" t="s">
        <v>61</v>
      </c>
      <c r="B798" s="21" t="s">
        <v>1953</v>
      </c>
      <c r="C798" s="21" t="s">
        <v>1954</v>
      </c>
      <c r="D798" s="21" t="s">
        <v>519</v>
      </c>
      <c r="E798" s="21" t="s">
        <v>2079</v>
      </c>
      <c r="F798" s="21" t="s">
        <v>2080</v>
      </c>
      <c r="G798" s="21" t="s">
        <v>2081</v>
      </c>
      <c r="H798" s="21" t="s">
        <v>2082</v>
      </c>
      <c r="I798" s="21" t="s">
        <v>2074</v>
      </c>
      <c r="J798" s="21" t="s">
        <v>23</v>
      </c>
      <c r="K798" s="21"/>
      <c r="L798" s="21" t="s">
        <v>412</v>
      </c>
      <c r="M798" s="21" t="s">
        <v>145</v>
      </c>
      <c r="N798" s="21" t="s">
        <v>25</v>
      </c>
      <c r="O798" s="21" t="s">
        <v>146</v>
      </c>
      <c r="P798" s="21" t="s">
        <v>1905</v>
      </c>
      <c r="Q798" s="92">
        <v>5</v>
      </c>
      <c r="R798" s="22">
        <f>IF(EXACT($D$6,"LOT 3 (Tots)"),SUMIF(Inventari!K:K,Tasques!E798,Inventari!Q:Q),SUMIFS(Inventari!Q:Q,Inventari!O:O,$D$7,Inventari!K:K,Tasques!E798))</f>
        <v>936</v>
      </c>
      <c r="S798" s="22"/>
      <c r="T798" s="92">
        <f t="shared" si="48"/>
        <v>4680</v>
      </c>
      <c r="U798" s="22">
        <v>2</v>
      </c>
      <c r="V798" s="92">
        <f t="shared" si="49"/>
        <v>9360</v>
      </c>
      <c r="W798" s="87" t="e">
        <f>_xlfn.XLOOKUP(P798,#REF!,#REF!)</f>
        <v>#REF!</v>
      </c>
      <c r="X798" s="80" t="e">
        <f t="shared" si="50"/>
        <v>#REF!</v>
      </c>
      <c r="Y798" s="80" t="str">
        <f>IF(EXACT(COUNTIFS($B$1:B798,B798,$E$1:E798,E798),_xlfn.MAXIFS(AA:AA,B:B,B798,E:E,E798)),SUMIFS(X:X,B:B,B798,E:E,E798),"")</f>
        <v/>
      </c>
      <c r="Z798" s="81" t="str">
        <f t="shared" si="51"/>
        <v/>
      </c>
      <c r="AA798" s="98">
        <f>COUNTIFS($B$1:B798,B798,$E$1:E798,E798)</f>
        <v>1</v>
      </c>
      <c r="AB798" s="98"/>
    </row>
    <row r="799" spans="1:28" ht="19.95" customHeight="1" x14ac:dyDescent="0.3">
      <c r="A799" s="9" t="s">
        <v>61</v>
      </c>
      <c r="B799" s="21" t="s">
        <v>1953</v>
      </c>
      <c r="C799" s="21" t="s">
        <v>1954</v>
      </c>
      <c r="D799" s="21" t="s">
        <v>519</v>
      </c>
      <c r="E799" s="21" t="s">
        <v>2079</v>
      </c>
      <c r="F799" s="21" t="s">
        <v>2080</v>
      </c>
      <c r="G799" s="21" t="s">
        <v>2081</v>
      </c>
      <c r="H799" s="21" t="s">
        <v>2083</v>
      </c>
      <c r="I799" s="21" t="s">
        <v>2076</v>
      </c>
      <c r="J799" s="21" t="s">
        <v>23</v>
      </c>
      <c r="K799" s="21"/>
      <c r="L799" s="21" t="s">
        <v>412</v>
      </c>
      <c r="M799" s="21" t="s">
        <v>145</v>
      </c>
      <c r="N799" s="21" t="s">
        <v>25</v>
      </c>
      <c r="O799" s="21" t="s">
        <v>146</v>
      </c>
      <c r="P799" s="21" t="s">
        <v>1905</v>
      </c>
      <c r="Q799" s="92">
        <v>5</v>
      </c>
      <c r="R799" s="22">
        <f>IF(EXACT($D$6,"LOT 3 (Tots)"),SUMIF(Inventari!K:K,Tasques!E799,Inventari!Q:Q),SUMIFS(Inventari!Q:Q,Inventari!O:O,$D$7,Inventari!K:K,Tasques!E799))</f>
        <v>936</v>
      </c>
      <c r="S799" s="22"/>
      <c r="T799" s="92">
        <f t="shared" si="48"/>
        <v>4680</v>
      </c>
      <c r="U799" s="22">
        <v>2</v>
      </c>
      <c r="V799" s="92">
        <f t="shared" si="49"/>
        <v>9360</v>
      </c>
      <c r="W799" s="87" t="e">
        <f>_xlfn.XLOOKUP(P799,#REF!,#REF!)</f>
        <v>#REF!</v>
      </c>
      <c r="X799" s="80" t="e">
        <f t="shared" si="50"/>
        <v>#REF!</v>
      </c>
      <c r="Y799" s="80" t="str">
        <f>IF(EXACT(COUNTIFS($B$1:B799,B799,$E$1:E799,E799),_xlfn.MAXIFS(AA:AA,B:B,B799,E:E,E799)),SUMIFS(X:X,B:B,B799,E:E,E799),"")</f>
        <v/>
      </c>
      <c r="Z799" s="81" t="str">
        <f t="shared" si="51"/>
        <v/>
      </c>
      <c r="AA799" s="98">
        <f>COUNTIFS($B$1:B799,B799,$E$1:E799,E799)</f>
        <v>2</v>
      </c>
      <c r="AB799" s="98"/>
    </row>
    <row r="800" spans="1:28" ht="19.95" customHeight="1" x14ac:dyDescent="0.3">
      <c r="A800" s="9" t="s">
        <v>61</v>
      </c>
      <c r="B800" s="21" t="s">
        <v>1953</v>
      </c>
      <c r="C800" s="21" t="s">
        <v>1954</v>
      </c>
      <c r="D800" s="21" t="s">
        <v>519</v>
      </c>
      <c r="E800" s="21" t="s">
        <v>2079</v>
      </c>
      <c r="F800" s="21" t="s">
        <v>2080</v>
      </c>
      <c r="G800" s="21" t="s">
        <v>2081</v>
      </c>
      <c r="H800" s="21" t="s">
        <v>2084</v>
      </c>
      <c r="I800" s="21" t="s">
        <v>2078</v>
      </c>
      <c r="J800" s="21" t="s">
        <v>23</v>
      </c>
      <c r="K800" s="21"/>
      <c r="L800" s="21" t="s">
        <v>412</v>
      </c>
      <c r="M800" s="21" t="s">
        <v>145</v>
      </c>
      <c r="N800" s="21" t="s">
        <v>25</v>
      </c>
      <c r="O800" s="21" t="s">
        <v>146</v>
      </c>
      <c r="P800" s="21" t="s">
        <v>1905</v>
      </c>
      <c r="Q800" s="92">
        <v>5</v>
      </c>
      <c r="R800" s="22">
        <f>IF(EXACT($D$6,"LOT 3 (Tots)"),SUMIF(Inventari!K:K,Tasques!E800,Inventari!Q:Q),SUMIFS(Inventari!Q:Q,Inventari!O:O,$D$7,Inventari!K:K,Tasques!E800))</f>
        <v>936</v>
      </c>
      <c r="S800" s="22"/>
      <c r="T800" s="92">
        <f t="shared" si="48"/>
        <v>4680</v>
      </c>
      <c r="U800" s="22">
        <v>2</v>
      </c>
      <c r="V800" s="92">
        <f t="shared" si="49"/>
        <v>9360</v>
      </c>
      <c r="W800" s="87" t="e">
        <f>_xlfn.XLOOKUP(P800,#REF!,#REF!)</f>
        <v>#REF!</v>
      </c>
      <c r="X800" s="80" t="e">
        <f t="shared" si="50"/>
        <v>#REF!</v>
      </c>
      <c r="Y800" s="80" t="e">
        <f>IF(EXACT(COUNTIFS($B$1:B800,B800,$E$1:E800,E800),_xlfn.MAXIFS(AA:AA,B:B,B800,E:E,E800)),SUMIFS(X:X,B:B,B800,E:E,E800),"")</f>
        <v>#REF!</v>
      </c>
      <c r="Z800" s="81" t="e">
        <f t="shared" si="51"/>
        <v>#REF!</v>
      </c>
      <c r="AA800" s="98">
        <f>COUNTIFS($B$1:B800,B800,$E$1:E800,E800)</f>
        <v>3</v>
      </c>
      <c r="AB800" s="98"/>
    </row>
    <row r="801" spans="1:28" ht="19.95" customHeight="1" x14ac:dyDescent="0.3">
      <c r="A801" s="3" t="s">
        <v>61</v>
      </c>
      <c r="B801" s="16" t="s">
        <v>2085</v>
      </c>
      <c r="C801" s="16" t="s">
        <v>2086</v>
      </c>
      <c r="D801" s="16" t="s">
        <v>519</v>
      </c>
      <c r="E801" s="16" t="s">
        <v>652</v>
      </c>
      <c r="F801" s="16" t="s">
        <v>653</v>
      </c>
      <c r="G801" s="16" t="s">
        <v>2087</v>
      </c>
      <c r="H801" s="16" t="s">
        <v>2088</v>
      </c>
      <c r="I801" s="16" t="s">
        <v>2089</v>
      </c>
      <c r="J801" s="16" t="s">
        <v>23</v>
      </c>
      <c r="K801" s="16"/>
      <c r="L801" s="16" t="s">
        <v>120</v>
      </c>
      <c r="M801" s="16" t="s">
        <v>145</v>
      </c>
      <c r="N801" s="16" t="s">
        <v>25</v>
      </c>
      <c r="O801" s="16" t="s">
        <v>146</v>
      </c>
      <c r="P801" s="16" t="s">
        <v>1905</v>
      </c>
      <c r="Q801" s="91">
        <v>5</v>
      </c>
      <c r="R801" s="19">
        <f>IF(EXACT($D$6,"LOT 3 (Tots)"),SUMIF(Inventari!K:K,Tasques!E801,Inventari!Q:Q),SUMIFS(Inventari!Q:Q,Inventari!O:O,$D$7,Inventari!K:K,Tasques!E801))</f>
        <v>1981</v>
      </c>
      <c r="S801" s="19"/>
      <c r="T801" s="91">
        <f t="shared" si="48"/>
        <v>9905</v>
      </c>
      <c r="U801" s="19">
        <v>1</v>
      </c>
      <c r="V801" s="91">
        <f t="shared" si="49"/>
        <v>9905</v>
      </c>
      <c r="W801" s="86" t="e">
        <f>_xlfn.XLOOKUP(P801,#REF!,#REF!)</f>
        <v>#REF!</v>
      </c>
      <c r="X801" s="78" t="e">
        <f t="shared" si="50"/>
        <v>#REF!</v>
      </c>
      <c r="Y801" s="78" t="e">
        <f>IF(EXACT(COUNTIFS($B$1:B801,B801,$E$1:E801,E801),_xlfn.MAXIFS(AA:AA,B:B,B801,E:E,E801)),SUMIFS(X:X,B:B,B801,E:E,E801),"")</f>
        <v>#REF!</v>
      </c>
      <c r="Z801" s="79" t="str">
        <f t="shared" si="51"/>
        <v/>
      </c>
      <c r="AA801" s="97">
        <f>COUNTIFS($B$1:B801,B801,$E$1:E801,E801)</f>
        <v>1</v>
      </c>
      <c r="AB801" s="97"/>
    </row>
    <row r="802" spans="1:28" ht="19.95" customHeight="1" x14ac:dyDescent="0.3">
      <c r="A802" s="3" t="s">
        <v>61</v>
      </c>
      <c r="B802" s="16" t="s">
        <v>2085</v>
      </c>
      <c r="C802" s="16" t="s">
        <v>2086</v>
      </c>
      <c r="D802" s="16" t="s">
        <v>519</v>
      </c>
      <c r="E802" s="16" t="s">
        <v>657</v>
      </c>
      <c r="F802" s="16" t="s">
        <v>658</v>
      </c>
      <c r="G802" s="16" t="s">
        <v>2090</v>
      </c>
      <c r="H802" s="16" t="s">
        <v>2091</v>
      </c>
      <c r="I802" s="16" t="s">
        <v>2092</v>
      </c>
      <c r="J802" s="16" t="s">
        <v>23</v>
      </c>
      <c r="K802" s="16"/>
      <c r="L802" s="16" t="s">
        <v>120</v>
      </c>
      <c r="M802" s="16" t="s">
        <v>145</v>
      </c>
      <c r="N802" s="16" t="s">
        <v>25</v>
      </c>
      <c r="O802" s="16" t="s">
        <v>146</v>
      </c>
      <c r="P802" s="16" t="s">
        <v>1905</v>
      </c>
      <c r="Q802" s="91">
        <v>5</v>
      </c>
      <c r="R802" s="19">
        <f>IF(EXACT($D$6,"LOT 3 (Tots)"),SUMIF(Inventari!K:K,Tasques!E802,Inventari!Q:Q),SUMIFS(Inventari!Q:Q,Inventari!O:O,$D$7,Inventari!K:K,Tasques!E802))</f>
        <v>12</v>
      </c>
      <c r="S802" s="19"/>
      <c r="T802" s="91">
        <f t="shared" si="48"/>
        <v>60</v>
      </c>
      <c r="U802" s="19">
        <v>1</v>
      </c>
      <c r="V802" s="91">
        <f t="shared" si="49"/>
        <v>60</v>
      </c>
      <c r="W802" s="86" t="e">
        <f>_xlfn.XLOOKUP(P802,#REF!,#REF!)</f>
        <v>#REF!</v>
      </c>
      <c r="X802" s="78" t="e">
        <f t="shared" si="50"/>
        <v>#REF!</v>
      </c>
      <c r="Y802" s="78" t="e">
        <f>IF(EXACT(COUNTIFS($B$1:B802,B802,$E$1:E802,E802),_xlfn.MAXIFS(AA:AA,B:B,B802,E:E,E802)),SUMIFS(X:X,B:B,B802,E:E,E802),"")</f>
        <v>#REF!</v>
      </c>
      <c r="Z802" s="79" t="str">
        <f t="shared" si="51"/>
        <v/>
      </c>
      <c r="AA802" s="97">
        <f>COUNTIFS($B$1:B802,B802,$E$1:E802,E802)</f>
        <v>1</v>
      </c>
      <c r="AB802" s="97"/>
    </row>
    <row r="803" spans="1:28" ht="19.95" customHeight="1" x14ac:dyDescent="0.3">
      <c r="A803" s="3" t="s">
        <v>61</v>
      </c>
      <c r="B803" s="16" t="s">
        <v>2085</v>
      </c>
      <c r="C803" s="16" t="s">
        <v>2086</v>
      </c>
      <c r="D803" s="16" t="s">
        <v>519</v>
      </c>
      <c r="E803" s="16" t="s">
        <v>2093</v>
      </c>
      <c r="F803" s="16" t="s">
        <v>2094</v>
      </c>
      <c r="G803" s="16" t="s">
        <v>2095</v>
      </c>
      <c r="H803" s="16" t="s">
        <v>2096</v>
      </c>
      <c r="I803" s="16" t="s">
        <v>2097</v>
      </c>
      <c r="J803" s="16" t="s">
        <v>23</v>
      </c>
      <c r="K803" s="16"/>
      <c r="L803" s="16" t="s">
        <v>120</v>
      </c>
      <c r="M803" s="16" t="s">
        <v>145</v>
      </c>
      <c r="N803" s="16" t="s">
        <v>25</v>
      </c>
      <c r="O803" s="16" t="s">
        <v>146</v>
      </c>
      <c r="P803" s="16" t="s">
        <v>1905</v>
      </c>
      <c r="Q803" s="91">
        <v>6</v>
      </c>
      <c r="R803" s="19">
        <f>IF(EXACT($D$6,"LOT 3 (Tots)"),SUMIF(Inventari!K:K,Tasques!E803,Inventari!Q:Q),SUMIFS(Inventari!Q:Q,Inventari!O:O,$D$7,Inventari!K:K,Tasques!E803))</f>
        <v>12</v>
      </c>
      <c r="S803" s="19"/>
      <c r="T803" s="91">
        <f t="shared" si="48"/>
        <v>72</v>
      </c>
      <c r="U803" s="19">
        <v>1</v>
      </c>
      <c r="V803" s="91">
        <f t="shared" si="49"/>
        <v>72</v>
      </c>
      <c r="W803" s="86" t="e">
        <f>_xlfn.XLOOKUP(P803,#REF!,#REF!)</f>
        <v>#REF!</v>
      </c>
      <c r="X803" s="78" t="e">
        <f t="shared" si="50"/>
        <v>#REF!</v>
      </c>
      <c r="Y803" s="78" t="str">
        <f>IF(EXACT(COUNTIFS($B$1:B803,B803,$E$1:E803,E803),_xlfn.MAXIFS(AA:AA,B:B,B803,E:E,E803)),SUMIFS(X:X,B:B,B803,E:E,E803),"")</f>
        <v/>
      </c>
      <c r="Z803" s="79" t="str">
        <f t="shared" si="51"/>
        <v/>
      </c>
      <c r="AA803" s="97">
        <f>COUNTIFS($B$1:B803,B803,$E$1:E803,E803)</f>
        <v>1</v>
      </c>
      <c r="AB803" s="97"/>
    </row>
    <row r="804" spans="1:28" ht="19.95" customHeight="1" x14ac:dyDescent="0.3">
      <c r="A804" s="3" t="s">
        <v>61</v>
      </c>
      <c r="B804" s="16" t="s">
        <v>2085</v>
      </c>
      <c r="C804" s="16" t="s">
        <v>2086</v>
      </c>
      <c r="D804" s="16" t="s">
        <v>519</v>
      </c>
      <c r="E804" s="16" t="s">
        <v>2093</v>
      </c>
      <c r="F804" s="16" t="s">
        <v>2094</v>
      </c>
      <c r="G804" s="16" t="s">
        <v>2095</v>
      </c>
      <c r="H804" s="16" t="s">
        <v>2098</v>
      </c>
      <c r="I804" s="16" t="s">
        <v>2099</v>
      </c>
      <c r="J804" s="16" t="s">
        <v>23</v>
      </c>
      <c r="K804" s="16"/>
      <c r="L804" s="16" t="s">
        <v>120</v>
      </c>
      <c r="M804" s="16" t="s">
        <v>145</v>
      </c>
      <c r="N804" s="16" t="s">
        <v>25</v>
      </c>
      <c r="O804" s="16" t="s">
        <v>146</v>
      </c>
      <c r="P804" s="16" t="s">
        <v>1905</v>
      </c>
      <c r="Q804" s="91">
        <v>6</v>
      </c>
      <c r="R804" s="19">
        <f>IF(EXACT($D$6,"LOT 3 (Tots)"),SUMIF(Inventari!K:K,Tasques!E804,Inventari!Q:Q),SUMIFS(Inventari!Q:Q,Inventari!O:O,$D$7,Inventari!K:K,Tasques!E804))</f>
        <v>12</v>
      </c>
      <c r="S804" s="19"/>
      <c r="T804" s="91">
        <f t="shared" si="48"/>
        <v>72</v>
      </c>
      <c r="U804" s="19">
        <v>1</v>
      </c>
      <c r="V804" s="91">
        <f t="shared" si="49"/>
        <v>72</v>
      </c>
      <c r="W804" s="86" t="e">
        <f>_xlfn.XLOOKUP(P804,#REF!,#REF!)</f>
        <v>#REF!</v>
      </c>
      <c r="X804" s="78" t="e">
        <f t="shared" si="50"/>
        <v>#REF!</v>
      </c>
      <c r="Y804" s="78" t="e">
        <f>IF(EXACT(COUNTIFS($B$1:B804,B804,$E$1:E804,E804),_xlfn.MAXIFS(AA:AA,B:B,B804,E:E,E804)),SUMIFS(X:X,B:B,B804,E:E,E804),"")</f>
        <v>#REF!</v>
      </c>
      <c r="Z804" s="79" t="str">
        <f t="shared" si="51"/>
        <v/>
      </c>
      <c r="AA804" s="97">
        <f>COUNTIFS($B$1:B804,B804,$E$1:E804,E804)</f>
        <v>2</v>
      </c>
      <c r="AB804" s="97"/>
    </row>
    <row r="805" spans="1:28" ht="19.95" customHeight="1" x14ac:dyDescent="0.3">
      <c r="A805" s="3" t="s">
        <v>61</v>
      </c>
      <c r="B805" s="16" t="s">
        <v>2085</v>
      </c>
      <c r="C805" s="16" t="s">
        <v>2086</v>
      </c>
      <c r="D805" s="16" t="s">
        <v>519</v>
      </c>
      <c r="E805" s="16" t="s">
        <v>2100</v>
      </c>
      <c r="F805" s="16" t="s">
        <v>2101</v>
      </c>
      <c r="G805" s="16" t="s">
        <v>2102</v>
      </c>
      <c r="H805" s="16" t="s">
        <v>2103</v>
      </c>
      <c r="I805" s="16" t="s">
        <v>2104</v>
      </c>
      <c r="J805" s="16" t="s">
        <v>23</v>
      </c>
      <c r="K805" s="16"/>
      <c r="L805" s="16" t="s">
        <v>120</v>
      </c>
      <c r="M805" s="16" t="s">
        <v>145</v>
      </c>
      <c r="N805" s="16" t="s">
        <v>25</v>
      </c>
      <c r="O805" s="16" t="s">
        <v>146</v>
      </c>
      <c r="P805" s="16" t="s">
        <v>1905</v>
      </c>
      <c r="Q805" s="91">
        <v>5</v>
      </c>
      <c r="R805" s="19">
        <f>IF(EXACT($D$6,"LOT 3 (Tots)"),SUMIF(Inventari!K:K,Tasques!E805,Inventari!Q:Q),SUMIFS(Inventari!Q:Q,Inventari!O:O,$D$7,Inventari!K:K,Tasques!E805))</f>
        <v>4536</v>
      </c>
      <c r="S805" s="19"/>
      <c r="T805" s="91">
        <f t="shared" si="48"/>
        <v>22680</v>
      </c>
      <c r="U805" s="19">
        <v>1</v>
      </c>
      <c r="V805" s="91">
        <f t="shared" si="49"/>
        <v>22680</v>
      </c>
      <c r="W805" s="86" t="e">
        <f>_xlfn.XLOOKUP(P805,#REF!,#REF!)</f>
        <v>#REF!</v>
      </c>
      <c r="X805" s="78" t="e">
        <f t="shared" si="50"/>
        <v>#REF!</v>
      </c>
      <c r="Y805" s="78" t="str">
        <f>IF(EXACT(COUNTIFS($B$1:B805,B805,$E$1:E805,E805),_xlfn.MAXIFS(AA:AA,B:B,B805,E:E,E805)),SUMIFS(X:X,B:B,B805,E:E,E805),"")</f>
        <v/>
      </c>
      <c r="Z805" s="79" t="str">
        <f t="shared" si="51"/>
        <v/>
      </c>
      <c r="AA805" s="97">
        <f>COUNTIFS($B$1:B805,B805,$E$1:E805,E805)</f>
        <v>1</v>
      </c>
      <c r="AB805" s="97"/>
    </row>
    <row r="806" spans="1:28" ht="19.95" customHeight="1" x14ac:dyDescent="0.3">
      <c r="A806" s="3" t="s">
        <v>61</v>
      </c>
      <c r="B806" s="16" t="s">
        <v>2085</v>
      </c>
      <c r="C806" s="16" t="s">
        <v>2086</v>
      </c>
      <c r="D806" s="16" t="s">
        <v>519</v>
      </c>
      <c r="E806" s="16" t="s">
        <v>2100</v>
      </c>
      <c r="F806" s="16" t="s">
        <v>2101</v>
      </c>
      <c r="G806" s="16" t="s">
        <v>2102</v>
      </c>
      <c r="H806" s="16" t="s">
        <v>2105</v>
      </c>
      <c r="I806" s="16" t="s">
        <v>2106</v>
      </c>
      <c r="J806" s="16" t="s">
        <v>23</v>
      </c>
      <c r="K806" s="16"/>
      <c r="L806" s="16" t="s">
        <v>120</v>
      </c>
      <c r="M806" s="16" t="s">
        <v>145</v>
      </c>
      <c r="N806" s="16" t="s">
        <v>25</v>
      </c>
      <c r="O806" s="16" t="s">
        <v>146</v>
      </c>
      <c r="P806" s="16" t="s">
        <v>1905</v>
      </c>
      <c r="Q806" s="91">
        <v>5</v>
      </c>
      <c r="R806" s="19">
        <f>IF(EXACT($D$6,"LOT 3 (Tots)"),SUMIF(Inventari!K:K,Tasques!E806,Inventari!Q:Q),SUMIFS(Inventari!Q:Q,Inventari!O:O,$D$7,Inventari!K:K,Tasques!E806))</f>
        <v>4536</v>
      </c>
      <c r="S806" s="19"/>
      <c r="T806" s="91">
        <f t="shared" si="48"/>
        <v>22680</v>
      </c>
      <c r="U806" s="19">
        <v>1</v>
      </c>
      <c r="V806" s="91">
        <f t="shared" si="49"/>
        <v>22680</v>
      </c>
      <c r="W806" s="86" t="e">
        <f>_xlfn.XLOOKUP(P806,#REF!,#REF!)</f>
        <v>#REF!</v>
      </c>
      <c r="X806" s="78" t="e">
        <f t="shared" si="50"/>
        <v>#REF!</v>
      </c>
      <c r="Y806" s="78" t="e">
        <f>IF(EXACT(COUNTIFS($B$1:B806,B806,$E$1:E806,E806),_xlfn.MAXIFS(AA:AA,B:B,B806,E:E,E806)),SUMIFS(X:X,B:B,B806,E:E,E806),"")</f>
        <v>#REF!</v>
      </c>
      <c r="Z806" s="79" t="str">
        <f t="shared" si="51"/>
        <v/>
      </c>
      <c r="AA806" s="97">
        <f>COUNTIFS($B$1:B806,B806,$E$1:E806,E806)</f>
        <v>2</v>
      </c>
      <c r="AB806" s="97"/>
    </row>
    <row r="807" spans="1:28" ht="19.95" customHeight="1" x14ac:dyDescent="0.3">
      <c r="A807" s="3" t="s">
        <v>61</v>
      </c>
      <c r="B807" s="16" t="s">
        <v>2085</v>
      </c>
      <c r="C807" s="16" t="s">
        <v>2086</v>
      </c>
      <c r="D807" s="16" t="s">
        <v>519</v>
      </c>
      <c r="E807" s="16" t="s">
        <v>662</v>
      </c>
      <c r="F807" s="16" t="s">
        <v>663</v>
      </c>
      <c r="G807" s="16" t="s">
        <v>2107</v>
      </c>
      <c r="H807" s="16" t="s">
        <v>2108</v>
      </c>
      <c r="I807" s="16" t="s">
        <v>2109</v>
      </c>
      <c r="J807" s="16" t="s">
        <v>23</v>
      </c>
      <c r="K807" s="16"/>
      <c r="L807" s="16" t="s">
        <v>120</v>
      </c>
      <c r="M807" s="16" t="s">
        <v>145</v>
      </c>
      <c r="N807" s="16" t="s">
        <v>25</v>
      </c>
      <c r="O807" s="16" t="s">
        <v>146</v>
      </c>
      <c r="P807" s="16" t="s">
        <v>1905</v>
      </c>
      <c r="Q807" s="91">
        <v>4</v>
      </c>
      <c r="R807" s="19">
        <f>IF(EXACT($D$6,"LOT 3 (Tots)"),SUMIF(Inventari!K:K,Tasques!E807,Inventari!Q:Q),SUMIFS(Inventari!Q:Q,Inventari!O:O,$D$7,Inventari!K:K,Tasques!E807))</f>
        <v>3504</v>
      </c>
      <c r="S807" s="19"/>
      <c r="T807" s="91">
        <f t="shared" si="48"/>
        <v>14016</v>
      </c>
      <c r="U807" s="19">
        <v>1</v>
      </c>
      <c r="V807" s="91">
        <f t="shared" si="49"/>
        <v>14016</v>
      </c>
      <c r="W807" s="86" t="e">
        <f>_xlfn.XLOOKUP(P807,#REF!,#REF!)</f>
        <v>#REF!</v>
      </c>
      <c r="X807" s="78" t="e">
        <f t="shared" si="50"/>
        <v>#REF!</v>
      </c>
      <c r="Y807" s="78" t="str">
        <f>IF(EXACT(COUNTIFS($B$1:B807,B807,$E$1:E807,E807),_xlfn.MAXIFS(AA:AA,B:B,B807,E:E,E807)),SUMIFS(X:X,B:B,B807,E:E,E807),"")</f>
        <v/>
      </c>
      <c r="Z807" s="79" t="str">
        <f t="shared" si="51"/>
        <v/>
      </c>
      <c r="AA807" s="97">
        <f>COUNTIFS($B$1:B807,B807,$E$1:E807,E807)</f>
        <v>1</v>
      </c>
      <c r="AB807" s="97"/>
    </row>
    <row r="808" spans="1:28" ht="19.95" customHeight="1" x14ac:dyDescent="0.3">
      <c r="A808" s="3" t="s">
        <v>61</v>
      </c>
      <c r="B808" s="16" t="s">
        <v>2085</v>
      </c>
      <c r="C808" s="16" t="s">
        <v>2086</v>
      </c>
      <c r="D808" s="16" t="s">
        <v>519</v>
      </c>
      <c r="E808" s="16" t="s">
        <v>662</v>
      </c>
      <c r="F808" s="16" t="s">
        <v>663</v>
      </c>
      <c r="G808" s="16" t="s">
        <v>2107</v>
      </c>
      <c r="H808" s="16" t="s">
        <v>2110</v>
      </c>
      <c r="I808" s="16" t="s">
        <v>2111</v>
      </c>
      <c r="J808" s="16" t="s">
        <v>23</v>
      </c>
      <c r="K808" s="16"/>
      <c r="L808" s="16" t="s">
        <v>120</v>
      </c>
      <c r="M808" s="16" t="s">
        <v>145</v>
      </c>
      <c r="N808" s="16" t="s">
        <v>25</v>
      </c>
      <c r="O808" s="16" t="s">
        <v>146</v>
      </c>
      <c r="P808" s="16" t="s">
        <v>1905</v>
      </c>
      <c r="Q808" s="91">
        <v>4</v>
      </c>
      <c r="R808" s="19">
        <f>IF(EXACT($D$6,"LOT 3 (Tots)"),SUMIF(Inventari!K:K,Tasques!E808,Inventari!Q:Q),SUMIFS(Inventari!Q:Q,Inventari!O:O,$D$7,Inventari!K:K,Tasques!E808))</f>
        <v>3504</v>
      </c>
      <c r="S808" s="19"/>
      <c r="T808" s="91">
        <f t="shared" si="48"/>
        <v>14016</v>
      </c>
      <c r="U808" s="19">
        <v>1</v>
      </c>
      <c r="V808" s="91">
        <f t="shared" si="49"/>
        <v>14016</v>
      </c>
      <c r="W808" s="86" t="e">
        <f>_xlfn.XLOOKUP(P808,#REF!,#REF!)</f>
        <v>#REF!</v>
      </c>
      <c r="X808" s="78" t="e">
        <f t="shared" si="50"/>
        <v>#REF!</v>
      </c>
      <c r="Y808" s="78" t="str">
        <f>IF(EXACT(COUNTIFS($B$1:B808,B808,$E$1:E808,E808),_xlfn.MAXIFS(AA:AA,B:B,B808,E:E,E808)),SUMIFS(X:X,B:B,B808,E:E,E808),"")</f>
        <v/>
      </c>
      <c r="Z808" s="79" t="str">
        <f t="shared" si="51"/>
        <v/>
      </c>
      <c r="AA808" s="97">
        <f>COUNTIFS($B$1:B808,B808,$E$1:E808,E808)</f>
        <v>2</v>
      </c>
      <c r="AB808" s="97"/>
    </row>
    <row r="809" spans="1:28" ht="19.95" customHeight="1" x14ac:dyDescent="0.3">
      <c r="A809" s="3" t="s">
        <v>61</v>
      </c>
      <c r="B809" s="16" t="s">
        <v>2085</v>
      </c>
      <c r="C809" s="16" t="s">
        <v>2086</v>
      </c>
      <c r="D809" s="16" t="s">
        <v>519</v>
      </c>
      <c r="E809" s="16" t="s">
        <v>662</v>
      </c>
      <c r="F809" s="16" t="s">
        <v>663</v>
      </c>
      <c r="G809" s="16" t="s">
        <v>2107</v>
      </c>
      <c r="H809" s="16" t="s">
        <v>2112</v>
      </c>
      <c r="I809" s="16" t="s">
        <v>2113</v>
      </c>
      <c r="J809" s="16" t="s">
        <v>23</v>
      </c>
      <c r="K809" s="16"/>
      <c r="L809" s="16" t="s">
        <v>120</v>
      </c>
      <c r="M809" s="16" t="s">
        <v>145</v>
      </c>
      <c r="N809" s="16" t="s">
        <v>25</v>
      </c>
      <c r="O809" s="16" t="s">
        <v>146</v>
      </c>
      <c r="P809" s="16" t="s">
        <v>1905</v>
      </c>
      <c r="Q809" s="91">
        <v>4</v>
      </c>
      <c r="R809" s="19">
        <f>IF(EXACT($D$6,"LOT 3 (Tots)"),SUMIF(Inventari!K:K,Tasques!E809,Inventari!Q:Q),SUMIFS(Inventari!Q:Q,Inventari!O:O,$D$7,Inventari!K:K,Tasques!E809))</f>
        <v>3504</v>
      </c>
      <c r="S809" s="19"/>
      <c r="T809" s="91">
        <f t="shared" si="48"/>
        <v>14016</v>
      </c>
      <c r="U809" s="19">
        <v>1</v>
      </c>
      <c r="V809" s="91">
        <f t="shared" si="49"/>
        <v>14016</v>
      </c>
      <c r="W809" s="86" t="e">
        <f>_xlfn.XLOOKUP(P809,#REF!,#REF!)</f>
        <v>#REF!</v>
      </c>
      <c r="X809" s="78" t="e">
        <f t="shared" si="50"/>
        <v>#REF!</v>
      </c>
      <c r="Y809" s="78" t="str">
        <f>IF(EXACT(COUNTIFS($B$1:B809,B809,$E$1:E809,E809),_xlfn.MAXIFS(AA:AA,B:B,B809,E:E,E809)),SUMIFS(X:X,B:B,B809,E:E,E809),"")</f>
        <v/>
      </c>
      <c r="Z809" s="79" t="str">
        <f t="shared" si="51"/>
        <v/>
      </c>
      <c r="AA809" s="97">
        <f>COUNTIFS($B$1:B809,B809,$E$1:E809,E809)</f>
        <v>3</v>
      </c>
      <c r="AB809" s="97"/>
    </row>
    <row r="810" spans="1:28" ht="19.95" customHeight="1" x14ac:dyDescent="0.3">
      <c r="A810" s="3" t="s">
        <v>61</v>
      </c>
      <c r="B810" s="16" t="s">
        <v>2085</v>
      </c>
      <c r="C810" s="16" t="s">
        <v>2086</v>
      </c>
      <c r="D810" s="16" t="s">
        <v>519</v>
      </c>
      <c r="E810" s="16" t="s">
        <v>662</v>
      </c>
      <c r="F810" s="16" t="s">
        <v>663</v>
      </c>
      <c r="G810" s="16" t="s">
        <v>2107</v>
      </c>
      <c r="H810" s="16" t="s">
        <v>2114</v>
      </c>
      <c r="I810" s="16" t="s">
        <v>2115</v>
      </c>
      <c r="J810" s="16" t="s">
        <v>23</v>
      </c>
      <c r="K810" s="16"/>
      <c r="L810" s="16" t="s">
        <v>120</v>
      </c>
      <c r="M810" s="16" t="s">
        <v>145</v>
      </c>
      <c r="N810" s="16" t="s">
        <v>25</v>
      </c>
      <c r="O810" s="16" t="s">
        <v>146</v>
      </c>
      <c r="P810" s="16" t="s">
        <v>1905</v>
      </c>
      <c r="Q810" s="91">
        <v>4</v>
      </c>
      <c r="R810" s="19">
        <f>IF(EXACT($D$6,"LOT 3 (Tots)"),SUMIF(Inventari!K:K,Tasques!E810,Inventari!Q:Q),SUMIFS(Inventari!Q:Q,Inventari!O:O,$D$7,Inventari!K:K,Tasques!E810))</f>
        <v>3504</v>
      </c>
      <c r="S810" s="19"/>
      <c r="T810" s="91">
        <f t="shared" si="48"/>
        <v>14016</v>
      </c>
      <c r="U810" s="19">
        <v>1</v>
      </c>
      <c r="V810" s="91">
        <f t="shared" si="49"/>
        <v>14016</v>
      </c>
      <c r="W810" s="86" t="e">
        <f>_xlfn.XLOOKUP(P810,#REF!,#REF!)</f>
        <v>#REF!</v>
      </c>
      <c r="X810" s="78" t="e">
        <f t="shared" si="50"/>
        <v>#REF!</v>
      </c>
      <c r="Y810" s="78" t="str">
        <f>IF(EXACT(COUNTIFS($B$1:B810,B810,$E$1:E810,E810),_xlfn.MAXIFS(AA:AA,B:B,B810,E:E,E810)),SUMIFS(X:X,B:B,B810,E:E,E810),"")</f>
        <v/>
      </c>
      <c r="Z810" s="79" t="str">
        <f t="shared" si="51"/>
        <v/>
      </c>
      <c r="AA810" s="97">
        <f>COUNTIFS($B$1:B810,B810,$E$1:E810,E810)</f>
        <v>4</v>
      </c>
      <c r="AB810" s="97"/>
    </row>
    <row r="811" spans="1:28" ht="19.95" customHeight="1" x14ac:dyDescent="0.3">
      <c r="A811" s="3" t="s">
        <v>61</v>
      </c>
      <c r="B811" s="16" t="s">
        <v>2085</v>
      </c>
      <c r="C811" s="16" t="s">
        <v>2086</v>
      </c>
      <c r="D811" s="16" t="s">
        <v>519</v>
      </c>
      <c r="E811" s="16" t="s">
        <v>662</v>
      </c>
      <c r="F811" s="16" t="s">
        <v>663</v>
      </c>
      <c r="G811" s="16" t="s">
        <v>2107</v>
      </c>
      <c r="H811" s="16" t="s">
        <v>2116</v>
      </c>
      <c r="I811" s="16" t="s">
        <v>2117</v>
      </c>
      <c r="J811" s="16" t="s">
        <v>23</v>
      </c>
      <c r="K811" s="16"/>
      <c r="L811" s="16" t="s">
        <v>120</v>
      </c>
      <c r="M811" s="16" t="s">
        <v>145</v>
      </c>
      <c r="N811" s="16" t="s">
        <v>25</v>
      </c>
      <c r="O811" s="16" t="s">
        <v>146</v>
      </c>
      <c r="P811" s="16" t="s">
        <v>1905</v>
      </c>
      <c r="Q811" s="91">
        <v>4</v>
      </c>
      <c r="R811" s="19">
        <f>IF(EXACT($D$6,"LOT 3 (Tots)"),SUMIF(Inventari!K:K,Tasques!E811,Inventari!Q:Q),SUMIFS(Inventari!Q:Q,Inventari!O:O,$D$7,Inventari!K:K,Tasques!E811))</f>
        <v>3504</v>
      </c>
      <c r="S811" s="19"/>
      <c r="T811" s="91">
        <f t="shared" si="48"/>
        <v>14016</v>
      </c>
      <c r="U811" s="19">
        <v>1</v>
      </c>
      <c r="V811" s="91">
        <f t="shared" si="49"/>
        <v>14016</v>
      </c>
      <c r="W811" s="86" t="e">
        <f>_xlfn.XLOOKUP(P811,#REF!,#REF!)</f>
        <v>#REF!</v>
      </c>
      <c r="X811" s="78" t="e">
        <f t="shared" si="50"/>
        <v>#REF!</v>
      </c>
      <c r="Y811" s="78" t="str">
        <f>IF(EXACT(COUNTIFS($B$1:B811,B811,$E$1:E811,E811),_xlfn.MAXIFS(AA:AA,B:B,B811,E:E,E811)),SUMIFS(X:X,B:B,B811,E:E,E811),"")</f>
        <v/>
      </c>
      <c r="Z811" s="79" t="str">
        <f t="shared" si="51"/>
        <v/>
      </c>
      <c r="AA811" s="97">
        <f>COUNTIFS($B$1:B811,B811,$E$1:E811,E811)</f>
        <v>5</v>
      </c>
      <c r="AB811" s="97"/>
    </row>
    <row r="812" spans="1:28" ht="19.95" customHeight="1" x14ac:dyDescent="0.3">
      <c r="A812" s="3" t="s">
        <v>61</v>
      </c>
      <c r="B812" s="16" t="s">
        <v>2085</v>
      </c>
      <c r="C812" s="16" t="s">
        <v>2086</v>
      </c>
      <c r="D812" s="16" t="s">
        <v>519</v>
      </c>
      <c r="E812" s="16" t="s">
        <v>662</v>
      </c>
      <c r="F812" s="16" t="s">
        <v>663</v>
      </c>
      <c r="G812" s="16" t="s">
        <v>2107</v>
      </c>
      <c r="H812" s="16" t="s">
        <v>2118</v>
      </c>
      <c r="I812" s="16" t="s">
        <v>2119</v>
      </c>
      <c r="J812" s="16" t="s">
        <v>23</v>
      </c>
      <c r="K812" s="16"/>
      <c r="L812" s="16" t="s">
        <v>120</v>
      </c>
      <c r="M812" s="16" t="s">
        <v>145</v>
      </c>
      <c r="N812" s="16" t="s">
        <v>25</v>
      </c>
      <c r="O812" s="16" t="s">
        <v>146</v>
      </c>
      <c r="P812" s="16" t="s">
        <v>1905</v>
      </c>
      <c r="Q812" s="91">
        <v>4</v>
      </c>
      <c r="R812" s="19">
        <f>IF(EXACT($D$6,"LOT 3 (Tots)"),SUMIF(Inventari!K:K,Tasques!E812,Inventari!Q:Q),SUMIFS(Inventari!Q:Q,Inventari!O:O,$D$7,Inventari!K:K,Tasques!E812))</f>
        <v>3504</v>
      </c>
      <c r="S812" s="19"/>
      <c r="T812" s="91">
        <f t="shared" si="48"/>
        <v>14016</v>
      </c>
      <c r="U812" s="19">
        <v>1</v>
      </c>
      <c r="V812" s="91">
        <f t="shared" si="49"/>
        <v>14016</v>
      </c>
      <c r="W812" s="86" t="e">
        <f>_xlfn.XLOOKUP(P812,#REF!,#REF!)</f>
        <v>#REF!</v>
      </c>
      <c r="X812" s="78" t="e">
        <f t="shared" si="50"/>
        <v>#REF!</v>
      </c>
      <c r="Y812" s="78" t="e">
        <f>IF(EXACT(COUNTIFS($B$1:B812,B812,$E$1:E812,E812),_xlfn.MAXIFS(AA:AA,B:B,B812,E:E,E812)),SUMIFS(X:X,B:B,B812,E:E,E812),"")</f>
        <v>#REF!</v>
      </c>
      <c r="Z812" s="79" t="str">
        <f t="shared" si="51"/>
        <v/>
      </c>
      <c r="AA812" s="97">
        <f>COUNTIFS($B$1:B812,B812,$E$1:E812,E812)</f>
        <v>6</v>
      </c>
      <c r="AB812" s="97"/>
    </row>
    <row r="813" spans="1:28" ht="19.95" customHeight="1" x14ac:dyDescent="0.3">
      <c r="A813" s="3" t="s">
        <v>61</v>
      </c>
      <c r="B813" s="16" t="s">
        <v>2085</v>
      </c>
      <c r="C813" s="16" t="s">
        <v>2086</v>
      </c>
      <c r="D813" s="16" t="s">
        <v>519</v>
      </c>
      <c r="E813" s="16" t="s">
        <v>667</v>
      </c>
      <c r="F813" s="16" t="s">
        <v>668</v>
      </c>
      <c r="G813" s="16" t="s">
        <v>2120</v>
      </c>
      <c r="H813" s="16" t="s">
        <v>2121</v>
      </c>
      <c r="I813" s="16" t="s">
        <v>2122</v>
      </c>
      <c r="J813" s="16" t="s">
        <v>23</v>
      </c>
      <c r="K813" s="16"/>
      <c r="L813" s="16" t="s">
        <v>120</v>
      </c>
      <c r="M813" s="16" t="s">
        <v>145</v>
      </c>
      <c r="N813" s="16" t="s">
        <v>25</v>
      </c>
      <c r="O813" s="16" t="s">
        <v>146</v>
      </c>
      <c r="P813" s="16" t="s">
        <v>1905</v>
      </c>
      <c r="Q813" s="91">
        <v>4</v>
      </c>
      <c r="R813" s="19">
        <f>IF(EXACT($D$6,"LOT 3 (Tots)"),SUMIF(Inventari!K:K,Tasques!E813,Inventari!Q:Q),SUMIFS(Inventari!Q:Q,Inventari!O:O,$D$7,Inventari!K:K,Tasques!E813))</f>
        <v>6397</v>
      </c>
      <c r="S813" s="19"/>
      <c r="T813" s="91">
        <f t="shared" si="48"/>
        <v>25588</v>
      </c>
      <c r="U813" s="19">
        <v>1</v>
      </c>
      <c r="V813" s="91">
        <f t="shared" si="49"/>
        <v>25588</v>
      </c>
      <c r="W813" s="86" t="e">
        <f>_xlfn.XLOOKUP(P813,#REF!,#REF!)</f>
        <v>#REF!</v>
      </c>
      <c r="X813" s="78" t="e">
        <f t="shared" si="50"/>
        <v>#REF!</v>
      </c>
      <c r="Y813" s="78" t="str">
        <f>IF(EXACT(COUNTIFS($B$1:B813,B813,$E$1:E813,E813),_xlfn.MAXIFS(AA:AA,B:B,B813,E:E,E813)),SUMIFS(X:X,B:B,B813,E:E,E813),"")</f>
        <v/>
      </c>
      <c r="Z813" s="79" t="str">
        <f t="shared" si="51"/>
        <v/>
      </c>
      <c r="AA813" s="97">
        <f>COUNTIFS($B$1:B813,B813,$E$1:E813,E813)</f>
        <v>1</v>
      </c>
      <c r="AB813" s="97"/>
    </row>
    <row r="814" spans="1:28" ht="19.95" customHeight="1" x14ac:dyDescent="0.3">
      <c r="A814" s="3" t="s">
        <v>61</v>
      </c>
      <c r="B814" s="16" t="s">
        <v>2085</v>
      </c>
      <c r="C814" s="16" t="s">
        <v>2086</v>
      </c>
      <c r="D814" s="16" t="s">
        <v>519</v>
      </c>
      <c r="E814" s="16" t="s">
        <v>667</v>
      </c>
      <c r="F814" s="16" t="s">
        <v>668</v>
      </c>
      <c r="G814" s="16" t="s">
        <v>2120</v>
      </c>
      <c r="H814" s="16" t="s">
        <v>2123</v>
      </c>
      <c r="I814" s="16" t="s">
        <v>2124</v>
      </c>
      <c r="J814" s="16" t="s">
        <v>23</v>
      </c>
      <c r="K814" s="16"/>
      <c r="L814" s="16" t="s">
        <v>120</v>
      </c>
      <c r="M814" s="16" t="s">
        <v>145</v>
      </c>
      <c r="N814" s="16" t="s">
        <v>25</v>
      </c>
      <c r="O814" s="16" t="s">
        <v>146</v>
      </c>
      <c r="P814" s="16" t="s">
        <v>1905</v>
      </c>
      <c r="Q814" s="91">
        <v>4</v>
      </c>
      <c r="R814" s="19">
        <f>IF(EXACT($D$6,"LOT 3 (Tots)"),SUMIF(Inventari!K:K,Tasques!E814,Inventari!Q:Q),SUMIFS(Inventari!Q:Q,Inventari!O:O,$D$7,Inventari!K:K,Tasques!E814))</f>
        <v>6397</v>
      </c>
      <c r="S814" s="19"/>
      <c r="T814" s="91">
        <f t="shared" si="48"/>
        <v>25588</v>
      </c>
      <c r="U814" s="19">
        <v>1</v>
      </c>
      <c r="V814" s="91">
        <f t="shared" si="49"/>
        <v>25588</v>
      </c>
      <c r="W814" s="86" t="e">
        <f>_xlfn.XLOOKUP(P814,#REF!,#REF!)</f>
        <v>#REF!</v>
      </c>
      <c r="X814" s="78" t="e">
        <f t="shared" si="50"/>
        <v>#REF!</v>
      </c>
      <c r="Y814" s="78" t="str">
        <f>IF(EXACT(COUNTIFS($B$1:B814,B814,$E$1:E814,E814),_xlfn.MAXIFS(AA:AA,B:B,B814,E:E,E814)),SUMIFS(X:X,B:B,B814,E:E,E814),"")</f>
        <v/>
      </c>
      <c r="Z814" s="79" t="str">
        <f t="shared" si="51"/>
        <v/>
      </c>
      <c r="AA814" s="97">
        <f>COUNTIFS($B$1:B814,B814,$E$1:E814,E814)</f>
        <v>2</v>
      </c>
      <c r="AB814" s="97"/>
    </row>
    <row r="815" spans="1:28" ht="19.95" customHeight="1" x14ac:dyDescent="0.3">
      <c r="A815" s="3" t="s">
        <v>61</v>
      </c>
      <c r="B815" s="16" t="s">
        <v>2085</v>
      </c>
      <c r="C815" s="16" t="s">
        <v>2086</v>
      </c>
      <c r="D815" s="16" t="s">
        <v>519</v>
      </c>
      <c r="E815" s="16" t="s">
        <v>667</v>
      </c>
      <c r="F815" s="16" t="s">
        <v>668</v>
      </c>
      <c r="G815" s="16" t="s">
        <v>2120</v>
      </c>
      <c r="H815" s="16" t="s">
        <v>2125</v>
      </c>
      <c r="I815" s="16" t="s">
        <v>2126</v>
      </c>
      <c r="J815" s="16" t="s">
        <v>23</v>
      </c>
      <c r="K815" s="16"/>
      <c r="L815" s="16" t="s">
        <v>120</v>
      </c>
      <c r="M815" s="16" t="s">
        <v>145</v>
      </c>
      <c r="N815" s="16" t="s">
        <v>25</v>
      </c>
      <c r="O815" s="16" t="s">
        <v>146</v>
      </c>
      <c r="P815" s="16" t="s">
        <v>1905</v>
      </c>
      <c r="Q815" s="91">
        <v>4</v>
      </c>
      <c r="R815" s="19">
        <f>IF(EXACT($D$6,"LOT 3 (Tots)"),SUMIF(Inventari!K:K,Tasques!E815,Inventari!Q:Q),SUMIFS(Inventari!Q:Q,Inventari!O:O,$D$7,Inventari!K:K,Tasques!E815))</f>
        <v>6397</v>
      </c>
      <c r="S815" s="19"/>
      <c r="T815" s="91">
        <f t="shared" si="48"/>
        <v>25588</v>
      </c>
      <c r="U815" s="19">
        <v>1</v>
      </c>
      <c r="V815" s="91">
        <f t="shared" si="49"/>
        <v>25588</v>
      </c>
      <c r="W815" s="86" t="e">
        <f>_xlfn.XLOOKUP(P815,#REF!,#REF!)</f>
        <v>#REF!</v>
      </c>
      <c r="X815" s="78" t="e">
        <f t="shared" si="50"/>
        <v>#REF!</v>
      </c>
      <c r="Y815" s="78" t="str">
        <f>IF(EXACT(COUNTIFS($B$1:B815,B815,$E$1:E815,E815),_xlfn.MAXIFS(AA:AA,B:B,B815,E:E,E815)),SUMIFS(X:X,B:B,B815,E:E,E815),"")</f>
        <v/>
      </c>
      <c r="Z815" s="79" t="str">
        <f t="shared" si="51"/>
        <v/>
      </c>
      <c r="AA815" s="97">
        <f>COUNTIFS($B$1:B815,B815,$E$1:E815,E815)</f>
        <v>3</v>
      </c>
      <c r="AB815" s="97"/>
    </row>
    <row r="816" spans="1:28" ht="19.95" customHeight="1" x14ac:dyDescent="0.3">
      <c r="A816" s="3" t="s">
        <v>61</v>
      </c>
      <c r="B816" s="16" t="s">
        <v>2085</v>
      </c>
      <c r="C816" s="16" t="s">
        <v>2086</v>
      </c>
      <c r="D816" s="16" t="s">
        <v>519</v>
      </c>
      <c r="E816" s="16" t="s">
        <v>667</v>
      </c>
      <c r="F816" s="16" t="s">
        <v>668</v>
      </c>
      <c r="G816" s="16" t="s">
        <v>2120</v>
      </c>
      <c r="H816" s="16" t="s">
        <v>2127</v>
      </c>
      <c r="I816" s="16" t="s">
        <v>2128</v>
      </c>
      <c r="J816" s="16" t="s">
        <v>23</v>
      </c>
      <c r="K816" s="16"/>
      <c r="L816" s="16" t="s">
        <v>120</v>
      </c>
      <c r="M816" s="16" t="s">
        <v>145</v>
      </c>
      <c r="N816" s="16" t="s">
        <v>25</v>
      </c>
      <c r="O816" s="16" t="s">
        <v>146</v>
      </c>
      <c r="P816" s="16" t="s">
        <v>1905</v>
      </c>
      <c r="Q816" s="91">
        <v>4</v>
      </c>
      <c r="R816" s="19">
        <f>IF(EXACT($D$6,"LOT 3 (Tots)"),SUMIF(Inventari!K:K,Tasques!E816,Inventari!Q:Q),SUMIFS(Inventari!Q:Q,Inventari!O:O,$D$7,Inventari!K:K,Tasques!E816))</f>
        <v>6397</v>
      </c>
      <c r="S816" s="19"/>
      <c r="T816" s="91">
        <f t="shared" si="48"/>
        <v>25588</v>
      </c>
      <c r="U816" s="19">
        <v>1</v>
      </c>
      <c r="V816" s="91">
        <f t="shared" si="49"/>
        <v>25588</v>
      </c>
      <c r="W816" s="86" t="e">
        <f>_xlfn.XLOOKUP(P816,#REF!,#REF!)</f>
        <v>#REF!</v>
      </c>
      <c r="X816" s="78" t="e">
        <f t="shared" si="50"/>
        <v>#REF!</v>
      </c>
      <c r="Y816" s="78" t="str">
        <f>IF(EXACT(COUNTIFS($B$1:B816,B816,$E$1:E816,E816),_xlfn.MAXIFS(AA:AA,B:B,B816,E:E,E816)),SUMIFS(X:X,B:B,B816,E:E,E816),"")</f>
        <v/>
      </c>
      <c r="Z816" s="79" t="str">
        <f t="shared" si="51"/>
        <v/>
      </c>
      <c r="AA816" s="97">
        <f>COUNTIFS($B$1:B816,B816,$E$1:E816,E816)</f>
        <v>4</v>
      </c>
      <c r="AB816" s="97"/>
    </row>
    <row r="817" spans="1:28" ht="19.95" customHeight="1" x14ac:dyDescent="0.3">
      <c r="A817" s="3" t="s">
        <v>61</v>
      </c>
      <c r="B817" s="16" t="s">
        <v>2085</v>
      </c>
      <c r="C817" s="16" t="s">
        <v>2086</v>
      </c>
      <c r="D817" s="16" t="s">
        <v>519</v>
      </c>
      <c r="E817" s="16" t="s">
        <v>667</v>
      </c>
      <c r="F817" s="16" t="s">
        <v>668</v>
      </c>
      <c r="G817" s="16" t="s">
        <v>2120</v>
      </c>
      <c r="H817" s="16" t="s">
        <v>2129</v>
      </c>
      <c r="I817" s="16" t="s">
        <v>2130</v>
      </c>
      <c r="J817" s="16" t="s">
        <v>23</v>
      </c>
      <c r="K817" s="16"/>
      <c r="L817" s="16" t="s">
        <v>120</v>
      </c>
      <c r="M817" s="16" t="s">
        <v>145</v>
      </c>
      <c r="N817" s="16" t="s">
        <v>25</v>
      </c>
      <c r="O817" s="16" t="s">
        <v>146</v>
      </c>
      <c r="P817" s="16" t="s">
        <v>1905</v>
      </c>
      <c r="Q817" s="91">
        <v>4</v>
      </c>
      <c r="R817" s="19">
        <f>IF(EXACT($D$6,"LOT 3 (Tots)"),SUMIF(Inventari!K:K,Tasques!E817,Inventari!Q:Q),SUMIFS(Inventari!Q:Q,Inventari!O:O,$D$7,Inventari!K:K,Tasques!E817))</f>
        <v>6397</v>
      </c>
      <c r="S817" s="19"/>
      <c r="T817" s="91">
        <f t="shared" si="48"/>
        <v>25588</v>
      </c>
      <c r="U817" s="19">
        <v>1</v>
      </c>
      <c r="V817" s="91">
        <f t="shared" si="49"/>
        <v>25588</v>
      </c>
      <c r="W817" s="86" t="e">
        <f>_xlfn.XLOOKUP(P817,#REF!,#REF!)</f>
        <v>#REF!</v>
      </c>
      <c r="X817" s="78" t="e">
        <f t="shared" si="50"/>
        <v>#REF!</v>
      </c>
      <c r="Y817" s="78" t="str">
        <f>IF(EXACT(COUNTIFS($B$1:B817,B817,$E$1:E817,E817),_xlfn.MAXIFS(AA:AA,B:B,B817,E:E,E817)),SUMIFS(X:X,B:B,B817,E:E,E817),"")</f>
        <v/>
      </c>
      <c r="Z817" s="79" t="str">
        <f t="shared" si="51"/>
        <v/>
      </c>
      <c r="AA817" s="97">
        <f>COUNTIFS($B$1:B817,B817,$E$1:E817,E817)</f>
        <v>5</v>
      </c>
      <c r="AB817" s="97"/>
    </row>
    <row r="818" spans="1:28" ht="19.95" customHeight="1" x14ac:dyDescent="0.3">
      <c r="A818" s="3" t="s">
        <v>61</v>
      </c>
      <c r="B818" s="16" t="s">
        <v>2085</v>
      </c>
      <c r="C818" s="16" t="s">
        <v>2086</v>
      </c>
      <c r="D818" s="16" t="s">
        <v>519</v>
      </c>
      <c r="E818" s="16" t="s">
        <v>667</v>
      </c>
      <c r="F818" s="16" t="s">
        <v>668</v>
      </c>
      <c r="G818" s="16" t="s">
        <v>2120</v>
      </c>
      <c r="H818" s="16" t="s">
        <v>2131</v>
      </c>
      <c r="I818" s="16" t="s">
        <v>2132</v>
      </c>
      <c r="J818" s="16" t="s">
        <v>23</v>
      </c>
      <c r="K818" s="16"/>
      <c r="L818" s="16" t="s">
        <v>120</v>
      </c>
      <c r="M818" s="16" t="s">
        <v>145</v>
      </c>
      <c r="N818" s="16" t="s">
        <v>25</v>
      </c>
      <c r="O818" s="16" t="s">
        <v>146</v>
      </c>
      <c r="P818" s="16" t="s">
        <v>1905</v>
      </c>
      <c r="Q818" s="91">
        <v>4</v>
      </c>
      <c r="R818" s="19">
        <f>IF(EXACT($D$6,"LOT 3 (Tots)"),SUMIF(Inventari!K:K,Tasques!E818,Inventari!Q:Q),SUMIFS(Inventari!Q:Q,Inventari!O:O,$D$7,Inventari!K:K,Tasques!E818))</f>
        <v>6397</v>
      </c>
      <c r="S818" s="19"/>
      <c r="T818" s="91">
        <f t="shared" si="48"/>
        <v>25588</v>
      </c>
      <c r="U818" s="19">
        <v>1</v>
      </c>
      <c r="V818" s="91">
        <f t="shared" si="49"/>
        <v>25588</v>
      </c>
      <c r="W818" s="86" t="e">
        <f>_xlfn.XLOOKUP(P818,#REF!,#REF!)</f>
        <v>#REF!</v>
      </c>
      <c r="X818" s="78" t="e">
        <f t="shared" si="50"/>
        <v>#REF!</v>
      </c>
      <c r="Y818" s="78" t="e">
        <f>IF(EXACT(COUNTIFS($B$1:B818,B818,$E$1:E818,E818),_xlfn.MAXIFS(AA:AA,B:B,B818,E:E,E818)),SUMIFS(X:X,B:B,B818,E:E,E818),"")</f>
        <v>#REF!</v>
      </c>
      <c r="Z818" s="79" t="str">
        <f t="shared" si="51"/>
        <v/>
      </c>
      <c r="AA818" s="97">
        <f>COUNTIFS($B$1:B818,B818,$E$1:E818,E818)</f>
        <v>6</v>
      </c>
      <c r="AB818" s="97"/>
    </row>
    <row r="819" spans="1:28" ht="19.95" customHeight="1" x14ac:dyDescent="0.3">
      <c r="A819" s="3" t="s">
        <v>61</v>
      </c>
      <c r="B819" s="16" t="s">
        <v>2085</v>
      </c>
      <c r="C819" s="16" t="s">
        <v>2086</v>
      </c>
      <c r="D819" s="16" t="s">
        <v>2133</v>
      </c>
      <c r="E819" s="16" t="s">
        <v>2134</v>
      </c>
      <c r="F819" s="16" t="s">
        <v>2135</v>
      </c>
      <c r="G819" s="16" t="s">
        <v>2136</v>
      </c>
      <c r="H819" s="16" t="s">
        <v>2137</v>
      </c>
      <c r="I819" s="16" t="s">
        <v>2138</v>
      </c>
      <c r="J819" s="16" t="s">
        <v>23</v>
      </c>
      <c r="K819" s="16"/>
      <c r="L819" s="16" t="s">
        <v>120</v>
      </c>
      <c r="M819" s="16" t="s">
        <v>145</v>
      </c>
      <c r="N819" s="16" t="s">
        <v>25</v>
      </c>
      <c r="O819" s="16" t="s">
        <v>146</v>
      </c>
      <c r="P819" s="16" t="s">
        <v>1905</v>
      </c>
      <c r="Q819" s="91">
        <v>5</v>
      </c>
      <c r="R819" s="19">
        <f>IF(EXACT($D$6,"LOT 3 (Tots)"),SUMIF(Inventari!K:K,Tasques!E819,Inventari!Q:Q),SUMIFS(Inventari!Q:Q,Inventari!O:O,$D$7,Inventari!K:K,Tasques!E819))</f>
        <v>6</v>
      </c>
      <c r="S819" s="19"/>
      <c r="T819" s="91">
        <f t="shared" si="48"/>
        <v>30</v>
      </c>
      <c r="U819" s="19">
        <v>1</v>
      </c>
      <c r="V819" s="91">
        <f t="shared" si="49"/>
        <v>30</v>
      </c>
      <c r="W819" s="86" t="e">
        <f>_xlfn.XLOOKUP(P819,#REF!,#REF!)</f>
        <v>#REF!</v>
      </c>
      <c r="X819" s="78" t="e">
        <f t="shared" si="50"/>
        <v>#REF!</v>
      </c>
      <c r="Y819" s="78" t="str">
        <f>IF(EXACT(COUNTIFS($B$1:B819,B819,$E$1:E819,E819),_xlfn.MAXIFS(AA:AA,B:B,B819,E:E,E819)),SUMIFS(X:X,B:B,B819,E:E,E819),"")</f>
        <v/>
      </c>
      <c r="Z819" s="79" t="str">
        <f t="shared" si="51"/>
        <v/>
      </c>
      <c r="AA819" s="97">
        <f>COUNTIFS($B$1:B819,B819,$E$1:E819,E819)</f>
        <v>1</v>
      </c>
      <c r="AB819" s="97"/>
    </row>
    <row r="820" spans="1:28" ht="19.95" customHeight="1" x14ac:dyDescent="0.3">
      <c r="A820" s="3" t="s">
        <v>61</v>
      </c>
      <c r="B820" s="16" t="s">
        <v>2085</v>
      </c>
      <c r="C820" s="16" t="s">
        <v>2086</v>
      </c>
      <c r="D820" s="16" t="s">
        <v>2133</v>
      </c>
      <c r="E820" s="16" t="s">
        <v>2134</v>
      </c>
      <c r="F820" s="16" t="s">
        <v>2135</v>
      </c>
      <c r="G820" s="16" t="s">
        <v>2136</v>
      </c>
      <c r="H820" s="16" t="s">
        <v>2139</v>
      </c>
      <c r="I820" s="16" t="s">
        <v>2140</v>
      </c>
      <c r="J820" s="16" t="s">
        <v>23</v>
      </c>
      <c r="K820" s="16"/>
      <c r="L820" s="16" t="s">
        <v>120</v>
      </c>
      <c r="M820" s="16" t="s">
        <v>145</v>
      </c>
      <c r="N820" s="16" t="s">
        <v>25</v>
      </c>
      <c r="O820" s="16" t="s">
        <v>146</v>
      </c>
      <c r="P820" s="16" t="s">
        <v>1905</v>
      </c>
      <c r="Q820" s="91">
        <v>5</v>
      </c>
      <c r="R820" s="19">
        <f>IF(EXACT($D$6,"LOT 3 (Tots)"),SUMIF(Inventari!K:K,Tasques!E820,Inventari!Q:Q),SUMIFS(Inventari!Q:Q,Inventari!O:O,$D$7,Inventari!K:K,Tasques!E820))</f>
        <v>6</v>
      </c>
      <c r="S820" s="19"/>
      <c r="T820" s="91">
        <f t="shared" si="48"/>
        <v>30</v>
      </c>
      <c r="U820" s="19">
        <v>1</v>
      </c>
      <c r="V820" s="91">
        <f t="shared" si="49"/>
        <v>30</v>
      </c>
      <c r="W820" s="86" t="e">
        <f>_xlfn.XLOOKUP(P820,#REF!,#REF!)</f>
        <v>#REF!</v>
      </c>
      <c r="X820" s="78" t="e">
        <f t="shared" si="50"/>
        <v>#REF!</v>
      </c>
      <c r="Y820" s="78" t="str">
        <f>IF(EXACT(COUNTIFS($B$1:B820,B820,$E$1:E820,E820),_xlfn.MAXIFS(AA:AA,B:B,B820,E:E,E820)),SUMIFS(X:X,B:B,B820,E:E,E820),"")</f>
        <v/>
      </c>
      <c r="Z820" s="79" t="str">
        <f t="shared" si="51"/>
        <v/>
      </c>
      <c r="AA820" s="97">
        <f>COUNTIFS($B$1:B820,B820,$E$1:E820,E820)</f>
        <v>2</v>
      </c>
      <c r="AB820" s="97"/>
    </row>
    <row r="821" spans="1:28" ht="19.95" customHeight="1" x14ac:dyDescent="0.3">
      <c r="A821" s="3" t="s">
        <v>61</v>
      </c>
      <c r="B821" s="16" t="s">
        <v>2085</v>
      </c>
      <c r="C821" s="16" t="s">
        <v>2086</v>
      </c>
      <c r="D821" s="16" t="s">
        <v>2133</v>
      </c>
      <c r="E821" s="16" t="s">
        <v>2134</v>
      </c>
      <c r="F821" s="16" t="s">
        <v>2135</v>
      </c>
      <c r="G821" s="16" t="s">
        <v>2136</v>
      </c>
      <c r="H821" s="16" t="s">
        <v>2141</v>
      </c>
      <c r="I821" s="16" t="s">
        <v>2142</v>
      </c>
      <c r="J821" s="16" t="s">
        <v>23</v>
      </c>
      <c r="K821" s="16"/>
      <c r="L821" s="16" t="s">
        <v>120</v>
      </c>
      <c r="M821" s="16" t="s">
        <v>145</v>
      </c>
      <c r="N821" s="16" t="s">
        <v>25</v>
      </c>
      <c r="O821" s="16" t="s">
        <v>146</v>
      </c>
      <c r="P821" s="16" t="s">
        <v>1905</v>
      </c>
      <c r="Q821" s="91">
        <v>5</v>
      </c>
      <c r="R821" s="19">
        <f>IF(EXACT($D$6,"LOT 3 (Tots)"),SUMIF(Inventari!K:K,Tasques!E821,Inventari!Q:Q),SUMIFS(Inventari!Q:Q,Inventari!O:O,$D$7,Inventari!K:K,Tasques!E821))</f>
        <v>6</v>
      </c>
      <c r="S821" s="19"/>
      <c r="T821" s="91">
        <f t="shared" si="48"/>
        <v>30</v>
      </c>
      <c r="U821" s="19">
        <v>1</v>
      </c>
      <c r="V821" s="91">
        <f t="shared" si="49"/>
        <v>30</v>
      </c>
      <c r="W821" s="86" t="e">
        <f>_xlfn.XLOOKUP(P821,#REF!,#REF!)</f>
        <v>#REF!</v>
      </c>
      <c r="X821" s="78" t="e">
        <f t="shared" si="50"/>
        <v>#REF!</v>
      </c>
      <c r="Y821" s="78" t="str">
        <f>IF(EXACT(COUNTIFS($B$1:B821,B821,$E$1:E821,E821),_xlfn.MAXIFS(AA:AA,B:B,B821,E:E,E821)),SUMIFS(X:X,B:B,B821,E:E,E821),"")</f>
        <v/>
      </c>
      <c r="Z821" s="79" t="str">
        <f t="shared" si="51"/>
        <v/>
      </c>
      <c r="AA821" s="97">
        <f>COUNTIFS($B$1:B821,B821,$E$1:E821,E821)</f>
        <v>3</v>
      </c>
      <c r="AB821" s="97"/>
    </row>
    <row r="822" spans="1:28" ht="19.95" customHeight="1" x14ac:dyDescent="0.3">
      <c r="A822" s="3" t="s">
        <v>61</v>
      </c>
      <c r="B822" s="16" t="s">
        <v>2085</v>
      </c>
      <c r="C822" s="16" t="s">
        <v>2086</v>
      </c>
      <c r="D822" s="16" t="s">
        <v>2133</v>
      </c>
      <c r="E822" s="16" t="s">
        <v>2134</v>
      </c>
      <c r="F822" s="16" t="s">
        <v>2135</v>
      </c>
      <c r="G822" s="16" t="s">
        <v>2136</v>
      </c>
      <c r="H822" s="16" t="s">
        <v>2143</v>
      </c>
      <c r="I822" s="16" t="s">
        <v>2144</v>
      </c>
      <c r="J822" s="16" t="s">
        <v>23</v>
      </c>
      <c r="K822" s="16"/>
      <c r="L822" s="16" t="s">
        <v>120</v>
      </c>
      <c r="M822" s="16" t="s">
        <v>145</v>
      </c>
      <c r="N822" s="16" t="s">
        <v>25</v>
      </c>
      <c r="O822" s="16" t="s">
        <v>146</v>
      </c>
      <c r="P822" s="16" t="s">
        <v>1905</v>
      </c>
      <c r="Q822" s="91">
        <v>5</v>
      </c>
      <c r="R822" s="19">
        <f>IF(EXACT($D$6,"LOT 3 (Tots)"),SUMIF(Inventari!K:K,Tasques!E822,Inventari!Q:Q),SUMIFS(Inventari!Q:Q,Inventari!O:O,$D$7,Inventari!K:K,Tasques!E822))</f>
        <v>6</v>
      </c>
      <c r="S822" s="19"/>
      <c r="T822" s="91">
        <f t="shared" si="48"/>
        <v>30</v>
      </c>
      <c r="U822" s="19">
        <v>1</v>
      </c>
      <c r="V822" s="91">
        <f t="shared" si="49"/>
        <v>30</v>
      </c>
      <c r="W822" s="86" t="e">
        <f>_xlfn.XLOOKUP(P822,#REF!,#REF!)</f>
        <v>#REF!</v>
      </c>
      <c r="X822" s="78" t="e">
        <f t="shared" si="50"/>
        <v>#REF!</v>
      </c>
      <c r="Y822" s="78" t="e">
        <f>IF(EXACT(COUNTIFS($B$1:B822,B822,$E$1:E822,E822),_xlfn.MAXIFS(AA:AA,B:B,B822,E:E,E822)),SUMIFS(X:X,B:B,B822,E:E,E822),"")</f>
        <v>#REF!</v>
      </c>
      <c r="Z822" s="79" t="str">
        <f t="shared" si="51"/>
        <v/>
      </c>
      <c r="AA822" s="97">
        <f>COUNTIFS($B$1:B822,B822,$E$1:E822,E822)</f>
        <v>4</v>
      </c>
      <c r="AB822" s="97"/>
    </row>
    <row r="823" spans="1:28" ht="19.95" customHeight="1" x14ac:dyDescent="0.3">
      <c r="A823" s="3" t="s">
        <v>61</v>
      </c>
      <c r="B823" s="16" t="s">
        <v>2085</v>
      </c>
      <c r="C823" s="16" t="s">
        <v>2086</v>
      </c>
      <c r="D823" s="16" t="s">
        <v>519</v>
      </c>
      <c r="E823" s="16" t="s">
        <v>688</v>
      </c>
      <c r="F823" s="16" t="s">
        <v>689</v>
      </c>
      <c r="G823" s="16" t="s">
        <v>2145</v>
      </c>
      <c r="H823" s="16" t="s">
        <v>2146</v>
      </c>
      <c r="I823" s="16" t="s">
        <v>2147</v>
      </c>
      <c r="J823" s="16" t="s">
        <v>23</v>
      </c>
      <c r="K823" s="16"/>
      <c r="L823" s="16" t="s">
        <v>120</v>
      </c>
      <c r="M823" s="16" t="s">
        <v>145</v>
      </c>
      <c r="N823" s="16" t="s">
        <v>25</v>
      </c>
      <c r="O823" s="16" t="s">
        <v>146</v>
      </c>
      <c r="P823" s="16" t="s">
        <v>1905</v>
      </c>
      <c r="Q823" s="91">
        <v>5</v>
      </c>
      <c r="R823" s="19">
        <f>IF(EXACT($D$6,"LOT 3 (Tots)"),SUMIF(Inventari!K:K,Tasques!E823,Inventari!Q:Q),SUMIFS(Inventari!Q:Q,Inventari!O:O,$D$7,Inventari!K:K,Tasques!E823))</f>
        <v>180</v>
      </c>
      <c r="S823" s="19"/>
      <c r="T823" s="91">
        <f t="shared" si="48"/>
        <v>900</v>
      </c>
      <c r="U823" s="19">
        <v>1</v>
      </c>
      <c r="V823" s="91">
        <f t="shared" si="49"/>
        <v>900</v>
      </c>
      <c r="W823" s="86" t="e">
        <f>_xlfn.XLOOKUP(P823,#REF!,#REF!)</f>
        <v>#REF!</v>
      </c>
      <c r="X823" s="78" t="e">
        <f t="shared" si="50"/>
        <v>#REF!</v>
      </c>
      <c r="Y823" s="78" t="str">
        <f>IF(EXACT(COUNTIFS($B$1:B823,B823,$E$1:E823,E823),_xlfn.MAXIFS(AA:AA,B:B,B823,E:E,E823)),SUMIFS(X:X,B:B,B823,E:E,E823),"")</f>
        <v/>
      </c>
      <c r="Z823" s="79" t="str">
        <f t="shared" si="51"/>
        <v/>
      </c>
      <c r="AA823" s="97">
        <f>COUNTIFS($B$1:B823,B823,$E$1:E823,E823)</f>
        <v>1</v>
      </c>
      <c r="AB823" s="97"/>
    </row>
    <row r="824" spans="1:28" ht="19.95" customHeight="1" x14ac:dyDescent="0.3">
      <c r="A824" s="3" t="s">
        <v>61</v>
      </c>
      <c r="B824" s="16" t="s">
        <v>2085</v>
      </c>
      <c r="C824" s="16" t="s">
        <v>2086</v>
      </c>
      <c r="D824" s="16" t="s">
        <v>519</v>
      </c>
      <c r="E824" s="16" t="s">
        <v>688</v>
      </c>
      <c r="F824" s="16" t="s">
        <v>689</v>
      </c>
      <c r="G824" s="16" t="s">
        <v>2145</v>
      </c>
      <c r="H824" s="16" t="s">
        <v>2148</v>
      </c>
      <c r="I824" s="16" t="s">
        <v>2149</v>
      </c>
      <c r="J824" s="16" t="s">
        <v>23</v>
      </c>
      <c r="K824" s="16"/>
      <c r="L824" s="16" t="s">
        <v>120</v>
      </c>
      <c r="M824" s="16" t="s">
        <v>145</v>
      </c>
      <c r="N824" s="16" t="s">
        <v>25</v>
      </c>
      <c r="O824" s="16" t="s">
        <v>146</v>
      </c>
      <c r="P824" s="16" t="s">
        <v>1905</v>
      </c>
      <c r="Q824" s="91">
        <v>5</v>
      </c>
      <c r="R824" s="19">
        <f>IF(EXACT($D$6,"LOT 3 (Tots)"),SUMIF(Inventari!K:K,Tasques!E824,Inventari!Q:Q),SUMIFS(Inventari!Q:Q,Inventari!O:O,$D$7,Inventari!K:K,Tasques!E824))</f>
        <v>180</v>
      </c>
      <c r="S824" s="19"/>
      <c r="T824" s="91">
        <f t="shared" si="48"/>
        <v>900</v>
      </c>
      <c r="U824" s="19">
        <v>1</v>
      </c>
      <c r="V824" s="91">
        <f t="shared" si="49"/>
        <v>900</v>
      </c>
      <c r="W824" s="86" t="e">
        <f>_xlfn.XLOOKUP(P824,#REF!,#REF!)</f>
        <v>#REF!</v>
      </c>
      <c r="X824" s="78" t="e">
        <f t="shared" si="50"/>
        <v>#REF!</v>
      </c>
      <c r="Y824" s="78" t="str">
        <f>IF(EXACT(COUNTIFS($B$1:B824,B824,$E$1:E824,E824),_xlfn.MAXIFS(AA:AA,B:B,B824,E:E,E824)),SUMIFS(X:X,B:B,B824,E:E,E824),"")</f>
        <v/>
      </c>
      <c r="Z824" s="79" t="str">
        <f t="shared" si="51"/>
        <v/>
      </c>
      <c r="AA824" s="97">
        <f>COUNTIFS($B$1:B824,B824,$E$1:E824,E824)</f>
        <v>2</v>
      </c>
      <c r="AB824" s="97"/>
    </row>
    <row r="825" spans="1:28" ht="19.95" customHeight="1" x14ac:dyDescent="0.3">
      <c r="A825" s="3" t="s">
        <v>61</v>
      </c>
      <c r="B825" s="16" t="s">
        <v>2085</v>
      </c>
      <c r="C825" s="16" t="s">
        <v>2086</v>
      </c>
      <c r="D825" s="16" t="s">
        <v>519</v>
      </c>
      <c r="E825" s="16" t="s">
        <v>688</v>
      </c>
      <c r="F825" s="16" t="s">
        <v>689</v>
      </c>
      <c r="G825" s="16" t="s">
        <v>2145</v>
      </c>
      <c r="H825" s="16" t="s">
        <v>2150</v>
      </c>
      <c r="I825" s="16" t="s">
        <v>2151</v>
      </c>
      <c r="J825" s="16" t="s">
        <v>23</v>
      </c>
      <c r="K825" s="16"/>
      <c r="L825" s="16" t="s">
        <v>120</v>
      </c>
      <c r="M825" s="16" t="s">
        <v>145</v>
      </c>
      <c r="N825" s="16" t="s">
        <v>25</v>
      </c>
      <c r="O825" s="16" t="s">
        <v>146</v>
      </c>
      <c r="P825" s="16" t="s">
        <v>1905</v>
      </c>
      <c r="Q825" s="91">
        <v>5</v>
      </c>
      <c r="R825" s="19">
        <f>IF(EXACT($D$6,"LOT 3 (Tots)"),SUMIF(Inventari!K:K,Tasques!E825,Inventari!Q:Q),SUMIFS(Inventari!Q:Q,Inventari!O:O,$D$7,Inventari!K:K,Tasques!E825))</f>
        <v>180</v>
      </c>
      <c r="S825" s="19"/>
      <c r="T825" s="91">
        <f t="shared" si="48"/>
        <v>900</v>
      </c>
      <c r="U825" s="19">
        <v>1</v>
      </c>
      <c r="V825" s="91">
        <f t="shared" si="49"/>
        <v>900</v>
      </c>
      <c r="W825" s="86" t="e">
        <f>_xlfn.XLOOKUP(P825,#REF!,#REF!)</f>
        <v>#REF!</v>
      </c>
      <c r="X825" s="78" t="e">
        <f t="shared" si="50"/>
        <v>#REF!</v>
      </c>
      <c r="Y825" s="78" t="e">
        <f>IF(EXACT(COUNTIFS($B$1:B825,B825,$E$1:E825,E825),_xlfn.MAXIFS(AA:AA,B:B,B825,E:E,E825)),SUMIFS(X:X,B:B,B825,E:E,E825),"")</f>
        <v>#REF!</v>
      </c>
      <c r="Z825" s="79" t="str">
        <f t="shared" si="51"/>
        <v/>
      </c>
      <c r="AA825" s="97">
        <f>COUNTIFS($B$1:B825,B825,$E$1:E825,E825)</f>
        <v>3</v>
      </c>
      <c r="AB825" s="97"/>
    </row>
    <row r="826" spans="1:28" ht="19.95" customHeight="1" x14ac:dyDescent="0.3">
      <c r="A826" s="3" t="s">
        <v>61</v>
      </c>
      <c r="B826" s="16" t="s">
        <v>2085</v>
      </c>
      <c r="C826" s="16" t="s">
        <v>2086</v>
      </c>
      <c r="D826" s="16" t="s">
        <v>519</v>
      </c>
      <c r="E826" s="16" t="s">
        <v>693</v>
      </c>
      <c r="F826" s="16" t="s">
        <v>694</v>
      </c>
      <c r="G826" s="16" t="s">
        <v>2152</v>
      </c>
      <c r="H826" s="16" t="s">
        <v>2153</v>
      </c>
      <c r="I826" s="16" t="s">
        <v>2147</v>
      </c>
      <c r="J826" s="16" t="s">
        <v>23</v>
      </c>
      <c r="K826" s="16"/>
      <c r="L826" s="16" t="s">
        <v>120</v>
      </c>
      <c r="M826" s="16" t="s">
        <v>145</v>
      </c>
      <c r="N826" s="16" t="s">
        <v>25</v>
      </c>
      <c r="O826" s="16" t="s">
        <v>146</v>
      </c>
      <c r="P826" s="16" t="s">
        <v>1905</v>
      </c>
      <c r="Q826" s="91">
        <v>5</v>
      </c>
      <c r="R826" s="19">
        <f>IF(EXACT($D$6,"LOT 3 (Tots)"),SUMIF(Inventari!K:K,Tasques!E826,Inventari!Q:Q),SUMIFS(Inventari!Q:Q,Inventari!O:O,$D$7,Inventari!K:K,Tasques!E826))</f>
        <v>738</v>
      </c>
      <c r="S826" s="19"/>
      <c r="T826" s="91">
        <f t="shared" si="48"/>
        <v>3690</v>
      </c>
      <c r="U826" s="19">
        <v>1</v>
      </c>
      <c r="V826" s="91">
        <f t="shared" si="49"/>
        <v>3690</v>
      </c>
      <c r="W826" s="86" t="e">
        <f>_xlfn.XLOOKUP(P826,#REF!,#REF!)</f>
        <v>#REF!</v>
      </c>
      <c r="X826" s="78" t="e">
        <f t="shared" si="50"/>
        <v>#REF!</v>
      </c>
      <c r="Y826" s="78" t="str">
        <f>IF(EXACT(COUNTIFS($B$1:B826,B826,$E$1:E826,E826),_xlfn.MAXIFS(AA:AA,B:B,B826,E:E,E826)),SUMIFS(X:X,B:B,B826,E:E,E826),"")</f>
        <v/>
      </c>
      <c r="Z826" s="79" t="str">
        <f t="shared" si="51"/>
        <v/>
      </c>
      <c r="AA826" s="97">
        <f>COUNTIFS($B$1:B826,B826,$E$1:E826,E826)</f>
        <v>1</v>
      </c>
      <c r="AB826" s="97"/>
    </row>
    <row r="827" spans="1:28" ht="19.95" customHeight="1" x14ac:dyDescent="0.3">
      <c r="A827" s="3" t="s">
        <v>61</v>
      </c>
      <c r="B827" s="16" t="s">
        <v>2085</v>
      </c>
      <c r="C827" s="16" t="s">
        <v>2086</v>
      </c>
      <c r="D827" s="16" t="s">
        <v>519</v>
      </c>
      <c r="E827" s="16" t="s">
        <v>693</v>
      </c>
      <c r="F827" s="16" t="s">
        <v>694</v>
      </c>
      <c r="G827" s="16" t="s">
        <v>2152</v>
      </c>
      <c r="H827" s="16" t="s">
        <v>2154</v>
      </c>
      <c r="I827" s="16" t="s">
        <v>2149</v>
      </c>
      <c r="J827" s="16" t="s">
        <v>23</v>
      </c>
      <c r="K827" s="16"/>
      <c r="L827" s="16" t="s">
        <v>120</v>
      </c>
      <c r="M827" s="16" t="s">
        <v>145</v>
      </c>
      <c r="N827" s="16" t="s">
        <v>25</v>
      </c>
      <c r="O827" s="16" t="s">
        <v>146</v>
      </c>
      <c r="P827" s="16" t="s">
        <v>1905</v>
      </c>
      <c r="Q827" s="91">
        <v>5</v>
      </c>
      <c r="R827" s="19">
        <f>IF(EXACT($D$6,"LOT 3 (Tots)"),SUMIF(Inventari!K:K,Tasques!E827,Inventari!Q:Q),SUMIFS(Inventari!Q:Q,Inventari!O:O,$D$7,Inventari!K:K,Tasques!E827))</f>
        <v>738</v>
      </c>
      <c r="S827" s="19"/>
      <c r="T827" s="91">
        <f t="shared" si="48"/>
        <v>3690</v>
      </c>
      <c r="U827" s="19">
        <v>1</v>
      </c>
      <c r="V827" s="91">
        <f t="shared" si="49"/>
        <v>3690</v>
      </c>
      <c r="W827" s="86" t="e">
        <f>_xlfn.XLOOKUP(P827,#REF!,#REF!)</f>
        <v>#REF!</v>
      </c>
      <c r="X827" s="78" t="e">
        <f t="shared" si="50"/>
        <v>#REF!</v>
      </c>
      <c r="Y827" s="78" t="str">
        <f>IF(EXACT(COUNTIFS($B$1:B827,B827,$E$1:E827,E827),_xlfn.MAXIFS(AA:AA,B:B,B827,E:E,E827)),SUMIFS(X:X,B:B,B827,E:E,E827),"")</f>
        <v/>
      </c>
      <c r="Z827" s="79" t="str">
        <f t="shared" si="51"/>
        <v/>
      </c>
      <c r="AA827" s="97">
        <f>COUNTIFS($B$1:B827,B827,$E$1:E827,E827)</f>
        <v>2</v>
      </c>
      <c r="AB827" s="97"/>
    </row>
    <row r="828" spans="1:28" ht="19.95" customHeight="1" x14ac:dyDescent="0.3">
      <c r="A828" s="3" t="s">
        <v>61</v>
      </c>
      <c r="B828" s="16" t="s">
        <v>2085</v>
      </c>
      <c r="C828" s="16" t="s">
        <v>2086</v>
      </c>
      <c r="D828" s="16" t="s">
        <v>519</v>
      </c>
      <c r="E828" s="16" t="s">
        <v>693</v>
      </c>
      <c r="F828" s="16" t="s">
        <v>694</v>
      </c>
      <c r="G828" s="16" t="s">
        <v>2152</v>
      </c>
      <c r="H828" s="16" t="s">
        <v>2155</v>
      </c>
      <c r="I828" s="16" t="s">
        <v>2151</v>
      </c>
      <c r="J828" s="16" t="s">
        <v>23</v>
      </c>
      <c r="K828" s="16"/>
      <c r="L828" s="16" t="s">
        <v>120</v>
      </c>
      <c r="M828" s="16" t="s">
        <v>145</v>
      </c>
      <c r="N828" s="16" t="s">
        <v>25</v>
      </c>
      <c r="O828" s="16" t="s">
        <v>146</v>
      </c>
      <c r="P828" s="16" t="s">
        <v>1905</v>
      </c>
      <c r="Q828" s="91">
        <v>5</v>
      </c>
      <c r="R828" s="19">
        <f>IF(EXACT($D$6,"LOT 3 (Tots)"),SUMIF(Inventari!K:K,Tasques!E828,Inventari!Q:Q),SUMIFS(Inventari!Q:Q,Inventari!O:O,$D$7,Inventari!K:K,Tasques!E828))</f>
        <v>738</v>
      </c>
      <c r="S828" s="19"/>
      <c r="T828" s="91">
        <f t="shared" si="48"/>
        <v>3690</v>
      </c>
      <c r="U828" s="19">
        <v>1</v>
      </c>
      <c r="V828" s="91">
        <f t="shared" si="49"/>
        <v>3690</v>
      </c>
      <c r="W828" s="86" t="e">
        <f>_xlfn.XLOOKUP(P828,#REF!,#REF!)</f>
        <v>#REF!</v>
      </c>
      <c r="X828" s="78" t="e">
        <f t="shared" si="50"/>
        <v>#REF!</v>
      </c>
      <c r="Y828" s="78" t="e">
        <f>IF(EXACT(COUNTIFS($B$1:B828,B828,$E$1:E828,E828),_xlfn.MAXIFS(AA:AA,B:B,B828,E:E,E828)),SUMIFS(X:X,B:B,B828,E:E,E828),"")</f>
        <v>#REF!</v>
      </c>
      <c r="Z828" s="79" t="str">
        <f t="shared" si="51"/>
        <v/>
      </c>
      <c r="AA828" s="97">
        <f>COUNTIFS($B$1:B828,B828,$E$1:E828,E828)</f>
        <v>3</v>
      </c>
      <c r="AB828" s="97"/>
    </row>
    <row r="829" spans="1:28" ht="19.95" customHeight="1" x14ac:dyDescent="0.3">
      <c r="A829" s="3" t="s">
        <v>61</v>
      </c>
      <c r="B829" s="16" t="s">
        <v>2085</v>
      </c>
      <c r="C829" s="16" t="s">
        <v>2086</v>
      </c>
      <c r="D829" s="16" t="s">
        <v>2133</v>
      </c>
      <c r="E829" s="16" t="s">
        <v>2156</v>
      </c>
      <c r="F829" s="16" t="s">
        <v>2157</v>
      </c>
      <c r="G829" s="16" t="s">
        <v>2158</v>
      </c>
      <c r="H829" s="16" t="s">
        <v>2159</v>
      </c>
      <c r="I829" s="16" t="s">
        <v>2160</v>
      </c>
      <c r="J829" s="16" t="s">
        <v>23</v>
      </c>
      <c r="K829" s="16"/>
      <c r="L829" s="16" t="s">
        <v>120</v>
      </c>
      <c r="M829" s="16" t="s">
        <v>145</v>
      </c>
      <c r="N829" s="16" t="s">
        <v>25</v>
      </c>
      <c r="O829" s="16" t="s">
        <v>146</v>
      </c>
      <c r="P829" s="16" t="s">
        <v>1905</v>
      </c>
      <c r="Q829" s="91">
        <v>20</v>
      </c>
      <c r="R829" s="19">
        <f>IF(EXACT($D$6,"LOT 3 (Tots)"),SUMIF(Inventari!K:K,Tasques!E829,Inventari!Q:Q),SUMIFS(Inventari!Q:Q,Inventari!O:O,$D$7,Inventari!K:K,Tasques!E829))</f>
        <v>6</v>
      </c>
      <c r="S829" s="19"/>
      <c r="T829" s="91">
        <f t="shared" si="48"/>
        <v>120</v>
      </c>
      <c r="U829" s="19">
        <v>1</v>
      </c>
      <c r="V829" s="91">
        <f t="shared" si="49"/>
        <v>120</v>
      </c>
      <c r="W829" s="86" t="e">
        <f>_xlfn.XLOOKUP(P829,#REF!,#REF!)</f>
        <v>#REF!</v>
      </c>
      <c r="X829" s="78" t="e">
        <f t="shared" si="50"/>
        <v>#REF!</v>
      </c>
      <c r="Y829" s="78" t="str">
        <f>IF(EXACT(COUNTIFS($B$1:B829,B829,$E$1:E829,E829),_xlfn.MAXIFS(AA:AA,B:B,B829,E:E,E829)),SUMIFS(X:X,B:B,B829,E:E,E829),"")</f>
        <v/>
      </c>
      <c r="Z829" s="79" t="str">
        <f t="shared" si="51"/>
        <v/>
      </c>
      <c r="AA829" s="97">
        <f>COUNTIFS($B$1:B829,B829,$E$1:E829,E829)</f>
        <v>1</v>
      </c>
      <c r="AB829" s="97"/>
    </row>
    <row r="830" spans="1:28" ht="19.95" customHeight="1" x14ac:dyDescent="0.3">
      <c r="A830" s="3" t="s">
        <v>61</v>
      </c>
      <c r="B830" s="16" t="s">
        <v>2085</v>
      </c>
      <c r="C830" s="16" t="s">
        <v>2086</v>
      </c>
      <c r="D830" s="16" t="s">
        <v>2133</v>
      </c>
      <c r="E830" s="16" t="s">
        <v>2156</v>
      </c>
      <c r="F830" s="16" t="s">
        <v>2157</v>
      </c>
      <c r="G830" s="16" t="s">
        <v>2158</v>
      </c>
      <c r="H830" s="16" t="s">
        <v>2161</v>
      </c>
      <c r="I830" s="16" t="s">
        <v>2162</v>
      </c>
      <c r="J830" s="16" t="s">
        <v>23</v>
      </c>
      <c r="K830" s="16"/>
      <c r="L830" s="16" t="s">
        <v>120</v>
      </c>
      <c r="M830" s="16" t="s">
        <v>145</v>
      </c>
      <c r="N830" s="16" t="s">
        <v>25</v>
      </c>
      <c r="O830" s="16" t="s">
        <v>146</v>
      </c>
      <c r="P830" s="16" t="s">
        <v>1905</v>
      </c>
      <c r="Q830" s="91">
        <v>20</v>
      </c>
      <c r="R830" s="19">
        <f>IF(EXACT($D$6,"LOT 3 (Tots)"),SUMIF(Inventari!K:K,Tasques!E830,Inventari!Q:Q),SUMIFS(Inventari!Q:Q,Inventari!O:O,$D$7,Inventari!K:K,Tasques!E830))</f>
        <v>6</v>
      </c>
      <c r="S830" s="19"/>
      <c r="T830" s="91">
        <f t="shared" si="48"/>
        <v>120</v>
      </c>
      <c r="U830" s="19">
        <v>1</v>
      </c>
      <c r="V830" s="91">
        <f t="shared" si="49"/>
        <v>120</v>
      </c>
      <c r="W830" s="86" t="e">
        <f>_xlfn.XLOOKUP(P830,#REF!,#REF!)</f>
        <v>#REF!</v>
      </c>
      <c r="X830" s="78" t="e">
        <f t="shared" si="50"/>
        <v>#REF!</v>
      </c>
      <c r="Y830" s="78" t="e">
        <f>IF(EXACT(COUNTIFS($B$1:B830,B830,$E$1:E830,E830),_xlfn.MAXIFS(AA:AA,B:B,B830,E:E,E830)),SUMIFS(X:X,B:B,B830,E:E,E830),"")</f>
        <v>#REF!</v>
      </c>
      <c r="Z830" s="79" t="str">
        <f t="shared" si="51"/>
        <v/>
      </c>
      <c r="AA830" s="97">
        <f>COUNTIFS($B$1:B830,B830,$E$1:E830,E830)</f>
        <v>2</v>
      </c>
      <c r="AB830" s="97"/>
    </row>
    <row r="831" spans="1:28" ht="19.95" customHeight="1" x14ac:dyDescent="0.3">
      <c r="A831" s="3" t="s">
        <v>61</v>
      </c>
      <c r="B831" s="16" t="s">
        <v>2085</v>
      </c>
      <c r="C831" s="16" t="s">
        <v>2086</v>
      </c>
      <c r="D831" s="16" t="s">
        <v>519</v>
      </c>
      <c r="E831" s="16" t="s">
        <v>697</v>
      </c>
      <c r="F831" s="16" t="s">
        <v>698</v>
      </c>
      <c r="G831" s="16" t="s">
        <v>2159</v>
      </c>
      <c r="H831" s="16" t="s">
        <v>2163</v>
      </c>
      <c r="I831" s="16" t="s">
        <v>2160</v>
      </c>
      <c r="J831" s="16" t="s">
        <v>23</v>
      </c>
      <c r="K831" s="16"/>
      <c r="L831" s="16" t="s">
        <v>120</v>
      </c>
      <c r="M831" s="16" t="s">
        <v>145</v>
      </c>
      <c r="N831" s="16" t="s">
        <v>25</v>
      </c>
      <c r="O831" s="16" t="s">
        <v>146</v>
      </c>
      <c r="P831" s="16" t="s">
        <v>1905</v>
      </c>
      <c r="Q831" s="91">
        <v>5</v>
      </c>
      <c r="R831" s="19">
        <f>IF(EXACT($D$6,"LOT 3 (Tots)"),SUMIF(Inventari!K:K,Tasques!E831,Inventari!Q:Q),SUMIFS(Inventari!Q:Q,Inventari!O:O,$D$7,Inventari!K:K,Tasques!E831))</f>
        <v>630</v>
      </c>
      <c r="S831" s="19"/>
      <c r="T831" s="91">
        <f t="shared" si="48"/>
        <v>3150</v>
      </c>
      <c r="U831" s="19">
        <v>1</v>
      </c>
      <c r="V831" s="91">
        <f t="shared" si="49"/>
        <v>3150</v>
      </c>
      <c r="W831" s="86" t="e">
        <f>_xlfn.XLOOKUP(P831,#REF!,#REF!)</f>
        <v>#REF!</v>
      </c>
      <c r="X831" s="78" t="e">
        <f t="shared" si="50"/>
        <v>#REF!</v>
      </c>
      <c r="Y831" s="78" t="str">
        <f>IF(EXACT(COUNTIFS($B$1:B831,B831,$E$1:E831,E831),_xlfn.MAXIFS(AA:AA,B:B,B831,E:E,E831)),SUMIFS(X:X,B:B,B831,E:E,E831),"")</f>
        <v/>
      </c>
      <c r="Z831" s="79" t="str">
        <f t="shared" si="51"/>
        <v/>
      </c>
      <c r="AA831" s="97">
        <f>COUNTIFS($B$1:B831,B831,$E$1:E831,E831)</f>
        <v>1</v>
      </c>
      <c r="AB831" s="97"/>
    </row>
    <row r="832" spans="1:28" ht="19.95" customHeight="1" x14ac:dyDescent="0.3">
      <c r="A832" s="3" t="s">
        <v>61</v>
      </c>
      <c r="B832" s="16" t="s">
        <v>2085</v>
      </c>
      <c r="C832" s="16" t="s">
        <v>2086</v>
      </c>
      <c r="D832" s="16" t="s">
        <v>519</v>
      </c>
      <c r="E832" s="16" t="s">
        <v>697</v>
      </c>
      <c r="F832" s="16" t="s">
        <v>698</v>
      </c>
      <c r="G832" s="16" t="s">
        <v>2159</v>
      </c>
      <c r="H832" s="16" t="s">
        <v>2164</v>
      </c>
      <c r="I832" s="16" t="s">
        <v>2162</v>
      </c>
      <c r="J832" s="16" t="s">
        <v>23</v>
      </c>
      <c r="K832" s="16"/>
      <c r="L832" s="16" t="s">
        <v>120</v>
      </c>
      <c r="M832" s="16" t="s">
        <v>145</v>
      </c>
      <c r="N832" s="16" t="s">
        <v>25</v>
      </c>
      <c r="O832" s="16" t="s">
        <v>146</v>
      </c>
      <c r="P832" s="16" t="s">
        <v>1905</v>
      </c>
      <c r="Q832" s="91">
        <v>5</v>
      </c>
      <c r="R832" s="19">
        <f>IF(EXACT($D$6,"LOT 3 (Tots)"),SUMIF(Inventari!K:K,Tasques!E832,Inventari!Q:Q),SUMIFS(Inventari!Q:Q,Inventari!O:O,$D$7,Inventari!K:K,Tasques!E832))</f>
        <v>630</v>
      </c>
      <c r="S832" s="19"/>
      <c r="T832" s="91">
        <f t="shared" si="48"/>
        <v>3150</v>
      </c>
      <c r="U832" s="19">
        <v>1</v>
      </c>
      <c r="V832" s="91">
        <f t="shared" si="49"/>
        <v>3150</v>
      </c>
      <c r="W832" s="86" t="e">
        <f>_xlfn.XLOOKUP(P832,#REF!,#REF!)</f>
        <v>#REF!</v>
      </c>
      <c r="X832" s="78" t="e">
        <f t="shared" si="50"/>
        <v>#REF!</v>
      </c>
      <c r="Y832" s="78" t="e">
        <f>IF(EXACT(COUNTIFS($B$1:B832,B832,$E$1:E832,E832),_xlfn.MAXIFS(AA:AA,B:B,B832,E:E,E832)),SUMIFS(X:X,B:B,B832,E:E,E832),"")</f>
        <v>#REF!</v>
      </c>
      <c r="Z832" s="79" t="str">
        <f t="shared" si="51"/>
        <v/>
      </c>
      <c r="AA832" s="97">
        <f>COUNTIFS($B$1:B832,B832,$E$1:E832,E832)</f>
        <v>2</v>
      </c>
      <c r="AB832" s="97"/>
    </row>
    <row r="833" spans="1:28" ht="19.95" customHeight="1" x14ac:dyDescent="0.3">
      <c r="A833" s="3" t="s">
        <v>61</v>
      </c>
      <c r="B833" s="16" t="s">
        <v>2085</v>
      </c>
      <c r="C833" s="16" t="s">
        <v>2086</v>
      </c>
      <c r="D833" s="16" t="s">
        <v>519</v>
      </c>
      <c r="E833" s="16" t="s">
        <v>2165</v>
      </c>
      <c r="F833" s="16" t="s">
        <v>2166</v>
      </c>
      <c r="G833" s="16" t="s">
        <v>2167</v>
      </c>
      <c r="H833" s="16" t="s">
        <v>2168</v>
      </c>
      <c r="I833" s="16" t="s">
        <v>2169</v>
      </c>
      <c r="J833" s="16" t="s">
        <v>23</v>
      </c>
      <c r="K833" s="16"/>
      <c r="L833" s="16" t="s">
        <v>120</v>
      </c>
      <c r="M833" s="16" t="s">
        <v>145</v>
      </c>
      <c r="N833" s="16" t="s">
        <v>25</v>
      </c>
      <c r="O833" s="16" t="s">
        <v>146</v>
      </c>
      <c r="P833" s="16" t="s">
        <v>1905</v>
      </c>
      <c r="Q833" s="91">
        <v>4</v>
      </c>
      <c r="R833" s="19">
        <f>IF(EXACT($D$6,"LOT 3 (Tots)"),SUMIF(Inventari!K:K,Tasques!E833,Inventari!Q:Q),SUMIFS(Inventari!Q:Q,Inventari!O:O,$D$7,Inventari!K:K,Tasques!E833))</f>
        <v>3774</v>
      </c>
      <c r="S833" s="19"/>
      <c r="T833" s="91">
        <f t="shared" si="48"/>
        <v>15096</v>
      </c>
      <c r="U833" s="19">
        <v>1</v>
      </c>
      <c r="V833" s="91">
        <f t="shared" si="49"/>
        <v>15096</v>
      </c>
      <c r="W833" s="86" t="e">
        <f>_xlfn.XLOOKUP(P833,#REF!,#REF!)</f>
        <v>#REF!</v>
      </c>
      <c r="X833" s="78" t="e">
        <f t="shared" si="50"/>
        <v>#REF!</v>
      </c>
      <c r="Y833" s="78" t="str">
        <f>IF(EXACT(COUNTIFS($B$1:B833,B833,$E$1:E833,E833),_xlfn.MAXIFS(AA:AA,B:B,B833,E:E,E833)),SUMIFS(X:X,B:B,B833,E:E,E833),"")</f>
        <v/>
      </c>
      <c r="Z833" s="79" t="str">
        <f t="shared" si="51"/>
        <v/>
      </c>
      <c r="AA833" s="97">
        <f>COUNTIFS($B$1:B833,B833,$E$1:E833,E833)</f>
        <v>1</v>
      </c>
      <c r="AB833" s="97"/>
    </row>
    <row r="834" spans="1:28" ht="19.95" customHeight="1" x14ac:dyDescent="0.3">
      <c r="A834" s="3" t="s">
        <v>61</v>
      </c>
      <c r="B834" s="16" t="s">
        <v>2085</v>
      </c>
      <c r="C834" s="16" t="s">
        <v>2086</v>
      </c>
      <c r="D834" s="16" t="s">
        <v>519</v>
      </c>
      <c r="E834" s="16" t="s">
        <v>2165</v>
      </c>
      <c r="F834" s="16" t="s">
        <v>2166</v>
      </c>
      <c r="G834" s="16" t="s">
        <v>2167</v>
      </c>
      <c r="H834" s="16" t="s">
        <v>2170</v>
      </c>
      <c r="I834" s="16" t="s">
        <v>2171</v>
      </c>
      <c r="J834" s="16" t="s">
        <v>23</v>
      </c>
      <c r="K834" s="16"/>
      <c r="L834" s="16" t="s">
        <v>120</v>
      </c>
      <c r="M834" s="16" t="s">
        <v>145</v>
      </c>
      <c r="N834" s="16" t="s">
        <v>25</v>
      </c>
      <c r="O834" s="16" t="s">
        <v>146</v>
      </c>
      <c r="P834" s="16" t="s">
        <v>1905</v>
      </c>
      <c r="Q834" s="91">
        <v>4</v>
      </c>
      <c r="R834" s="19">
        <f>IF(EXACT($D$6,"LOT 3 (Tots)"),SUMIF(Inventari!K:K,Tasques!E834,Inventari!Q:Q),SUMIFS(Inventari!Q:Q,Inventari!O:O,$D$7,Inventari!K:K,Tasques!E834))</f>
        <v>3774</v>
      </c>
      <c r="S834" s="19"/>
      <c r="T834" s="91">
        <f t="shared" si="48"/>
        <v>15096</v>
      </c>
      <c r="U834" s="19">
        <v>1</v>
      </c>
      <c r="V834" s="91">
        <f t="shared" si="49"/>
        <v>15096</v>
      </c>
      <c r="W834" s="86" t="e">
        <f>_xlfn.XLOOKUP(P834,#REF!,#REF!)</f>
        <v>#REF!</v>
      </c>
      <c r="X834" s="78" t="e">
        <f t="shared" si="50"/>
        <v>#REF!</v>
      </c>
      <c r="Y834" s="78" t="str">
        <f>IF(EXACT(COUNTIFS($B$1:B834,B834,$E$1:E834,E834),_xlfn.MAXIFS(AA:AA,B:B,B834,E:E,E834)),SUMIFS(X:X,B:B,B834,E:E,E834),"")</f>
        <v/>
      </c>
      <c r="Z834" s="79" t="str">
        <f t="shared" si="51"/>
        <v/>
      </c>
      <c r="AA834" s="97">
        <f>COUNTIFS($B$1:B834,B834,$E$1:E834,E834)</f>
        <v>2</v>
      </c>
      <c r="AB834" s="97"/>
    </row>
    <row r="835" spans="1:28" ht="19.95" customHeight="1" x14ac:dyDescent="0.3">
      <c r="A835" s="3" t="s">
        <v>61</v>
      </c>
      <c r="B835" s="16" t="s">
        <v>2085</v>
      </c>
      <c r="C835" s="16" t="s">
        <v>2086</v>
      </c>
      <c r="D835" s="16" t="s">
        <v>519</v>
      </c>
      <c r="E835" s="16" t="s">
        <v>2165</v>
      </c>
      <c r="F835" s="16" t="s">
        <v>2166</v>
      </c>
      <c r="G835" s="16" t="s">
        <v>2167</v>
      </c>
      <c r="H835" s="16" t="s">
        <v>2172</v>
      </c>
      <c r="I835" s="16" t="s">
        <v>2173</v>
      </c>
      <c r="J835" s="16" t="s">
        <v>23</v>
      </c>
      <c r="K835" s="16"/>
      <c r="L835" s="16" t="s">
        <v>120</v>
      </c>
      <c r="M835" s="16" t="s">
        <v>145</v>
      </c>
      <c r="N835" s="16" t="s">
        <v>25</v>
      </c>
      <c r="O835" s="16" t="s">
        <v>146</v>
      </c>
      <c r="P835" s="16" t="s">
        <v>1905</v>
      </c>
      <c r="Q835" s="91">
        <v>4</v>
      </c>
      <c r="R835" s="19">
        <f>IF(EXACT($D$6,"LOT 3 (Tots)"),SUMIF(Inventari!K:K,Tasques!E835,Inventari!Q:Q),SUMIFS(Inventari!Q:Q,Inventari!O:O,$D$7,Inventari!K:K,Tasques!E835))</f>
        <v>3774</v>
      </c>
      <c r="S835" s="19"/>
      <c r="T835" s="91">
        <f t="shared" si="48"/>
        <v>15096</v>
      </c>
      <c r="U835" s="19">
        <v>1</v>
      </c>
      <c r="V835" s="91">
        <f t="shared" si="49"/>
        <v>15096</v>
      </c>
      <c r="W835" s="86" t="e">
        <f>_xlfn.XLOOKUP(P835,#REF!,#REF!)</f>
        <v>#REF!</v>
      </c>
      <c r="X835" s="78" t="e">
        <f t="shared" si="50"/>
        <v>#REF!</v>
      </c>
      <c r="Y835" s="78" t="str">
        <f>IF(EXACT(COUNTIFS($B$1:B835,B835,$E$1:E835,E835),_xlfn.MAXIFS(AA:AA,B:B,B835,E:E,E835)),SUMIFS(X:X,B:B,B835,E:E,E835),"")</f>
        <v/>
      </c>
      <c r="Z835" s="79" t="str">
        <f t="shared" si="51"/>
        <v/>
      </c>
      <c r="AA835" s="97">
        <f>COUNTIFS($B$1:B835,B835,$E$1:E835,E835)</f>
        <v>3</v>
      </c>
      <c r="AB835" s="97"/>
    </row>
    <row r="836" spans="1:28" ht="19.95" customHeight="1" x14ac:dyDescent="0.3">
      <c r="A836" s="3" t="s">
        <v>61</v>
      </c>
      <c r="B836" s="16" t="s">
        <v>2085</v>
      </c>
      <c r="C836" s="16" t="s">
        <v>2086</v>
      </c>
      <c r="D836" s="16" t="s">
        <v>519</v>
      </c>
      <c r="E836" s="16" t="s">
        <v>2165</v>
      </c>
      <c r="F836" s="16" t="s">
        <v>2166</v>
      </c>
      <c r="G836" s="16" t="s">
        <v>2167</v>
      </c>
      <c r="H836" s="16" t="s">
        <v>2174</v>
      </c>
      <c r="I836" s="16" t="s">
        <v>2175</v>
      </c>
      <c r="J836" s="16" t="s">
        <v>23</v>
      </c>
      <c r="K836" s="16"/>
      <c r="L836" s="16" t="s">
        <v>120</v>
      </c>
      <c r="M836" s="16" t="s">
        <v>145</v>
      </c>
      <c r="N836" s="16" t="s">
        <v>25</v>
      </c>
      <c r="O836" s="16" t="s">
        <v>146</v>
      </c>
      <c r="P836" s="16" t="s">
        <v>1905</v>
      </c>
      <c r="Q836" s="91">
        <v>4</v>
      </c>
      <c r="R836" s="19">
        <f>IF(EXACT($D$6,"LOT 3 (Tots)"),SUMIF(Inventari!K:K,Tasques!E836,Inventari!Q:Q),SUMIFS(Inventari!Q:Q,Inventari!O:O,$D$7,Inventari!K:K,Tasques!E836))</f>
        <v>3774</v>
      </c>
      <c r="S836" s="19"/>
      <c r="T836" s="91">
        <f t="shared" si="48"/>
        <v>15096</v>
      </c>
      <c r="U836" s="19">
        <v>1</v>
      </c>
      <c r="V836" s="91">
        <f t="shared" si="49"/>
        <v>15096</v>
      </c>
      <c r="W836" s="86" t="e">
        <f>_xlfn.XLOOKUP(P836,#REF!,#REF!)</f>
        <v>#REF!</v>
      </c>
      <c r="X836" s="78" t="e">
        <f t="shared" si="50"/>
        <v>#REF!</v>
      </c>
      <c r="Y836" s="78" t="str">
        <f>IF(EXACT(COUNTIFS($B$1:B836,B836,$E$1:E836,E836),_xlfn.MAXIFS(AA:AA,B:B,B836,E:E,E836)),SUMIFS(X:X,B:B,B836,E:E,E836),"")</f>
        <v/>
      </c>
      <c r="Z836" s="79" t="str">
        <f t="shared" si="51"/>
        <v/>
      </c>
      <c r="AA836" s="97">
        <f>COUNTIFS($B$1:B836,B836,$E$1:E836,E836)</f>
        <v>4</v>
      </c>
      <c r="AB836" s="97"/>
    </row>
    <row r="837" spans="1:28" ht="19.95" customHeight="1" x14ac:dyDescent="0.3">
      <c r="A837" s="3" t="s">
        <v>61</v>
      </c>
      <c r="B837" s="16" t="s">
        <v>2085</v>
      </c>
      <c r="C837" s="16" t="s">
        <v>2086</v>
      </c>
      <c r="D837" s="16" t="s">
        <v>519</v>
      </c>
      <c r="E837" s="16" t="s">
        <v>2165</v>
      </c>
      <c r="F837" s="16" t="s">
        <v>2166</v>
      </c>
      <c r="G837" s="16" t="s">
        <v>2167</v>
      </c>
      <c r="H837" s="16" t="s">
        <v>2176</v>
      </c>
      <c r="I837" s="16" t="s">
        <v>2177</v>
      </c>
      <c r="J837" s="16" t="s">
        <v>23</v>
      </c>
      <c r="K837" s="16"/>
      <c r="L837" s="16" t="s">
        <v>120</v>
      </c>
      <c r="M837" s="16" t="s">
        <v>145</v>
      </c>
      <c r="N837" s="16" t="s">
        <v>25</v>
      </c>
      <c r="O837" s="16" t="s">
        <v>146</v>
      </c>
      <c r="P837" s="16" t="s">
        <v>1905</v>
      </c>
      <c r="Q837" s="91">
        <v>4</v>
      </c>
      <c r="R837" s="19">
        <f>IF(EXACT($D$6,"LOT 3 (Tots)"),SUMIF(Inventari!K:K,Tasques!E837,Inventari!Q:Q),SUMIFS(Inventari!Q:Q,Inventari!O:O,$D$7,Inventari!K:K,Tasques!E837))</f>
        <v>3774</v>
      </c>
      <c r="S837" s="19"/>
      <c r="T837" s="91">
        <f t="shared" si="48"/>
        <v>15096</v>
      </c>
      <c r="U837" s="19">
        <v>1</v>
      </c>
      <c r="V837" s="91">
        <f t="shared" si="49"/>
        <v>15096</v>
      </c>
      <c r="W837" s="86" t="e">
        <f>_xlfn.XLOOKUP(P837,#REF!,#REF!)</f>
        <v>#REF!</v>
      </c>
      <c r="X837" s="78" t="e">
        <f t="shared" si="50"/>
        <v>#REF!</v>
      </c>
      <c r="Y837" s="78" t="e">
        <f>IF(EXACT(COUNTIFS($B$1:B837,B837,$E$1:E837,E837),_xlfn.MAXIFS(AA:AA,B:B,B837,E:E,E837)),SUMIFS(X:X,B:B,B837,E:E,E837),"")</f>
        <v>#REF!</v>
      </c>
      <c r="Z837" s="79" t="str">
        <f t="shared" si="51"/>
        <v/>
      </c>
      <c r="AA837" s="97">
        <f>COUNTIFS($B$1:B837,B837,$E$1:E837,E837)</f>
        <v>5</v>
      </c>
      <c r="AB837" s="97"/>
    </row>
    <row r="838" spans="1:28" ht="19.95" customHeight="1" x14ac:dyDescent="0.3">
      <c r="A838" s="3" t="s">
        <v>61</v>
      </c>
      <c r="B838" s="16" t="s">
        <v>2085</v>
      </c>
      <c r="C838" s="16" t="s">
        <v>2086</v>
      </c>
      <c r="D838" s="16" t="s">
        <v>519</v>
      </c>
      <c r="E838" s="16" t="s">
        <v>2178</v>
      </c>
      <c r="F838" s="16" t="s">
        <v>2179</v>
      </c>
      <c r="G838" s="16" t="s">
        <v>2180</v>
      </c>
      <c r="H838" s="16" t="s">
        <v>2181</v>
      </c>
      <c r="I838" s="16" t="s">
        <v>2182</v>
      </c>
      <c r="J838" s="16" t="s">
        <v>23</v>
      </c>
      <c r="K838" s="16"/>
      <c r="L838" s="16" t="s">
        <v>120</v>
      </c>
      <c r="M838" s="16" t="s">
        <v>145</v>
      </c>
      <c r="N838" s="16" t="s">
        <v>25</v>
      </c>
      <c r="O838" s="16" t="s">
        <v>146</v>
      </c>
      <c r="P838" s="16" t="s">
        <v>1905</v>
      </c>
      <c r="Q838" s="91">
        <v>4</v>
      </c>
      <c r="R838" s="19">
        <f>IF(EXACT($D$6,"LOT 3 (Tots)"),SUMIF(Inventari!K:K,Tasques!E838,Inventari!Q:Q),SUMIFS(Inventari!Q:Q,Inventari!O:O,$D$7,Inventari!K:K,Tasques!E838))</f>
        <v>7734</v>
      </c>
      <c r="S838" s="19"/>
      <c r="T838" s="91">
        <f t="shared" si="48"/>
        <v>30936</v>
      </c>
      <c r="U838" s="19">
        <v>1</v>
      </c>
      <c r="V838" s="91">
        <f t="shared" si="49"/>
        <v>30936</v>
      </c>
      <c r="W838" s="86" t="e">
        <f>_xlfn.XLOOKUP(P838,#REF!,#REF!)</f>
        <v>#REF!</v>
      </c>
      <c r="X838" s="78" t="e">
        <f t="shared" si="50"/>
        <v>#REF!</v>
      </c>
      <c r="Y838" s="78" t="str">
        <f>IF(EXACT(COUNTIFS($B$1:B838,B838,$E$1:E838,E838),_xlfn.MAXIFS(AA:AA,B:B,B838,E:E,E838)),SUMIFS(X:X,B:B,B838,E:E,E838),"")</f>
        <v/>
      </c>
      <c r="Z838" s="79" t="str">
        <f t="shared" si="51"/>
        <v/>
      </c>
      <c r="AA838" s="97">
        <f>COUNTIFS($B$1:B838,B838,$E$1:E838,E838)</f>
        <v>1</v>
      </c>
      <c r="AB838" s="97"/>
    </row>
    <row r="839" spans="1:28" ht="19.95" customHeight="1" x14ac:dyDescent="0.3">
      <c r="A839" s="3" t="s">
        <v>61</v>
      </c>
      <c r="B839" s="16" t="s">
        <v>2085</v>
      </c>
      <c r="C839" s="16" t="s">
        <v>2086</v>
      </c>
      <c r="D839" s="16" t="s">
        <v>519</v>
      </c>
      <c r="E839" s="16" t="s">
        <v>2178</v>
      </c>
      <c r="F839" s="16" t="s">
        <v>2179</v>
      </c>
      <c r="G839" s="16" t="s">
        <v>2180</v>
      </c>
      <c r="H839" s="16" t="s">
        <v>2183</v>
      </c>
      <c r="I839" s="16" t="s">
        <v>2184</v>
      </c>
      <c r="J839" s="16" t="s">
        <v>23</v>
      </c>
      <c r="K839" s="16"/>
      <c r="L839" s="16" t="s">
        <v>120</v>
      </c>
      <c r="M839" s="16" t="s">
        <v>145</v>
      </c>
      <c r="N839" s="16" t="s">
        <v>25</v>
      </c>
      <c r="O839" s="16" t="s">
        <v>146</v>
      </c>
      <c r="P839" s="16" t="s">
        <v>1905</v>
      </c>
      <c r="Q839" s="91">
        <v>4</v>
      </c>
      <c r="R839" s="19">
        <f>IF(EXACT($D$6,"LOT 3 (Tots)"),SUMIF(Inventari!K:K,Tasques!E839,Inventari!Q:Q),SUMIFS(Inventari!Q:Q,Inventari!O:O,$D$7,Inventari!K:K,Tasques!E839))</f>
        <v>7734</v>
      </c>
      <c r="S839" s="19"/>
      <c r="T839" s="91">
        <f t="shared" si="48"/>
        <v>30936</v>
      </c>
      <c r="U839" s="19">
        <v>1</v>
      </c>
      <c r="V839" s="91">
        <f t="shared" si="49"/>
        <v>30936</v>
      </c>
      <c r="W839" s="86" t="e">
        <f>_xlfn.XLOOKUP(P839,#REF!,#REF!)</f>
        <v>#REF!</v>
      </c>
      <c r="X839" s="78" t="e">
        <f t="shared" si="50"/>
        <v>#REF!</v>
      </c>
      <c r="Y839" s="78" t="str">
        <f>IF(EXACT(COUNTIFS($B$1:B839,B839,$E$1:E839,E839),_xlfn.MAXIFS(AA:AA,B:B,B839,E:E,E839)),SUMIFS(X:X,B:B,B839,E:E,E839),"")</f>
        <v/>
      </c>
      <c r="Z839" s="79" t="str">
        <f t="shared" si="51"/>
        <v/>
      </c>
      <c r="AA839" s="97">
        <f>COUNTIFS($B$1:B839,B839,$E$1:E839,E839)</f>
        <v>2</v>
      </c>
      <c r="AB839" s="97"/>
    </row>
    <row r="840" spans="1:28" ht="19.95" customHeight="1" x14ac:dyDescent="0.3">
      <c r="A840" s="3" t="s">
        <v>61</v>
      </c>
      <c r="B840" s="16" t="s">
        <v>2085</v>
      </c>
      <c r="C840" s="16" t="s">
        <v>2086</v>
      </c>
      <c r="D840" s="16" t="s">
        <v>519</v>
      </c>
      <c r="E840" s="16" t="s">
        <v>2178</v>
      </c>
      <c r="F840" s="16" t="s">
        <v>2179</v>
      </c>
      <c r="G840" s="16" t="s">
        <v>2180</v>
      </c>
      <c r="H840" s="16" t="s">
        <v>2185</v>
      </c>
      <c r="I840" s="16" t="s">
        <v>2186</v>
      </c>
      <c r="J840" s="16" t="s">
        <v>23</v>
      </c>
      <c r="K840" s="16"/>
      <c r="L840" s="16" t="s">
        <v>120</v>
      </c>
      <c r="M840" s="16" t="s">
        <v>145</v>
      </c>
      <c r="N840" s="16" t="s">
        <v>25</v>
      </c>
      <c r="O840" s="16" t="s">
        <v>146</v>
      </c>
      <c r="P840" s="16" t="s">
        <v>1905</v>
      </c>
      <c r="Q840" s="91">
        <v>4</v>
      </c>
      <c r="R840" s="19">
        <f>IF(EXACT($D$6,"LOT 3 (Tots)"),SUMIF(Inventari!K:K,Tasques!E840,Inventari!Q:Q),SUMIFS(Inventari!Q:Q,Inventari!O:O,$D$7,Inventari!K:K,Tasques!E840))</f>
        <v>7734</v>
      </c>
      <c r="S840" s="19"/>
      <c r="T840" s="91">
        <f t="shared" si="48"/>
        <v>30936</v>
      </c>
      <c r="U840" s="19">
        <v>1</v>
      </c>
      <c r="V840" s="91">
        <f t="shared" si="49"/>
        <v>30936</v>
      </c>
      <c r="W840" s="86" t="e">
        <f>_xlfn.XLOOKUP(P840,#REF!,#REF!)</f>
        <v>#REF!</v>
      </c>
      <c r="X840" s="78" t="e">
        <f t="shared" si="50"/>
        <v>#REF!</v>
      </c>
      <c r="Y840" s="78" t="str">
        <f>IF(EXACT(COUNTIFS($B$1:B840,B840,$E$1:E840,E840),_xlfn.MAXIFS(AA:AA,B:B,B840,E:E,E840)),SUMIFS(X:X,B:B,B840,E:E,E840),"")</f>
        <v/>
      </c>
      <c r="Z840" s="79" t="str">
        <f t="shared" si="51"/>
        <v/>
      </c>
      <c r="AA840" s="97">
        <f>COUNTIFS($B$1:B840,B840,$E$1:E840,E840)</f>
        <v>3</v>
      </c>
      <c r="AB840" s="97"/>
    </row>
    <row r="841" spans="1:28" ht="19.95" customHeight="1" x14ac:dyDescent="0.3">
      <c r="A841" s="3" t="s">
        <v>61</v>
      </c>
      <c r="B841" s="16" t="s">
        <v>2085</v>
      </c>
      <c r="C841" s="16" t="s">
        <v>2086</v>
      </c>
      <c r="D841" s="16" t="s">
        <v>519</v>
      </c>
      <c r="E841" s="16" t="s">
        <v>2178</v>
      </c>
      <c r="F841" s="16" t="s">
        <v>2179</v>
      </c>
      <c r="G841" s="16" t="s">
        <v>2180</v>
      </c>
      <c r="H841" s="16" t="s">
        <v>2187</v>
      </c>
      <c r="I841" s="16" t="s">
        <v>2188</v>
      </c>
      <c r="J841" s="16" t="s">
        <v>23</v>
      </c>
      <c r="K841" s="16"/>
      <c r="L841" s="16" t="s">
        <v>120</v>
      </c>
      <c r="M841" s="16" t="s">
        <v>145</v>
      </c>
      <c r="N841" s="16" t="s">
        <v>25</v>
      </c>
      <c r="O841" s="16" t="s">
        <v>146</v>
      </c>
      <c r="P841" s="16" t="s">
        <v>1905</v>
      </c>
      <c r="Q841" s="91">
        <v>4</v>
      </c>
      <c r="R841" s="19">
        <f>IF(EXACT($D$6,"LOT 3 (Tots)"),SUMIF(Inventari!K:K,Tasques!E841,Inventari!Q:Q),SUMIFS(Inventari!Q:Q,Inventari!O:O,$D$7,Inventari!K:K,Tasques!E841))</f>
        <v>7734</v>
      </c>
      <c r="S841" s="19"/>
      <c r="T841" s="91">
        <f t="shared" ref="T841:T904" si="52">Q841*R841</f>
        <v>30936</v>
      </c>
      <c r="U841" s="19">
        <v>1</v>
      </c>
      <c r="V841" s="91">
        <f t="shared" ref="V841:V904" si="53">T841*U841</f>
        <v>30936</v>
      </c>
      <c r="W841" s="86" t="e">
        <f>_xlfn.XLOOKUP(P841,#REF!,#REF!)</f>
        <v>#REF!</v>
      </c>
      <c r="X841" s="78" t="e">
        <f t="shared" ref="X841:X904" si="54">(V841/3600)*W841</f>
        <v>#REF!</v>
      </c>
      <c r="Y841" s="78" t="e">
        <f>IF(EXACT(COUNTIFS($B$1:B841,B841,$E$1:E841,E841),_xlfn.MAXIFS(AA:AA,B:B,B841,E:E,E841)),SUMIFS(X:X,B:B,B841,E:E,E841),"")</f>
        <v>#REF!</v>
      </c>
      <c r="Z841" s="79" t="str">
        <f t="shared" si="51"/>
        <v/>
      </c>
      <c r="AA841" s="97">
        <f>COUNTIFS($B$1:B841,B841,$E$1:E841,E841)</f>
        <v>4</v>
      </c>
      <c r="AB841" s="97"/>
    </row>
    <row r="842" spans="1:28" ht="19.95" customHeight="1" x14ac:dyDescent="0.3">
      <c r="A842" s="3" t="s">
        <v>61</v>
      </c>
      <c r="B842" s="16" t="s">
        <v>2085</v>
      </c>
      <c r="C842" s="16" t="s">
        <v>2086</v>
      </c>
      <c r="D842" s="16" t="s">
        <v>519</v>
      </c>
      <c r="E842" s="16" t="s">
        <v>2189</v>
      </c>
      <c r="F842" s="16" t="s">
        <v>2190</v>
      </c>
      <c r="G842" s="16" t="s">
        <v>2191</v>
      </c>
      <c r="H842" s="16" t="s">
        <v>2192</v>
      </c>
      <c r="I842" s="16" t="s">
        <v>2182</v>
      </c>
      <c r="J842" s="16" t="s">
        <v>23</v>
      </c>
      <c r="K842" s="16"/>
      <c r="L842" s="16" t="s">
        <v>120</v>
      </c>
      <c r="M842" s="16" t="s">
        <v>145</v>
      </c>
      <c r="N842" s="16" t="s">
        <v>25</v>
      </c>
      <c r="O842" s="16" t="s">
        <v>146</v>
      </c>
      <c r="P842" s="16" t="s">
        <v>1905</v>
      </c>
      <c r="Q842" s="91">
        <v>4</v>
      </c>
      <c r="R842" s="19">
        <f>IF(EXACT($D$6,"LOT 3 (Tots)"),SUMIF(Inventari!K:K,Tasques!E842,Inventari!Q:Q),SUMIFS(Inventari!Q:Q,Inventari!O:O,$D$7,Inventari!K:K,Tasques!E842))</f>
        <v>7880</v>
      </c>
      <c r="S842" s="19"/>
      <c r="T842" s="91">
        <f t="shared" si="52"/>
        <v>31520</v>
      </c>
      <c r="U842" s="19">
        <v>1</v>
      </c>
      <c r="V842" s="91">
        <f t="shared" si="53"/>
        <v>31520</v>
      </c>
      <c r="W842" s="86" t="e">
        <f>_xlfn.XLOOKUP(P842,#REF!,#REF!)</f>
        <v>#REF!</v>
      </c>
      <c r="X842" s="78" t="e">
        <f t="shared" si="54"/>
        <v>#REF!</v>
      </c>
      <c r="Y842" s="78" t="str">
        <f>IF(EXACT(COUNTIFS($B$1:B842,B842,$E$1:E842,E842),_xlfn.MAXIFS(AA:AA,B:B,B842,E:E,E842)),SUMIFS(X:X,B:B,B842,E:E,E842),"")</f>
        <v/>
      </c>
      <c r="Z842" s="79" t="str">
        <f t="shared" si="51"/>
        <v/>
      </c>
      <c r="AA842" s="97">
        <f>COUNTIFS($B$1:B842,B842,$E$1:E842,E842)</f>
        <v>1</v>
      </c>
      <c r="AB842" s="97"/>
    </row>
    <row r="843" spans="1:28" ht="19.95" customHeight="1" x14ac:dyDescent="0.3">
      <c r="A843" s="3" t="s">
        <v>61</v>
      </c>
      <c r="B843" s="16" t="s">
        <v>2085</v>
      </c>
      <c r="C843" s="16" t="s">
        <v>2086</v>
      </c>
      <c r="D843" s="16" t="s">
        <v>519</v>
      </c>
      <c r="E843" s="16" t="s">
        <v>2189</v>
      </c>
      <c r="F843" s="16" t="s">
        <v>2190</v>
      </c>
      <c r="G843" s="16" t="s">
        <v>2191</v>
      </c>
      <c r="H843" s="16" t="s">
        <v>2193</v>
      </c>
      <c r="I843" s="16" t="s">
        <v>2184</v>
      </c>
      <c r="J843" s="16" t="s">
        <v>23</v>
      </c>
      <c r="K843" s="16"/>
      <c r="L843" s="16" t="s">
        <v>120</v>
      </c>
      <c r="M843" s="16" t="s">
        <v>145</v>
      </c>
      <c r="N843" s="16" t="s">
        <v>25</v>
      </c>
      <c r="O843" s="16" t="s">
        <v>146</v>
      </c>
      <c r="P843" s="16" t="s">
        <v>1905</v>
      </c>
      <c r="Q843" s="91">
        <v>4</v>
      </c>
      <c r="R843" s="19">
        <f>IF(EXACT($D$6,"LOT 3 (Tots)"),SUMIF(Inventari!K:K,Tasques!E843,Inventari!Q:Q),SUMIFS(Inventari!Q:Q,Inventari!O:O,$D$7,Inventari!K:K,Tasques!E843))</f>
        <v>7880</v>
      </c>
      <c r="S843" s="19"/>
      <c r="T843" s="91">
        <f t="shared" si="52"/>
        <v>31520</v>
      </c>
      <c r="U843" s="19">
        <v>1</v>
      </c>
      <c r="V843" s="91">
        <f t="shared" si="53"/>
        <v>31520</v>
      </c>
      <c r="W843" s="86" t="e">
        <f>_xlfn.XLOOKUP(P843,#REF!,#REF!)</f>
        <v>#REF!</v>
      </c>
      <c r="X843" s="78" t="e">
        <f t="shared" si="54"/>
        <v>#REF!</v>
      </c>
      <c r="Y843" s="78" t="str">
        <f>IF(EXACT(COUNTIFS($B$1:B843,B843,$E$1:E843,E843),_xlfn.MAXIFS(AA:AA,B:B,B843,E:E,E843)),SUMIFS(X:X,B:B,B843,E:E,E843),"")</f>
        <v/>
      </c>
      <c r="Z843" s="79" t="str">
        <f t="shared" si="51"/>
        <v/>
      </c>
      <c r="AA843" s="97">
        <f>COUNTIFS($B$1:B843,B843,$E$1:E843,E843)</f>
        <v>2</v>
      </c>
      <c r="AB843" s="97"/>
    </row>
    <row r="844" spans="1:28" ht="19.95" customHeight="1" x14ac:dyDescent="0.3">
      <c r="A844" s="3" t="s">
        <v>61</v>
      </c>
      <c r="B844" s="16" t="s">
        <v>2085</v>
      </c>
      <c r="C844" s="16" t="s">
        <v>2086</v>
      </c>
      <c r="D844" s="16" t="s">
        <v>519</v>
      </c>
      <c r="E844" s="16" t="s">
        <v>2189</v>
      </c>
      <c r="F844" s="16" t="s">
        <v>2190</v>
      </c>
      <c r="G844" s="16" t="s">
        <v>2191</v>
      </c>
      <c r="H844" s="16" t="s">
        <v>2194</v>
      </c>
      <c r="I844" s="16" t="s">
        <v>2186</v>
      </c>
      <c r="J844" s="16" t="s">
        <v>23</v>
      </c>
      <c r="K844" s="16"/>
      <c r="L844" s="16" t="s">
        <v>120</v>
      </c>
      <c r="M844" s="16" t="s">
        <v>145</v>
      </c>
      <c r="N844" s="16" t="s">
        <v>25</v>
      </c>
      <c r="O844" s="16" t="s">
        <v>146</v>
      </c>
      <c r="P844" s="16" t="s">
        <v>1905</v>
      </c>
      <c r="Q844" s="91">
        <v>4</v>
      </c>
      <c r="R844" s="19">
        <f>IF(EXACT($D$6,"LOT 3 (Tots)"),SUMIF(Inventari!K:K,Tasques!E844,Inventari!Q:Q),SUMIFS(Inventari!Q:Q,Inventari!O:O,$D$7,Inventari!K:K,Tasques!E844))</f>
        <v>7880</v>
      </c>
      <c r="S844" s="19"/>
      <c r="T844" s="91">
        <f t="shared" si="52"/>
        <v>31520</v>
      </c>
      <c r="U844" s="19">
        <v>1</v>
      </c>
      <c r="V844" s="91">
        <f t="shared" si="53"/>
        <v>31520</v>
      </c>
      <c r="W844" s="86" t="e">
        <f>_xlfn.XLOOKUP(P844,#REF!,#REF!)</f>
        <v>#REF!</v>
      </c>
      <c r="X844" s="78" t="e">
        <f t="shared" si="54"/>
        <v>#REF!</v>
      </c>
      <c r="Y844" s="78" t="str">
        <f>IF(EXACT(COUNTIFS($B$1:B844,B844,$E$1:E844,E844),_xlfn.MAXIFS(AA:AA,B:B,B844,E:E,E844)),SUMIFS(X:X,B:B,B844,E:E,E844),"")</f>
        <v/>
      </c>
      <c r="Z844" s="79" t="str">
        <f t="shared" ref="Z844:Z907" si="55">IF(EXACT(AB844,""),IF(EXACT(B844,B845),"",SUMIF(B:B,B844,Y:Y)),AB844)</f>
        <v/>
      </c>
      <c r="AA844" s="97">
        <f>COUNTIFS($B$1:B844,B844,$E$1:E844,E844)</f>
        <v>3</v>
      </c>
      <c r="AB844" s="97"/>
    </row>
    <row r="845" spans="1:28" ht="19.95" customHeight="1" x14ac:dyDescent="0.3">
      <c r="A845" s="3" t="s">
        <v>61</v>
      </c>
      <c r="B845" s="16" t="s">
        <v>2085</v>
      </c>
      <c r="C845" s="16" t="s">
        <v>2086</v>
      </c>
      <c r="D845" s="16" t="s">
        <v>519</v>
      </c>
      <c r="E845" s="16" t="s">
        <v>2189</v>
      </c>
      <c r="F845" s="16" t="s">
        <v>2190</v>
      </c>
      <c r="G845" s="16" t="s">
        <v>2191</v>
      </c>
      <c r="H845" s="16" t="s">
        <v>2195</v>
      </c>
      <c r="I845" s="16" t="s">
        <v>2188</v>
      </c>
      <c r="J845" s="16" t="s">
        <v>23</v>
      </c>
      <c r="K845" s="16"/>
      <c r="L845" s="16" t="s">
        <v>120</v>
      </c>
      <c r="M845" s="16" t="s">
        <v>145</v>
      </c>
      <c r="N845" s="16" t="s">
        <v>25</v>
      </c>
      <c r="O845" s="16" t="s">
        <v>146</v>
      </c>
      <c r="P845" s="16" t="s">
        <v>1905</v>
      </c>
      <c r="Q845" s="91">
        <v>4</v>
      </c>
      <c r="R845" s="19">
        <f>IF(EXACT($D$6,"LOT 3 (Tots)"),SUMIF(Inventari!K:K,Tasques!E845,Inventari!Q:Q),SUMIFS(Inventari!Q:Q,Inventari!O:O,$D$7,Inventari!K:K,Tasques!E845))</f>
        <v>7880</v>
      </c>
      <c r="S845" s="19"/>
      <c r="T845" s="91">
        <f t="shared" si="52"/>
        <v>31520</v>
      </c>
      <c r="U845" s="19">
        <v>1</v>
      </c>
      <c r="V845" s="91">
        <f t="shared" si="53"/>
        <v>31520</v>
      </c>
      <c r="W845" s="86" t="e">
        <f>_xlfn.XLOOKUP(P845,#REF!,#REF!)</f>
        <v>#REF!</v>
      </c>
      <c r="X845" s="78" t="e">
        <f t="shared" si="54"/>
        <v>#REF!</v>
      </c>
      <c r="Y845" s="78" t="e">
        <f>IF(EXACT(COUNTIFS($B$1:B845,B845,$E$1:E845,E845),_xlfn.MAXIFS(AA:AA,B:B,B845,E:E,E845)),SUMIFS(X:X,B:B,B845,E:E,E845),"")</f>
        <v>#REF!</v>
      </c>
      <c r="Z845" s="79" t="str">
        <f t="shared" si="55"/>
        <v/>
      </c>
      <c r="AA845" s="97">
        <f>COUNTIFS($B$1:B845,B845,$E$1:E845,E845)</f>
        <v>4</v>
      </c>
      <c r="AB845" s="97"/>
    </row>
    <row r="846" spans="1:28" ht="19.95" customHeight="1" x14ac:dyDescent="0.3">
      <c r="A846" s="3" t="s">
        <v>61</v>
      </c>
      <c r="B846" s="16" t="s">
        <v>2085</v>
      </c>
      <c r="C846" s="16" t="s">
        <v>2086</v>
      </c>
      <c r="D846" s="16" t="s">
        <v>519</v>
      </c>
      <c r="E846" s="16" t="s">
        <v>2196</v>
      </c>
      <c r="F846" s="16" t="s">
        <v>2197</v>
      </c>
      <c r="G846" s="16" t="s">
        <v>2198</v>
      </c>
      <c r="H846" s="16" t="s">
        <v>2199</v>
      </c>
      <c r="I846" s="16" t="s">
        <v>2200</v>
      </c>
      <c r="J846" s="16" t="s">
        <v>23</v>
      </c>
      <c r="K846" s="16"/>
      <c r="L846" s="16" t="s">
        <v>120</v>
      </c>
      <c r="M846" s="16" t="s">
        <v>145</v>
      </c>
      <c r="N846" s="16" t="s">
        <v>25</v>
      </c>
      <c r="O846" s="16" t="s">
        <v>146</v>
      </c>
      <c r="P846" s="16" t="s">
        <v>1905</v>
      </c>
      <c r="Q846" s="91">
        <v>4</v>
      </c>
      <c r="R846" s="19">
        <f>IF(EXACT($D$6,"LOT 3 (Tots)"),SUMIF(Inventari!K:K,Tasques!E846,Inventari!Q:Q),SUMIFS(Inventari!Q:Q,Inventari!O:O,$D$7,Inventari!K:K,Tasques!E846))</f>
        <v>1950</v>
      </c>
      <c r="S846" s="19"/>
      <c r="T846" s="91">
        <f t="shared" si="52"/>
        <v>7800</v>
      </c>
      <c r="U846" s="19">
        <v>1</v>
      </c>
      <c r="V846" s="91">
        <f t="shared" si="53"/>
        <v>7800</v>
      </c>
      <c r="W846" s="86" t="e">
        <f>_xlfn.XLOOKUP(P846,#REF!,#REF!)</f>
        <v>#REF!</v>
      </c>
      <c r="X846" s="78" t="e">
        <f t="shared" si="54"/>
        <v>#REF!</v>
      </c>
      <c r="Y846" s="78" t="str">
        <f>IF(EXACT(COUNTIFS($B$1:B846,B846,$E$1:E846,E846),_xlfn.MAXIFS(AA:AA,B:B,B846,E:E,E846)),SUMIFS(X:X,B:B,B846,E:E,E846),"")</f>
        <v/>
      </c>
      <c r="Z846" s="79" t="str">
        <f t="shared" si="55"/>
        <v/>
      </c>
      <c r="AA846" s="97">
        <f>COUNTIFS($B$1:B846,B846,$E$1:E846,E846)</f>
        <v>1</v>
      </c>
      <c r="AB846" s="97"/>
    </row>
    <row r="847" spans="1:28" ht="19.95" customHeight="1" x14ac:dyDescent="0.3">
      <c r="A847" s="3" t="s">
        <v>61</v>
      </c>
      <c r="B847" s="16" t="s">
        <v>2085</v>
      </c>
      <c r="C847" s="16" t="s">
        <v>2086</v>
      </c>
      <c r="D847" s="16" t="s">
        <v>519</v>
      </c>
      <c r="E847" s="16" t="s">
        <v>2196</v>
      </c>
      <c r="F847" s="16" t="s">
        <v>2197</v>
      </c>
      <c r="G847" s="16" t="s">
        <v>2198</v>
      </c>
      <c r="H847" s="16" t="s">
        <v>2201</v>
      </c>
      <c r="I847" s="16" t="s">
        <v>2202</v>
      </c>
      <c r="J847" s="16" t="s">
        <v>23</v>
      </c>
      <c r="K847" s="16"/>
      <c r="L847" s="16" t="s">
        <v>120</v>
      </c>
      <c r="M847" s="16" t="s">
        <v>145</v>
      </c>
      <c r="N847" s="16" t="s">
        <v>25</v>
      </c>
      <c r="O847" s="16" t="s">
        <v>146</v>
      </c>
      <c r="P847" s="16" t="s">
        <v>1905</v>
      </c>
      <c r="Q847" s="91">
        <v>4</v>
      </c>
      <c r="R847" s="19">
        <f>IF(EXACT($D$6,"LOT 3 (Tots)"),SUMIF(Inventari!K:K,Tasques!E847,Inventari!Q:Q),SUMIFS(Inventari!Q:Q,Inventari!O:O,$D$7,Inventari!K:K,Tasques!E847))</f>
        <v>1950</v>
      </c>
      <c r="S847" s="19"/>
      <c r="T847" s="91">
        <f t="shared" si="52"/>
        <v>7800</v>
      </c>
      <c r="U847" s="19">
        <v>1</v>
      </c>
      <c r="V847" s="91">
        <f t="shared" si="53"/>
        <v>7800</v>
      </c>
      <c r="W847" s="86" t="e">
        <f>_xlfn.XLOOKUP(P847,#REF!,#REF!)</f>
        <v>#REF!</v>
      </c>
      <c r="X847" s="78" t="e">
        <f t="shared" si="54"/>
        <v>#REF!</v>
      </c>
      <c r="Y847" s="78" t="str">
        <f>IF(EXACT(COUNTIFS($B$1:B847,B847,$E$1:E847,E847),_xlfn.MAXIFS(AA:AA,B:B,B847,E:E,E847)),SUMIFS(X:X,B:B,B847,E:E,E847),"")</f>
        <v/>
      </c>
      <c r="Z847" s="79" t="str">
        <f t="shared" si="55"/>
        <v/>
      </c>
      <c r="AA847" s="97">
        <f>COUNTIFS($B$1:B847,B847,$E$1:E847,E847)</f>
        <v>2</v>
      </c>
      <c r="AB847" s="97"/>
    </row>
    <row r="848" spans="1:28" ht="19.95" customHeight="1" x14ac:dyDescent="0.3">
      <c r="A848" s="3" t="s">
        <v>61</v>
      </c>
      <c r="B848" s="16" t="s">
        <v>2085</v>
      </c>
      <c r="C848" s="16" t="s">
        <v>2086</v>
      </c>
      <c r="D848" s="16" t="s">
        <v>519</v>
      </c>
      <c r="E848" s="16" t="s">
        <v>2196</v>
      </c>
      <c r="F848" s="16" t="s">
        <v>2197</v>
      </c>
      <c r="G848" s="16" t="s">
        <v>2198</v>
      </c>
      <c r="H848" s="16" t="s">
        <v>2203</v>
      </c>
      <c r="I848" s="16" t="s">
        <v>2204</v>
      </c>
      <c r="J848" s="16" t="s">
        <v>23</v>
      </c>
      <c r="K848" s="16"/>
      <c r="L848" s="16" t="s">
        <v>120</v>
      </c>
      <c r="M848" s="16" t="s">
        <v>145</v>
      </c>
      <c r="N848" s="16" t="s">
        <v>25</v>
      </c>
      <c r="O848" s="16" t="s">
        <v>146</v>
      </c>
      <c r="P848" s="16" t="s">
        <v>1905</v>
      </c>
      <c r="Q848" s="91">
        <v>4</v>
      </c>
      <c r="R848" s="19">
        <f>IF(EXACT($D$6,"LOT 3 (Tots)"),SUMIF(Inventari!K:K,Tasques!E848,Inventari!Q:Q),SUMIFS(Inventari!Q:Q,Inventari!O:O,$D$7,Inventari!K:K,Tasques!E848))</f>
        <v>1950</v>
      </c>
      <c r="S848" s="19"/>
      <c r="T848" s="91">
        <f t="shared" si="52"/>
        <v>7800</v>
      </c>
      <c r="U848" s="19">
        <v>1</v>
      </c>
      <c r="V848" s="91">
        <f t="shared" si="53"/>
        <v>7800</v>
      </c>
      <c r="W848" s="86" t="e">
        <f>_xlfn.XLOOKUP(P848,#REF!,#REF!)</f>
        <v>#REF!</v>
      </c>
      <c r="X848" s="78" t="e">
        <f t="shared" si="54"/>
        <v>#REF!</v>
      </c>
      <c r="Y848" s="78" t="str">
        <f>IF(EXACT(COUNTIFS($B$1:B848,B848,$E$1:E848,E848),_xlfn.MAXIFS(AA:AA,B:B,B848,E:E,E848)),SUMIFS(X:X,B:B,B848,E:E,E848),"")</f>
        <v/>
      </c>
      <c r="Z848" s="79" t="str">
        <f t="shared" si="55"/>
        <v/>
      </c>
      <c r="AA848" s="97">
        <f>COUNTIFS($B$1:B848,B848,$E$1:E848,E848)</f>
        <v>3</v>
      </c>
      <c r="AB848" s="97"/>
    </row>
    <row r="849" spans="1:28" ht="19.95" customHeight="1" x14ac:dyDescent="0.3">
      <c r="A849" s="3" t="s">
        <v>61</v>
      </c>
      <c r="B849" s="16" t="s">
        <v>2085</v>
      </c>
      <c r="C849" s="16" t="s">
        <v>2086</v>
      </c>
      <c r="D849" s="16" t="s">
        <v>519</v>
      </c>
      <c r="E849" s="16" t="s">
        <v>2196</v>
      </c>
      <c r="F849" s="16" t="s">
        <v>2197</v>
      </c>
      <c r="G849" s="16" t="s">
        <v>2198</v>
      </c>
      <c r="H849" s="16" t="s">
        <v>2205</v>
      </c>
      <c r="I849" s="16" t="s">
        <v>2206</v>
      </c>
      <c r="J849" s="16" t="s">
        <v>23</v>
      </c>
      <c r="K849" s="16"/>
      <c r="L849" s="16" t="s">
        <v>120</v>
      </c>
      <c r="M849" s="16" t="s">
        <v>145</v>
      </c>
      <c r="N849" s="16" t="s">
        <v>25</v>
      </c>
      <c r="O849" s="16" t="s">
        <v>146</v>
      </c>
      <c r="P849" s="16" t="s">
        <v>1905</v>
      </c>
      <c r="Q849" s="91">
        <v>4</v>
      </c>
      <c r="R849" s="19">
        <f>IF(EXACT($D$6,"LOT 3 (Tots)"),SUMIF(Inventari!K:K,Tasques!E849,Inventari!Q:Q),SUMIFS(Inventari!Q:Q,Inventari!O:O,$D$7,Inventari!K:K,Tasques!E849))</f>
        <v>1950</v>
      </c>
      <c r="S849" s="19"/>
      <c r="T849" s="91">
        <f t="shared" si="52"/>
        <v>7800</v>
      </c>
      <c r="U849" s="19">
        <v>1</v>
      </c>
      <c r="V849" s="91">
        <f t="shared" si="53"/>
        <v>7800</v>
      </c>
      <c r="W849" s="86" t="e">
        <f>_xlfn.XLOOKUP(P849,#REF!,#REF!)</f>
        <v>#REF!</v>
      </c>
      <c r="X849" s="78" t="e">
        <f t="shared" si="54"/>
        <v>#REF!</v>
      </c>
      <c r="Y849" s="78" t="str">
        <f>IF(EXACT(COUNTIFS($B$1:B849,B849,$E$1:E849,E849),_xlfn.MAXIFS(AA:AA,B:B,B849,E:E,E849)),SUMIFS(X:X,B:B,B849,E:E,E849),"")</f>
        <v/>
      </c>
      <c r="Z849" s="79" t="str">
        <f t="shared" si="55"/>
        <v/>
      </c>
      <c r="AA849" s="97">
        <f>COUNTIFS($B$1:B849,B849,$E$1:E849,E849)</f>
        <v>4</v>
      </c>
      <c r="AB849" s="97"/>
    </row>
    <row r="850" spans="1:28" ht="19.95" customHeight="1" x14ac:dyDescent="0.3">
      <c r="A850" s="3" t="s">
        <v>61</v>
      </c>
      <c r="B850" s="16" t="s">
        <v>2085</v>
      </c>
      <c r="C850" s="16" t="s">
        <v>2086</v>
      </c>
      <c r="D850" s="16" t="s">
        <v>519</v>
      </c>
      <c r="E850" s="16" t="s">
        <v>2196</v>
      </c>
      <c r="F850" s="16" t="s">
        <v>2197</v>
      </c>
      <c r="G850" s="16" t="s">
        <v>2198</v>
      </c>
      <c r="H850" s="16" t="s">
        <v>2207</v>
      </c>
      <c r="I850" s="16" t="s">
        <v>2208</v>
      </c>
      <c r="J850" s="16" t="s">
        <v>23</v>
      </c>
      <c r="K850" s="16"/>
      <c r="L850" s="16" t="s">
        <v>120</v>
      </c>
      <c r="M850" s="16" t="s">
        <v>145</v>
      </c>
      <c r="N850" s="16" t="s">
        <v>25</v>
      </c>
      <c r="O850" s="16" t="s">
        <v>146</v>
      </c>
      <c r="P850" s="16" t="s">
        <v>1905</v>
      </c>
      <c r="Q850" s="91">
        <v>4</v>
      </c>
      <c r="R850" s="19">
        <f>IF(EXACT($D$6,"LOT 3 (Tots)"),SUMIF(Inventari!K:K,Tasques!E850,Inventari!Q:Q),SUMIFS(Inventari!Q:Q,Inventari!O:O,$D$7,Inventari!K:K,Tasques!E850))</f>
        <v>1950</v>
      </c>
      <c r="S850" s="19"/>
      <c r="T850" s="91">
        <f t="shared" si="52"/>
        <v>7800</v>
      </c>
      <c r="U850" s="19">
        <v>1</v>
      </c>
      <c r="V850" s="91">
        <f t="shared" si="53"/>
        <v>7800</v>
      </c>
      <c r="W850" s="86" t="e">
        <f>_xlfn.XLOOKUP(P850,#REF!,#REF!)</f>
        <v>#REF!</v>
      </c>
      <c r="X850" s="78" t="e">
        <f t="shared" si="54"/>
        <v>#REF!</v>
      </c>
      <c r="Y850" s="78" t="str">
        <f>IF(EXACT(COUNTIFS($B$1:B850,B850,$E$1:E850,E850),_xlfn.MAXIFS(AA:AA,B:B,B850,E:E,E850)),SUMIFS(X:X,B:B,B850,E:E,E850),"")</f>
        <v/>
      </c>
      <c r="Z850" s="79" t="str">
        <f t="shared" si="55"/>
        <v/>
      </c>
      <c r="AA850" s="97">
        <f>COUNTIFS($B$1:B850,B850,$E$1:E850,E850)</f>
        <v>5</v>
      </c>
      <c r="AB850" s="97"/>
    </row>
    <row r="851" spans="1:28" ht="19.95" customHeight="1" x14ac:dyDescent="0.3">
      <c r="A851" s="3" t="s">
        <v>61</v>
      </c>
      <c r="B851" s="16" t="s">
        <v>2085</v>
      </c>
      <c r="C851" s="16" t="s">
        <v>2086</v>
      </c>
      <c r="D851" s="16" t="s">
        <v>519</v>
      </c>
      <c r="E851" s="16" t="s">
        <v>2196</v>
      </c>
      <c r="F851" s="16" t="s">
        <v>2197</v>
      </c>
      <c r="G851" s="16" t="s">
        <v>2198</v>
      </c>
      <c r="H851" s="16" t="s">
        <v>2209</v>
      </c>
      <c r="I851" s="16" t="s">
        <v>2210</v>
      </c>
      <c r="J851" s="16" t="s">
        <v>23</v>
      </c>
      <c r="K851" s="16"/>
      <c r="L851" s="16" t="s">
        <v>120</v>
      </c>
      <c r="M851" s="16" t="s">
        <v>145</v>
      </c>
      <c r="N851" s="16" t="s">
        <v>25</v>
      </c>
      <c r="O851" s="16" t="s">
        <v>146</v>
      </c>
      <c r="P851" s="16" t="s">
        <v>1905</v>
      </c>
      <c r="Q851" s="91">
        <v>4</v>
      </c>
      <c r="R851" s="19">
        <f>IF(EXACT($D$6,"LOT 3 (Tots)"),SUMIF(Inventari!K:K,Tasques!E851,Inventari!Q:Q),SUMIFS(Inventari!Q:Q,Inventari!O:O,$D$7,Inventari!K:K,Tasques!E851))</f>
        <v>1950</v>
      </c>
      <c r="S851" s="19"/>
      <c r="T851" s="91">
        <f t="shared" si="52"/>
        <v>7800</v>
      </c>
      <c r="U851" s="19">
        <v>1</v>
      </c>
      <c r="V851" s="91">
        <f t="shared" si="53"/>
        <v>7800</v>
      </c>
      <c r="W851" s="86" t="e">
        <f>_xlfn.XLOOKUP(P851,#REF!,#REF!)</f>
        <v>#REF!</v>
      </c>
      <c r="X851" s="78" t="e">
        <f t="shared" si="54"/>
        <v>#REF!</v>
      </c>
      <c r="Y851" s="78" t="e">
        <f>IF(EXACT(COUNTIFS($B$1:B851,B851,$E$1:E851,E851),_xlfn.MAXIFS(AA:AA,B:B,B851,E:E,E851)),SUMIFS(X:X,B:B,B851,E:E,E851),"")</f>
        <v>#REF!</v>
      </c>
      <c r="Z851" s="79" t="str">
        <f t="shared" si="55"/>
        <v/>
      </c>
      <c r="AA851" s="97">
        <f>COUNTIFS($B$1:B851,B851,$E$1:E851,E851)</f>
        <v>6</v>
      </c>
      <c r="AB851" s="97"/>
    </row>
    <row r="852" spans="1:28" ht="19.95" customHeight="1" x14ac:dyDescent="0.3">
      <c r="A852" s="3" t="s">
        <v>61</v>
      </c>
      <c r="B852" s="16" t="s">
        <v>2085</v>
      </c>
      <c r="C852" s="16" t="s">
        <v>2086</v>
      </c>
      <c r="D852" s="16" t="s">
        <v>519</v>
      </c>
      <c r="E852" s="16" t="s">
        <v>2211</v>
      </c>
      <c r="F852" s="16" t="s">
        <v>2212</v>
      </c>
      <c r="G852" s="16" t="s">
        <v>2213</v>
      </c>
      <c r="H852" s="16" t="s">
        <v>2214</v>
      </c>
      <c r="I852" s="16" t="s">
        <v>2215</v>
      </c>
      <c r="J852" s="16" t="s">
        <v>23</v>
      </c>
      <c r="K852" s="16"/>
      <c r="L852" s="16" t="s">
        <v>120</v>
      </c>
      <c r="M852" s="16" t="s">
        <v>145</v>
      </c>
      <c r="N852" s="16" t="s">
        <v>25</v>
      </c>
      <c r="O852" s="16" t="s">
        <v>146</v>
      </c>
      <c r="P852" s="16" t="s">
        <v>1905</v>
      </c>
      <c r="Q852" s="91">
        <v>5</v>
      </c>
      <c r="R852" s="19">
        <f>IF(EXACT($D$6,"LOT 3 (Tots)"),SUMIF(Inventari!K:K,Tasques!E852,Inventari!Q:Q),SUMIFS(Inventari!Q:Q,Inventari!O:O,$D$7,Inventari!K:K,Tasques!E852))</f>
        <v>942</v>
      </c>
      <c r="S852" s="19"/>
      <c r="T852" s="91">
        <f t="shared" si="52"/>
        <v>4710</v>
      </c>
      <c r="U852" s="19">
        <v>1</v>
      </c>
      <c r="V852" s="91">
        <f t="shared" si="53"/>
        <v>4710</v>
      </c>
      <c r="W852" s="86" t="e">
        <f>_xlfn.XLOOKUP(P852,#REF!,#REF!)</f>
        <v>#REF!</v>
      </c>
      <c r="X852" s="78" t="e">
        <f t="shared" si="54"/>
        <v>#REF!</v>
      </c>
      <c r="Y852" s="78" t="e">
        <f>IF(EXACT(COUNTIFS($B$1:B852,B852,$E$1:E852,E852),_xlfn.MAXIFS(AA:AA,B:B,B852,E:E,E852)),SUMIFS(X:X,B:B,B852,E:E,E852),"")</f>
        <v>#REF!</v>
      </c>
      <c r="Z852" s="79" t="str">
        <f t="shared" si="55"/>
        <v/>
      </c>
      <c r="AA852" s="97">
        <f>COUNTIFS($B$1:B852,B852,$E$1:E852,E852)</f>
        <v>1</v>
      </c>
      <c r="AB852" s="97"/>
    </row>
    <row r="853" spans="1:28" ht="19.95" customHeight="1" x14ac:dyDescent="0.3">
      <c r="A853" s="3" t="s">
        <v>61</v>
      </c>
      <c r="B853" s="16" t="s">
        <v>2085</v>
      </c>
      <c r="C853" s="16" t="s">
        <v>2086</v>
      </c>
      <c r="D853" s="16" t="s">
        <v>519</v>
      </c>
      <c r="E853" s="16" t="s">
        <v>1948</v>
      </c>
      <c r="F853" s="16" t="s">
        <v>1949</v>
      </c>
      <c r="G853" s="16" t="s">
        <v>2216</v>
      </c>
      <c r="H853" s="16" t="s">
        <v>2217</v>
      </c>
      <c r="I853" s="16" t="s">
        <v>1930</v>
      </c>
      <c r="J853" s="16" t="s">
        <v>23</v>
      </c>
      <c r="K853" s="16"/>
      <c r="L853" s="16" t="s">
        <v>120</v>
      </c>
      <c r="M853" s="16" t="s">
        <v>145</v>
      </c>
      <c r="N853" s="16" t="s">
        <v>25</v>
      </c>
      <c r="O853" s="16" t="s">
        <v>146</v>
      </c>
      <c r="P853" s="16" t="s">
        <v>1905</v>
      </c>
      <c r="Q853" s="91">
        <v>5</v>
      </c>
      <c r="R853" s="19">
        <f>IF(EXACT($D$6,"LOT 3 (Tots)"),SUMIF(Inventari!K:K,Tasques!E853,Inventari!Q:Q),SUMIFS(Inventari!Q:Q,Inventari!O:O,$D$7,Inventari!K:K,Tasques!E853))</f>
        <v>762</v>
      </c>
      <c r="S853" s="19"/>
      <c r="T853" s="91">
        <f t="shared" si="52"/>
        <v>3810</v>
      </c>
      <c r="U853" s="19">
        <v>1</v>
      </c>
      <c r="V853" s="91">
        <f t="shared" si="53"/>
        <v>3810</v>
      </c>
      <c r="W853" s="86" t="e">
        <f>_xlfn.XLOOKUP(P853,#REF!,#REF!)</f>
        <v>#REF!</v>
      </c>
      <c r="X853" s="78" t="e">
        <f t="shared" si="54"/>
        <v>#REF!</v>
      </c>
      <c r="Y853" s="78" t="e">
        <f>IF(EXACT(COUNTIFS($B$1:B853,B853,$E$1:E853,E853),_xlfn.MAXIFS(AA:AA,B:B,B853,E:E,E853)),SUMIFS(X:X,B:B,B853,E:E,E853),"")</f>
        <v>#REF!</v>
      </c>
      <c r="Z853" s="79" t="str">
        <f t="shared" si="55"/>
        <v/>
      </c>
      <c r="AA853" s="97">
        <f>COUNTIFS($B$1:B853,B853,$E$1:E853,E853)</f>
        <v>1</v>
      </c>
      <c r="AB853" s="97"/>
    </row>
    <row r="854" spans="1:28" ht="19.95" customHeight="1" x14ac:dyDescent="0.3">
      <c r="A854" s="3" t="s">
        <v>61</v>
      </c>
      <c r="B854" s="16" t="s">
        <v>2085</v>
      </c>
      <c r="C854" s="16" t="s">
        <v>2086</v>
      </c>
      <c r="D854" s="16" t="s">
        <v>519</v>
      </c>
      <c r="E854" s="16" t="s">
        <v>2218</v>
      </c>
      <c r="F854" s="16" t="s">
        <v>2219</v>
      </c>
      <c r="G854" s="16" t="s">
        <v>2220</v>
      </c>
      <c r="H854" s="16" t="s">
        <v>2221</v>
      </c>
      <c r="I854" s="16" t="s">
        <v>2222</v>
      </c>
      <c r="J854" s="16" t="s">
        <v>23</v>
      </c>
      <c r="K854" s="16"/>
      <c r="L854" s="16" t="s">
        <v>120</v>
      </c>
      <c r="M854" s="16" t="s">
        <v>145</v>
      </c>
      <c r="N854" s="16" t="s">
        <v>25</v>
      </c>
      <c r="O854" s="16" t="s">
        <v>146</v>
      </c>
      <c r="P854" s="16" t="s">
        <v>1905</v>
      </c>
      <c r="Q854" s="91">
        <v>6</v>
      </c>
      <c r="R854" s="19">
        <f>IF(EXACT($D$6,"LOT 3 (Tots)"),SUMIF(Inventari!K:K,Tasques!E854,Inventari!Q:Q),SUMIFS(Inventari!Q:Q,Inventari!O:O,$D$7,Inventari!K:K,Tasques!E854))</f>
        <v>67</v>
      </c>
      <c r="S854" s="19"/>
      <c r="T854" s="91">
        <f t="shared" si="52"/>
        <v>402</v>
      </c>
      <c r="U854" s="19">
        <v>1</v>
      </c>
      <c r="V854" s="91">
        <f t="shared" si="53"/>
        <v>402</v>
      </c>
      <c r="W854" s="86" t="e">
        <f>_xlfn.XLOOKUP(P854,#REF!,#REF!)</f>
        <v>#REF!</v>
      </c>
      <c r="X854" s="78" t="e">
        <f t="shared" si="54"/>
        <v>#REF!</v>
      </c>
      <c r="Y854" s="78" t="str">
        <f>IF(EXACT(COUNTIFS($B$1:B854,B854,$E$1:E854,E854),_xlfn.MAXIFS(AA:AA,B:B,B854,E:E,E854)),SUMIFS(X:X,B:B,B854,E:E,E854),"")</f>
        <v/>
      </c>
      <c r="Z854" s="79" t="str">
        <f t="shared" si="55"/>
        <v/>
      </c>
      <c r="AA854" s="97">
        <f>COUNTIFS($B$1:B854,B854,$E$1:E854,E854)</f>
        <v>1</v>
      </c>
      <c r="AB854" s="97"/>
    </row>
    <row r="855" spans="1:28" ht="19.95" customHeight="1" x14ac:dyDescent="0.3">
      <c r="A855" s="3" t="s">
        <v>61</v>
      </c>
      <c r="B855" s="16" t="s">
        <v>2085</v>
      </c>
      <c r="C855" s="16" t="s">
        <v>2086</v>
      </c>
      <c r="D855" s="16" t="s">
        <v>519</v>
      </c>
      <c r="E855" s="16" t="s">
        <v>2218</v>
      </c>
      <c r="F855" s="16" t="s">
        <v>2219</v>
      </c>
      <c r="G855" s="16" t="s">
        <v>2220</v>
      </c>
      <c r="H855" s="16" t="s">
        <v>2223</v>
      </c>
      <c r="I855" s="16" t="s">
        <v>2224</v>
      </c>
      <c r="J855" s="16" t="s">
        <v>23</v>
      </c>
      <c r="K855" s="16"/>
      <c r="L855" s="16" t="s">
        <v>120</v>
      </c>
      <c r="M855" s="16" t="s">
        <v>145</v>
      </c>
      <c r="N855" s="16" t="s">
        <v>25</v>
      </c>
      <c r="O855" s="16" t="s">
        <v>146</v>
      </c>
      <c r="P855" s="16" t="s">
        <v>1905</v>
      </c>
      <c r="Q855" s="91">
        <v>6</v>
      </c>
      <c r="R855" s="19">
        <f>IF(EXACT($D$6,"LOT 3 (Tots)"),SUMIF(Inventari!K:K,Tasques!E855,Inventari!Q:Q),SUMIFS(Inventari!Q:Q,Inventari!O:O,$D$7,Inventari!K:K,Tasques!E855))</f>
        <v>67</v>
      </c>
      <c r="S855" s="19"/>
      <c r="T855" s="91">
        <f t="shared" si="52"/>
        <v>402</v>
      </c>
      <c r="U855" s="19">
        <v>1</v>
      </c>
      <c r="V855" s="91">
        <f t="shared" si="53"/>
        <v>402</v>
      </c>
      <c r="W855" s="86" t="e">
        <f>_xlfn.XLOOKUP(P855,#REF!,#REF!)</f>
        <v>#REF!</v>
      </c>
      <c r="X855" s="78" t="e">
        <f t="shared" si="54"/>
        <v>#REF!</v>
      </c>
      <c r="Y855" s="78" t="str">
        <f>IF(EXACT(COUNTIFS($B$1:B855,B855,$E$1:E855,E855),_xlfn.MAXIFS(AA:AA,B:B,B855,E:E,E855)),SUMIFS(X:X,B:B,B855,E:E,E855),"")</f>
        <v/>
      </c>
      <c r="Z855" s="79" t="str">
        <f t="shared" si="55"/>
        <v/>
      </c>
      <c r="AA855" s="97">
        <f>COUNTIFS($B$1:B855,B855,$E$1:E855,E855)</f>
        <v>2</v>
      </c>
      <c r="AB855" s="97"/>
    </row>
    <row r="856" spans="1:28" ht="19.95" customHeight="1" x14ac:dyDescent="0.3">
      <c r="A856" s="3" t="s">
        <v>61</v>
      </c>
      <c r="B856" s="16" t="s">
        <v>2085</v>
      </c>
      <c r="C856" s="16" t="s">
        <v>2086</v>
      </c>
      <c r="D856" s="16" t="s">
        <v>519</v>
      </c>
      <c r="E856" s="16" t="s">
        <v>2218</v>
      </c>
      <c r="F856" s="16" t="s">
        <v>2219</v>
      </c>
      <c r="G856" s="16" t="s">
        <v>2220</v>
      </c>
      <c r="H856" s="16" t="s">
        <v>2225</v>
      </c>
      <c r="I856" s="16" t="s">
        <v>2226</v>
      </c>
      <c r="J856" s="16" t="s">
        <v>23</v>
      </c>
      <c r="K856" s="16"/>
      <c r="L856" s="16" t="s">
        <v>120</v>
      </c>
      <c r="M856" s="16" t="s">
        <v>145</v>
      </c>
      <c r="N856" s="16" t="s">
        <v>25</v>
      </c>
      <c r="O856" s="16" t="s">
        <v>146</v>
      </c>
      <c r="P856" s="16" t="s">
        <v>1905</v>
      </c>
      <c r="Q856" s="91">
        <v>6</v>
      </c>
      <c r="R856" s="19">
        <f>IF(EXACT($D$6,"LOT 3 (Tots)"),SUMIF(Inventari!K:K,Tasques!E856,Inventari!Q:Q),SUMIFS(Inventari!Q:Q,Inventari!O:O,$D$7,Inventari!K:K,Tasques!E856))</f>
        <v>67</v>
      </c>
      <c r="S856" s="19"/>
      <c r="T856" s="91">
        <f t="shared" si="52"/>
        <v>402</v>
      </c>
      <c r="U856" s="19">
        <v>1</v>
      </c>
      <c r="V856" s="91">
        <f t="shared" si="53"/>
        <v>402</v>
      </c>
      <c r="W856" s="86" t="e">
        <f>_xlfn.XLOOKUP(P856,#REF!,#REF!)</f>
        <v>#REF!</v>
      </c>
      <c r="X856" s="78" t="e">
        <f t="shared" si="54"/>
        <v>#REF!</v>
      </c>
      <c r="Y856" s="78" t="e">
        <f>IF(EXACT(COUNTIFS($B$1:B856,B856,$E$1:E856,E856),_xlfn.MAXIFS(AA:AA,B:B,B856,E:E,E856)),SUMIFS(X:X,B:B,B856,E:E,E856),"")</f>
        <v>#REF!</v>
      </c>
      <c r="Z856" s="79" t="str">
        <f t="shared" si="55"/>
        <v/>
      </c>
      <c r="AA856" s="97">
        <f>COUNTIFS($B$1:B856,B856,$E$1:E856,E856)</f>
        <v>3</v>
      </c>
      <c r="AB856" s="97"/>
    </row>
    <row r="857" spans="1:28" ht="19.95" customHeight="1" x14ac:dyDescent="0.3">
      <c r="A857" s="3" t="s">
        <v>61</v>
      </c>
      <c r="B857" s="16" t="s">
        <v>2085</v>
      </c>
      <c r="C857" s="16" t="s">
        <v>2086</v>
      </c>
      <c r="D857" s="16" t="s">
        <v>519</v>
      </c>
      <c r="E857" s="16" t="s">
        <v>2227</v>
      </c>
      <c r="F857" s="16" t="s">
        <v>2228</v>
      </c>
      <c r="G857" s="16" t="s">
        <v>2229</v>
      </c>
      <c r="H857" s="16" t="s">
        <v>2230</v>
      </c>
      <c r="I857" s="16" t="s">
        <v>2231</v>
      </c>
      <c r="J857" s="16" t="s">
        <v>23</v>
      </c>
      <c r="K857" s="16"/>
      <c r="L857" s="16" t="s">
        <v>120</v>
      </c>
      <c r="M857" s="16" t="s">
        <v>145</v>
      </c>
      <c r="N857" s="16" t="s">
        <v>25</v>
      </c>
      <c r="O857" s="16" t="s">
        <v>146</v>
      </c>
      <c r="P857" s="16" t="s">
        <v>1905</v>
      </c>
      <c r="Q857" s="91">
        <v>4</v>
      </c>
      <c r="R857" s="19">
        <f>IF(EXACT($D$6,"LOT 3 (Tots)"),SUMIF(Inventari!K:K,Tasques!E857,Inventari!Q:Q),SUMIFS(Inventari!Q:Q,Inventari!O:O,$D$7,Inventari!K:K,Tasques!E857))</f>
        <v>4909</v>
      </c>
      <c r="S857" s="19"/>
      <c r="T857" s="91">
        <f t="shared" si="52"/>
        <v>19636</v>
      </c>
      <c r="U857" s="19">
        <v>1</v>
      </c>
      <c r="V857" s="91">
        <f t="shared" si="53"/>
        <v>19636</v>
      </c>
      <c r="W857" s="86" t="e">
        <f>_xlfn.XLOOKUP(P857,#REF!,#REF!)</f>
        <v>#REF!</v>
      </c>
      <c r="X857" s="78" t="e">
        <f t="shared" si="54"/>
        <v>#REF!</v>
      </c>
      <c r="Y857" s="78" t="str">
        <f>IF(EXACT(COUNTIFS($B$1:B857,B857,$E$1:E857,E857),_xlfn.MAXIFS(AA:AA,B:B,B857,E:E,E857)),SUMIFS(X:X,B:B,B857,E:E,E857),"")</f>
        <v/>
      </c>
      <c r="Z857" s="79" t="str">
        <f t="shared" si="55"/>
        <v/>
      </c>
      <c r="AA857" s="97">
        <f>COUNTIFS($B$1:B857,B857,$E$1:E857,E857)</f>
        <v>1</v>
      </c>
      <c r="AB857" s="97"/>
    </row>
    <row r="858" spans="1:28" ht="19.95" customHeight="1" x14ac:dyDescent="0.3">
      <c r="A858" s="3" t="s">
        <v>61</v>
      </c>
      <c r="B858" s="16" t="s">
        <v>2085</v>
      </c>
      <c r="C858" s="16" t="s">
        <v>2086</v>
      </c>
      <c r="D858" s="16" t="s">
        <v>519</v>
      </c>
      <c r="E858" s="16" t="s">
        <v>2227</v>
      </c>
      <c r="F858" s="16" t="s">
        <v>2228</v>
      </c>
      <c r="G858" s="16" t="s">
        <v>2229</v>
      </c>
      <c r="H858" s="16" t="s">
        <v>2232</v>
      </c>
      <c r="I858" s="16" t="s">
        <v>2233</v>
      </c>
      <c r="J858" s="16" t="s">
        <v>23</v>
      </c>
      <c r="K858" s="16"/>
      <c r="L858" s="16" t="s">
        <v>120</v>
      </c>
      <c r="M858" s="16" t="s">
        <v>145</v>
      </c>
      <c r="N858" s="16" t="s">
        <v>25</v>
      </c>
      <c r="O858" s="16" t="s">
        <v>146</v>
      </c>
      <c r="P858" s="16" t="s">
        <v>1905</v>
      </c>
      <c r="Q858" s="91">
        <v>4</v>
      </c>
      <c r="R858" s="19">
        <f>IF(EXACT($D$6,"LOT 3 (Tots)"),SUMIF(Inventari!K:K,Tasques!E858,Inventari!Q:Q),SUMIFS(Inventari!Q:Q,Inventari!O:O,$D$7,Inventari!K:K,Tasques!E858))</f>
        <v>4909</v>
      </c>
      <c r="S858" s="19"/>
      <c r="T858" s="91">
        <f t="shared" si="52"/>
        <v>19636</v>
      </c>
      <c r="U858" s="19">
        <v>1</v>
      </c>
      <c r="V858" s="91">
        <f t="shared" si="53"/>
        <v>19636</v>
      </c>
      <c r="W858" s="86" t="e">
        <f>_xlfn.XLOOKUP(P858,#REF!,#REF!)</f>
        <v>#REF!</v>
      </c>
      <c r="X858" s="78" t="e">
        <f t="shared" si="54"/>
        <v>#REF!</v>
      </c>
      <c r="Y858" s="78" t="str">
        <f>IF(EXACT(COUNTIFS($B$1:B858,B858,$E$1:E858,E858),_xlfn.MAXIFS(AA:AA,B:B,B858,E:E,E858)),SUMIFS(X:X,B:B,B858,E:E,E858),"")</f>
        <v/>
      </c>
      <c r="Z858" s="79" t="str">
        <f t="shared" si="55"/>
        <v/>
      </c>
      <c r="AA858" s="97">
        <f>COUNTIFS($B$1:B858,B858,$E$1:E858,E858)</f>
        <v>2</v>
      </c>
      <c r="AB858" s="97"/>
    </row>
    <row r="859" spans="1:28" ht="19.95" customHeight="1" x14ac:dyDescent="0.3">
      <c r="A859" s="3" t="s">
        <v>61</v>
      </c>
      <c r="B859" s="16" t="s">
        <v>2085</v>
      </c>
      <c r="C859" s="16" t="s">
        <v>2086</v>
      </c>
      <c r="D859" s="16" t="s">
        <v>519</v>
      </c>
      <c r="E859" s="16" t="s">
        <v>2227</v>
      </c>
      <c r="F859" s="16" t="s">
        <v>2228</v>
      </c>
      <c r="G859" s="16" t="s">
        <v>2229</v>
      </c>
      <c r="H859" s="16" t="s">
        <v>2234</v>
      </c>
      <c r="I859" s="16" t="s">
        <v>2235</v>
      </c>
      <c r="J859" s="16" t="s">
        <v>23</v>
      </c>
      <c r="K859" s="16"/>
      <c r="L859" s="16" t="s">
        <v>120</v>
      </c>
      <c r="M859" s="16" t="s">
        <v>145</v>
      </c>
      <c r="N859" s="16" t="s">
        <v>25</v>
      </c>
      <c r="O859" s="16" t="s">
        <v>146</v>
      </c>
      <c r="P859" s="16" t="s">
        <v>1905</v>
      </c>
      <c r="Q859" s="91">
        <v>4</v>
      </c>
      <c r="R859" s="19">
        <f>IF(EXACT($D$6,"LOT 3 (Tots)"),SUMIF(Inventari!K:K,Tasques!E859,Inventari!Q:Q),SUMIFS(Inventari!Q:Q,Inventari!O:O,$D$7,Inventari!K:K,Tasques!E859))</f>
        <v>4909</v>
      </c>
      <c r="S859" s="19"/>
      <c r="T859" s="91">
        <f t="shared" si="52"/>
        <v>19636</v>
      </c>
      <c r="U859" s="19">
        <v>1</v>
      </c>
      <c r="V859" s="91">
        <f t="shared" si="53"/>
        <v>19636</v>
      </c>
      <c r="W859" s="86" t="e">
        <f>_xlfn.XLOOKUP(P859,#REF!,#REF!)</f>
        <v>#REF!</v>
      </c>
      <c r="X859" s="78" t="e">
        <f t="shared" si="54"/>
        <v>#REF!</v>
      </c>
      <c r="Y859" s="78" t="e">
        <f>IF(EXACT(COUNTIFS($B$1:B859,B859,$E$1:E859,E859),_xlfn.MAXIFS(AA:AA,B:B,B859,E:E,E859)),SUMIFS(X:X,B:B,B859,E:E,E859),"")</f>
        <v>#REF!</v>
      </c>
      <c r="Z859" s="79" t="e">
        <f t="shared" si="55"/>
        <v>#REF!</v>
      </c>
      <c r="AA859" s="97">
        <f>COUNTIFS($B$1:B859,B859,$E$1:E859,E859)</f>
        <v>3</v>
      </c>
      <c r="AB859" s="97"/>
    </row>
    <row r="860" spans="1:28" ht="19.95" customHeight="1" x14ac:dyDescent="0.3">
      <c r="A860" s="9" t="s">
        <v>61</v>
      </c>
      <c r="B860" s="21" t="s">
        <v>2236</v>
      </c>
      <c r="C860" s="21" t="s">
        <v>2237</v>
      </c>
      <c r="D860" s="21" t="s">
        <v>519</v>
      </c>
      <c r="E860" s="21" t="s">
        <v>1955</v>
      </c>
      <c r="F860" s="21" t="s">
        <v>1956</v>
      </c>
      <c r="G860" s="21" t="s">
        <v>2238</v>
      </c>
      <c r="H860" s="21" t="s">
        <v>2239</v>
      </c>
      <c r="I860" s="21" t="s">
        <v>2240</v>
      </c>
      <c r="J860" s="21" t="s">
        <v>23</v>
      </c>
      <c r="K860" s="21"/>
      <c r="L860" s="21" t="s">
        <v>59</v>
      </c>
      <c r="M860" s="21" t="s">
        <v>145</v>
      </c>
      <c r="N860" s="21" t="s">
        <v>25</v>
      </c>
      <c r="O860" s="21" t="s">
        <v>146</v>
      </c>
      <c r="P860" s="21" t="s">
        <v>1905</v>
      </c>
      <c r="Q860" s="92">
        <v>10</v>
      </c>
      <c r="R860" s="22">
        <f>IF(EXACT($D$6,"LOT 3 (Tots)"),SUMIF(Inventari!K:K,Tasques!E860,Inventari!Q:Q),SUMIFS(Inventari!Q:Q,Inventari!O:O,$D$7,Inventari!K:K,Tasques!E860))</f>
        <v>48</v>
      </c>
      <c r="S860" s="22"/>
      <c r="T860" s="92">
        <f t="shared" si="52"/>
        <v>480</v>
      </c>
      <c r="U860" s="22">
        <v>1</v>
      </c>
      <c r="V860" s="92">
        <f t="shared" si="53"/>
        <v>480</v>
      </c>
      <c r="W860" s="87" t="e">
        <f>_xlfn.XLOOKUP(P860,#REF!,#REF!)</f>
        <v>#REF!</v>
      </c>
      <c r="X860" s="80" t="e">
        <f t="shared" si="54"/>
        <v>#REF!</v>
      </c>
      <c r="Y860" s="80" t="str">
        <f>IF(EXACT(COUNTIFS($B$1:B860,B860,$E$1:E860,E860),_xlfn.MAXIFS(AA:AA,B:B,B860,E:E,E860)),SUMIFS(X:X,B:B,B860,E:E,E860),"")</f>
        <v/>
      </c>
      <c r="Z860" s="81" t="str">
        <f t="shared" si="55"/>
        <v/>
      </c>
      <c r="AA860" s="98">
        <f>COUNTIFS($B$1:B860,B860,$E$1:E860,E860)</f>
        <v>1</v>
      </c>
      <c r="AB860" s="98"/>
    </row>
    <row r="861" spans="1:28" ht="19.95" customHeight="1" x14ac:dyDescent="0.3">
      <c r="A861" s="9" t="s">
        <v>61</v>
      </c>
      <c r="B861" s="21" t="s">
        <v>2236</v>
      </c>
      <c r="C861" s="21" t="s">
        <v>2237</v>
      </c>
      <c r="D861" s="21" t="s">
        <v>519</v>
      </c>
      <c r="E861" s="21" t="s">
        <v>1955</v>
      </c>
      <c r="F861" s="21" t="s">
        <v>1956</v>
      </c>
      <c r="G861" s="21" t="s">
        <v>2238</v>
      </c>
      <c r="H861" s="21" t="s">
        <v>2241</v>
      </c>
      <c r="I861" s="21" t="s">
        <v>2242</v>
      </c>
      <c r="J861" s="21" t="s">
        <v>23</v>
      </c>
      <c r="K861" s="21"/>
      <c r="L861" s="21" t="s">
        <v>59</v>
      </c>
      <c r="M861" s="21" t="s">
        <v>145</v>
      </c>
      <c r="N861" s="21" t="s">
        <v>25</v>
      </c>
      <c r="O861" s="21" t="s">
        <v>146</v>
      </c>
      <c r="P861" s="21" t="s">
        <v>1905</v>
      </c>
      <c r="Q861" s="92">
        <v>10</v>
      </c>
      <c r="R861" s="22">
        <f>IF(EXACT($D$6,"LOT 3 (Tots)"),SUMIF(Inventari!K:K,Tasques!E861,Inventari!Q:Q),SUMIFS(Inventari!Q:Q,Inventari!O:O,$D$7,Inventari!K:K,Tasques!E861))</f>
        <v>48</v>
      </c>
      <c r="S861" s="22"/>
      <c r="T861" s="92">
        <f t="shared" si="52"/>
        <v>480</v>
      </c>
      <c r="U861" s="22">
        <v>1</v>
      </c>
      <c r="V861" s="92">
        <f t="shared" si="53"/>
        <v>480</v>
      </c>
      <c r="W861" s="87" t="e">
        <f>_xlfn.XLOOKUP(P861,#REF!,#REF!)</f>
        <v>#REF!</v>
      </c>
      <c r="X861" s="80" t="e">
        <f t="shared" si="54"/>
        <v>#REF!</v>
      </c>
      <c r="Y861" s="80" t="e">
        <f>IF(EXACT(COUNTIFS($B$1:B861,B861,$E$1:E861,E861),_xlfn.MAXIFS(AA:AA,B:B,B861,E:E,E861)),SUMIFS(X:X,B:B,B861,E:E,E861),"")</f>
        <v>#REF!</v>
      </c>
      <c r="Z861" s="81" t="str">
        <f t="shared" si="55"/>
        <v/>
      </c>
      <c r="AA861" s="98">
        <f>COUNTIFS($B$1:B861,B861,$E$1:E861,E861)</f>
        <v>2</v>
      </c>
      <c r="AB861" s="98"/>
    </row>
    <row r="862" spans="1:28" ht="19.95" customHeight="1" x14ac:dyDescent="0.3">
      <c r="A862" s="9" t="s">
        <v>61</v>
      </c>
      <c r="B862" s="21" t="s">
        <v>2236</v>
      </c>
      <c r="C862" s="21" t="s">
        <v>2237</v>
      </c>
      <c r="D862" s="21" t="s">
        <v>519</v>
      </c>
      <c r="E862" s="21" t="s">
        <v>1908</v>
      </c>
      <c r="F862" s="21" t="s">
        <v>1909</v>
      </c>
      <c r="G862" s="21" t="s">
        <v>2243</v>
      </c>
      <c r="H862" s="21" t="s">
        <v>2244</v>
      </c>
      <c r="I862" s="21" t="s">
        <v>2245</v>
      </c>
      <c r="J862" s="21" t="s">
        <v>23</v>
      </c>
      <c r="K862" s="21"/>
      <c r="L862" s="21" t="s">
        <v>59</v>
      </c>
      <c r="M862" s="21" t="s">
        <v>145</v>
      </c>
      <c r="N862" s="21" t="s">
        <v>25</v>
      </c>
      <c r="O862" s="21" t="s">
        <v>146</v>
      </c>
      <c r="P862" s="21" t="s">
        <v>1905</v>
      </c>
      <c r="Q862" s="92">
        <v>4</v>
      </c>
      <c r="R862" s="22">
        <f>IF(EXACT($D$6,"LOT 3 (Tots)"),SUMIF(Inventari!K:K,Tasques!E862,Inventari!Q:Q),SUMIFS(Inventari!Q:Q,Inventari!O:O,$D$7,Inventari!K:K,Tasques!E862))</f>
        <v>1824</v>
      </c>
      <c r="S862" s="22"/>
      <c r="T862" s="92">
        <f t="shared" si="52"/>
        <v>7296</v>
      </c>
      <c r="U862" s="22">
        <v>1</v>
      </c>
      <c r="V862" s="92">
        <f t="shared" si="53"/>
        <v>7296</v>
      </c>
      <c r="W862" s="87" t="e">
        <f>_xlfn.XLOOKUP(P862,#REF!,#REF!)</f>
        <v>#REF!</v>
      </c>
      <c r="X862" s="80" t="e">
        <f t="shared" si="54"/>
        <v>#REF!</v>
      </c>
      <c r="Y862" s="80" t="str">
        <f>IF(EXACT(COUNTIFS($B$1:B862,B862,$E$1:E862,E862),_xlfn.MAXIFS(AA:AA,B:B,B862,E:E,E862)),SUMIFS(X:X,B:B,B862,E:E,E862),"")</f>
        <v/>
      </c>
      <c r="Z862" s="81" t="str">
        <f t="shared" si="55"/>
        <v/>
      </c>
      <c r="AA862" s="98">
        <f>COUNTIFS($B$1:B862,B862,$E$1:E862,E862)</f>
        <v>1</v>
      </c>
      <c r="AB862" s="98"/>
    </row>
    <row r="863" spans="1:28" ht="19.95" customHeight="1" x14ac:dyDescent="0.3">
      <c r="A863" s="9" t="s">
        <v>61</v>
      </c>
      <c r="B863" s="21" t="s">
        <v>2236</v>
      </c>
      <c r="C863" s="21" t="s">
        <v>2237</v>
      </c>
      <c r="D863" s="21" t="s">
        <v>519</v>
      </c>
      <c r="E863" s="21" t="s">
        <v>1908</v>
      </c>
      <c r="F863" s="21" t="s">
        <v>1909</v>
      </c>
      <c r="G863" s="21" t="s">
        <v>2243</v>
      </c>
      <c r="H863" s="21" t="s">
        <v>2246</v>
      </c>
      <c r="I863" s="21" t="s">
        <v>2247</v>
      </c>
      <c r="J863" s="21" t="s">
        <v>23</v>
      </c>
      <c r="K863" s="21"/>
      <c r="L863" s="21" t="s">
        <v>59</v>
      </c>
      <c r="M863" s="21" t="s">
        <v>145</v>
      </c>
      <c r="N863" s="21" t="s">
        <v>25</v>
      </c>
      <c r="O863" s="21" t="s">
        <v>146</v>
      </c>
      <c r="P863" s="21" t="s">
        <v>1905</v>
      </c>
      <c r="Q863" s="92">
        <v>4</v>
      </c>
      <c r="R863" s="22">
        <f>IF(EXACT($D$6,"LOT 3 (Tots)"),SUMIF(Inventari!K:K,Tasques!E863,Inventari!Q:Q),SUMIFS(Inventari!Q:Q,Inventari!O:O,$D$7,Inventari!K:K,Tasques!E863))</f>
        <v>1824</v>
      </c>
      <c r="S863" s="22"/>
      <c r="T863" s="92">
        <f t="shared" si="52"/>
        <v>7296</v>
      </c>
      <c r="U863" s="22">
        <v>1</v>
      </c>
      <c r="V863" s="92">
        <f t="shared" si="53"/>
        <v>7296</v>
      </c>
      <c r="W863" s="87" t="e">
        <f>_xlfn.XLOOKUP(P863,#REF!,#REF!)</f>
        <v>#REF!</v>
      </c>
      <c r="X863" s="80" t="e">
        <f t="shared" si="54"/>
        <v>#REF!</v>
      </c>
      <c r="Y863" s="80" t="str">
        <f>IF(EXACT(COUNTIFS($B$1:B863,B863,$E$1:E863,E863),_xlfn.MAXIFS(AA:AA,B:B,B863,E:E,E863)),SUMIFS(X:X,B:B,B863,E:E,E863),"")</f>
        <v/>
      </c>
      <c r="Z863" s="81" t="str">
        <f t="shared" si="55"/>
        <v/>
      </c>
      <c r="AA863" s="98">
        <f>COUNTIFS($B$1:B863,B863,$E$1:E863,E863)</f>
        <v>2</v>
      </c>
      <c r="AB863" s="98"/>
    </row>
    <row r="864" spans="1:28" ht="19.95" customHeight="1" x14ac:dyDescent="0.3">
      <c r="A864" s="9" t="s">
        <v>61</v>
      </c>
      <c r="B864" s="21" t="s">
        <v>2236</v>
      </c>
      <c r="C864" s="21" t="s">
        <v>2237</v>
      </c>
      <c r="D864" s="21" t="s">
        <v>519</v>
      </c>
      <c r="E864" s="21" t="s">
        <v>1908</v>
      </c>
      <c r="F864" s="21" t="s">
        <v>1909</v>
      </c>
      <c r="G864" s="21" t="s">
        <v>2243</v>
      </c>
      <c r="H864" s="21" t="s">
        <v>2248</v>
      </c>
      <c r="I864" s="21" t="s">
        <v>2249</v>
      </c>
      <c r="J864" s="21" t="s">
        <v>23</v>
      </c>
      <c r="K864" s="21"/>
      <c r="L864" s="21" t="s">
        <v>59</v>
      </c>
      <c r="M864" s="21" t="s">
        <v>145</v>
      </c>
      <c r="N864" s="21" t="s">
        <v>25</v>
      </c>
      <c r="O864" s="21" t="s">
        <v>146</v>
      </c>
      <c r="P864" s="21" t="s">
        <v>1905</v>
      </c>
      <c r="Q864" s="92">
        <v>4</v>
      </c>
      <c r="R864" s="22">
        <f>IF(EXACT($D$6,"LOT 3 (Tots)"),SUMIF(Inventari!K:K,Tasques!E864,Inventari!Q:Q),SUMIFS(Inventari!Q:Q,Inventari!O:O,$D$7,Inventari!K:K,Tasques!E864))</f>
        <v>1824</v>
      </c>
      <c r="S864" s="22"/>
      <c r="T864" s="92">
        <f t="shared" si="52"/>
        <v>7296</v>
      </c>
      <c r="U864" s="22">
        <v>1</v>
      </c>
      <c r="V864" s="92">
        <f t="shared" si="53"/>
        <v>7296</v>
      </c>
      <c r="W864" s="87" t="e">
        <f>_xlfn.XLOOKUP(P864,#REF!,#REF!)</f>
        <v>#REF!</v>
      </c>
      <c r="X864" s="80" t="e">
        <f t="shared" si="54"/>
        <v>#REF!</v>
      </c>
      <c r="Y864" s="80" t="e">
        <f>IF(EXACT(COUNTIFS($B$1:B864,B864,$E$1:E864,E864),_xlfn.MAXIFS(AA:AA,B:B,B864,E:E,E864)),SUMIFS(X:X,B:B,B864,E:E,E864),"")</f>
        <v>#REF!</v>
      </c>
      <c r="Z864" s="81" t="str">
        <f t="shared" si="55"/>
        <v/>
      </c>
      <c r="AA864" s="98">
        <f>COUNTIFS($B$1:B864,B864,$E$1:E864,E864)</f>
        <v>3</v>
      </c>
      <c r="AB864" s="98"/>
    </row>
    <row r="865" spans="1:28" ht="19.95" customHeight="1" x14ac:dyDescent="0.3">
      <c r="A865" s="9" t="s">
        <v>61</v>
      </c>
      <c r="B865" s="21" t="s">
        <v>2236</v>
      </c>
      <c r="C865" s="21" t="s">
        <v>2237</v>
      </c>
      <c r="D865" s="21" t="s">
        <v>519</v>
      </c>
      <c r="E865" s="21" t="s">
        <v>1982</v>
      </c>
      <c r="F865" s="21" t="s">
        <v>1983</v>
      </c>
      <c r="G865" s="21" t="s">
        <v>2250</v>
      </c>
      <c r="H865" s="21" t="s">
        <v>2251</v>
      </c>
      <c r="I865" s="21" t="s">
        <v>2245</v>
      </c>
      <c r="J865" s="21" t="s">
        <v>23</v>
      </c>
      <c r="K865" s="21"/>
      <c r="L865" s="21" t="s">
        <v>59</v>
      </c>
      <c r="M865" s="21" t="s">
        <v>145</v>
      </c>
      <c r="N865" s="21" t="s">
        <v>25</v>
      </c>
      <c r="O865" s="21" t="s">
        <v>146</v>
      </c>
      <c r="P865" s="21" t="s">
        <v>1905</v>
      </c>
      <c r="Q865" s="92">
        <v>10</v>
      </c>
      <c r="R865" s="22">
        <f>IF(EXACT($D$6,"LOT 3 (Tots)"),SUMIF(Inventari!K:K,Tasques!E865,Inventari!Q:Q),SUMIFS(Inventari!Q:Q,Inventari!O:O,$D$7,Inventari!K:K,Tasques!E865))</f>
        <v>444</v>
      </c>
      <c r="S865" s="22"/>
      <c r="T865" s="92">
        <f t="shared" si="52"/>
        <v>4440</v>
      </c>
      <c r="U865" s="22">
        <v>1</v>
      </c>
      <c r="V865" s="92">
        <f t="shared" si="53"/>
        <v>4440</v>
      </c>
      <c r="W865" s="87" t="e">
        <f>_xlfn.XLOOKUP(P865,#REF!,#REF!)</f>
        <v>#REF!</v>
      </c>
      <c r="X865" s="80" t="e">
        <f t="shared" si="54"/>
        <v>#REF!</v>
      </c>
      <c r="Y865" s="80" t="str">
        <f>IF(EXACT(COUNTIFS($B$1:B865,B865,$E$1:E865,E865),_xlfn.MAXIFS(AA:AA,B:B,B865,E:E,E865)),SUMIFS(X:X,B:B,B865,E:E,E865),"")</f>
        <v/>
      </c>
      <c r="Z865" s="81" t="str">
        <f t="shared" si="55"/>
        <v/>
      </c>
      <c r="AA865" s="98">
        <f>COUNTIFS($B$1:B865,B865,$E$1:E865,E865)</f>
        <v>1</v>
      </c>
      <c r="AB865" s="98"/>
    </row>
    <row r="866" spans="1:28" ht="19.95" customHeight="1" x14ac:dyDescent="0.3">
      <c r="A866" s="9" t="s">
        <v>61</v>
      </c>
      <c r="B866" s="21" t="s">
        <v>2236</v>
      </c>
      <c r="C866" s="21" t="s">
        <v>2237</v>
      </c>
      <c r="D866" s="21" t="s">
        <v>519</v>
      </c>
      <c r="E866" s="21" t="s">
        <v>1982</v>
      </c>
      <c r="F866" s="21" t="s">
        <v>1983</v>
      </c>
      <c r="G866" s="21" t="s">
        <v>2250</v>
      </c>
      <c r="H866" s="21" t="s">
        <v>2252</v>
      </c>
      <c r="I866" s="21" t="s">
        <v>2253</v>
      </c>
      <c r="J866" s="21" t="s">
        <v>23</v>
      </c>
      <c r="K866" s="21"/>
      <c r="L866" s="21" t="s">
        <v>59</v>
      </c>
      <c r="M866" s="21" t="s">
        <v>145</v>
      </c>
      <c r="N866" s="21" t="s">
        <v>25</v>
      </c>
      <c r="O866" s="21" t="s">
        <v>146</v>
      </c>
      <c r="P866" s="21" t="s">
        <v>1905</v>
      </c>
      <c r="Q866" s="92">
        <v>10</v>
      </c>
      <c r="R866" s="22">
        <f>IF(EXACT($D$6,"LOT 3 (Tots)"),SUMIF(Inventari!K:K,Tasques!E866,Inventari!Q:Q),SUMIFS(Inventari!Q:Q,Inventari!O:O,$D$7,Inventari!K:K,Tasques!E866))</f>
        <v>444</v>
      </c>
      <c r="S866" s="22"/>
      <c r="T866" s="92">
        <f t="shared" si="52"/>
        <v>4440</v>
      </c>
      <c r="U866" s="22">
        <v>1</v>
      </c>
      <c r="V866" s="92">
        <f t="shared" si="53"/>
        <v>4440</v>
      </c>
      <c r="W866" s="87" t="e">
        <f>_xlfn.XLOOKUP(P866,#REF!,#REF!)</f>
        <v>#REF!</v>
      </c>
      <c r="X866" s="80" t="e">
        <f t="shared" si="54"/>
        <v>#REF!</v>
      </c>
      <c r="Y866" s="80" t="e">
        <f>IF(EXACT(COUNTIFS($B$1:B866,B866,$E$1:E866,E866),_xlfn.MAXIFS(AA:AA,B:B,B866,E:E,E866)),SUMIFS(X:X,B:B,B866,E:E,E866),"")</f>
        <v>#REF!</v>
      </c>
      <c r="Z866" s="81" t="str">
        <f t="shared" si="55"/>
        <v/>
      </c>
      <c r="AA866" s="98">
        <f>COUNTIFS($B$1:B866,B866,$E$1:E866,E866)</f>
        <v>2</v>
      </c>
      <c r="AB866" s="98"/>
    </row>
    <row r="867" spans="1:28" ht="19.95" customHeight="1" x14ac:dyDescent="0.3">
      <c r="A867" s="9" t="s">
        <v>61</v>
      </c>
      <c r="B867" s="21" t="s">
        <v>2236</v>
      </c>
      <c r="C867" s="21" t="s">
        <v>2237</v>
      </c>
      <c r="D867" s="21" t="s">
        <v>519</v>
      </c>
      <c r="E867" s="21" t="s">
        <v>1992</v>
      </c>
      <c r="F867" s="21" t="s">
        <v>1993</v>
      </c>
      <c r="G867" s="21" t="s">
        <v>2254</v>
      </c>
      <c r="H867" s="21" t="s">
        <v>2255</v>
      </c>
      <c r="I867" s="21" t="s">
        <v>2169</v>
      </c>
      <c r="J867" s="21" t="s">
        <v>23</v>
      </c>
      <c r="K867" s="21"/>
      <c r="L867" s="21" t="s">
        <v>59</v>
      </c>
      <c r="M867" s="21" t="s">
        <v>145</v>
      </c>
      <c r="N867" s="21" t="s">
        <v>25</v>
      </c>
      <c r="O867" s="21" t="s">
        <v>146</v>
      </c>
      <c r="P867" s="21" t="s">
        <v>1905</v>
      </c>
      <c r="Q867" s="92">
        <v>10</v>
      </c>
      <c r="R867" s="22">
        <f>IF(EXACT($D$6,"LOT 3 (Tots)"),SUMIF(Inventari!K:K,Tasques!E867,Inventari!Q:Q),SUMIFS(Inventari!Q:Q,Inventari!O:O,$D$7,Inventari!K:K,Tasques!E867))</f>
        <v>144</v>
      </c>
      <c r="S867" s="22"/>
      <c r="T867" s="92">
        <f t="shared" si="52"/>
        <v>1440</v>
      </c>
      <c r="U867" s="22">
        <v>1</v>
      </c>
      <c r="V867" s="92">
        <f t="shared" si="53"/>
        <v>1440</v>
      </c>
      <c r="W867" s="87" t="e">
        <f>_xlfn.XLOOKUP(P867,#REF!,#REF!)</f>
        <v>#REF!</v>
      </c>
      <c r="X867" s="80" t="e">
        <f t="shared" si="54"/>
        <v>#REF!</v>
      </c>
      <c r="Y867" s="80" t="str">
        <f>IF(EXACT(COUNTIFS($B$1:B867,B867,$E$1:E867,E867),_xlfn.MAXIFS(AA:AA,B:B,B867,E:E,E867)),SUMIFS(X:X,B:B,B867,E:E,E867),"")</f>
        <v/>
      </c>
      <c r="Z867" s="81" t="str">
        <f t="shared" si="55"/>
        <v/>
      </c>
      <c r="AA867" s="98">
        <f>COUNTIFS($B$1:B867,B867,$E$1:E867,E867)</f>
        <v>1</v>
      </c>
      <c r="AB867" s="98"/>
    </row>
    <row r="868" spans="1:28" ht="19.95" customHeight="1" x14ac:dyDescent="0.3">
      <c r="A868" s="9" t="s">
        <v>61</v>
      </c>
      <c r="B868" s="21" t="s">
        <v>2236</v>
      </c>
      <c r="C868" s="21" t="s">
        <v>2237</v>
      </c>
      <c r="D868" s="21" t="s">
        <v>519</v>
      </c>
      <c r="E868" s="21" t="s">
        <v>1992</v>
      </c>
      <c r="F868" s="21" t="s">
        <v>1993</v>
      </c>
      <c r="G868" s="21" t="s">
        <v>2254</v>
      </c>
      <c r="H868" s="21" t="s">
        <v>2256</v>
      </c>
      <c r="I868" s="21" t="s">
        <v>2171</v>
      </c>
      <c r="J868" s="21" t="s">
        <v>23</v>
      </c>
      <c r="K868" s="21"/>
      <c r="L868" s="21" t="s">
        <v>59</v>
      </c>
      <c r="M868" s="21" t="s">
        <v>145</v>
      </c>
      <c r="N868" s="21" t="s">
        <v>25</v>
      </c>
      <c r="O868" s="21" t="s">
        <v>146</v>
      </c>
      <c r="P868" s="21" t="s">
        <v>1905</v>
      </c>
      <c r="Q868" s="92">
        <v>10</v>
      </c>
      <c r="R868" s="22">
        <f>IF(EXACT($D$6,"LOT 3 (Tots)"),SUMIF(Inventari!K:K,Tasques!E868,Inventari!Q:Q),SUMIFS(Inventari!Q:Q,Inventari!O:O,$D$7,Inventari!K:K,Tasques!E868))</f>
        <v>144</v>
      </c>
      <c r="S868" s="22"/>
      <c r="T868" s="92">
        <f t="shared" si="52"/>
        <v>1440</v>
      </c>
      <c r="U868" s="22">
        <v>1</v>
      </c>
      <c r="V868" s="92">
        <f t="shared" si="53"/>
        <v>1440</v>
      </c>
      <c r="W868" s="87" t="e">
        <f>_xlfn.XLOOKUP(P868,#REF!,#REF!)</f>
        <v>#REF!</v>
      </c>
      <c r="X868" s="80" t="e">
        <f t="shared" si="54"/>
        <v>#REF!</v>
      </c>
      <c r="Y868" s="80" t="str">
        <f>IF(EXACT(COUNTIFS($B$1:B868,B868,$E$1:E868,E868),_xlfn.MAXIFS(AA:AA,B:B,B868,E:E,E868)),SUMIFS(X:X,B:B,B868,E:E,E868),"")</f>
        <v/>
      </c>
      <c r="Z868" s="81" t="str">
        <f t="shared" si="55"/>
        <v/>
      </c>
      <c r="AA868" s="98">
        <f>COUNTIFS($B$1:B868,B868,$E$1:E868,E868)</f>
        <v>2</v>
      </c>
      <c r="AB868" s="98"/>
    </row>
    <row r="869" spans="1:28" ht="19.95" customHeight="1" x14ac:dyDescent="0.3">
      <c r="A869" s="9" t="s">
        <v>61</v>
      </c>
      <c r="B869" s="21" t="s">
        <v>2236</v>
      </c>
      <c r="C869" s="21" t="s">
        <v>2237</v>
      </c>
      <c r="D869" s="21" t="s">
        <v>519</v>
      </c>
      <c r="E869" s="21" t="s">
        <v>1992</v>
      </c>
      <c r="F869" s="21" t="s">
        <v>1993</v>
      </c>
      <c r="G869" s="21" t="s">
        <v>2254</v>
      </c>
      <c r="H869" s="21" t="s">
        <v>2257</v>
      </c>
      <c r="I869" s="21" t="s">
        <v>2258</v>
      </c>
      <c r="J869" s="21" t="s">
        <v>23</v>
      </c>
      <c r="K869" s="21"/>
      <c r="L869" s="21" t="s">
        <v>59</v>
      </c>
      <c r="M869" s="21" t="s">
        <v>145</v>
      </c>
      <c r="N869" s="21" t="s">
        <v>25</v>
      </c>
      <c r="O869" s="21" t="s">
        <v>146</v>
      </c>
      <c r="P869" s="21" t="s">
        <v>1905</v>
      </c>
      <c r="Q869" s="92">
        <v>10</v>
      </c>
      <c r="R869" s="22">
        <f>IF(EXACT($D$6,"LOT 3 (Tots)"),SUMIF(Inventari!K:K,Tasques!E869,Inventari!Q:Q),SUMIFS(Inventari!Q:Q,Inventari!O:O,$D$7,Inventari!K:K,Tasques!E869))</f>
        <v>144</v>
      </c>
      <c r="S869" s="22"/>
      <c r="T869" s="92">
        <f t="shared" si="52"/>
        <v>1440</v>
      </c>
      <c r="U869" s="22">
        <v>1</v>
      </c>
      <c r="V869" s="92">
        <f t="shared" si="53"/>
        <v>1440</v>
      </c>
      <c r="W869" s="87" t="e">
        <f>_xlfn.XLOOKUP(P869,#REF!,#REF!)</f>
        <v>#REF!</v>
      </c>
      <c r="X869" s="80" t="e">
        <f t="shared" si="54"/>
        <v>#REF!</v>
      </c>
      <c r="Y869" s="80" t="str">
        <f>IF(EXACT(COUNTIFS($B$1:B869,B869,$E$1:E869,E869),_xlfn.MAXIFS(AA:AA,B:B,B869,E:E,E869)),SUMIFS(X:X,B:B,B869,E:E,E869),"")</f>
        <v/>
      </c>
      <c r="Z869" s="81" t="str">
        <f t="shared" si="55"/>
        <v/>
      </c>
      <c r="AA869" s="98">
        <f>COUNTIFS($B$1:B869,B869,$E$1:E869,E869)</f>
        <v>3</v>
      </c>
      <c r="AB869" s="98"/>
    </row>
    <row r="870" spans="1:28" ht="19.95" customHeight="1" x14ac:dyDescent="0.3">
      <c r="A870" s="9" t="s">
        <v>61</v>
      </c>
      <c r="B870" s="21" t="s">
        <v>2236</v>
      </c>
      <c r="C870" s="21" t="s">
        <v>2237</v>
      </c>
      <c r="D870" s="21" t="s">
        <v>519</v>
      </c>
      <c r="E870" s="21" t="s">
        <v>1992</v>
      </c>
      <c r="F870" s="21" t="s">
        <v>1993</v>
      </c>
      <c r="G870" s="21" t="s">
        <v>2254</v>
      </c>
      <c r="H870" s="21" t="s">
        <v>2259</v>
      </c>
      <c r="I870" s="21" t="s">
        <v>2175</v>
      </c>
      <c r="J870" s="21" t="s">
        <v>23</v>
      </c>
      <c r="K870" s="21"/>
      <c r="L870" s="21" t="s">
        <v>59</v>
      </c>
      <c r="M870" s="21" t="s">
        <v>145</v>
      </c>
      <c r="N870" s="21" t="s">
        <v>25</v>
      </c>
      <c r="O870" s="21" t="s">
        <v>146</v>
      </c>
      <c r="P870" s="21" t="s">
        <v>1905</v>
      </c>
      <c r="Q870" s="92">
        <v>10</v>
      </c>
      <c r="R870" s="22">
        <f>IF(EXACT($D$6,"LOT 3 (Tots)"),SUMIF(Inventari!K:K,Tasques!E870,Inventari!Q:Q),SUMIFS(Inventari!Q:Q,Inventari!O:O,$D$7,Inventari!K:K,Tasques!E870))</f>
        <v>144</v>
      </c>
      <c r="S870" s="22"/>
      <c r="T870" s="92">
        <f t="shared" si="52"/>
        <v>1440</v>
      </c>
      <c r="U870" s="22">
        <v>1</v>
      </c>
      <c r="V870" s="92">
        <f t="shared" si="53"/>
        <v>1440</v>
      </c>
      <c r="W870" s="87" t="e">
        <f>_xlfn.XLOOKUP(P870,#REF!,#REF!)</f>
        <v>#REF!</v>
      </c>
      <c r="X870" s="80" t="e">
        <f t="shared" si="54"/>
        <v>#REF!</v>
      </c>
      <c r="Y870" s="80" t="str">
        <f>IF(EXACT(COUNTIFS($B$1:B870,B870,$E$1:E870,E870),_xlfn.MAXIFS(AA:AA,B:B,B870,E:E,E870)),SUMIFS(X:X,B:B,B870,E:E,E870),"")</f>
        <v/>
      </c>
      <c r="Z870" s="81" t="str">
        <f t="shared" si="55"/>
        <v/>
      </c>
      <c r="AA870" s="98">
        <f>COUNTIFS($B$1:B870,B870,$E$1:E870,E870)</f>
        <v>4</v>
      </c>
      <c r="AB870" s="98"/>
    </row>
    <row r="871" spans="1:28" ht="19.95" customHeight="1" x14ac:dyDescent="0.3">
      <c r="A871" s="9" t="s">
        <v>61</v>
      </c>
      <c r="B871" s="21" t="s">
        <v>2236</v>
      </c>
      <c r="C871" s="21" t="s">
        <v>2237</v>
      </c>
      <c r="D871" s="21" t="s">
        <v>519</v>
      </c>
      <c r="E871" s="21" t="s">
        <v>1992</v>
      </c>
      <c r="F871" s="21" t="s">
        <v>1993</v>
      </c>
      <c r="G871" s="21" t="s">
        <v>2254</v>
      </c>
      <c r="H871" s="21" t="s">
        <v>2260</v>
      </c>
      <c r="I871" s="21" t="s">
        <v>2261</v>
      </c>
      <c r="J871" s="21" t="s">
        <v>23</v>
      </c>
      <c r="K871" s="21"/>
      <c r="L871" s="21" t="s">
        <v>59</v>
      </c>
      <c r="M871" s="21" t="s">
        <v>145</v>
      </c>
      <c r="N871" s="21" t="s">
        <v>25</v>
      </c>
      <c r="O871" s="21" t="s">
        <v>146</v>
      </c>
      <c r="P871" s="21" t="s">
        <v>1905</v>
      </c>
      <c r="Q871" s="92">
        <v>10</v>
      </c>
      <c r="R871" s="22">
        <f>IF(EXACT($D$6,"LOT 3 (Tots)"),SUMIF(Inventari!K:K,Tasques!E871,Inventari!Q:Q),SUMIFS(Inventari!Q:Q,Inventari!O:O,$D$7,Inventari!K:K,Tasques!E871))</f>
        <v>144</v>
      </c>
      <c r="S871" s="22"/>
      <c r="T871" s="92">
        <f t="shared" si="52"/>
        <v>1440</v>
      </c>
      <c r="U871" s="22">
        <v>1</v>
      </c>
      <c r="V871" s="92">
        <f t="shared" si="53"/>
        <v>1440</v>
      </c>
      <c r="W871" s="87" t="e">
        <f>_xlfn.XLOOKUP(P871,#REF!,#REF!)</f>
        <v>#REF!</v>
      </c>
      <c r="X871" s="80" t="e">
        <f t="shared" si="54"/>
        <v>#REF!</v>
      </c>
      <c r="Y871" s="80" t="e">
        <f>IF(EXACT(COUNTIFS($B$1:B871,B871,$E$1:E871,E871),_xlfn.MAXIFS(AA:AA,B:B,B871,E:E,E871)),SUMIFS(X:X,B:B,B871,E:E,E871),"")</f>
        <v>#REF!</v>
      </c>
      <c r="Z871" s="81" t="str">
        <f t="shared" si="55"/>
        <v/>
      </c>
      <c r="AA871" s="98">
        <f>COUNTIFS($B$1:B871,B871,$E$1:E871,E871)</f>
        <v>5</v>
      </c>
      <c r="AB871" s="98"/>
    </row>
    <row r="872" spans="1:28" ht="19.95" customHeight="1" x14ac:dyDescent="0.3">
      <c r="A872" s="9" t="s">
        <v>61</v>
      </c>
      <c r="B872" s="21" t="s">
        <v>2236</v>
      </c>
      <c r="C872" s="21" t="s">
        <v>2237</v>
      </c>
      <c r="D872" s="21" t="s">
        <v>519</v>
      </c>
      <c r="E872" s="21" t="s">
        <v>1999</v>
      </c>
      <c r="F872" s="21" t="s">
        <v>2000</v>
      </c>
      <c r="G872" s="21" t="s">
        <v>2262</v>
      </c>
      <c r="H872" s="21" t="s">
        <v>2263</v>
      </c>
      <c r="I872" s="21" t="s">
        <v>2169</v>
      </c>
      <c r="J872" s="21" t="s">
        <v>23</v>
      </c>
      <c r="K872" s="21"/>
      <c r="L872" s="21" t="s">
        <v>59</v>
      </c>
      <c r="M872" s="21" t="s">
        <v>145</v>
      </c>
      <c r="N872" s="21" t="s">
        <v>25</v>
      </c>
      <c r="O872" s="21" t="s">
        <v>146</v>
      </c>
      <c r="P872" s="21" t="s">
        <v>1905</v>
      </c>
      <c r="Q872" s="92">
        <v>5</v>
      </c>
      <c r="R872" s="22">
        <f>IF(EXACT($D$6,"LOT 3 (Tots)"),SUMIF(Inventari!K:K,Tasques!E872,Inventari!Q:Q),SUMIFS(Inventari!Q:Q,Inventari!O:O,$D$7,Inventari!K:K,Tasques!E872))</f>
        <v>816</v>
      </c>
      <c r="S872" s="22"/>
      <c r="T872" s="92">
        <f t="shared" si="52"/>
        <v>4080</v>
      </c>
      <c r="U872" s="22">
        <v>1</v>
      </c>
      <c r="V872" s="92">
        <f t="shared" si="53"/>
        <v>4080</v>
      </c>
      <c r="W872" s="87" t="e">
        <f>_xlfn.XLOOKUP(P872,#REF!,#REF!)</f>
        <v>#REF!</v>
      </c>
      <c r="X872" s="80" t="e">
        <f t="shared" si="54"/>
        <v>#REF!</v>
      </c>
      <c r="Y872" s="80" t="str">
        <f>IF(EXACT(COUNTIFS($B$1:B872,B872,$E$1:E872,E872),_xlfn.MAXIFS(AA:AA,B:B,B872,E:E,E872)),SUMIFS(X:X,B:B,B872,E:E,E872),"")</f>
        <v/>
      </c>
      <c r="Z872" s="81" t="str">
        <f t="shared" si="55"/>
        <v/>
      </c>
      <c r="AA872" s="98">
        <f>COUNTIFS($B$1:B872,B872,$E$1:E872,E872)</f>
        <v>1</v>
      </c>
      <c r="AB872" s="98"/>
    </row>
    <row r="873" spans="1:28" ht="19.95" customHeight="1" x14ac:dyDescent="0.3">
      <c r="A873" s="9" t="s">
        <v>61</v>
      </c>
      <c r="B873" s="21" t="s">
        <v>2236</v>
      </c>
      <c r="C873" s="21" t="s">
        <v>2237</v>
      </c>
      <c r="D873" s="21" t="s">
        <v>519</v>
      </c>
      <c r="E873" s="21" t="s">
        <v>1999</v>
      </c>
      <c r="F873" s="21" t="s">
        <v>2000</v>
      </c>
      <c r="G873" s="21" t="s">
        <v>2262</v>
      </c>
      <c r="H873" s="21" t="s">
        <v>2264</v>
      </c>
      <c r="I873" s="21" t="s">
        <v>2171</v>
      </c>
      <c r="J873" s="21" t="s">
        <v>23</v>
      </c>
      <c r="K873" s="21"/>
      <c r="L873" s="21" t="s">
        <v>59</v>
      </c>
      <c r="M873" s="21" t="s">
        <v>145</v>
      </c>
      <c r="N873" s="21" t="s">
        <v>25</v>
      </c>
      <c r="O873" s="21" t="s">
        <v>146</v>
      </c>
      <c r="P873" s="21" t="s">
        <v>1905</v>
      </c>
      <c r="Q873" s="92">
        <v>5</v>
      </c>
      <c r="R873" s="22">
        <f>IF(EXACT($D$6,"LOT 3 (Tots)"),SUMIF(Inventari!K:K,Tasques!E873,Inventari!Q:Q),SUMIFS(Inventari!Q:Q,Inventari!O:O,$D$7,Inventari!K:K,Tasques!E873))</f>
        <v>816</v>
      </c>
      <c r="S873" s="22"/>
      <c r="T873" s="92">
        <f t="shared" si="52"/>
        <v>4080</v>
      </c>
      <c r="U873" s="22">
        <v>1</v>
      </c>
      <c r="V873" s="92">
        <f t="shared" si="53"/>
        <v>4080</v>
      </c>
      <c r="W873" s="87" t="e">
        <f>_xlfn.XLOOKUP(P873,#REF!,#REF!)</f>
        <v>#REF!</v>
      </c>
      <c r="X873" s="80" t="e">
        <f t="shared" si="54"/>
        <v>#REF!</v>
      </c>
      <c r="Y873" s="80" t="str">
        <f>IF(EXACT(COUNTIFS($B$1:B873,B873,$E$1:E873,E873),_xlfn.MAXIFS(AA:AA,B:B,B873,E:E,E873)),SUMIFS(X:X,B:B,B873,E:E,E873),"")</f>
        <v/>
      </c>
      <c r="Z873" s="81" t="str">
        <f t="shared" si="55"/>
        <v/>
      </c>
      <c r="AA873" s="98">
        <f>COUNTIFS($B$1:B873,B873,$E$1:E873,E873)</f>
        <v>2</v>
      </c>
      <c r="AB873" s="98"/>
    </row>
    <row r="874" spans="1:28" ht="19.95" customHeight="1" x14ac:dyDescent="0.3">
      <c r="A874" s="9" t="s">
        <v>61</v>
      </c>
      <c r="B874" s="21" t="s">
        <v>2236</v>
      </c>
      <c r="C874" s="21" t="s">
        <v>2237</v>
      </c>
      <c r="D874" s="21" t="s">
        <v>519</v>
      </c>
      <c r="E874" s="21" t="s">
        <v>1999</v>
      </c>
      <c r="F874" s="21" t="s">
        <v>2000</v>
      </c>
      <c r="G874" s="21" t="s">
        <v>2262</v>
      </c>
      <c r="H874" s="21" t="s">
        <v>2265</v>
      </c>
      <c r="I874" s="21" t="s">
        <v>2173</v>
      </c>
      <c r="J874" s="21" t="s">
        <v>23</v>
      </c>
      <c r="K874" s="21"/>
      <c r="L874" s="21" t="s">
        <v>59</v>
      </c>
      <c r="M874" s="21" t="s">
        <v>145</v>
      </c>
      <c r="N874" s="21" t="s">
        <v>25</v>
      </c>
      <c r="O874" s="21" t="s">
        <v>146</v>
      </c>
      <c r="P874" s="21" t="s">
        <v>1905</v>
      </c>
      <c r="Q874" s="92">
        <v>5</v>
      </c>
      <c r="R874" s="22">
        <f>IF(EXACT($D$6,"LOT 3 (Tots)"),SUMIF(Inventari!K:K,Tasques!E874,Inventari!Q:Q),SUMIFS(Inventari!Q:Q,Inventari!O:O,$D$7,Inventari!K:K,Tasques!E874))</f>
        <v>816</v>
      </c>
      <c r="S874" s="22"/>
      <c r="T874" s="92">
        <f t="shared" si="52"/>
        <v>4080</v>
      </c>
      <c r="U874" s="22">
        <v>1</v>
      </c>
      <c r="V874" s="92">
        <f t="shared" si="53"/>
        <v>4080</v>
      </c>
      <c r="W874" s="87" t="e">
        <f>_xlfn.XLOOKUP(P874,#REF!,#REF!)</f>
        <v>#REF!</v>
      </c>
      <c r="X874" s="80" t="e">
        <f t="shared" si="54"/>
        <v>#REF!</v>
      </c>
      <c r="Y874" s="80" t="str">
        <f>IF(EXACT(COUNTIFS($B$1:B874,B874,$E$1:E874,E874),_xlfn.MAXIFS(AA:AA,B:B,B874,E:E,E874)),SUMIFS(X:X,B:B,B874,E:E,E874),"")</f>
        <v/>
      </c>
      <c r="Z874" s="81" t="str">
        <f t="shared" si="55"/>
        <v/>
      </c>
      <c r="AA874" s="98">
        <f>COUNTIFS($B$1:B874,B874,$E$1:E874,E874)</f>
        <v>3</v>
      </c>
      <c r="AB874" s="98"/>
    </row>
    <row r="875" spans="1:28" ht="19.95" customHeight="1" x14ac:dyDescent="0.3">
      <c r="A875" s="9" t="s">
        <v>61</v>
      </c>
      <c r="B875" s="21" t="s">
        <v>2236</v>
      </c>
      <c r="C875" s="21" t="s">
        <v>2237</v>
      </c>
      <c r="D875" s="21" t="s">
        <v>519</v>
      </c>
      <c r="E875" s="21" t="s">
        <v>1999</v>
      </c>
      <c r="F875" s="21" t="s">
        <v>2000</v>
      </c>
      <c r="G875" s="21" t="s">
        <v>2262</v>
      </c>
      <c r="H875" s="21" t="s">
        <v>2266</v>
      </c>
      <c r="I875" s="21" t="s">
        <v>2175</v>
      </c>
      <c r="J875" s="21" t="s">
        <v>23</v>
      </c>
      <c r="K875" s="21"/>
      <c r="L875" s="21" t="s">
        <v>59</v>
      </c>
      <c r="M875" s="21" t="s">
        <v>145</v>
      </c>
      <c r="N875" s="21" t="s">
        <v>25</v>
      </c>
      <c r="O875" s="21" t="s">
        <v>146</v>
      </c>
      <c r="P875" s="21" t="s">
        <v>1905</v>
      </c>
      <c r="Q875" s="92">
        <v>5</v>
      </c>
      <c r="R875" s="22">
        <f>IF(EXACT($D$6,"LOT 3 (Tots)"),SUMIF(Inventari!K:K,Tasques!E875,Inventari!Q:Q),SUMIFS(Inventari!Q:Q,Inventari!O:O,$D$7,Inventari!K:K,Tasques!E875))</f>
        <v>816</v>
      </c>
      <c r="S875" s="22"/>
      <c r="T875" s="92">
        <f t="shared" si="52"/>
        <v>4080</v>
      </c>
      <c r="U875" s="22">
        <v>1</v>
      </c>
      <c r="V875" s="92">
        <f t="shared" si="53"/>
        <v>4080</v>
      </c>
      <c r="W875" s="87" t="e">
        <f>_xlfn.XLOOKUP(P875,#REF!,#REF!)</f>
        <v>#REF!</v>
      </c>
      <c r="X875" s="80" t="e">
        <f t="shared" si="54"/>
        <v>#REF!</v>
      </c>
      <c r="Y875" s="80" t="str">
        <f>IF(EXACT(COUNTIFS($B$1:B875,B875,$E$1:E875,E875),_xlfn.MAXIFS(AA:AA,B:B,B875,E:E,E875)),SUMIFS(X:X,B:B,B875,E:E,E875),"")</f>
        <v/>
      </c>
      <c r="Z875" s="81" t="str">
        <f t="shared" si="55"/>
        <v/>
      </c>
      <c r="AA875" s="98">
        <f>COUNTIFS($B$1:B875,B875,$E$1:E875,E875)</f>
        <v>4</v>
      </c>
      <c r="AB875" s="98"/>
    </row>
    <row r="876" spans="1:28" ht="19.95" customHeight="1" x14ac:dyDescent="0.3">
      <c r="A876" s="9" t="s">
        <v>61</v>
      </c>
      <c r="B876" s="21" t="s">
        <v>2236</v>
      </c>
      <c r="C876" s="21" t="s">
        <v>2237</v>
      </c>
      <c r="D876" s="21" t="s">
        <v>519</v>
      </c>
      <c r="E876" s="21" t="s">
        <v>1999</v>
      </c>
      <c r="F876" s="21" t="s">
        <v>2000</v>
      </c>
      <c r="G876" s="21" t="s">
        <v>2262</v>
      </c>
      <c r="H876" s="21" t="s">
        <v>2267</v>
      </c>
      <c r="I876" s="21" t="s">
        <v>2268</v>
      </c>
      <c r="J876" s="21" t="s">
        <v>23</v>
      </c>
      <c r="K876" s="21"/>
      <c r="L876" s="21" t="s">
        <v>59</v>
      </c>
      <c r="M876" s="21" t="s">
        <v>145</v>
      </c>
      <c r="N876" s="21" t="s">
        <v>25</v>
      </c>
      <c r="O876" s="21" t="s">
        <v>146</v>
      </c>
      <c r="P876" s="21" t="s">
        <v>1905</v>
      </c>
      <c r="Q876" s="92">
        <v>5</v>
      </c>
      <c r="R876" s="22">
        <f>IF(EXACT($D$6,"LOT 3 (Tots)"),SUMIF(Inventari!K:K,Tasques!E876,Inventari!Q:Q),SUMIFS(Inventari!Q:Q,Inventari!O:O,$D$7,Inventari!K:K,Tasques!E876))</f>
        <v>816</v>
      </c>
      <c r="S876" s="22"/>
      <c r="T876" s="92">
        <f t="shared" si="52"/>
        <v>4080</v>
      </c>
      <c r="U876" s="22">
        <v>1</v>
      </c>
      <c r="V876" s="92">
        <f t="shared" si="53"/>
        <v>4080</v>
      </c>
      <c r="W876" s="87" t="e">
        <f>_xlfn.XLOOKUP(P876,#REF!,#REF!)</f>
        <v>#REF!</v>
      </c>
      <c r="X876" s="80" t="e">
        <f t="shared" si="54"/>
        <v>#REF!</v>
      </c>
      <c r="Y876" s="80" t="str">
        <f>IF(EXACT(COUNTIFS($B$1:B876,B876,$E$1:E876,E876),_xlfn.MAXIFS(AA:AA,B:B,B876,E:E,E876)),SUMIFS(X:X,B:B,B876,E:E,E876),"")</f>
        <v/>
      </c>
      <c r="Z876" s="81" t="str">
        <f t="shared" si="55"/>
        <v/>
      </c>
      <c r="AA876" s="98">
        <f>COUNTIFS($B$1:B876,B876,$E$1:E876,E876)</f>
        <v>5</v>
      </c>
      <c r="AB876" s="98"/>
    </row>
    <row r="877" spans="1:28" ht="19.95" customHeight="1" x14ac:dyDescent="0.3">
      <c r="A877" s="9" t="s">
        <v>61</v>
      </c>
      <c r="B877" s="21" t="s">
        <v>2236</v>
      </c>
      <c r="C877" s="21" t="s">
        <v>2237</v>
      </c>
      <c r="D877" s="21" t="s">
        <v>519</v>
      </c>
      <c r="E877" s="21" t="s">
        <v>1999</v>
      </c>
      <c r="F877" s="21" t="s">
        <v>2000</v>
      </c>
      <c r="G877" s="21" t="s">
        <v>2262</v>
      </c>
      <c r="H877" s="21" t="s">
        <v>2269</v>
      </c>
      <c r="I877" s="21" t="s">
        <v>2261</v>
      </c>
      <c r="J877" s="21" t="s">
        <v>23</v>
      </c>
      <c r="K877" s="21"/>
      <c r="L877" s="21" t="s">
        <v>59</v>
      </c>
      <c r="M877" s="21" t="s">
        <v>145</v>
      </c>
      <c r="N877" s="21" t="s">
        <v>25</v>
      </c>
      <c r="O877" s="21" t="s">
        <v>146</v>
      </c>
      <c r="P877" s="21" t="s">
        <v>1905</v>
      </c>
      <c r="Q877" s="92">
        <v>5</v>
      </c>
      <c r="R877" s="22">
        <f>IF(EXACT($D$6,"LOT 3 (Tots)"),SUMIF(Inventari!K:K,Tasques!E877,Inventari!Q:Q),SUMIFS(Inventari!Q:Q,Inventari!O:O,$D$7,Inventari!K:K,Tasques!E877))</f>
        <v>816</v>
      </c>
      <c r="S877" s="22"/>
      <c r="T877" s="92">
        <f t="shared" si="52"/>
        <v>4080</v>
      </c>
      <c r="U877" s="22">
        <v>1</v>
      </c>
      <c r="V877" s="92">
        <f t="shared" si="53"/>
        <v>4080</v>
      </c>
      <c r="W877" s="87" t="e">
        <f>_xlfn.XLOOKUP(P877,#REF!,#REF!)</f>
        <v>#REF!</v>
      </c>
      <c r="X877" s="80" t="e">
        <f t="shared" si="54"/>
        <v>#REF!</v>
      </c>
      <c r="Y877" s="80" t="e">
        <f>IF(EXACT(COUNTIFS($B$1:B877,B877,$E$1:E877,E877),_xlfn.MAXIFS(AA:AA,B:B,B877,E:E,E877)),SUMIFS(X:X,B:B,B877,E:E,E877),"")</f>
        <v>#REF!</v>
      </c>
      <c r="Z877" s="81" t="str">
        <f t="shared" si="55"/>
        <v/>
      </c>
      <c r="AA877" s="98">
        <f>COUNTIFS($B$1:B877,B877,$E$1:E877,E877)</f>
        <v>6</v>
      </c>
      <c r="AB877" s="98"/>
    </row>
    <row r="878" spans="1:28" ht="19.95" customHeight="1" x14ac:dyDescent="0.3">
      <c r="A878" s="9" t="s">
        <v>61</v>
      </c>
      <c r="B878" s="21" t="s">
        <v>2236</v>
      </c>
      <c r="C878" s="21" t="s">
        <v>2237</v>
      </c>
      <c r="D878" s="21" t="s">
        <v>519</v>
      </c>
      <c r="E878" s="21" t="s">
        <v>2270</v>
      </c>
      <c r="F878" s="21" t="s">
        <v>2271</v>
      </c>
      <c r="G878" s="21" t="s">
        <v>2272</v>
      </c>
      <c r="H878" s="21" t="s">
        <v>2273</v>
      </c>
      <c r="I878" s="21" t="s">
        <v>2274</v>
      </c>
      <c r="J878" s="21" t="s">
        <v>23</v>
      </c>
      <c r="K878" s="21"/>
      <c r="L878" s="21" t="s">
        <v>59</v>
      </c>
      <c r="M878" s="21" t="s">
        <v>145</v>
      </c>
      <c r="N878" s="21" t="s">
        <v>25</v>
      </c>
      <c r="O878" s="21" t="s">
        <v>146</v>
      </c>
      <c r="P878" s="21" t="s">
        <v>1905</v>
      </c>
      <c r="Q878" s="92">
        <v>12</v>
      </c>
      <c r="R878" s="22">
        <f>IF(EXACT($D$6,"LOT 3 (Tots)"),SUMIF(Inventari!K:K,Tasques!E878,Inventari!Q:Q),SUMIFS(Inventari!Q:Q,Inventari!O:O,$D$7,Inventari!K:K,Tasques!E878))</f>
        <v>12</v>
      </c>
      <c r="S878" s="22"/>
      <c r="T878" s="92">
        <f t="shared" si="52"/>
        <v>144</v>
      </c>
      <c r="U878" s="22">
        <v>1</v>
      </c>
      <c r="V878" s="92">
        <f t="shared" si="53"/>
        <v>144</v>
      </c>
      <c r="W878" s="87" t="e">
        <f>_xlfn.XLOOKUP(P878,#REF!,#REF!)</f>
        <v>#REF!</v>
      </c>
      <c r="X878" s="80" t="e">
        <f t="shared" si="54"/>
        <v>#REF!</v>
      </c>
      <c r="Y878" s="80" t="str">
        <f>IF(EXACT(COUNTIFS($B$1:B878,B878,$E$1:E878,E878),_xlfn.MAXIFS(AA:AA,B:B,B878,E:E,E878)),SUMIFS(X:X,B:B,B878,E:E,E878),"")</f>
        <v/>
      </c>
      <c r="Z878" s="81" t="str">
        <f t="shared" si="55"/>
        <v/>
      </c>
      <c r="AA878" s="98">
        <f>COUNTIFS($B$1:B878,B878,$E$1:E878,E878)</f>
        <v>1</v>
      </c>
      <c r="AB878" s="98"/>
    </row>
    <row r="879" spans="1:28" ht="19.95" customHeight="1" x14ac:dyDescent="0.3">
      <c r="A879" s="9" t="s">
        <v>61</v>
      </c>
      <c r="B879" s="21" t="s">
        <v>2236</v>
      </c>
      <c r="C879" s="21" t="s">
        <v>2237</v>
      </c>
      <c r="D879" s="21" t="s">
        <v>519</v>
      </c>
      <c r="E879" s="21" t="s">
        <v>2270</v>
      </c>
      <c r="F879" s="21" t="s">
        <v>2271</v>
      </c>
      <c r="G879" s="21" t="s">
        <v>2272</v>
      </c>
      <c r="H879" s="21" t="s">
        <v>2275</v>
      </c>
      <c r="I879" s="21" t="s">
        <v>2276</v>
      </c>
      <c r="J879" s="21" t="s">
        <v>23</v>
      </c>
      <c r="K879" s="21"/>
      <c r="L879" s="21" t="s">
        <v>59</v>
      </c>
      <c r="M879" s="21" t="s">
        <v>145</v>
      </c>
      <c r="N879" s="21" t="s">
        <v>25</v>
      </c>
      <c r="O879" s="21" t="s">
        <v>146</v>
      </c>
      <c r="P879" s="21" t="s">
        <v>1905</v>
      </c>
      <c r="Q879" s="92">
        <v>12</v>
      </c>
      <c r="R879" s="22">
        <f>IF(EXACT($D$6,"LOT 3 (Tots)"),SUMIF(Inventari!K:K,Tasques!E879,Inventari!Q:Q),SUMIFS(Inventari!Q:Q,Inventari!O:O,$D$7,Inventari!K:K,Tasques!E879))</f>
        <v>12</v>
      </c>
      <c r="S879" s="22"/>
      <c r="T879" s="92">
        <f t="shared" si="52"/>
        <v>144</v>
      </c>
      <c r="U879" s="22">
        <v>1</v>
      </c>
      <c r="V879" s="92">
        <f t="shared" si="53"/>
        <v>144</v>
      </c>
      <c r="W879" s="87" t="e">
        <f>_xlfn.XLOOKUP(P879,#REF!,#REF!)</f>
        <v>#REF!</v>
      </c>
      <c r="X879" s="80" t="e">
        <f t="shared" si="54"/>
        <v>#REF!</v>
      </c>
      <c r="Y879" s="80" t="str">
        <f>IF(EXACT(COUNTIFS($B$1:B879,B879,$E$1:E879,E879),_xlfn.MAXIFS(AA:AA,B:B,B879,E:E,E879)),SUMIFS(X:X,B:B,B879,E:E,E879),"")</f>
        <v/>
      </c>
      <c r="Z879" s="81" t="str">
        <f t="shared" si="55"/>
        <v/>
      </c>
      <c r="AA879" s="98">
        <f>COUNTIFS($B$1:B879,B879,$E$1:E879,E879)</f>
        <v>2</v>
      </c>
      <c r="AB879" s="98"/>
    </row>
    <row r="880" spans="1:28" ht="19.95" customHeight="1" x14ac:dyDescent="0.3">
      <c r="A880" s="9" t="s">
        <v>61</v>
      </c>
      <c r="B880" s="21" t="s">
        <v>2236</v>
      </c>
      <c r="C880" s="21" t="s">
        <v>2237</v>
      </c>
      <c r="D880" s="21" t="s">
        <v>519</v>
      </c>
      <c r="E880" s="21" t="s">
        <v>2270</v>
      </c>
      <c r="F880" s="21" t="s">
        <v>2271</v>
      </c>
      <c r="G880" s="21" t="s">
        <v>2272</v>
      </c>
      <c r="H880" s="21" t="s">
        <v>2277</v>
      </c>
      <c r="I880" s="21" t="s">
        <v>2278</v>
      </c>
      <c r="J880" s="21" t="s">
        <v>23</v>
      </c>
      <c r="K880" s="21"/>
      <c r="L880" s="21" t="s">
        <v>59</v>
      </c>
      <c r="M880" s="21" t="s">
        <v>145</v>
      </c>
      <c r="N880" s="21" t="s">
        <v>25</v>
      </c>
      <c r="O880" s="21" t="s">
        <v>146</v>
      </c>
      <c r="P880" s="21" t="s">
        <v>1905</v>
      </c>
      <c r="Q880" s="92">
        <v>12</v>
      </c>
      <c r="R880" s="22">
        <f>IF(EXACT($D$6,"LOT 3 (Tots)"),SUMIF(Inventari!K:K,Tasques!E880,Inventari!Q:Q),SUMIFS(Inventari!Q:Q,Inventari!O:O,$D$7,Inventari!K:K,Tasques!E880))</f>
        <v>12</v>
      </c>
      <c r="S880" s="22"/>
      <c r="T880" s="92">
        <f t="shared" si="52"/>
        <v>144</v>
      </c>
      <c r="U880" s="22">
        <v>1</v>
      </c>
      <c r="V880" s="92">
        <f t="shared" si="53"/>
        <v>144</v>
      </c>
      <c r="W880" s="87" t="e">
        <f>_xlfn.XLOOKUP(P880,#REF!,#REF!)</f>
        <v>#REF!</v>
      </c>
      <c r="X880" s="80" t="e">
        <f t="shared" si="54"/>
        <v>#REF!</v>
      </c>
      <c r="Y880" s="80" t="str">
        <f>IF(EXACT(COUNTIFS($B$1:B880,B880,$E$1:E880,E880),_xlfn.MAXIFS(AA:AA,B:B,B880,E:E,E880)),SUMIFS(X:X,B:B,B880,E:E,E880),"")</f>
        <v/>
      </c>
      <c r="Z880" s="81" t="str">
        <f t="shared" si="55"/>
        <v/>
      </c>
      <c r="AA880" s="98">
        <f>COUNTIFS($B$1:B880,B880,$E$1:E880,E880)</f>
        <v>3</v>
      </c>
      <c r="AB880" s="98"/>
    </row>
    <row r="881" spans="1:28" ht="19.95" customHeight="1" x14ac:dyDescent="0.3">
      <c r="A881" s="9" t="s">
        <v>61</v>
      </c>
      <c r="B881" s="21" t="s">
        <v>2236</v>
      </c>
      <c r="C881" s="21" t="s">
        <v>2237</v>
      </c>
      <c r="D881" s="21" t="s">
        <v>519</v>
      </c>
      <c r="E881" s="21" t="s">
        <v>2270</v>
      </c>
      <c r="F881" s="21" t="s">
        <v>2271</v>
      </c>
      <c r="G881" s="21" t="s">
        <v>2272</v>
      </c>
      <c r="H881" s="21" t="s">
        <v>2279</v>
      </c>
      <c r="I881" s="21" t="s">
        <v>2280</v>
      </c>
      <c r="J881" s="21" t="s">
        <v>23</v>
      </c>
      <c r="K881" s="21"/>
      <c r="L881" s="21" t="s">
        <v>59</v>
      </c>
      <c r="M881" s="21" t="s">
        <v>145</v>
      </c>
      <c r="N881" s="21" t="s">
        <v>25</v>
      </c>
      <c r="O881" s="21" t="s">
        <v>146</v>
      </c>
      <c r="P881" s="21" t="s">
        <v>1905</v>
      </c>
      <c r="Q881" s="92">
        <v>12</v>
      </c>
      <c r="R881" s="22">
        <f>IF(EXACT($D$6,"LOT 3 (Tots)"),SUMIF(Inventari!K:K,Tasques!E881,Inventari!Q:Q),SUMIFS(Inventari!Q:Q,Inventari!O:O,$D$7,Inventari!K:K,Tasques!E881))</f>
        <v>12</v>
      </c>
      <c r="S881" s="22"/>
      <c r="T881" s="92">
        <f t="shared" si="52"/>
        <v>144</v>
      </c>
      <c r="U881" s="22">
        <v>1</v>
      </c>
      <c r="V881" s="92">
        <f t="shared" si="53"/>
        <v>144</v>
      </c>
      <c r="W881" s="87" t="e">
        <f>_xlfn.XLOOKUP(P881,#REF!,#REF!)</f>
        <v>#REF!</v>
      </c>
      <c r="X881" s="80" t="e">
        <f t="shared" si="54"/>
        <v>#REF!</v>
      </c>
      <c r="Y881" s="80" t="str">
        <f>IF(EXACT(COUNTIFS($B$1:B881,B881,$E$1:E881,E881),_xlfn.MAXIFS(AA:AA,B:B,B881,E:E,E881)),SUMIFS(X:X,B:B,B881,E:E,E881),"")</f>
        <v/>
      </c>
      <c r="Z881" s="81" t="str">
        <f t="shared" si="55"/>
        <v/>
      </c>
      <c r="AA881" s="98">
        <f>COUNTIFS($B$1:B881,B881,$E$1:E881,E881)</f>
        <v>4</v>
      </c>
      <c r="AB881" s="98"/>
    </row>
    <row r="882" spans="1:28" ht="19.95" customHeight="1" x14ac:dyDescent="0.3">
      <c r="A882" s="9" t="s">
        <v>61</v>
      </c>
      <c r="B882" s="21" t="s">
        <v>2236</v>
      </c>
      <c r="C882" s="21" t="s">
        <v>2237</v>
      </c>
      <c r="D882" s="21" t="s">
        <v>519</v>
      </c>
      <c r="E882" s="21" t="s">
        <v>2270</v>
      </c>
      <c r="F882" s="21" t="s">
        <v>2271</v>
      </c>
      <c r="G882" s="21" t="s">
        <v>2272</v>
      </c>
      <c r="H882" s="21" t="s">
        <v>2281</v>
      </c>
      <c r="I882" s="21" t="s">
        <v>2282</v>
      </c>
      <c r="J882" s="21" t="s">
        <v>23</v>
      </c>
      <c r="K882" s="21"/>
      <c r="L882" s="21" t="s">
        <v>59</v>
      </c>
      <c r="M882" s="21" t="s">
        <v>145</v>
      </c>
      <c r="N882" s="21" t="s">
        <v>25</v>
      </c>
      <c r="O882" s="21" t="s">
        <v>146</v>
      </c>
      <c r="P882" s="21" t="s">
        <v>1905</v>
      </c>
      <c r="Q882" s="92">
        <v>12</v>
      </c>
      <c r="R882" s="22">
        <f>IF(EXACT($D$6,"LOT 3 (Tots)"),SUMIF(Inventari!K:K,Tasques!E882,Inventari!Q:Q),SUMIFS(Inventari!Q:Q,Inventari!O:O,$D$7,Inventari!K:K,Tasques!E882))</f>
        <v>12</v>
      </c>
      <c r="S882" s="22"/>
      <c r="T882" s="92">
        <f t="shared" si="52"/>
        <v>144</v>
      </c>
      <c r="U882" s="22">
        <v>1</v>
      </c>
      <c r="V882" s="92">
        <f t="shared" si="53"/>
        <v>144</v>
      </c>
      <c r="W882" s="87" t="e">
        <f>_xlfn.XLOOKUP(P882,#REF!,#REF!)</f>
        <v>#REF!</v>
      </c>
      <c r="X882" s="80" t="e">
        <f t="shared" si="54"/>
        <v>#REF!</v>
      </c>
      <c r="Y882" s="80" t="e">
        <f>IF(EXACT(COUNTIFS($B$1:B882,B882,$E$1:E882,E882),_xlfn.MAXIFS(AA:AA,B:B,B882,E:E,E882)),SUMIFS(X:X,B:B,B882,E:E,E882),"")</f>
        <v>#REF!</v>
      </c>
      <c r="Z882" s="81" t="str">
        <f t="shared" si="55"/>
        <v/>
      </c>
      <c r="AA882" s="98">
        <f>COUNTIFS($B$1:B882,B882,$E$1:E882,E882)</f>
        <v>5</v>
      </c>
      <c r="AB882" s="98"/>
    </row>
    <row r="883" spans="1:28" ht="19.95" customHeight="1" x14ac:dyDescent="0.3">
      <c r="A883" s="9" t="s">
        <v>61</v>
      </c>
      <c r="B883" s="21" t="s">
        <v>2236</v>
      </c>
      <c r="C883" s="21" t="s">
        <v>2237</v>
      </c>
      <c r="D883" s="21" t="s">
        <v>519</v>
      </c>
      <c r="E883" s="21" t="s">
        <v>2018</v>
      </c>
      <c r="F883" s="21" t="s">
        <v>2019</v>
      </c>
      <c r="G883" s="21" t="s">
        <v>2283</v>
      </c>
      <c r="H883" s="21" t="s">
        <v>2284</v>
      </c>
      <c r="I883" s="21" t="s">
        <v>2285</v>
      </c>
      <c r="J883" s="21" t="s">
        <v>23</v>
      </c>
      <c r="K883" s="21"/>
      <c r="L883" s="21" t="s">
        <v>59</v>
      </c>
      <c r="M883" s="21" t="s">
        <v>145</v>
      </c>
      <c r="N883" s="21" t="s">
        <v>25</v>
      </c>
      <c r="O883" s="21" t="s">
        <v>146</v>
      </c>
      <c r="P883" s="21" t="s">
        <v>1905</v>
      </c>
      <c r="Q883" s="92">
        <v>4</v>
      </c>
      <c r="R883" s="22">
        <f>IF(EXACT($D$6,"LOT 3 (Tots)"),SUMIF(Inventari!K:K,Tasques!E883,Inventari!Q:Q),SUMIFS(Inventari!Q:Q,Inventari!O:O,$D$7,Inventari!K:K,Tasques!E883))</f>
        <v>3710</v>
      </c>
      <c r="S883" s="22"/>
      <c r="T883" s="92">
        <f t="shared" si="52"/>
        <v>14840</v>
      </c>
      <c r="U883" s="22">
        <v>1</v>
      </c>
      <c r="V883" s="92">
        <f t="shared" si="53"/>
        <v>14840</v>
      </c>
      <c r="W883" s="87" t="e">
        <f>_xlfn.XLOOKUP(P883,#REF!,#REF!)</f>
        <v>#REF!</v>
      </c>
      <c r="X883" s="80" t="e">
        <f t="shared" si="54"/>
        <v>#REF!</v>
      </c>
      <c r="Y883" s="80" t="str">
        <f>IF(EXACT(COUNTIFS($B$1:B883,B883,$E$1:E883,E883),_xlfn.MAXIFS(AA:AA,B:B,B883,E:E,E883)),SUMIFS(X:X,B:B,B883,E:E,E883),"")</f>
        <v/>
      </c>
      <c r="Z883" s="81" t="str">
        <f t="shared" si="55"/>
        <v/>
      </c>
      <c r="AA883" s="98">
        <f>COUNTIFS($B$1:B883,B883,$E$1:E883,E883)</f>
        <v>1</v>
      </c>
      <c r="AB883" s="98"/>
    </row>
    <row r="884" spans="1:28" ht="19.95" customHeight="1" x14ac:dyDescent="0.3">
      <c r="A884" s="9" t="s">
        <v>61</v>
      </c>
      <c r="B884" s="21" t="s">
        <v>2236</v>
      </c>
      <c r="C884" s="21" t="s">
        <v>2237</v>
      </c>
      <c r="D884" s="21" t="s">
        <v>519</v>
      </c>
      <c r="E884" s="21" t="s">
        <v>2018</v>
      </c>
      <c r="F884" s="21" t="s">
        <v>2019</v>
      </c>
      <c r="G884" s="21" t="s">
        <v>2283</v>
      </c>
      <c r="H884" s="21" t="s">
        <v>2286</v>
      </c>
      <c r="I884" s="21" t="s">
        <v>2287</v>
      </c>
      <c r="J884" s="21" t="s">
        <v>23</v>
      </c>
      <c r="K884" s="21"/>
      <c r="L884" s="21" t="s">
        <v>59</v>
      </c>
      <c r="M884" s="21" t="s">
        <v>145</v>
      </c>
      <c r="N884" s="21" t="s">
        <v>25</v>
      </c>
      <c r="O884" s="21" t="s">
        <v>146</v>
      </c>
      <c r="P884" s="21" t="s">
        <v>1905</v>
      </c>
      <c r="Q884" s="92">
        <v>4</v>
      </c>
      <c r="R884" s="22">
        <f>IF(EXACT($D$6,"LOT 3 (Tots)"),SUMIF(Inventari!K:K,Tasques!E884,Inventari!Q:Q),SUMIFS(Inventari!Q:Q,Inventari!O:O,$D$7,Inventari!K:K,Tasques!E884))</f>
        <v>3710</v>
      </c>
      <c r="S884" s="22"/>
      <c r="T884" s="92">
        <f t="shared" si="52"/>
        <v>14840</v>
      </c>
      <c r="U884" s="22">
        <v>1</v>
      </c>
      <c r="V884" s="92">
        <f t="shared" si="53"/>
        <v>14840</v>
      </c>
      <c r="W884" s="87" t="e">
        <f>_xlfn.XLOOKUP(P884,#REF!,#REF!)</f>
        <v>#REF!</v>
      </c>
      <c r="X884" s="80" t="e">
        <f t="shared" si="54"/>
        <v>#REF!</v>
      </c>
      <c r="Y884" s="80" t="str">
        <f>IF(EXACT(COUNTIFS($B$1:B884,B884,$E$1:E884,E884),_xlfn.MAXIFS(AA:AA,B:B,B884,E:E,E884)),SUMIFS(X:X,B:B,B884,E:E,E884),"")</f>
        <v/>
      </c>
      <c r="Z884" s="81" t="str">
        <f t="shared" si="55"/>
        <v/>
      </c>
      <c r="AA884" s="98">
        <f>COUNTIFS($B$1:B884,B884,$E$1:E884,E884)</f>
        <v>2</v>
      </c>
      <c r="AB884" s="98"/>
    </row>
    <row r="885" spans="1:28" ht="19.95" customHeight="1" x14ac:dyDescent="0.3">
      <c r="A885" s="9" t="s">
        <v>61</v>
      </c>
      <c r="B885" s="21" t="s">
        <v>2236</v>
      </c>
      <c r="C885" s="21" t="s">
        <v>2237</v>
      </c>
      <c r="D885" s="21" t="s">
        <v>519</v>
      </c>
      <c r="E885" s="21" t="s">
        <v>2018</v>
      </c>
      <c r="F885" s="21" t="s">
        <v>2019</v>
      </c>
      <c r="G885" s="21" t="s">
        <v>2283</v>
      </c>
      <c r="H885" s="21" t="s">
        <v>2288</v>
      </c>
      <c r="I885" s="21" t="s">
        <v>2289</v>
      </c>
      <c r="J885" s="21" t="s">
        <v>23</v>
      </c>
      <c r="K885" s="21"/>
      <c r="L885" s="21" t="s">
        <v>59</v>
      </c>
      <c r="M885" s="21" t="s">
        <v>145</v>
      </c>
      <c r="N885" s="21" t="s">
        <v>25</v>
      </c>
      <c r="O885" s="21" t="s">
        <v>146</v>
      </c>
      <c r="P885" s="21" t="s">
        <v>1905</v>
      </c>
      <c r="Q885" s="92">
        <v>4</v>
      </c>
      <c r="R885" s="22">
        <f>IF(EXACT($D$6,"LOT 3 (Tots)"),SUMIF(Inventari!K:K,Tasques!E885,Inventari!Q:Q),SUMIFS(Inventari!Q:Q,Inventari!O:O,$D$7,Inventari!K:K,Tasques!E885))</f>
        <v>3710</v>
      </c>
      <c r="S885" s="22"/>
      <c r="T885" s="92">
        <f t="shared" si="52"/>
        <v>14840</v>
      </c>
      <c r="U885" s="22">
        <v>1</v>
      </c>
      <c r="V885" s="92">
        <f t="shared" si="53"/>
        <v>14840</v>
      </c>
      <c r="W885" s="87" t="e">
        <f>_xlfn.XLOOKUP(P885,#REF!,#REF!)</f>
        <v>#REF!</v>
      </c>
      <c r="X885" s="80" t="e">
        <f t="shared" si="54"/>
        <v>#REF!</v>
      </c>
      <c r="Y885" s="80" t="str">
        <f>IF(EXACT(COUNTIFS($B$1:B885,B885,$E$1:E885,E885),_xlfn.MAXIFS(AA:AA,B:B,B885,E:E,E885)),SUMIFS(X:X,B:B,B885,E:E,E885),"")</f>
        <v/>
      </c>
      <c r="Z885" s="81" t="str">
        <f t="shared" si="55"/>
        <v/>
      </c>
      <c r="AA885" s="98">
        <f>COUNTIFS($B$1:B885,B885,$E$1:E885,E885)</f>
        <v>3</v>
      </c>
      <c r="AB885" s="98"/>
    </row>
    <row r="886" spans="1:28" ht="19.95" customHeight="1" x14ac:dyDescent="0.3">
      <c r="A886" s="9" t="s">
        <v>61</v>
      </c>
      <c r="B886" s="21" t="s">
        <v>2236</v>
      </c>
      <c r="C886" s="21" t="s">
        <v>2237</v>
      </c>
      <c r="D886" s="21" t="s">
        <v>519</v>
      </c>
      <c r="E886" s="21" t="s">
        <v>2018</v>
      </c>
      <c r="F886" s="21" t="s">
        <v>2019</v>
      </c>
      <c r="G886" s="21" t="s">
        <v>2283</v>
      </c>
      <c r="H886" s="21" t="s">
        <v>2290</v>
      </c>
      <c r="I886" s="21" t="s">
        <v>2291</v>
      </c>
      <c r="J886" s="21" t="s">
        <v>23</v>
      </c>
      <c r="K886" s="21"/>
      <c r="L886" s="21" t="s">
        <v>59</v>
      </c>
      <c r="M886" s="21" t="s">
        <v>145</v>
      </c>
      <c r="N886" s="21" t="s">
        <v>25</v>
      </c>
      <c r="O886" s="21" t="s">
        <v>146</v>
      </c>
      <c r="P886" s="21" t="s">
        <v>1905</v>
      </c>
      <c r="Q886" s="92">
        <v>4</v>
      </c>
      <c r="R886" s="22">
        <f>IF(EXACT($D$6,"LOT 3 (Tots)"),SUMIF(Inventari!K:K,Tasques!E886,Inventari!Q:Q),SUMIFS(Inventari!Q:Q,Inventari!O:O,$D$7,Inventari!K:K,Tasques!E886))</f>
        <v>3710</v>
      </c>
      <c r="S886" s="22"/>
      <c r="T886" s="92">
        <f t="shared" si="52"/>
        <v>14840</v>
      </c>
      <c r="U886" s="22">
        <v>1</v>
      </c>
      <c r="V886" s="92">
        <f t="shared" si="53"/>
        <v>14840</v>
      </c>
      <c r="W886" s="87" t="e">
        <f>_xlfn.XLOOKUP(P886,#REF!,#REF!)</f>
        <v>#REF!</v>
      </c>
      <c r="X886" s="80" t="e">
        <f t="shared" si="54"/>
        <v>#REF!</v>
      </c>
      <c r="Y886" s="80" t="str">
        <f>IF(EXACT(COUNTIFS($B$1:B886,B886,$E$1:E886,E886),_xlfn.MAXIFS(AA:AA,B:B,B886,E:E,E886)),SUMIFS(X:X,B:B,B886,E:E,E886),"")</f>
        <v/>
      </c>
      <c r="Z886" s="81" t="str">
        <f t="shared" si="55"/>
        <v/>
      </c>
      <c r="AA886" s="98">
        <f>COUNTIFS($B$1:B886,B886,$E$1:E886,E886)</f>
        <v>4</v>
      </c>
      <c r="AB886" s="98"/>
    </row>
    <row r="887" spans="1:28" ht="19.95" customHeight="1" x14ac:dyDescent="0.3">
      <c r="A887" s="9" t="s">
        <v>61</v>
      </c>
      <c r="B887" s="21" t="s">
        <v>2236</v>
      </c>
      <c r="C887" s="21" t="s">
        <v>2237</v>
      </c>
      <c r="D887" s="21" t="s">
        <v>519</v>
      </c>
      <c r="E887" s="21" t="s">
        <v>2018</v>
      </c>
      <c r="F887" s="21" t="s">
        <v>2019</v>
      </c>
      <c r="G887" s="21" t="s">
        <v>2283</v>
      </c>
      <c r="H887" s="21" t="s">
        <v>2292</v>
      </c>
      <c r="I887" s="21" t="s">
        <v>2293</v>
      </c>
      <c r="J887" s="21" t="s">
        <v>23</v>
      </c>
      <c r="K887" s="21"/>
      <c r="L887" s="21" t="s">
        <v>59</v>
      </c>
      <c r="M887" s="21" t="s">
        <v>145</v>
      </c>
      <c r="N887" s="21" t="s">
        <v>25</v>
      </c>
      <c r="O887" s="21" t="s">
        <v>146</v>
      </c>
      <c r="P887" s="21" t="s">
        <v>1905</v>
      </c>
      <c r="Q887" s="92">
        <v>4</v>
      </c>
      <c r="R887" s="22">
        <f>IF(EXACT($D$6,"LOT 3 (Tots)"),SUMIF(Inventari!K:K,Tasques!E887,Inventari!Q:Q),SUMIFS(Inventari!Q:Q,Inventari!O:O,$D$7,Inventari!K:K,Tasques!E887))</f>
        <v>3710</v>
      </c>
      <c r="S887" s="22"/>
      <c r="T887" s="92">
        <f t="shared" si="52"/>
        <v>14840</v>
      </c>
      <c r="U887" s="22">
        <v>1</v>
      </c>
      <c r="V887" s="92">
        <f t="shared" si="53"/>
        <v>14840</v>
      </c>
      <c r="W887" s="87" t="e">
        <f>_xlfn.XLOOKUP(P887,#REF!,#REF!)</f>
        <v>#REF!</v>
      </c>
      <c r="X887" s="80" t="e">
        <f t="shared" si="54"/>
        <v>#REF!</v>
      </c>
      <c r="Y887" s="80" t="e">
        <f>IF(EXACT(COUNTIFS($B$1:B887,B887,$E$1:E887,E887),_xlfn.MAXIFS(AA:AA,B:B,B887,E:E,E887)),SUMIFS(X:X,B:B,B887,E:E,E887),"")</f>
        <v>#REF!</v>
      </c>
      <c r="Z887" s="81" t="str">
        <f t="shared" si="55"/>
        <v/>
      </c>
      <c r="AA887" s="98">
        <f>COUNTIFS($B$1:B887,B887,$E$1:E887,E887)</f>
        <v>5</v>
      </c>
      <c r="AB887" s="98"/>
    </row>
    <row r="888" spans="1:28" ht="19.95" customHeight="1" x14ac:dyDescent="0.3">
      <c r="A888" s="9" t="s">
        <v>61</v>
      </c>
      <c r="B888" s="21" t="s">
        <v>2236</v>
      </c>
      <c r="C888" s="21" t="s">
        <v>2237</v>
      </c>
      <c r="D888" s="21" t="s">
        <v>519</v>
      </c>
      <c r="E888" s="21" t="s">
        <v>2033</v>
      </c>
      <c r="F888" s="21" t="s">
        <v>2034</v>
      </c>
      <c r="G888" s="21" t="s">
        <v>2294</v>
      </c>
      <c r="H888" s="21" t="s">
        <v>2295</v>
      </c>
      <c r="I888" s="21" t="s">
        <v>2231</v>
      </c>
      <c r="J888" s="21" t="s">
        <v>23</v>
      </c>
      <c r="K888" s="21"/>
      <c r="L888" s="21" t="s">
        <v>59</v>
      </c>
      <c r="M888" s="21" t="s">
        <v>145</v>
      </c>
      <c r="N888" s="21" t="s">
        <v>25</v>
      </c>
      <c r="O888" s="21" t="s">
        <v>146</v>
      </c>
      <c r="P888" s="21" t="s">
        <v>1905</v>
      </c>
      <c r="Q888" s="92">
        <v>4</v>
      </c>
      <c r="R888" s="22">
        <f>IF(EXACT($D$6,"LOT 3 (Tots)"),SUMIF(Inventari!K:K,Tasques!E888,Inventari!Q:Q),SUMIFS(Inventari!Q:Q,Inventari!O:O,$D$7,Inventari!K:K,Tasques!E888))</f>
        <v>90</v>
      </c>
      <c r="S888" s="22"/>
      <c r="T888" s="92">
        <f t="shared" si="52"/>
        <v>360</v>
      </c>
      <c r="U888" s="22">
        <v>1</v>
      </c>
      <c r="V888" s="92">
        <f t="shared" si="53"/>
        <v>360</v>
      </c>
      <c r="W888" s="87" t="e">
        <f>_xlfn.XLOOKUP(P888,#REF!,#REF!)</f>
        <v>#REF!</v>
      </c>
      <c r="X888" s="80" t="e">
        <f t="shared" si="54"/>
        <v>#REF!</v>
      </c>
      <c r="Y888" s="80" t="str">
        <f>IF(EXACT(COUNTIFS($B$1:B888,B888,$E$1:E888,E888),_xlfn.MAXIFS(AA:AA,B:B,B888,E:E,E888)),SUMIFS(X:X,B:B,B888,E:E,E888),"")</f>
        <v/>
      </c>
      <c r="Z888" s="81" t="str">
        <f t="shared" si="55"/>
        <v/>
      </c>
      <c r="AA888" s="98">
        <f>COUNTIFS($B$1:B888,B888,$E$1:E888,E888)</f>
        <v>1</v>
      </c>
      <c r="AB888" s="98"/>
    </row>
    <row r="889" spans="1:28" ht="19.95" customHeight="1" x14ac:dyDescent="0.3">
      <c r="A889" s="9" t="s">
        <v>61</v>
      </c>
      <c r="B889" s="21" t="s">
        <v>2236</v>
      </c>
      <c r="C889" s="21" t="s">
        <v>2237</v>
      </c>
      <c r="D889" s="21" t="s">
        <v>519</v>
      </c>
      <c r="E889" s="21" t="s">
        <v>2033</v>
      </c>
      <c r="F889" s="21" t="s">
        <v>2034</v>
      </c>
      <c r="G889" s="21" t="s">
        <v>2294</v>
      </c>
      <c r="H889" s="21" t="s">
        <v>2296</v>
      </c>
      <c r="I889" s="21" t="s">
        <v>2297</v>
      </c>
      <c r="J889" s="21" t="s">
        <v>23</v>
      </c>
      <c r="K889" s="21"/>
      <c r="L889" s="21" t="s">
        <v>59</v>
      </c>
      <c r="M889" s="21" t="s">
        <v>145</v>
      </c>
      <c r="N889" s="21" t="s">
        <v>25</v>
      </c>
      <c r="O889" s="21" t="s">
        <v>146</v>
      </c>
      <c r="P889" s="21" t="s">
        <v>1905</v>
      </c>
      <c r="Q889" s="92">
        <v>4</v>
      </c>
      <c r="R889" s="22">
        <f>IF(EXACT($D$6,"LOT 3 (Tots)"),SUMIF(Inventari!K:K,Tasques!E889,Inventari!Q:Q),SUMIFS(Inventari!Q:Q,Inventari!O:O,$D$7,Inventari!K:K,Tasques!E889))</f>
        <v>90</v>
      </c>
      <c r="S889" s="22"/>
      <c r="T889" s="92">
        <f t="shared" si="52"/>
        <v>360</v>
      </c>
      <c r="U889" s="22">
        <v>1</v>
      </c>
      <c r="V889" s="92">
        <f t="shared" si="53"/>
        <v>360</v>
      </c>
      <c r="W889" s="87" t="e">
        <f>_xlfn.XLOOKUP(P889,#REF!,#REF!)</f>
        <v>#REF!</v>
      </c>
      <c r="X889" s="80" t="e">
        <f t="shared" si="54"/>
        <v>#REF!</v>
      </c>
      <c r="Y889" s="80" t="str">
        <f>IF(EXACT(COUNTIFS($B$1:B889,B889,$E$1:E889,E889),_xlfn.MAXIFS(AA:AA,B:B,B889,E:E,E889)),SUMIFS(X:X,B:B,B889,E:E,E889),"")</f>
        <v/>
      </c>
      <c r="Z889" s="81" t="str">
        <f t="shared" si="55"/>
        <v/>
      </c>
      <c r="AA889" s="98">
        <f>COUNTIFS($B$1:B889,B889,$E$1:E889,E889)</f>
        <v>2</v>
      </c>
      <c r="AB889" s="98"/>
    </row>
    <row r="890" spans="1:28" ht="19.95" customHeight="1" x14ac:dyDescent="0.3">
      <c r="A890" s="9" t="s">
        <v>61</v>
      </c>
      <c r="B890" s="21" t="s">
        <v>2236</v>
      </c>
      <c r="C890" s="21" t="s">
        <v>2237</v>
      </c>
      <c r="D890" s="21" t="s">
        <v>519</v>
      </c>
      <c r="E890" s="21" t="s">
        <v>2033</v>
      </c>
      <c r="F890" s="21" t="s">
        <v>2034</v>
      </c>
      <c r="G890" s="21" t="s">
        <v>2294</v>
      </c>
      <c r="H890" s="21" t="s">
        <v>2298</v>
      </c>
      <c r="I890" s="21" t="s">
        <v>2233</v>
      </c>
      <c r="J890" s="21" t="s">
        <v>23</v>
      </c>
      <c r="K890" s="21"/>
      <c r="L890" s="21" t="s">
        <v>59</v>
      </c>
      <c r="M890" s="21" t="s">
        <v>145</v>
      </c>
      <c r="N890" s="21" t="s">
        <v>25</v>
      </c>
      <c r="O890" s="21" t="s">
        <v>146</v>
      </c>
      <c r="P890" s="21" t="s">
        <v>1905</v>
      </c>
      <c r="Q890" s="92">
        <v>4</v>
      </c>
      <c r="R890" s="22">
        <f>IF(EXACT($D$6,"LOT 3 (Tots)"),SUMIF(Inventari!K:K,Tasques!E890,Inventari!Q:Q),SUMIFS(Inventari!Q:Q,Inventari!O:O,$D$7,Inventari!K:K,Tasques!E890))</f>
        <v>90</v>
      </c>
      <c r="S890" s="22"/>
      <c r="T890" s="92">
        <f t="shared" si="52"/>
        <v>360</v>
      </c>
      <c r="U890" s="22">
        <v>1</v>
      </c>
      <c r="V890" s="92">
        <f t="shared" si="53"/>
        <v>360</v>
      </c>
      <c r="W890" s="87" t="e">
        <f>_xlfn.XLOOKUP(P890,#REF!,#REF!)</f>
        <v>#REF!</v>
      </c>
      <c r="X890" s="80" t="e">
        <f t="shared" si="54"/>
        <v>#REF!</v>
      </c>
      <c r="Y890" s="80" t="str">
        <f>IF(EXACT(COUNTIFS($B$1:B890,B890,$E$1:E890,E890),_xlfn.MAXIFS(AA:AA,B:B,B890,E:E,E890)),SUMIFS(X:X,B:B,B890,E:E,E890),"")</f>
        <v/>
      </c>
      <c r="Z890" s="81" t="str">
        <f t="shared" si="55"/>
        <v/>
      </c>
      <c r="AA890" s="98">
        <f>COUNTIFS($B$1:B890,B890,$E$1:E890,E890)</f>
        <v>3</v>
      </c>
      <c r="AB890" s="98"/>
    </row>
    <row r="891" spans="1:28" ht="19.95" customHeight="1" x14ac:dyDescent="0.3">
      <c r="A891" s="9" t="s">
        <v>61</v>
      </c>
      <c r="B891" s="21" t="s">
        <v>2236</v>
      </c>
      <c r="C891" s="21" t="s">
        <v>2237</v>
      </c>
      <c r="D891" s="21" t="s">
        <v>519</v>
      </c>
      <c r="E891" s="21" t="s">
        <v>2033</v>
      </c>
      <c r="F891" s="21" t="s">
        <v>2034</v>
      </c>
      <c r="G891" s="21" t="s">
        <v>2294</v>
      </c>
      <c r="H891" s="21" t="s">
        <v>2299</v>
      </c>
      <c r="I891" s="21" t="s">
        <v>2235</v>
      </c>
      <c r="J891" s="21" t="s">
        <v>23</v>
      </c>
      <c r="K891" s="21"/>
      <c r="L891" s="21" t="s">
        <v>59</v>
      </c>
      <c r="M891" s="21" t="s">
        <v>145</v>
      </c>
      <c r="N891" s="21" t="s">
        <v>25</v>
      </c>
      <c r="O891" s="21" t="s">
        <v>146</v>
      </c>
      <c r="P891" s="21" t="s">
        <v>1905</v>
      </c>
      <c r="Q891" s="92">
        <v>4</v>
      </c>
      <c r="R891" s="22">
        <f>IF(EXACT($D$6,"LOT 3 (Tots)"),SUMIF(Inventari!K:K,Tasques!E891,Inventari!Q:Q),SUMIFS(Inventari!Q:Q,Inventari!O:O,$D$7,Inventari!K:K,Tasques!E891))</f>
        <v>90</v>
      </c>
      <c r="S891" s="22"/>
      <c r="T891" s="92">
        <f t="shared" si="52"/>
        <v>360</v>
      </c>
      <c r="U891" s="22">
        <v>1</v>
      </c>
      <c r="V891" s="92">
        <f t="shared" si="53"/>
        <v>360</v>
      </c>
      <c r="W891" s="87" t="e">
        <f>_xlfn.XLOOKUP(P891,#REF!,#REF!)</f>
        <v>#REF!</v>
      </c>
      <c r="X891" s="80" t="e">
        <f t="shared" si="54"/>
        <v>#REF!</v>
      </c>
      <c r="Y891" s="80" t="e">
        <f>IF(EXACT(COUNTIFS($B$1:B891,B891,$E$1:E891,E891),_xlfn.MAXIFS(AA:AA,B:B,B891,E:E,E891)),SUMIFS(X:X,B:B,B891,E:E,E891),"")</f>
        <v>#REF!</v>
      </c>
      <c r="Z891" s="81" t="str">
        <f t="shared" si="55"/>
        <v/>
      </c>
      <c r="AA891" s="98">
        <f>COUNTIFS($B$1:B891,B891,$E$1:E891,E891)</f>
        <v>4</v>
      </c>
      <c r="AB891" s="98"/>
    </row>
    <row r="892" spans="1:28" ht="19.95" customHeight="1" x14ac:dyDescent="0.3">
      <c r="A892" s="9" t="s">
        <v>61</v>
      </c>
      <c r="B892" s="21" t="s">
        <v>2236</v>
      </c>
      <c r="C892" s="21" t="s">
        <v>2237</v>
      </c>
      <c r="D892" s="21" t="s">
        <v>519</v>
      </c>
      <c r="E892" s="21" t="s">
        <v>2040</v>
      </c>
      <c r="F892" s="21" t="s">
        <v>2041</v>
      </c>
      <c r="G892" s="21" t="s">
        <v>2300</v>
      </c>
      <c r="H892" s="21" t="s">
        <v>2301</v>
      </c>
      <c r="I892" s="21" t="s">
        <v>2302</v>
      </c>
      <c r="J892" s="21" t="s">
        <v>23</v>
      </c>
      <c r="K892" s="21"/>
      <c r="L892" s="21" t="s">
        <v>59</v>
      </c>
      <c r="M892" s="21" t="s">
        <v>145</v>
      </c>
      <c r="N892" s="21" t="s">
        <v>25</v>
      </c>
      <c r="O892" s="21" t="s">
        <v>146</v>
      </c>
      <c r="P892" s="21" t="s">
        <v>1905</v>
      </c>
      <c r="Q892" s="92">
        <v>5</v>
      </c>
      <c r="R892" s="22">
        <f>IF(EXACT($D$6,"LOT 3 (Tots)"),SUMIF(Inventari!K:K,Tasques!E892,Inventari!Q:Q),SUMIFS(Inventari!Q:Q,Inventari!O:O,$D$7,Inventari!K:K,Tasques!E892))</f>
        <v>1440</v>
      </c>
      <c r="S892" s="22"/>
      <c r="T892" s="92">
        <f t="shared" si="52"/>
        <v>7200</v>
      </c>
      <c r="U892" s="22">
        <v>1</v>
      </c>
      <c r="V892" s="92">
        <f t="shared" si="53"/>
        <v>7200</v>
      </c>
      <c r="W892" s="87" t="e">
        <f>_xlfn.XLOOKUP(P892,#REF!,#REF!)</f>
        <v>#REF!</v>
      </c>
      <c r="X892" s="80" t="e">
        <f t="shared" si="54"/>
        <v>#REF!</v>
      </c>
      <c r="Y892" s="80" t="str">
        <f>IF(EXACT(COUNTIFS($B$1:B892,B892,$E$1:E892,E892),_xlfn.MAXIFS(AA:AA,B:B,B892,E:E,E892)),SUMIFS(X:X,B:B,B892,E:E,E892),"")</f>
        <v/>
      </c>
      <c r="Z892" s="81" t="str">
        <f t="shared" si="55"/>
        <v/>
      </c>
      <c r="AA892" s="98">
        <f>COUNTIFS($B$1:B892,B892,$E$1:E892,E892)</f>
        <v>1</v>
      </c>
      <c r="AB892" s="98"/>
    </row>
    <row r="893" spans="1:28" ht="19.95" customHeight="1" x14ac:dyDescent="0.3">
      <c r="A893" s="9" t="s">
        <v>61</v>
      </c>
      <c r="B893" s="21" t="s">
        <v>2236</v>
      </c>
      <c r="C893" s="21" t="s">
        <v>2237</v>
      </c>
      <c r="D893" s="21" t="s">
        <v>519</v>
      </c>
      <c r="E893" s="21" t="s">
        <v>2040</v>
      </c>
      <c r="F893" s="21" t="s">
        <v>2041</v>
      </c>
      <c r="G893" s="21" t="s">
        <v>2300</v>
      </c>
      <c r="H893" s="21" t="s">
        <v>2303</v>
      </c>
      <c r="I893" s="21" t="s">
        <v>2304</v>
      </c>
      <c r="J893" s="21" t="s">
        <v>23</v>
      </c>
      <c r="K893" s="21"/>
      <c r="L893" s="21" t="s">
        <v>59</v>
      </c>
      <c r="M893" s="21" t="s">
        <v>145</v>
      </c>
      <c r="N893" s="21" t="s">
        <v>25</v>
      </c>
      <c r="O893" s="21" t="s">
        <v>146</v>
      </c>
      <c r="P893" s="21" t="s">
        <v>1905</v>
      </c>
      <c r="Q893" s="92">
        <v>5</v>
      </c>
      <c r="R893" s="22">
        <f>IF(EXACT($D$6,"LOT 3 (Tots)"),SUMIF(Inventari!K:K,Tasques!E893,Inventari!Q:Q),SUMIFS(Inventari!Q:Q,Inventari!O:O,$D$7,Inventari!K:K,Tasques!E893))</f>
        <v>1440</v>
      </c>
      <c r="S893" s="22"/>
      <c r="T893" s="92">
        <f t="shared" si="52"/>
        <v>7200</v>
      </c>
      <c r="U893" s="22">
        <v>1</v>
      </c>
      <c r="V893" s="92">
        <f t="shared" si="53"/>
        <v>7200</v>
      </c>
      <c r="W893" s="87" t="e">
        <f>_xlfn.XLOOKUP(P893,#REF!,#REF!)</f>
        <v>#REF!</v>
      </c>
      <c r="X893" s="80" t="e">
        <f t="shared" si="54"/>
        <v>#REF!</v>
      </c>
      <c r="Y893" s="80" t="str">
        <f>IF(EXACT(COUNTIFS($B$1:B893,B893,$E$1:E893,E893),_xlfn.MAXIFS(AA:AA,B:B,B893,E:E,E893)),SUMIFS(X:X,B:B,B893,E:E,E893),"")</f>
        <v/>
      </c>
      <c r="Z893" s="81" t="str">
        <f t="shared" si="55"/>
        <v/>
      </c>
      <c r="AA893" s="98">
        <f>COUNTIFS($B$1:B893,B893,$E$1:E893,E893)</f>
        <v>2</v>
      </c>
      <c r="AB893" s="98"/>
    </row>
    <row r="894" spans="1:28" ht="19.95" customHeight="1" x14ac:dyDescent="0.3">
      <c r="A894" s="9" t="s">
        <v>61</v>
      </c>
      <c r="B894" s="21" t="s">
        <v>2236</v>
      </c>
      <c r="C894" s="21" t="s">
        <v>2237</v>
      </c>
      <c r="D894" s="21" t="s">
        <v>519</v>
      </c>
      <c r="E894" s="21" t="s">
        <v>2040</v>
      </c>
      <c r="F894" s="21" t="s">
        <v>2041</v>
      </c>
      <c r="G894" s="21" t="s">
        <v>2300</v>
      </c>
      <c r="H894" s="21" t="s">
        <v>2305</v>
      </c>
      <c r="I894" s="21" t="s">
        <v>2306</v>
      </c>
      <c r="J894" s="21" t="s">
        <v>23</v>
      </c>
      <c r="K894" s="21"/>
      <c r="L894" s="21" t="s">
        <v>59</v>
      </c>
      <c r="M894" s="21" t="s">
        <v>145</v>
      </c>
      <c r="N894" s="21" t="s">
        <v>25</v>
      </c>
      <c r="O894" s="21" t="s">
        <v>146</v>
      </c>
      <c r="P894" s="21" t="s">
        <v>1905</v>
      </c>
      <c r="Q894" s="92">
        <v>5</v>
      </c>
      <c r="R894" s="22">
        <f>IF(EXACT($D$6,"LOT 3 (Tots)"),SUMIF(Inventari!K:K,Tasques!E894,Inventari!Q:Q),SUMIFS(Inventari!Q:Q,Inventari!O:O,$D$7,Inventari!K:K,Tasques!E894))</f>
        <v>1440</v>
      </c>
      <c r="S894" s="22"/>
      <c r="T894" s="92">
        <f t="shared" si="52"/>
        <v>7200</v>
      </c>
      <c r="U894" s="22">
        <v>1</v>
      </c>
      <c r="V894" s="92">
        <f t="shared" si="53"/>
        <v>7200</v>
      </c>
      <c r="W894" s="87" t="e">
        <f>_xlfn.XLOOKUP(P894,#REF!,#REF!)</f>
        <v>#REF!</v>
      </c>
      <c r="X894" s="80" t="e">
        <f t="shared" si="54"/>
        <v>#REF!</v>
      </c>
      <c r="Y894" s="80" t="str">
        <f>IF(EXACT(COUNTIFS($B$1:B894,B894,$E$1:E894,E894),_xlfn.MAXIFS(AA:AA,B:B,B894,E:E,E894)),SUMIFS(X:X,B:B,B894,E:E,E894),"")</f>
        <v/>
      </c>
      <c r="Z894" s="81" t="str">
        <f t="shared" si="55"/>
        <v/>
      </c>
      <c r="AA894" s="98">
        <f>COUNTIFS($B$1:B894,B894,$E$1:E894,E894)</f>
        <v>3</v>
      </c>
      <c r="AB894" s="98"/>
    </row>
    <row r="895" spans="1:28" ht="19.95" customHeight="1" x14ac:dyDescent="0.3">
      <c r="A895" s="9" t="s">
        <v>61</v>
      </c>
      <c r="B895" s="21" t="s">
        <v>2236</v>
      </c>
      <c r="C895" s="21" t="s">
        <v>2237</v>
      </c>
      <c r="D895" s="21" t="s">
        <v>519</v>
      </c>
      <c r="E895" s="21" t="s">
        <v>2040</v>
      </c>
      <c r="F895" s="21" t="s">
        <v>2041</v>
      </c>
      <c r="G895" s="21" t="s">
        <v>2300</v>
      </c>
      <c r="H895" s="21" t="s">
        <v>2307</v>
      </c>
      <c r="I895" s="21" t="s">
        <v>2308</v>
      </c>
      <c r="J895" s="21" t="s">
        <v>23</v>
      </c>
      <c r="K895" s="21"/>
      <c r="L895" s="21" t="s">
        <v>59</v>
      </c>
      <c r="M895" s="21" t="s">
        <v>145</v>
      </c>
      <c r="N895" s="21" t="s">
        <v>25</v>
      </c>
      <c r="O895" s="21" t="s">
        <v>146</v>
      </c>
      <c r="P895" s="21" t="s">
        <v>1905</v>
      </c>
      <c r="Q895" s="92">
        <v>5</v>
      </c>
      <c r="R895" s="22">
        <f>IF(EXACT($D$6,"LOT 3 (Tots)"),SUMIF(Inventari!K:K,Tasques!E895,Inventari!Q:Q),SUMIFS(Inventari!Q:Q,Inventari!O:O,$D$7,Inventari!K:K,Tasques!E895))</f>
        <v>1440</v>
      </c>
      <c r="S895" s="22"/>
      <c r="T895" s="92">
        <f t="shared" si="52"/>
        <v>7200</v>
      </c>
      <c r="U895" s="22">
        <v>1</v>
      </c>
      <c r="V895" s="92">
        <f t="shared" si="53"/>
        <v>7200</v>
      </c>
      <c r="W895" s="87" t="e">
        <f>_xlfn.XLOOKUP(P895,#REF!,#REF!)</f>
        <v>#REF!</v>
      </c>
      <c r="X895" s="80" t="e">
        <f t="shared" si="54"/>
        <v>#REF!</v>
      </c>
      <c r="Y895" s="80" t="e">
        <f>IF(EXACT(COUNTIFS($B$1:B895,B895,$E$1:E895,E895),_xlfn.MAXIFS(AA:AA,B:B,B895,E:E,E895)),SUMIFS(X:X,B:B,B895,E:E,E895),"")</f>
        <v>#REF!</v>
      </c>
      <c r="Z895" s="81" t="str">
        <f t="shared" si="55"/>
        <v/>
      </c>
      <c r="AA895" s="98">
        <f>COUNTIFS($B$1:B895,B895,$E$1:E895,E895)</f>
        <v>4</v>
      </c>
      <c r="AB895" s="98"/>
    </row>
    <row r="896" spans="1:28" ht="19.95" customHeight="1" x14ac:dyDescent="0.3">
      <c r="A896" s="9" t="s">
        <v>61</v>
      </c>
      <c r="B896" s="21" t="s">
        <v>2236</v>
      </c>
      <c r="C896" s="21" t="s">
        <v>2237</v>
      </c>
      <c r="D896" s="21" t="s">
        <v>519</v>
      </c>
      <c r="E896" s="21" t="s">
        <v>2211</v>
      </c>
      <c r="F896" s="21" t="s">
        <v>2212</v>
      </c>
      <c r="G896" s="21" t="s">
        <v>2309</v>
      </c>
      <c r="H896" s="21" t="s">
        <v>2310</v>
      </c>
      <c r="I896" s="21" t="s">
        <v>2311</v>
      </c>
      <c r="J896" s="21" t="s">
        <v>23</v>
      </c>
      <c r="K896" s="21"/>
      <c r="L896" s="21" t="s">
        <v>59</v>
      </c>
      <c r="M896" s="21" t="s">
        <v>145</v>
      </c>
      <c r="N896" s="21" t="s">
        <v>25</v>
      </c>
      <c r="O896" s="21" t="s">
        <v>146</v>
      </c>
      <c r="P896" s="21" t="s">
        <v>1905</v>
      </c>
      <c r="Q896" s="92">
        <v>5</v>
      </c>
      <c r="R896" s="22">
        <f>IF(EXACT($D$6,"LOT 3 (Tots)"),SUMIF(Inventari!K:K,Tasques!E896,Inventari!Q:Q),SUMIFS(Inventari!Q:Q,Inventari!O:O,$D$7,Inventari!K:K,Tasques!E896))</f>
        <v>942</v>
      </c>
      <c r="S896" s="22"/>
      <c r="T896" s="92">
        <f t="shared" si="52"/>
        <v>4710</v>
      </c>
      <c r="U896" s="22">
        <v>1</v>
      </c>
      <c r="V896" s="92">
        <f t="shared" si="53"/>
        <v>4710</v>
      </c>
      <c r="W896" s="87" t="e">
        <f>_xlfn.XLOOKUP(P896,#REF!,#REF!)</f>
        <v>#REF!</v>
      </c>
      <c r="X896" s="80" t="e">
        <f t="shared" si="54"/>
        <v>#REF!</v>
      </c>
      <c r="Y896" s="80" t="str">
        <f>IF(EXACT(COUNTIFS($B$1:B896,B896,$E$1:E896,E896),_xlfn.MAXIFS(AA:AA,B:B,B896,E:E,E896)),SUMIFS(X:X,B:B,B896,E:E,E896),"")</f>
        <v/>
      </c>
      <c r="Z896" s="81" t="str">
        <f t="shared" si="55"/>
        <v/>
      </c>
      <c r="AA896" s="98">
        <f>COUNTIFS($B$1:B896,B896,$E$1:E896,E896)</f>
        <v>1</v>
      </c>
      <c r="AB896" s="98"/>
    </row>
    <row r="897" spans="1:28" ht="19.95" customHeight="1" x14ac:dyDescent="0.3">
      <c r="A897" s="9" t="s">
        <v>61</v>
      </c>
      <c r="B897" s="21" t="s">
        <v>2236</v>
      </c>
      <c r="C897" s="21" t="s">
        <v>2237</v>
      </c>
      <c r="D897" s="21" t="s">
        <v>519</v>
      </c>
      <c r="E897" s="21" t="s">
        <v>2211</v>
      </c>
      <c r="F897" s="21" t="s">
        <v>2212</v>
      </c>
      <c r="G897" s="21" t="s">
        <v>2309</v>
      </c>
      <c r="H897" s="21" t="s">
        <v>2312</v>
      </c>
      <c r="I897" s="21" t="s">
        <v>2171</v>
      </c>
      <c r="J897" s="21" t="s">
        <v>23</v>
      </c>
      <c r="K897" s="21"/>
      <c r="L897" s="21" t="s">
        <v>59</v>
      </c>
      <c r="M897" s="21" t="s">
        <v>145</v>
      </c>
      <c r="N897" s="21" t="s">
        <v>25</v>
      </c>
      <c r="O897" s="21" t="s">
        <v>146</v>
      </c>
      <c r="P897" s="21" t="s">
        <v>1905</v>
      </c>
      <c r="Q897" s="92">
        <v>5</v>
      </c>
      <c r="R897" s="22">
        <f>IF(EXACT($D$6,"LOT 3 (Tots)"),SUMIF(Inventari!K:K,Tasques!E897,Inventari!Q:Q),SUMIFS(Inventari!Q:Q,Inventari!O:O,$D$7,Inventari!K:K,Tasques!E897))</f>
        <v>942</v>
      </c>
      <c r="S897" s="22"/>
      <c r="T897" s="92">
        <f t="shared" si="52"/>
        <v>4710</v>
      </c>
      <c r="U897" s="22">
        <v>1</v>
      </c>
      <c r="V897" s="92">
        <f t="shared" si="53"/>
        <v>4710</v>
      </c>
      <c r="W897" s="87" t="e">
        <f>_xlfn.XLOOKUP(P897,#REF!,#REF!)</f>
        <v>#REF!</v>
      </c>
      <c r="X897" s="80" t="e">
        <f t="shared" si="54"/>
        <v>#REF!</v>
      </c>
      <c r="Y897" s="80" t="str">
        <f>IF(EXACT(COUNTIFS($B$1:B897,B897,$E$1:E897,E897),_xlfn.MAXIFS(AA:AA,B:B,B897,E:E,E897)),SUMIFS(X:X,B:B,B897,E:E,E897),"")</f>
        <v/>
      </c>
      <c r="Z897" s="81" t="str">
        <f t="shared" si="55"/>
        <v/>
      </c>
      <c r="AA897" s="98">
        <f>COUNTIFS($B$1:B897,B897,$E$1:E897,E897)</f>
        <v>2</v>
      </c>
      <c r="AB897" s="98"/>
    </row>
    <row r="898" spans="1:28" ht="19.95" customHeight="1" x14ac:dyDescent="0.3">
      <c r="A898" s="9" t="s">
        <v>61</v>
      </c>
      <c r="B898" s="21" t="s">
        <v>2236</v>
      </c>
      <c r="C898" s="21" t="s">
        <v>2237</v>
      </c>
      <c r="D898" s="21" t="s">
        <v>519</v>
      </c>
      <c r="E898" s="21" t="s">
        <v>2211</v>
      </c>
      <c r="F898" s="21" t="s">
        <v>2212</v>
      </c>
      <c r="G898" s="21" t="s">
        <v>2309</v>
      </c>
      <c r="H898" s="21" t="s">
        <v>2313</v>
      </c>
      <c r="I898" s="21" t="s">
        <v>2173</v>
      </c>
      <c r="J898" s="21" t="s">
        <v>23</v>
      </c>
      <c r="K898" s="21"/>
      <c r="L898" s="21" t="s">
        <v>59</v>
      </c>
      <c r="M898" s="21" t="s">
        <v>145</v>
      </c>
      <c r="N898" s="21" t="s">
        <v>25</v>
      </c>
      <c r="O898" s="21" t="s">
        <v>146</v>
      </c>
      <c r="P898" s="21" t="s">
        <v>1905</v>
      </c>
      <c r="Q898" s="92">
        <v>5</v>
      </c>
      <c r="R898" s="22">
        <f>IF(EXACT($D$6,"LOT 3 (Tots)"),SUMIF(Inventari!K:K,Tasques!E898,Inventari!Q:Q),SUMIFS(Inventari!Q:Q,Inventari!O:O,$D$7,Inventari!K:K,Tasques!E898))</f>
        <v>942</v>
      </c>
      <c r="S898" s="22"/>
      <c r="T898" s="92">
        <f t="shared" si="52"/>
        <v>4710</v>
      </c>
      <c r="U898" s="22">
        <v>1</v>
      </c>
      <c r="V898" s="92">
        <f t="shared" si="53"/>
        <v>4710</v>
      </c>
      <c r="W898" s="87" t="e">
        <f>_xlfn.XLOOKUP(P898,#REF!,#REF!)</f>
        <v>#REF!</v>
      </c>
      <c r="X898" s="80" t="e">
        <f t="shared" si="54"/>
        <v>#REF!</v>
      </c>
      <c r="Y898" s="80" t="str">
        <f>IF(EXACT(COUNTIFS($B$1:B898,B898,$E$1:E898,E898),_xlfn.MAXIFS(AA:AA,B:B,B898,E:E,E898)),SUMIFS(X:X,B:B,B898,E:E,E898),"")</f>
        <v/>
      </c>
      <c r="Z898" s="81" t="str">
        <f t="shared" si="55"/>
        <v/>
      </c>
      <c r="AA898" s="98">
        <f>COUNTIFS($B$1:B898,B898,$E$1:E898,E898)</f>
        <v>3</v>
      </c>
      <c r="AB898" s="98"/>
    </row>
    <row r="899" spans="1:28" ht="19.95" customHeight="1" x14ac:dyDescent="0.3">
      <c r="A899" s="9" t="s">
        <v>61</v>
      </c>
      <c r="B899" s="21" t="s">
        <v>2236</v>
      </c>
      <c r="C899" s="21" t="s">
        <v>2237</v>
      </c>
      <c r="D899" s="21" t="s">
        <v>519</v>
      </c>
      <c r="E899" s="21" t="s">
        <v>2211</v>
      </c>
      <c r="F899" s="21" t="s">
        <v>2212</v>
      </c>
      <c r="G899" s="21" t="s">
        <v>2309</v>
      </c>
      <c r="H899" s="21" t="s">
        <v>2314</v>
      </c>
      <c r="I899" s="21" t="s">
        <v>2175</v>
      </c>
      <c r="J899" s="21" t="s">
        <v>23</v>
      </c>
      <c r="K899" s="21"/>
      <c r="L899" s="21" t="s">
        <v>59</v>
      </c>
      <c r="M899" s="21" t="s">
        <v>145</v>
      </c>
      <c r="N899" s="21" t="s">
        <v>25</v>
      </c>
      <c r="O899" s="21" t="s">
        <v>146</v>
      </c>
      <c r="P899" s="21" t="s">
        <v>1905</v>
      </c>
      <c r="Q899" s="92">
        <v>5</v>
      </c>
      <c r="R899" s="22">
        <f>IF(EXACT($D$6,"LOT 3 (Tots)"),SUMIF(Inventari!K:K,Tasques!E899,Inventari!Q:Q),SUMIFS(Inventari!Q:Q,Inventari!O:O,$D$7,Inventari!K:K,Tasques!E899))</f>
        <v>942</v>
      </c>
      <c r="S899" s="22"/>
      <c r="T899" s="92">
        <f t="shared" si="52"/>
        <v>4710</v>
      </c>
      <c r="U899" s="22">
        <v>1</v>
      </c>
      <c r="V899" s="92">
        <f t="shared" si="53"/>
        <v>4710</v>
      </c>
      <c r="W899" s="87" t="e">
        <f>_xlfn.XLOOKUP(P899,#REF!,#REF!)</f>
        <v>#REF!</v>
      </c>
      <c r="X899" s="80" t="e">
        <f t="shared" si="54"/>
        <v>#REF!</v>
      </c>
      <c r="Y899" s="80" t="str">
        <f>IF(EXACT(COUNTIFS($B$1:B899,B899,$E$1:E899,E899),_xlfn.MAXIFS(AA:AA,B:B,B899,E:E,E899)),SUMIFS(X:X,B:B,B899,E:E,E899),"")</f>
        <v/>
      </c>
      <c r="Z899" s="81" t="str">
        <f t="shared" si="55"/>
        <v/>
      </c>
      <c r="AA899" s="98">
        <f>COUNTIFS($B$1:B899,B899,$E$1:E899,E899)</f>
        <v>4</v>
      </c>
      <c r="AB899" s="98"/>
    </row>
    <row r="900" spans="1:28" ht="19.95" customHeight="1" x14ac:dyDescent="0.3">
      <c r="A900" s="9" t="s">
        <v>61</v>
      </c>
      <c r="B900" s="21" t="s">
        <v>2236</v>
      </c>
      <c r="C900" s="21" t="s">
        <v>2237</v>
      </c>
      <c r="D900" s="21" t="s">
        <v>519</v>
      </c>
      <c r="E900" s="21" t="s">
        <v>2211</v>
      </c>
      <c r="F900" s="21" t="s">
        <v>2212</v>
      </c>
      <c r="G900" s="21" t="s">
        <v>2309</v>
      </c>
      <c r="H900" s="21" t="s">
        <v>2315</v>
      </c>
      <c r="I900" s="21" t="s">
        <v>2268</v>
      </c>
      <c r="J900" s="21" t="s">
        <v>23</v>
      </c>
      <c r="K900" s="21"/>
      <c r="L900" s="21" t="s">
        <v>59</v>
      </c>
      <c r="M900" s="21" t="s">
        <v>145</v>
      </c>
      <c r="N900" s="21" t="s">
        <v>25</v>
      </c>
      <c r="O900" s="21" t="s">
        <v>146</v>
      </c>
      <c r="P900" s="21" t="s">
        <v>1905</v>
      </c>
      <c r="Q900" s="92">
        <v>5</v>
      </c>
      <c r="R900" s="22">
        <f>IF(EXACT($D$6,"LOT 3 (Tots)"),SUMIF(Inventari!K:K,Tasques!E900,Inventari!Q:Q),SUMIFS(Inventari!Q:Q,Inventari!O:O,$D$7,Inventari!K:K,Tasques!E900))</f>
        <v>942</v>
      </c>
      <c r="S900" s="22"/>
      <c r="T900" s="92">
        <f t="shared" si="52"/>
        <v>4710</v>
      </c>
      <c r="U900" s="22">
        <v>1</v>
      </c>
      <c r="V900" s="92">
        <f t="shared" si="53"/>
        <v>4710</v>
      </c>
      <c r="W900" s="87" t="e">
        <f>_xlfn.XLOOKUP(P900,#REF!,#REF!)</f>
        <v>#REF!</v>
      </c>
      <c r="X900" s="80" t="e">
        <f t="shared" si="54"/>
        <v>#REF!</v>
      </c>
      <c r="Y900" s="80" t="e">
        <f>IF(EXACT(COUNTIFS($B$1:B900,B900,$E$1:E900,E900),_xlfn.MAXIFS(AA:AA,B:B,B900,E:E,E900)),SUMIFS(X:X,B:B,B900,E:E,E900),"")</f>
        <v>#REF!</v>
      </c>
      <c r="Z900" s="81" t="str">
        <f t="shared" si="55"/>
        <v/>
      </c>
      <c r="AA900" s="98">
        <f>COUNTIFS($B$1:B900,B900,$E$1:E900,E900)</f>
        <v>5</v>
      </c>
      <c r="AB900" s="98"/>
    </row>
    <row r="901" spans="1:28" ht="19.95" customHeight="1" x14ac:dyDescent="0.3">
      <c r="A901" s="9" t="s">
        <v>61</v>
      </c>
      <c r="B901" s="21" t="s">
        <v>2236</v>
      </c>
      <c r="C901" s="21" t="s">
        <v>2237</v>
      </c>
      <c r="D901" s="21" t="s">
        <v>519</v>
      </c>
      <c r="E901" s="21" t="s">
        <v>2316</v>
      </c>
      <c r="F901" s="21" t="s">
        <v>2317</v>
      </c>
      <c r="G901" s="21" t="s">
        <v>2318</v>
      </c>
      <c r="H901" s="21" t="s">
        <v>2319</v>
      </c>
      <c r="I901" s="21" t="s">
        <v>2169</v>
      </c>
      <c r="J901" s="21" t="s">
        <v>23</v>
      </c>
      <c r="K901" s="21"/>
      <c r="L901" s="21" t="s">
        <v>59</v>
      </c>
      <c r="M901" s="21" t="s">
        <v>145</v>
      </c>
      <c r="N901" s="21" t="s">
        <v>25</v>
      </c>
      <c r="O901" s="21" t="s">
        <v>146</v>
      </c>
      <c r="P901" s="21" t="s">
        <v>1905</v>
      </c>
      <c r="Q901" s="92">
        <v>7</v>
      </c>
      <c r="R901" s="22">
        <f>IF(EXACT($D$6,"LOT 3 (Tots)"),SUMIF(Inventari!K:K,Tasques!E901,Inventari!Q:Q),SUMIFS(Inventari!Q:Q,Inventari!O:O,$D$7,Inventari!K:K,Tasques!E901))</f>
        <v>12</v>
      </c>
      <c r="S901" s="22"/>
      <c r="T901" s="92">
        <f t="shared" si="52"/>
        <v>84</v>
      </c>
      <c r="U901" s="22">
        <v>1</v>
      </c>
      <c r="V901" s="92">
        <f t="shared" si="53"/>
        <v>84</v>
      </c>
      <c r="W901" s="87" t="e">
        <f>_xlfn.XLOOKUP(P901,#REF!,#REF!)</f>
        <v>#REF!</v>
      </c>
      <c r="X901" s="80" t="e">
        <f t="shared" si="54"/>
        <v>#REF!</v>
      </c>
      <c r="Y901" s="80" t="str">
        <f>IF(EXACT(COUNTIFS($B$1:B901,B901,$E$1:E901,E901),_xlfn.MAXIFS(AA:AA,B:B,B901,E:E,E901)),SUMIFS(X:X,B:B,B901,E:E,E901),"")</f>
        <v/>
      </c>
      <c r="Z901" s="81" t="str">
        <f t="shared" si="55"/>
        <v/>
      </c>
      <c r="AA901" s="98">
        <f>COUNTIFS($B$1:B901,B901,$E$1:E901,E901)</f>
        <v>1</v>
      </c>
      <c r="AB901" s="98"/>
    </row>
    <row r="902" spans="1:28" ht="19.95" customHeight="1" x14ac:dyDescent="0.3">
      <c r="A902" s="9" t="s">
        <v>61</v>
      </c>
      <c r="B902" s="21" t="s">
        <v>2236</v>
      </c>
      <c r="C902" s="21" t="s">
        <v>2237</v>
      </c>
      <c r="D902" s="21" t="s">
        <v>519</v>
      </c>
      <c r="E902" s="21" t="s">
        <v>2316</v>
      </c>
      <c r="F902" s="21" t="s">
        <v>2317</v>
      </c>
      <c r="G902" s="21" t="s">
        <v>2318</v>
      </c>
      <c r="H902" s="21" t="s">
        <v>2320</v>
      </c>
      <c r="I902" s="21" t="s">
        <v>2171</v>
      </c>
      <c r="J902" s="21" t="s">
        <v>23</v>
      </c>
      <c r="K902" s="21"/>
      <c r="L902" s="21" t="s">
        <v>59</v>
      </c>
      <c r="M902" s="21" t="s">
        <v>145</v>
      </c>
      <c r="N902" s="21" t="s">
        <v>25</v>
      </c>
      <c r="O902" s="21" t="s">
        <v>146</v>
      </c>
      <c r="P902" s="21" t="s">
        <v>1905</v>
      </c>
      <c r="Q902" s="92">
        <v>7</v>
      </c>
      <c r="R902" s="22">
        <f>IF(EXACT($D$6,"LOT 3 (Tots)"),SUMIF(Inventari!K:K,Tasques!E902,Inventari!Q:Q),SUMIFS(Inventari!Q:Q,Inventari!O:O,$D$7,Inventari!K:K,Tasques!E902))</f>
        <v>12</v>
      </c>
      <c r="S902" s="22"/>
      <c r="T902" s="92">
        <f t="shared" si="52"/>
        <v>84</v>
      </c>
      <c r="U902" s="22">
        <v>1</v>
      </c>
      <c r="V902" s="92">
        <f t="shared" si="53"/>
        <v>84</v>
      </c>
      <c r="W902" s="87" t="e">
        <f>_xlfn.XLOOKUP(P902,#REF!,#REF!)</f>
        <v>#REF!</v>
      </c>
      <c r="X902" s="80" t="e">
        <f t="shared" si="54"/>
        <v>#REF!</v>
      </c>
      <c r="Y902" s="80" t="str">
        <f>IF(EXACT(COUNTIFS($B$1:B902,B902,$E$1:E902,E902),_xlfn.MAXIFS(AA:AA,B:B,B902,E:E,E902)),SUMIFS(X:X,B:B,B902,E:E,E902),"")</f>
        <v/>
      </c>
      <c r="Z902" s="81" t="str">
        <f t="shared" si="55"/>
        <v/>
      </c>
      <c r="AA902" s="98">
        <f>COUNTIFS($B$1:B902,B902,$E$1:E902,E902)</f>
        <v>2</v>
      </c>
      <c r="AB902" s="98"/>
    </row>
    <row r="903" spans="1:28" ht="19.95" customHeight="1" x14ac:dyDescent="0.3">
      <c r="A903" s="9" t="s">
        <v>61</v>
      </c>
      <c r="B903" s="21" t="s">
        <v>2236</v>
      </c>
      <c r="C903" s="21" t="s">
        <v>2237</v>
      </c>
      <c r="D903" s="21" t="s">
        <v>519</v>
      </c>
      <c r="E903" s="21" t="s">
        <v>2316</v>
      </c>
      <c r="F903" s="21" t="s">
        <v>2317</v>
      </c>
      <c r="G903" s="21" t="s">
        <v>2318</v>
      </c>
      <c r="H903" s="21" t="s">
        <v>2321</v>
      </c>
      <c r="I903" s="21" t="s">
        <v>2322</v>
      </c>
      <c r="J903" s="21" t="s">
        <v>23</v>
      </c>
      <c r="K903" s="21"/>
      <c r="L903" s="21" t="s">
        <v>59</v>
      </c>
      <c r="M903" s="21" t="s">
        <v>145</v>
      </c>
      <c r="N903" s="21" t="s">
        <v>25</v>
      </c>
      <c r="O903" s="21" t="s">
        <v>146</v>
      </c>
      <c r="P903" s="21" t="s">
        <v>1905</v>
      </c>
      <c r="Q903" s="92">
        <v>7</v>
      </c>
      <c r="R903" s="22">
        <f>IF(EXACT($D$6,"LOT 3 (Tots)"),SUMIF(Inventari!K:K,Tasques!E903,Inventari!Q:Q),SUMIFS(Inventari!Q:Q,Inventari!O:O,$D$7,Inventari!K:K,Tasques!E903))</f>
        <v>12</v>
      </c>
      <c r="S903" s="22"/>
      <c r="T903" s="92">
        <f t="shared" si="52"/>
        <v>84</v>
      </c>
      <c r="U903" s="22">
        <v>1</v>
      </c>
      <c r="V903" s="92">
        <f t="shared" si="53"/>
        <v>84</v>
      </c>
      <c r="W903" s="87" t="e">
        <f>_xlfn.XLOOKUP(P903,#REF!,#REF!)</f>
        <v>#REF!</v>
      </c>
      <c r="X903" s="80" t="e">
        <f t="shared" si="54"/>
        <v>#REF!</v>
      </c>
      <c r="Y903" s="80" t="str">
        <f>IF(EXACT(COUNTIFS($B$1:B903,B903,$E$1:E903,E903),_xlfn.MAXIFS(AA:AA,B:B,B903,E:E,E903)),SUMIFS(X:X,B:B,B903,E:E,E903),"")</f>
        <v/>
      </c>
      <c r="Z903" s="81" t="str">
        <f t="shared" si="55"/>
        <v/>
      </c>
      <c r="AA903" s="98">
        <f>COUNTIFS($B$1:B903,B903,$E$1:E903,E903)</f>
        <v>3</v>
      </c>
      <c r="AB903" s="98"/>
    </row>
    <row r="904" spans="1:28" ht="19.95" customHeight="1" x14ac:dyDescent="0.3">
      <c r="A904" s="9" t="s">
        <v>61</v>
      </c>
      <c r="B904" s="21" t="s">
        <v>2236</v>
      </c>
      <c r="C904" s="21" t="s">
        <v>2237</v>
      </c>
      <c r="D904" s="21" t="s">
        <v>519</v>
      </c>
      <c r="E904" s="21" t="s">
        <v>2316</v>
      </c>
      <c r="F904" s="21" t="s">
        <v>2317</v>
      </c>
      <c r="G904" s="21" t="s">
        <v>2318</v>
      </c>
      <c r="H904" s="21" t="s">
        <v>2323</v>
      </c>
      <c r="I904" s="21" t="s">
        <v>2173</v>
      </c>
      <c r="J904" s="21" t="s">
        <v>23</v>
      </c>
      <c r="K904" s="21"/>
      <c r="L904" s="21" t="s">
        <v>59</v>
      </c>
      <c r="M904" s="21" t="s">
        <v>145</v>
      </c>
      <c r="N904" s="21" t="s">
        <v>25</v>
      </c>
      <c r="O904" s="21" t="s">
        <v>146</v>
      </c>
      <c r="P904" s="21" t="s">
        <v>1905</v>
      </c>
      <c r="Q904" s="92">
        <v>7</v>
      </c>
      <c r="R904" s="22">
        <f>IF(EXACT($D$6,"LOT 3 (Tots)"),SUMIF(Inventari!K:K,Tasques!E904,Inventari!Q:Q),SUMIFS(Inventari!Q:Q,Inventari!O:O,$D$7,Inventari!K:K,Tasques!E904))</f>
        <v>12</v>
      </c>
      <c r="S904" s="22"/>
      <c r="T904" s="92">
        <f t="shared" si="52"/>
        <v>84</v>
      </c>
      <c r="U904" s="22">
        <v>1</v>
      </c>
      <c r="V904" s="92">
        <f t="shared" si="53"/>
        <v>84</v>
      </c>
      <c r="W904" s="87" t="e">
        <f>_xlfn.XLOOKUP(P904,#REF!,#REF!)</f>
        <v>#REF!</v>
      </c>
      <c r="X904" s="80" t="e">
        <f t="shared" si="54"/>
        <v>#REF!</v>
      </c>
      <c r="Y904" s="80" t="e">
        <f>IF(EXACT(COUNTIFS($B$1:B904,B904,$E$1:E904,E904),_xlfn.MAXIFS(AA:AA,B:B,B904,E:E,E904)),SUMIFS(X:X,B:B,B904,E:E,E904),"")</f>
        <v>#REF!</v>
      </c>
      <c r="Z904" s="81" t="str">
        <f t="shared" si="55"/>
        <v/>
      </c>
      <c r="AA904" s="98">
        <f>COUNTIFS($B$1:B904,B904,$E$1:E904,E904)</f>
        <v>4</v>
      </c>
      <c r="AB904" s="98"/>
    </row>
    <row r="905" spans="1:28" ht="19.95" customHeight="1" x14ac:dyDescent="0.3">
      <c r="A905" s="9" t="s">
        <v>61</v>
      </c>
      <c r="B905" s="21" t="s">
        <v>2236</v>
      </c>
      <c r="C905" s="21" t="s">
        <v>2237</v>
      </c>
      <c r="D905" s="21" t="s">
        <v>519</v>
      </c>
      <c r="E905" s="21" t="s">
        <v>2054</v>
      </c>
      <c r="F905" s="21" t="s">
        <v>2055</v>
      </c>
      <c r="G905" s="21" t="s">
        <v>2324</v>
      </c>
      <c r="H905" s="21" t="s">
        <v>2325</v>
      </c>
      <c r="I905" s="21" t="s">
        <v>2326</v>
      </c>
      <c r="J905" s="21" t="s">
        <v>23</v>
      </c>
      <c r="K905" s="21"/>
      <c r="L905" s="21" t="s">
        <v>59</v>
      </c>
      <c r="M905" s="21" t="s">
        <v>145</v>
      </c>
      <c r="N905" s="21" t="s">
        <v>25</v>
      </c>
      <c r="O905" s="21" t="s">
        <v>146</v>
      </c>
      <c r="P905" s="21" t="s">
        <v>1905</v>
      </c>
      <c r="Q905" s="92">
        <v>5</v>
      </c>
      <c r="R905" s="22">
        <f>IF(EXACT($D$6,"LOT 3 (Tots)"),SUMIF(Inventari!K:K,Tasques!E905,Inventari!Q:Q),SUMIFS(Inventari!Q:Q,Inventari!O:O,$D$7,Inventari!K:K,Tasques!E905))</f>
        <v>1440</v>
      </c>
      <c r="S905" s="22"/>
      <c r="T905" s="92">
        <f t="shared" ref="T905:T968" si="56">Q905*R905</f>
        <v>7200</v>
      </c>
      <c r="U905" s="22">
        <v>1</v>
      </c>
      <c r="V905" s="92">
        <f t="shared" ref="V905:V968" si="57">T905*U905</f>
        <v>7200</v>
      </c>
      <c r="W905" s="87" t="e">
        <f>_xlfn.XLOOKUP(P905,#REF!,#REF!)</f>
        <v>#REF!</v>
      </c>
      <c r="X905" s="80" t="e">
        <f t="shared" ref="X905:X968" si="58">(V905/3600)*W905</f>
        <v>#REF!</v>
      </c>
      <c r="Y905" s="80" t="str">
        <f>IF(EXACT(COUNTIFS($B$1:B905,B905,$E$1:E905,E905),_xlfn.MAXIFS(AA:AA,B:B,B905,E:E,E905)),SUMIFS(X:X,B:B,B905,E:E,E905),"")</f>
        <v/>
      </c>
      <c r="Z905" s="81" t="str">
        <f t="shared" si="55"/>
        <v/>
      </c>
      <c r="AA905" s="98">
        <f>COUNTIFS($B$1:B905,B905,$E$1:E905,E905)</f>
        <v>1</v>
      </c>
      <c r="AB905" s="98"/>
    </row>
    <row r="906" spans="1:28" ht="19.95" customHeight="1" x14ac:dyDescent="0.3">
      <c r="A906" s="9" t="s">
        <v>61</v>
      </c>
      <c r="B906" s="21" t="s">
        <v>2236</v>
      </c>
      <c r="C906" s="21" t="s">
        <v>2237</v>
      </c>
      <c r="D906" s="21" t="s">
        <v>519</v>
      </c>
      <c r="E906" s="21" t="s">
        <v>2054</v>
      </c>
      <c r="F906" s="21" t="s">
        <v>2055</v>
      </c>
      <c r="G906" s="21" t="s">
        <v>2324</v>
      </c>
      <c r="H906" s="21" t="s">
        <v>2327</v>
      </c>
      <c r="I906" s="21" t="s">
        <v>2328</v>
      </c>
      <c r="J906" s="21" t="s">
        <v>23</v>
      </c>
      <c r="K906" s="21"/>
      <c r="L906" s="21" t="s">
        <v>59</v>
      </c>
      <c r="M906" s="21" t="s">
        <v>145</v>
      </c>
      <c r="N906" s="21" t="s">
        <v>25</v>
      </c>
      <c r="O906" s="21" t="s">
        <v>146</v>
      </c>
      <c r="P906" s="21" t="s">
        <v>1905</v>
      </c>
      <c r="Q906" s="92">
        <v>5</v>
      </c>
      <c r="R906" s="22">
        <f>IF(EXACT($D$6,"LOT 3 (Tots)"),SUMIF(Inventari!K:K,Tasques!E906,Inventari!Q:Q),SUMIFS(Inventari!Q:Q,Inventari!O:O,$D$7,Inventari!K:K,Tasques!E906))</f>
        <v>1440</v>
      </c>
      <c r="S906" s="22"/>
      <c r="T906" s="92">
        <f t="shared" si="56"/>
        <v>7200</v>
      </c>
      <c r="U906" s="22">
        <v>1</v>
      </c>
      <c r="V906" s="92">
        <f t="shared" si="57"/>
        <v>7200</v>
      </c>
      <c r="W906" s="87" t="e">
        <f>_xlfn.XLOOKUP(P906,#REF!,#REF!)</f>
        <v>#REF!</v>
      </c>
      <c r="X906" s="80" t="e">
        <f t="shared" si="58"/>
        <v>#REF!</v>
      </c>
      <c r="Y906" s="80" t="str">
        <f>IF(EXACT(COUNTIFS($B$1:B906,B906,$E$1:E906,E906),_xlfn.MAXIFS(AA:AA,B:B,B906,E:E,E906)),SUMIFS(X:X,B:B,B906,E:E,E906),"")</f>
        <v/>
      </c>
      <c r="Z906" s="81" t="str">
        <f t="shared" si="55"/>
        <v/>
      </c>
      <c r="AA906" s="98">
        <f>COUNTIFS($B$1:B906,B906,$E$1:E906,E906)</f>
        <v>2</v>
      </c>
      <c r="AB906" s="98"/>
    </row>
    <row r="907" spans="1:28" ht="19.95" customHeight="1" x14ac:dyDescent="0.3">
      <c r="A907" s="9" t="s">
        <v>61</v>
      </c>
      <c r="B907" s="21" t="s">
        <v>2236</v>
      </c>
      <c r="C907" s="21" t="s">
        <v>2237</v>
      </c>
      <c r="D907" s="21" t="s">
        <v>519</v>
      </c>
      <c r="E907" s="21" t="s">
        <v>2054</v>
      </c>
      <c r="F907" s="21" t="s">
        <v>2055</v>
      </c>
      <c r="G907" s="21" t="s">
        <v>2324</v>
      </c>
      <c r="H907" s="21" t="s">
        <v>2329</v>
      </c>
      <c r="I907" s="21" t="s">
        <v>2330</v>
      </c>
      <c r="J907" s="21" t="s">
        <v>23</v>
      </c>
      <c r="K907" s="21"/>
      <c r="L907" s="21" t="s">
        <v>59</v>
      </c>
      <c r="M907" s="21" t="s">
        <v>145</v>
      </c>
      <c r="N907" s="21" t="s">
        <v>25</v>
      </c>
      <c r="O907" s="21" t="s">
        <v>146</v>
      </c>
      <c r="P907" s="21" t="s">
        <v>1905</v>
      </c>
      <c r="Q907" s="92">
        <v>5</v>
      </c>
      <c r="R907" s="22">
        <f>IF(EXACT($D$6,"LOT 3 (Tots)"),SUMIF(Inventari!K:K,Tasques!E907,Inventari!Q:Q),SUMIFS(Inventari!Q:Q,Inventari!O:O,$D$7,Inventari!K:K,Tasques!E907))</f>
        <v>1440</v>
      </c>
      <c r="S907" s="22"/>
      <c r="T907" s="92">
        <f t="shared" si="56"/>
        <v>7200</v>
      </c>
      <c r="U907" s="22">
        <v>1</v>
      </c>
      <c r="V907" s="92">
        <f t="shared" si="57"/>
        <v>7200</v>
      </c>
      <c r="W907" s="87" t="e">
        <f>_xlfn.XLOOKUP(P907,#REF!,#REF!)</f>
        <v>#REF!</v>
      </c>
      <c r="X907" s="80" t="e">
        <f t="shared" si="58"/>
        <v>#REF!</v>
      </c>
      <c r="Y907" s="80" t="str">
        <f>IF(EXACT(COUNTIFS($B$1:B907,B907,$E$1:E907,E907),_xlfn.MAXIFS(AA:AA,B:B,B907,E:E,E907)),SUMIFS(X:X,B:B,B907,E:E,E907),"")</f>
        <v/>
      </c>
      <c r="Z907" s="81" t="str">
        <f t="shared" si="55"/>
        <v/>
      </c>
      <c r="AA907" s="98">
        <f>COUNTIFS($B$1:B907,B907,$E$1:E907,E907)</f>
        <v>3</v>
      </c>
      <c r="AB907" s="98"/>
    </row>
    <row r="908" spans="1:28" ht="19.95" customHeight="1" x14ac:dyDescent="0.3">
      <c r="A908" s="9" t="s">
        <v>61</v>
      </c>
      <c r="B908" s="21" t="s">
        <v>2236</v>
      </c>
      <c r="C908" s="21" t="s">
        <v>2237</v>
      </c>
      <c r="D908" s="21" t="s">
        <v>519</v>
      </c>
      <c r="E908" s="21" t="s">
        <v>2054</v>
      </c>
      <c r="F908" s="21" t="s">
        <v>2055</v>
      </c>
      <c r="G908" s="21" t="s">
        <v>2324</v>
      </c>
      <c r="H908" s="21" t="s">
        <v>2331</v>
      </c>
      <c r="I908" s="21" t="s">
        <v>2332</v>
      </c>
      <c r="J908" s="21" t="s">
        <v>23</v>
      </c>
      <c r="K908" s="21"/>
      <c r="L908" s="21" t="s">
        <v>59</v>
      </c>
      <c r="M908" s="21" t="s">
        <v>145</v>
      </c>
      <c r="N908" s="21" t="s">
        <v>25</v>
      </c>
      <c r="O908" s="21" t="s">
        <v>146</v>
      </c>
      <c r="P908" s="21" t="s">
        <v>1905</v>
      </c>
      <c r="Q908" s="92">
        <v>5</v>
      </c>
      <c r="R908" s="22">
        <f>IF(EXACT($D$6,"LOT 3 (Tots)"),SUMIF(Inventari!K:K,Tasques!E908,Inventari!Q:Q),SUMIFS(Inventari!Q:Q,Inventari!O:O,$D$7,Inventari!K:K,Tasques!E908))</f>
        <v>1440</v>
      </c>
      <c r="S908" s="22"/>
      <c r="T908" s="92">
        <f t="shared" si="56"/>
        <v>7200</v>
      </c>
      <c r="U908" s="22">
        <v>1</v>
      </c>
      <c r="V908" s="92">
        <f t="shared" si="57"/>
        <v>7200</v>
      </c>
      <c r="W908" s="87" t="e">
        <f>_xlfn.XLOOKUP(P908,#REF!,#REF!)</f>
        <v>#REF!</v>
      </c>
      <c r="X908" s="80" t="e">
        <f t="shared" si="58"/>
        <v>#REF!</v>
      </c>
      <c r="Y908" s="80" t="e">
        <f>IF(EXACT(COUNTIFS($B$1:B908,B908,$E$1:E908,E908),_xlfn.MAXIFS(AA:AA,B:B,B908,E:E,E908)),SUMIFS(X:X,B:B,B908,E:E,E908),"")</f>
        <v>#REF!</v>
      </c>
      <c r="Z908" s="81" t="str">
        <f t="shared" ref="Z908:Z971" si="59">IF(EXACT(AB908,""),IF(EXACT(B908,B909),"",SUMIF(B:B,B908,Y:Y)),AB908)</f>
        <v/>
      </c>
      <c r="AA908" s="98">
        <f>COUNTIFS($B$1:B908,B908,$E$1:E908,E908)</f>
        <v>4</v>
      </c>
      <c r="AB908" s="98"/>
    </row>
    <row r="909" spans="1:28" ht="19.95" customHeight="1" x14ac:dyDescent="0.3">
      <c r="A909" s="9" t="s">
        <v>61</v>
      </c>
      <c r="B909" s="21" t="s">
        <v>2236</v>
      </c>
      <c r="C909" s="21" t="s">
        <v>2237</v>
      </c>
      <c r="D909" s="21" t="s">
        <v>519</v>
      </c>
      <c r="E909" s="21" t="s">
        <v>2333</v>
      </c>
      <c r="F909" s="21" t="s">
        <v>2334</v>
      </c>
      <c r="G909" s="21" t="s">
        <v>2335</v>
      </c>
      <c r="H909" s="21" t="s">
        <v>2336</v>
      </c>
      <c r="I909" s="21" t="s">
        <v>2337</v>
      </c>
      <c r="J909" s="21" t="s">
        <v>23</v>
      </c>
      <c r="K909" s="21"/>
      <c r="L909" s="21" t="s">
        <v>59</v>
      </c>
      <c r="M909" s="21" t="s">
        <v>145</v>
      </c>
      <c r="N909" s="21" t="s">
        <v>25</v>
      </c>
      <c r="O909" s="21" t="s">
        <v>146</v>
      </c>
      <c r="P909" s="21" t="s">
        <v>1905</v>
      </c>
      <c r="Q909" s="92">
        <v>2</v>
      </c>
      <c r="R909" s="22">
        <f>IF(EXACT($D$6,"LOT 3 (Tots)"),SUMIF(Inventari!K:K,Tasques!E909,Inventari!Q:Q),SUMIFS(Inventari!Q:Q,Inventari!O:O,$D$7,Inventari!K:K,Tasques!E909))</f>
        <v>72853</v>
      </c>
      <c r="S909" s="22"/>
      <c r="T909" s="92">
        <f t="shared" si="56"/>
        <v>145706</v>
      </c>
      <c r="U909" s="22">
        <v>1</v>
      </c>
      <c r="V909" s="92">
        <f t="shared" si="57"/>
        <v>145706</v>
      </c>
      <c r="W909" s="87" t="e">
        <f>_xlfn.XLOOKUP(P909,#REF!,#REF!)</f>
        <v>#REF!</v>
      </c>
      <c r="X909" s="80" t="e">
        <f t="shared" si="58"/>
        <v>#REF!</v>
      </c>
      <c r="Y909" s="80" t="e">
        <f>IF(EXACT(COUNTIFS($B$1:B909,B909,$E$1:E909,E909),_xlfn.MAXIFS(AA:AA,B:B,B909,E:E,E909)),SUMIFS(X:X,B:B,B909,E:E,E909),"")</f>
        <v>#REF!</v>
      </c>
      <c r="Z909" s="81" t="str">
        <f t="shared" si="59"/>
        <v/>
      </c>
      <c r="AA909" s="98">
        <f>COUNTIFS($B$1:B909,B909,$E$1:E909,E909)</f>
        <v>1</v>
      </c>
      <c r="AB909" s="98"/>
    </row>
    <row r="910" spans="1:28" ht="19.95" customHeight="1" x14ac:dyDescent="0.3">
      <c r="A910" s="9" t="s">
        <v>61</v>
      </c>
      <c r="B910" s="21" t="s">
        <v>2236</v>
      </c>
      <c r="C910" s="21" t="s">
        <v>2237</v>
      </c>
      <c r="D910" s="21" t="s">
        <v>519</v>
      </c>
      <c r="E910" s="21" t="s">
        <v>2061</v>
      </c>
      <c r="F910" s="21" t="s">
        <v>2062</v>
      </c>
      <c r="G910" s="21" t="s">
        <v>2338</v>
      </c>
      <c r="H910" s="21" t="s">
        <v>2339</v>
      </c>
      <c r="I910" s="21" t="s">
        <v>2340</v>
      </c>
      <c r="J910" s="21" t="s">
        <v>23</v>
      </c>
      <c r="K910" s="21"/>
      <c r="L910" s="21" t="s">
        <v>59</v>
      </c>
      <c r="M910" s="21" t="s">
        <v>145</v>
      </c>
      <c r="N910" s="21" t="s">
        <v>25</v>
      </c>
      <c r="O910" s="21" t="s">
        <v>146</v>
      </c>
      <c r="P910" s="21" t="s">
        <v>1905</v>
      </c>
      <c r="Q910" s="92">
        <v>4</v>
      </c>
      <c r="R910" s="22">
        <f>IF(EXACT($D$6,"LOT 3 (Tots)"),SUMIF(Inventari!K:K,Tasques!E910,Inventari!Q:Q),SUMIFS(Inventari!Q:Q,Inventari!O:O,$D$7,Inventari!K:K,Tasques!E910))</f>
        <v>3420</v>
      </c>
      <c r="S910" s="22"/>
      <c r="T910" s="92">
        <f t="shared" si="56"/>
        <v>13680</v>
      </c>
      <c r="U910" s="22">
        <v>1</v>
      </c>
      <c r="V910" s="92">
        <f t="shared" si="57"/>
        <v>13680</v>
      </c>
      <c r="W910" s="87" t="e">
        <f>_xlfn.XLOOKUP(P910,#REF!,#REF!)</f>
        <v>#REF!</v>
      </c>
      <c r="X910" s="80" t="e">
        <f t="shared" si="58"/>
        <v>#REF!</v>
      </c>
      <c r="Y910" s="80" t="e">
        <f>IF(EXACT(COUNTIFS($B$1:B910,B910,$E$1:E910,E910),_xlfn.MAXIFS(AA:AA,B:B,B910,E:E,E910)),SUMIFS(X:X,B:B,B910,E:E,E910),"")</f>
        <v>#REF!</v>
      </c>
      <c r="Z910" s="81" t="str">
        <f t="shared" si="59"/>
        <v/>
      </c>
      <c r="AA910" s="98">
        <f>COUNTIFS($B$1:B910,B910,$E$1:E910,E910)</f>
        <v>1</v>
      </c>
      <c r="AB910" s="98"/>
    </row>
    <row r="911" spans="1:28" ht="19.95" customHeight="1" x14ac:dyDescent="0.3">
      <c r="A911" s="9" t="s">
        <v>61</v>
      </c>
      <c r="B911" s="21" t="s">
        <v>2236</v>
      </c>
      <c r="C911" s="21" t="s">
        <v>2237</v>
      </c>
      <c r="D911" s="21" t="s">
        <v>519</v>
      </c>
      <c r="E911" s="21" t="s">
        <v>2070</v>
      </c>
      <c r="F911" s="21" t="s">
        <v>2071</v>
      </c>
      <c r="G911" s="21" t="s">
        <v>2341</v>
      </c>
      <c r="H911" s="21" t="s">
        <v>2342</v>
      </c>
      <c r="I911" s="21" t="s">
        <v>2169</v>
      </c>
      <c r="J911" s="21" t="s">
        <v>23</v>
      </c>
      <c r="K911" s="21"/>
      <c r="L911" s="21" t="s">
        <v>59</v>
      </c>
      <c r="M911" s="21" t="s">
        <v>145</v>
      </c>
      <c r="N911" s="21" t="s">
        <v>25</v>
      </c>
      <c r="O911" s="21" t="s">
        <v>146</v>
      </c>
      <c r="P911" s="21" t="s">
        <v>1905</v>
      </c>
      <c r="Q911" s="92">
        <v>15</v>
      </c>
      <c r="R911" s="22">
        <f>IF(EXACT($D$6,"LOT 3 (Tots)"),SUMIF(Inventari!K:K,Tasques!E911,Inventari!Q:Q),SUMIFS(Inventari!Q:Q,Inventari!O:O,$D$7,Inventari!K:K,Tasques!E911))</f>
        <v>115</v>
      </c>
      <c r="S911" s="22"/>
      <c r="T911" s="92">
        <f t="shared" si="56"/>
        <v>1725</v>
      </c>
      <c r="U911" s="22">
        <v>1</v>
      </c>
      <c r="V911" s="92">
        <f t="shared" si="57"/>
        <v>1725</v>
      </c>
      <c r="W911" s="87" t="e">
        <f>_xlfn.XLOOKUP(P911,#REF!,#REF!)</f>
        <v>#REF!</v>
      </c>
      <c r="X911" s="80" t="e">
        <f t="shared" si="58"/>
        <v>#REF!</v>
      </c>
      <c r="Y911" s="80" t="str">
        <f>IF(EXACT(COUNTIFS($B$1:B911,B911,$E$1:E911,E911),_xlfn.MAXIFS(AA:AA,B:B,B911,E:E,E911)),SUMIFS(X:X,B:B,B911,E:E,E911),"")</f>
        <v/>
      </c>
      <c r="Z911" s="81" t="str">
        <f t="shared" si="59"/>
        <v/>
      </c>
      <c r="AA911" s="98">
        <f>COUNTIFS($B$1:B911,B911,$E$1:E911,E911)</f>
        <v>1</v>
      </c>
      <c r="AB911" s="98"/>
    </row>
    <row r="912" spans="1:28" ht="19.95" customHeight="1" x14ac:dyDescent="0.3">
      <c r="A912" s="9" t="s">
        <v>61</v>
      </c>
      <c r="B912" s="21" t="s">
        <v>2236</v>
      </c>
      <c r="C912" s="21" t="s">
        <v>2237</v>
      </c>
      <c r="D912" s="21" t="s">
        <v>519</v>
      </c>
      <c r="E912" s="21" t="s">
        <v>2070</v>
      </c>
      <c r="F912" s="21" t="s">
        <v>2071</v>
      </c>
      <c r="G912" s="21" t="s">
        <v>2341</v>
      </c>
      <c r="H912" s="21" t="s">
        <v>2343</v>
      </c>
      <c r="I912" s="21" t="s">
        <v>2171</v>
      </c>
      <c r="J912" s="21" t="s">
        <v>23</v>
      </c>
      <c r="K912" s="21"/>
      <c r="L912" s="21" t="s">
        <v>59</v>
      </c>
      <c r="M912" s="21" t="s">
        <v>145</v>
      </c>
      <c r="N912" s="21" t="s">
        <v>25</v>
      </c>
      <c r="O912" s="21" t="s">
        <v>146</v>
      </c>
      <c r="P912" s="21" t="s">
        <v>1905</v>
      </c>
      <c r="Q912" s="92">
        <v>15</v>
      </c>
      <c r="R912" s="22">
        <f>IF(EXACT($D$6,"LOT 3 (Tots)"),SUMIF(Inventari!K:K,Tasques!E912,Inventari!Q:Q),SUMIFS(Inventari!Q:Q,Inventari!O:O,$D$7,Inventari!K:K,Tasques!E912))</f>
        <v>115</v>
      </c>
      <c r="S912" s="22"/>
      <c r="T912" s="92">
        <f t="shared" si="56"/>
        <v>1725</v>
      </c>
      <c r="U912" s="22">
        <v>1</v>
      </c>
      <c r="V912" s="92">
        <f t="shared" si="57"/>
        <v>1725</v>
      </c>
      <c r="W912" s="87" t="e">
        <f>_xlfn.XLOOKUP(P912,#REF!,#REF!)</f>
        <v>#REF!</v>
      </c>
      <c r="X912" s="80" t="e">
        <f t="shared" si="58"/>
        <v>#REF!</v>
      </c>
      <c r="Y912" s="80" t="str">
        <f>IF(EXACT(COUNTIFS($B$1:B912,B912,$E$1:E912,E912),_xlfn.MAXIFS(AA:AA,B:B,B912,E:E,E912)),SUMIFS(X:X,B:B,B912,E:E,E912),"")</f>
        <v/>
      </c>
      <c r="Z912" s="81" t="str">
        <f t="shared" si="59"/>
        <v/>
      </c>
      <c r="AA912" s="98">
        <f>COUNTIFS($B$1:B912,B912,$E$1:E912,E912)</f>
        <v>2</v>
      </c>
      <c r="AB912" s="98"/>
    </row>
    <row r="913" spans="1:28" ht="19.95" customHeight="1" x14ac:dyDescent="0.3">
      <c r="A913" s="9" t="s">
        <v>61</v>
      </c>
      <c r="B913" s="21" t="s">
        <v>2236</v>
      </c>
      <c r="C913" s="21" t="s">
        <v>2237</v>
      </c>
      <c r="D913" s="21" t="s">
        <v>519</v>
      </c>
      <c r="E913" s="21" t="s">
        <v>2070</v>
      </c>
      <c r="F913" s="21" t="s">
        <v>2071</v>
      </c>
      <c r="G913" s="21" t="s">
        <v>2341</v>
      </c>
      <c r="H913" s="21" t="s">
        <v>2344</v>
      </c>
      <c r="I913" s="21" t="s">
        <v>2173</v>
      </c>
      <c r="J913" s="21" t="s">
        <v>23</v>
      </c>
      <c r="K913" s="21"/>
      <c r="L913" s="21" t="s">
        <v>59</v>
      </c>
      <c r="M913" s="21" t="s">
        <v>145</v>
      </c>
      <c r="N913" s="21" t="s">
        <v>25</v>
      </c>
      <c r="O913" s="21" t="s">
        <v>146</v>
      </c>
      <c r="P913" s="21" t="s">
        <v>1905</v>
      </c>
      <c r="Q913" s="92">
        <v>15</v>
      </c>
      <c r="R913" s="22">
        <f>IF(EXACT($D$6,"LOT 3 (Tots)"),SUMIF(Inventari!K:K,Tasques!E913,Inventari!Q:Q),SUMIFS(Inventari!Q:Q,Inventari!O:O,$D$7,Inventari!K:K,Tasques!E913))</f>
        <v>115</v>
      </c>
      <c r="S913" s="22"/>
      <c r="T913" s="92">
        <f t="shared" si="56"/>
        <v>1725</v>
      </c>
      <c r="U913" s="22">
        <v>1</v>
      </c>
      <c r="V913" s="92">
        <f t="shared" si="57"/>
        <v>1725</v>
      </c>
      <c r="W913" s="87" t="e">
        <f>_xlfn.XLOOKUP(P913,#REF!,#REF!)</f>
        <v>#REF!</v>
      </c>
      <c r="X913" s="80" t="e">
        <f t="shared" si="58"/>
        <v>#REF!</v>
      </c>
      <c r="Y913" s="80" t="str">
        <f>IF(EXACT(COUNTIFS($B$1:B913,B913,$E$1:E913,E913),_xlfn.MAXIFS(AA:AA,B:B,B913,E:E,E913)),SUMIFS(X:X,B:B,B913,E:E,E913),"")</f>
        <v/>
      </c>
      <c r="Z913" s="81" t="str">
        <f t="shared" si="59"/>
        <v/>
      </c>
      <c r="AA913" s="98">
        <f>COUNTIFS($B$1:B913,B913,$E$1:E913,E913)</f>
        <v>3</v>
      </c>
      <c r="AB913" s="98"/>
    </row>
    <row r="914" spans="1:28" ht="19.95" customHeight="1" x14ac:dyDescent="0.3">
      <c r="A914" s="9" t="s">
        <v>61</v>
      </c>
      <c r="B914" s="21" t="s">
        <v>2236</v>
      </c>
      <c r="C914" s="21" t="s">
        <v>2237</v>
      </c>
      <c r="D914" s="21" t="s">
        <v>519</v>
      </c>
      <c r="E914" s="21" t="s">
        <v>2070</v>
      </c>
      <c r="F914" s="21" t="s">
        <v>2071</v>
      </c>
      <c r="G914" s="21" t="s">
        <v>2341</v>
      </c>
      <c r="H914" s="21" t="s">
        <v>2345</v>
      </c>
      <c r="I914" s="21" t="s">
        <v>2175</v>
      </c>
      <c r="J914" s="21" t="s">
        <v>23</v>
      </c>
      <c r="K914" s="21"/>
      <c r="L914" s="21" t="s">
        <v>59</v>
      </c>
      <c r="M914" s="21" t="s">
        <v>145</v>
      </c>
      <c r="N914" s="21" t="s">
        <v>25</v>
      </c>
      <c r="O914" s="21" t="s">
        <v>146</v>
      </c>
      <c r="P914" s="21" t="s">
        <v>1905</v>
      </c>
      <c r="Q914" s="92">
        <v>15</v>
      </c>
      <c r="R914" s="22">
        <f>IF(EXACT($D$6,"LOT 3 (Tots)"),SUMIF(Inventari!K:K,Tasques!E914,Inventari!Q:Q),SUMIFS(Inventari!Q:Q,Inventari!O:O,$D$7,Inventari!K:K,Tasques!E914))</f>
        <v>115</v>
      </c>
      <c r="S914" s="22"/>
      <c r="T914" s="92">
        <f t="shared" si="56"/>
        <v>1725</v>
      </c>
      <c r="U914" s="22">
        <v>1</v>
      </c>
      <c r="V914" s="92">
        <f t="shared" si="57"/>
        <v>1725</v>
      </c>
      <c r="W914" s="87" t="e">
        <f>_xlfn.XLOOKUP(P914,#REF!,#REF!)</f>
        <v>#REF!</v>
      </c>
      <c r="X914" s="80" t="e">
        <f t="shared" si="58"/>
        <v>#REF!</v>
      </c>
      <c r="Y914" s="80" t="e">
        <f>IF(EXACT(COUNTIFS($B$1:B914,B914,$E$1:E914,E914),_xlfn.MAXIFS(AA:AA,B:B,B914,E:E,E914)),SUMIFS(X:X,B:B,B914,E:E,E914),"")</f>
        <v>#REF!</v>
      </c>
      <c r="Z914" s="81" t="str">
        <f t="shared" si="59"/>
        <v/>
      </c>
      <c r="AA914" s="98">
        <f>COUNTIFS($B$1:B914,B914,$E$1:E914,E914)</f>
        <v>4</v>
      </c>
      <c r="AB914" s="98"/>
    </row>
    <row r="915" spans="1:28" ht="19.95" customHeight="1" x14ac:dyDescent="0.3">
      <c r="A915" s="9" t="s">
        <v>61</v>
      </c>
      <c r="B915" s="21" t="s">
        <v>2236</v>
      </c>
      <c r="C915" s="21" t="s">
        <v>2237</v>
      </c>
      <c r="D915" s="21" t="s">
        <v>519</v>
      </c>
      <c r="E915" s="21" t="s">
        <v>2079</v>
      </c>
      <c r="F915" s="21" t="s">
        <v>2080</v>
      </c>
      <c r="G915" s="21" t="s">
        <v>2346</v>
      </c>
      <c r="H915" s="21" t="s">
        <v>2347</v>
      </c>
      <c r="I915" s="21" t="s">
        <v>2169</v>
      </c>
      <c r="J915" s="21" t="s">
        <v>23</v>
      </c>
      <c r="K915" s="21"/>
      <c r="L915" s="21" t="s">
        <v>59</v>
      </c>
      <c r="M915" s="21" t="s">
        <v>145</v>
      </c>
      <c r="N915" s="21" t="s">
        <v>25</v>
      </c>
      <c r="O915" s="21" t="s">
        <v>146</v>
      </c>
      <c r="P915" s="21" t="s">
        <v>1905</v>
      </c>
      <c r="Q915" s="92">
        <v>7</v>
      </c>
      <c r="R915" s="22">
        <f>IF(EXACT($D$6,"LOT 3 (Tots)"),SUMIF(Inventari!K:K,Tasques!E915,Inventari!Q:Q),SUMIFS(Inventari!Q:Q,Inventari!O:O,$D$7,Inventari!K:K,Tasques!E915))</f>
        <v>936</v>
      </c>
      <c r="S915" s="22"/>
      <c r="T915" s="92">
        <f t="shared" si="56"/>
        <v>6552</v>
      </c>
      <c r="U915" s="22">
        <v>1</v>
      </c>
      <c r="V915" s="92">
        <f t="shared" si="57"/>
        <v>6552</v>
      </c>
      <c r="W915" s="87" t="e">
        <f>_xlfn.XLOOKUP(P915,#REF!,#REF!)</f>
        <v>#REF!</v>
      </c>
      <c r="X915" s="80" t="e">
        <f t="shared" si="58"/>
        <v>#REF!</v>
      </c>
      <c r="Y915" s="80" t="str">
        <f>IF(EXACT(COUNTIFS($B$1:B915,B915,$E$1:E915,E915),_xlfn.MAXIFS(AA:AA,B:B,B915,E:E,E915)),SUMIFS(X:X,B:B,B915,E:E,E915),"")</f>
        <v/>
      </c>
      <c r="Z915" s="81" t="str">
        <f t="shared" si="59"/>
        <v/>
      </c>
      <c r="AA915" s="98">
        <f>COUNTIFS($B$1:B915,B915,$E$1:E915,E915)</f>
        <v>1</v>
      </c>
      <c r="AB915" s="98"/>
    </row>
    <row r="916" spans="1:28" ht="19.95" customHeight="1" x14ac:dyDescent="0.3">
      <c r="A916" s="9" t="s">
        <v>61</v>
      </c>
      <c r="B916" s="21" t="s">
        <v>2236</v>
      </c>
      <c r="C916" s="21" t="s">
        <v>2237</v>
      </c>
      <c r="D916" s="21" t="s">
        <v>519</v>
      </c>
      <c r="E916" s="21" t="s">
        <v>2079</v>
      </c>
      <c r="F916" s="21" t="s">
        <v>2080</v>
      </c>
      <c r="G916" s="21" t="s">
        <v>2346</v>
      </c>
      <c r="H916" s="21" t="s">
        <v>2348</v>
      </c>
      <c r="I916" s="21" t="s">
        <v>2171</v>
      </c>
      <c r="J916" s="21" t="s">
        <v>23</v>
      </c>
      <c r="K916" s="21"/>
      <c r="L916" s="21" t="s">
        <v>59</v>
      </c>
      <c r="M916" s="21" t="s">
        <v>145</v>
      </c>
      <c r="N916" s="21" t="s">
        <v>25</v>
      </c>
      <c r="O916" s="21" t="s">
        <v>146</v>
      </c>
      <c r="P916" s="21" t="s">
        <v>1905</v>
      </c>
      <c r="Q916" s="92">
        <v>7</v>
      </c>
      <c r="R916" s="22">
        <f>IF(EXACT($D$6,"LOT 3 (Tots)"),SUMIF(Inventari!K:K,Tasques!E916,Inventari!Q:Q),SUMIFS(Inventari!Q:Q,Inventari!O:O,$D$7,Inventari!K:K,Tasques!E916))</f>
        <v>936</v>
      </c>
      <c r="S916" s="22"/>
      <c r="T916" s="92">
        <f t="shared" si="56"/>
        <v>6552</v>
      </c>
      <c r="U916" s="22">
        <v>1</v>
      </c>
      <c r="V916" s="92">
        <f t="shared" si="57"/>
        <v>6552</v>
      </c>
      <c r="W916" s="87" t="e">
        <f>_xlfn.XLOOKUP(P916,#REF!,#REF!)</f>
        <v>#REF!</v>
      </c>
      <c r="X916" s="80" t="e">
        <f t="shared" si="58"/>
        <v>#REF!</v>
      </c>
      <c r="Y916" s="80" t="str">
        <f>IF(EXACT(COUNTIFS($B$1:B916,B916,$E$1:E916,E916),_xlfn.MAXIFS(AA:AA,B:B,B916,E:E,E916)),SUMIFS(X:X,B:B,B916,E:E,E916),"")</f>
        <v/>
      </c>
      <c r="Z916" s="81" t="str">
        <f t="shared" si="59"/>
        <v/>
      </c>
      <c r="AA916" s="98">
        <f>COUNTIFS($B$1:B916,B916,$E$1:E916,E916)</f>
        <v>2</v>
      </c>
      <c r="AB916" s="98"/>
    </row>
    <row r="917" spans="1:28" ht="19.95" customHeight="1" x14ac:dyDescent="0.3">
      <c r="A917" s="9" t="s">
        <v>61</v>
      </c>
      <c r="B917" s="21" t="s">
        <v>2236</v>
      </c>
      <c r="C917" s="21" t="s">
        <v>2237</v>
      </c>
      <c r="D917" s="21" t="s">
        <v>519</v>
      </c>
      <c r="E917" s="21" t="s">
        <v>2079</v>
      </c>
      <c r="F917" s="21" t="s">
        <v>2080</v>
      </c>
      <c r="G917" s="21" t="s">
        <v>2346</v>
      </c>
      <c r="H917" s="21" t="s">
        <v>2349</v>
      </c>
      <c r="I917" s="21" t="s">
        <v>2173</v>
      </c>
      <c r="J917" s="21" t="s">
        <v>23</v>
      </c>
      <c r="K917" s="21"/>
      <c r="L917" s="21" t="s">
        <v>59</v>
      </c>
      <c r="M917" s="21" t="s">
        <v>145</v>
      </c>
      <c r="N917" s="21" t="s">
        <v>25</v>
      </c>
      <c r="O917" s="21" t="s">
        <v>146</v>
      </c>
      <c r="P917" s="21" t="s">
        <v>1905</v>
      </c>
      <c r="Q917" s="92">
        <v>7</v>
      </c>
      <c r="R917" s="22">
        <f>IF(EXACT($D$6,"LOT 3 (Tots)"),SUMIF(Inventari!K:K,Tasques!E917,Inventari!Q:Q),SUMIFS(Inventari!Q:Q,Inventari!O:O,$D$7,Inventari!K:K,Tasques!E917))</f>
        <v>936</v>
      </c>
      <c r="S917" s="22"/>
      <c r="T917" s="92">
        <f t="shared" si="56"/>
        <v>6552</v>
      </c>
      <c r="U917" s="22">
        <v>1</v>
      </c>
      <c r="V917" s="92">
        <f t="shared" si="57"/>
        <v>6552</v>
      </c>
      <c r="W917" s="87" t="e">
        <f>_xlfn.XLOOKUP(P917,#REF!,#REF!)</f>
        <v>#REF!</v>
      </c>
      <c r="X917" s="80" t="e">
        <f t="shared" si="58"/>
        <v>#REF!</v>
      </c>
      <c r="Y917" s="80" t="str">
        <f>IF(EXACT(COUNTIFS($B$1:B917,B917,$E$1:E917,E917),_xlfn.MAXIFS(AA:AA,B:B,B917,E:E,E917)),SUMIFS(X:X,B:B,B917,E:E,E917),"")</f>
        <v/>
      </c>
      <c r="Z917" s="81" t="str">
        <f t="shared" si="59"/>
        <v/>
      </c>
      <c r="AA917" s="98">
        <f>COUNTIFS($B$1:B917,B917,$E$1:E917,E917)</f>
        <v>3</v>
      </c>
      <c r="AB917" s="98"/>
    </row>
    <row r="918" spans="1:28" ht="19.95" customHeight="1" x14ac:dyDescent="0.3">
      <c r="A918" s="9" t="s">
        <v>61</v>
      </c>
      <c r="B918" s="21" t="s">
        <v>2236</v>
      </c>
      <c r="C918" s="21" t="s">
        <v>2237</v>
      </c>
      <c r="D918" s="21" t="s">
        <v>519</v>
      </c>
      <c r="E918" s="21" t="s">
        <v>2079</v>
      </c>
      <c r="F918" s="21" t="s">
        <v>2080</v>
      </c>
      <c r="G918" s="21" t="s">
        <v>2346</v>
      </c>
      <c r="H918" s="21" t="s">
        <v>2350</v>
      </c>
      <c r="I918" s="21" t="s">
        <v>2175</v>
      </c>
      <c r="J918" s="21" t="s">
        <v>23</v>
      </c>
      <c r="K918" s="21"/>
      <c r="L918" s="21" t="s">
        <v>59</v>
      </c>
      <c r="M918" s="21" t="s">
        <v>145</v>
      </c>
      <c r="N918" s="21" t="s">
        <v>25</v>
      </c>
      <c r="O918" s="21" t="s">
        <v>146</v>
      </c>
      <c r="P918" s="21" t="s">
        <v>1905</v>
      </c>
      <c r="Q918" s="92">
        <v>7</v>
      </c>
      <c r="R918" s="22">
        <f>IF(EXACT($D$6,"LOT 3 (Tots)"),SUMIF(Inventari!K:K,Tasques!E918,Inventari!Q:Q),SUMIFS(Inventari!Q:Q,Inventari!O:O,$D$7,Inventari!K:K,Tasques!E918))</f>
        <v>936</v>
      </c>
      <c r="S918" s="22"/>
      <c r="T918" s="92">
        <f t="shared" si="56"/>
        <v>6552</v>
      </c>
      <c r="U918" s="22">
        <v>1</v>
      </c>
      <c r="V918" s="92">
        <f t="shared" si="57"/>
        <v>6552</v>
      </c>
      <c r="W918" s="87" t="e">
        <f>_xlfn.XLOOKUP(P918,#REF!,#REF!)</f>
        <v>#REF!</v>
      </c>
      <c r="X918" s="80" t="e">
        <f t="shared" si="58"/>
        <v>#REF!</v>
      </c>
      <c r="Y918" s="80" t="e">
        <f>IF(EXACT(COUNTIFS($B$1:B918,B918,$E$1:E918,E918),_xlfn.MAXIFS(AA:AA,B:B,B918,E:E,E918)),SUMIFS(X:X,B:B,B918,E:E,E918),"")</f>
        <v>#REF!</v>
      </c>
      <c r="Z918" s="81" t="e">
        <f t="shared" si="59"/>
        <v>#REF!</v>
      </c>
      <c r="AA918" s="98">
        <f>COUNTIFS($B$1:B918,B918,$E$1:E918,E918)</f>
        <v>4</v>
      </c>
      <c r="AB918" s="98"/>
    </row>
    <row r="919" spans="1:28" ht="19.95" customHeight="1" x14ac:dyDescent="0.3">
      <c r="A919" s="3" t="s">
        <v>61</v>
      </c>
      <c r="B919" s="16" t="s">
        <v>2351</v>
      </c>
      <c r="C919" s="16" t="s">
        <v>2352</v>
      </c>
      <c r="D919" s="16" t="s">
        <v>519</v>
      </c>
      <c r="E919" s="16" t="s">
        <v>2353</v>
      </c>
      <c r="F919" s="16" t="s">
        <v>2354</v>
      </c>
      <c r="G919" s="16" t="s">
        <v>2355</v>
      </c>
      <c r="H919" s="16" t="s">
        <v>2356</v>
      </c>
      <c r="I919" s="16" t="s">
        <v>2357</v>
      </c>
      <c r="J919" s="16" t="s">
        <v>23</v>
      </c>
      <c r="K919" s="16"/>
      <c r="L919" s="16" t="s">
        <v>317</v>
      </c>
      <c r="M919" s="16" t="s">
        <v>145</v>
      </c>
      <c r="N919" s="16" t="s">
        <v>25</v>
      </c>
      <c r="O919" s="16" t="s">
        <v>146</v>
      </c>
      <c r="P919" s="16" t="s">
        <v>1905</v>
      </c>
      <c r="Q919" s="91">
        <v>8</v>
      </c>
      <c r="R919" s="19">
        <f>IF(EXACT($D$6,"LOT 3 (Tots)"),SUMIF(Inventari!K:K,Tasques!E919,Inventari!Q:Q),SUMIFS(Inventari!Q:Q,Inventari!O:O,$D$7,Inventari!K:K,Tasques!E919))</f>
        <v>492</v>
      </c>
      <c r="S919" s="19"/>
      <c r="T919" s="91">
        <f t="shared" si="56"/>
        <v>3936</v>
      </c>
      <c r="U919" s="19">
        <v>1</v>
      </c>
      <c r="V919" s="91">
        <f t="shared" si="57"/>
        <v>3936</v>
      </c>
      <c r="W919" s="86" t="e">
        <f>_xlfn.XLOOKUP(P919,#REF!,#REF!)</f>
        <v>#REF!</v>
      </c>
      <c r="X919" s="78" t="e">
        <f t="shared" si="58"/>
        <v>#REF!</v>
      </c>
      <c r="Y919" s="78" t="str">
        <f>IF(EXACT(COUNTIFS($B$1:B919,B919,$E$1:E919,E919),_xlfn.MAXIFS(AA:AA,B:B,B919,E:E,E919)),SUMIFS(X:X,B:B,B919,E:E,E919),"")</f>
        <v/>
      </c>
      <c r="Z919" s="79" t="str">
        <f t="shared" si="59"/>
        <v/>
      </c>
      <c r="AA919" s="97">
        <f>COUNTIFS($B$1:B919,B919,$E$1:E919,E919)</f>
        <v>1</v>
      </c>
      <c r="AB919" s="97"/>
    </row>
    <row r="920" spans="1:28" ht="19.95" customHeight="1" x14ac:dyDescent="0.3">
      <c r="A920" s="3" t="s">
        <v>61</v>
      </c>
      <c r="B920" s="16" t="s">
        <v>2351</v>
      </c>
      <c r="C920" s="16" t="s">
        <v>2352</v>
      </c>
      <c r="D920" s="16" t="s">
        <v>519</v>
      </c>
      <c r="E920" s="16" t="s">
        <v>2353</v>
      </c>
      <c r="F920" s="16" t="s">
        <v>2354</v>
      </c>
      <c r="G920" s="16" t="s">
        <v>2355</v>
      </c>
      <c r="H920" s="16" t="s">
        <v>2358</v>
      </c>
      <c r="I920" s="16" t="s">
        <v>2359</v>
      </c>
      <c r="J920" s="16" t="s">
        <v>23</v>
      </c>
      <c r="K920" s="16"/>
      <c r="L920" s="16" t="s">
        <v>317</v>
      </c>
      <c r="M920" s="16" t="s">
        <v>145</v>
      </c>
      <c r="N920" s="16" t="s">
        <v>25</v>
      </c>
      <c r="O920" s="16" t="s">
        <v>146</v>
      </c>
      <c r="P920" s="16" t="s">
        <v>1905</v>
      </c>
      <c r="Q920" s="91">
        <v>8</v>
      </c>
      <c r="R920" s="19">
        <f>IF(EXACT($D$6,"LOT 3 (Tots)"),SUMIF(Inventari!K:K,Tasques!E920,Inventari!Q:Q),SUMIFS(Inventari!Q:Q,Inventari!O:O,$D$7,Inventari!K:K,Tasques!E920))</f>
        <v>492</v>
      </c>
      <c r="S920" s="19"/>
      <c r="T920" s="91">
        <f t="shared" si="56"/>
        <v>3936</v>
      </c>
      <c r="U920" s="19">
        <v>1</v>
      </c>
      <c r="V920" s="91">
        <f t="shared" si="57"/>
        <v>3936</v>
      </c>
      <c r="W920" s="86" t="e">
        <f>_xlfn.XLOOKUP(P920,#REF!,#REF!)</f>
        <v>#REF!</v>
      </c>
      <c r="X920" s="78" t="e">
        <f t="shared" si="58"/>
        <v>#REF!</v>
      </c>
      <c r="Y920" s="78" t="str">
        <f>IF(EXACT(COUNTIFS($B$1:B920,B920,$E$1:E920,E920),_xlfn.MAXIFS(AA:AA,B:B,B920,E:E,E920)),SUMIFS(X:X,B:B,B920,E:E,E920),"")</f>
        <v/>
      </c>
      <c r="Z920" s="79" t="str">
        <f t="shared" si="59"/>
        <v/>
      </c>
      <c r="AA920" s="97">
        <f>COUNTIFS($B$1:B920,B920,$E$1:E920,E920)</f>
        <v>2</v>
      </c>
      <c r="AB920" s="97"/>
    </row>
    <row r="921" spans="1:28" ht="19.95" customHeight="1" x14ac:dyDescent="0.3">
      <c r="A921" s="3" t="s">
        <v>61</v>
      </c>
      <c r="B921" s="16" t="s">
        <v>2351</v>
      </c>
      <c r="C921" s="16" t="s">
        <v>2352</v>
      </c>
      <c r="D921" s="16" t="s">
        <v>519</v>
      </c>
      <c r="E921" s="16" t="s">
        <v>2353</v>
      </c>
      <c r="F921" s="16" t="s">
        <v>2354</v>
      </c>
      <c r="G921" s="16" t="s">
        <v>2355</v>
      </c>
      <c r="H921" s="16" t="s">
        <v>2360</v>
      </c>
      <c r="I921" s="16" t="s">
        <v>2361</v>
      </c>
      <c r="J921" s="16" t="s">
        <v>23</v>
      </c>
      <c r="K921" s="16"/>
      <c r="L921" s="16" t="s">
        <v>317</v>
      </c>
      <c r="M921" s="16" t="s">
        <v>145</v>
      </c>
      <c r="N921" s="16" t="s">
        <v>25</v>
      </c>
      <c r="O921" s="16" t="s">
        <v>146</v>
      </c>
      <c r="P921" s="16" t="s">
        <v>1905</v>
      </c>
      <c r="Q921" s="91">
        <v>8</v>
      </c>
      <c r="R921" s="19">
        <f>IF(EXACT($D$6,"LOT 3 (Tots)"),SUMIF(Inventari!K:K,Tasques!E921,Inventari!Q:Q),SUMIFS(Inventari!Q:Q,Inventari!O:O,$D$7,Inventari!K:K,Tasques!E921))</f>
        <v>492</v>
      </c>
      <c r="S921" s="19"/>
      <c r="T921" s="91">
        <f t="shared" si="56"/>
        <v>3936</v>
      </c>
      <c r="U921" s="19">
        <v>1</v>
      </c>
      <c r="V921" s="91">
        <f t="shared" si="57"/>
        <v>3936</v>
      </c>
      <c r="W921" s="86" t="e">
        <f>_xlfn.XLOOKUP(P921,#REF!,#REF!)</f>
        <v>#REF!</v>
      </c>
      <c r="X921" s="78" t="e">
        <f t="shared" si="58"/>
        <v>#REF!</v>
      </c>
      <c r="Y921" s="78" t="str">
        <f>IF(EXACT(COUNTIFS($B$1:B921,B921,$E$1:E921,E921),_xlfn.MAXIFS(AA:AA,B:B,B921,E:E,E921)),SUMIFS(X:X,B:B,B921,E:E,E921),"")</f>
        <v/>
      </c>
      <c r="Z921" s="79" t="str">
        <f t="shared" si="59"/>
        <v/>
      </c>
      <c r="AA921" s="97">
        <f>COUNTIFS($B$1:B921,B921,$E$1:E921,E921)</f>
        <v>3</v>
      </c>
      <c r="AB921" s="97"/>
    </row>
    <row r="922" spans="1:28" ht="19.95" customHeight="1" x14ac:dyDescent="0.3">
      <c r="A922" s="3" t="s">
        <v>61</v>
      </c>
      <c r="B922" s="16" t="s">
        <v>2351</v>
      </c>
      <c r="C922" s="16" t="s">
        <v>2352</v>
      </c>
      <c r="D922" s="16" t="s">
        <v>519</v>
      </c>
      <c r="E922" s="16" t="s">
        <v>2353</v>
      </c>
      <c r="F922" s="16" t="s">
        <v>2354</v>
      </c>
      <c r="G922" s="16" t="s">
        <v>2355</v>
      </c>
      <c r="H922" s="16" t="s">
        <v>2362</v>
      </c>
      <c r="I922" s="16" t="s">
        <v>2363</v>
      </c>
      <c r="J922" s="16" t="s">
        <v>23</v>
      </c>
      <c r="K922" s="16"/>
      <c r="L922" s="16" t="s">
        <v>317</v>
      </c>
      <c r="M922" s="16" t="s">
        <v>145</v>
      </c>
      <c r="N922" s="16" t="s">
        <v>25</v>
      </c>
      <c r="O922" s="16" t="s">
        <v>146</v>
      </c>
      <c r="P922" s="16" t="s">
        <v>1905</v>
      </c>
      <c r="Q922" s="91">
        <v>8</v>
      </c>
      <c r="R922" s="19">
        <f>IF(EXACT($D$6,"LOT 3 (Tots)"),SUMIF(Inventari!K:K,Tasques!E922,Inventari!Q:Q),SUMIFS(Inventari!Q:Q,Inventari!O:O,$D$7,Inventari!K:K,Tasques!E922))</f>
        <v>492</v>
      </c>
      <c r="S922" s="19"/>
      <c r="T922" s="91">
        <f t="shared" si="56"/>
        <v>3936</v>
      </c>
      <c r="U922" s="19">
        <v>1</v>
      </c>
      <c r="V922" s="91">
        <f t="shared" si="57"/>
        <v>3936</v>
      </c>
      <c r="W922" s="86" t="e">
        <f>_xlfn.XLOOKUP(P922,#REF!,#REF!)</f>
        <v>#REF!</v>
      </c>
      <c r="X922" s="78" t="e">
        <f t="shared" si="58"/>
        <v>#REF!</v>
      </c>
      <c r="Y922" s="78" t="e">
        <f>IF(EXACT(COUNTIFS($B$1:B922,B922,$E$1:E922,E922),_xlfn.MAXIFS(AA:AA,B:B,B922,E:E,E922)),SUMIFS(X:X,B:B,B922,E:E,E922),"")</f>
        <v>#REF!</v>
      </c>
      <c r="Z922" s="79" t="str">
        <f t="shared" si="59"/>
        <v/>
      </c>
      <c r="AA922" s="97">
        <f>COUNTIFS($B$1:B922,B922,$E$1:E922,E922)</f>
        <v>4</v>
      </c>
      <c r="AB922" s="97"/>
    </row>
    <row r="923" spans="1:28" ht="19.95" customHeight="1" x14ac:dyDescent="0.3">
      <c r="A923" s="3" t="s">
        <v>61</v>
      </c>
      <c r="B923" s="16" t="s">
        <v>2351</v>
      </c>
      <c r="C923" s="16" t="s">
        <v>2352</v>
      </c>
      <c r="D923" s="16" t="s">
        <v>519</v>
      </c>
      <c r="E923" s="16" t="s">
        <v>2093</v>
      </c>
      <c r="F923" s="16" t="s">
        <v>2094</v>
      </c>
      <c r="G923" s="16" t="s">
        <v>2364</v>
      </c>
      <c r="H923" s="16" t="s">
        <v>2365</v>
      </c>
      <c r="I923" s="16" t="s">
        <v>2366</v>
      </c>
      <c r="J923" s="16" t="s">
        <v>23</v>
      </c>
      <c r="K923" s="16"/>
      <c r="L923" s="16" t="s">
        <v>317</v>
      </c>
      <c r="M923" s="16" t="s">
        <v>145</v>
      </c>
      <c r="N923" s="16" t="s">
        <v>25</v>
      </c>
      <c r="O923" s="16" t="s">
        <v>146</v>
      </c>
      <c r="P923" s="16" t="s">
        <v>1905</v>
      </c>
      <c r="Q923" s="91">
        <v>15</v>
      </c>
      <c r="R923" s="19">
        <f>IF(EXACT($D$6,"LOT 3 (Tots)"),SUMIF(Inventari!K:K,Tasques!E923,Inventari!Q:Q),SUMIFS(Inventari!Q:Q,Inventari!O:O,$D$7,Inventari!K:K,Tasques!E923))</f>
        <v>12</v>
      </c>
      <c r="S923" s="19"/>
      <c r="T923" s="91">
        <f t="shared" si="56"/>
        <v>180</v>
      </c>
      <c r="U923" s="19">
        <v>1</v>
      </c>
      <c r="V923" s="91">
        <f t="shared" si="57"/>
        <v>180</v>
      </c>
      <c r="W923" s="86" t="e">
        <f>_xlfn.XLOOKUP(P923,#REF!,#REF!)</f>
        <v>#REF!</v>
      </c>
      <c r="X923" s="78" t="e">
        <f t="shared" si="58"/>
        <v>#REF!</v>
      </c>
      <c r="Y923" s="78" t="str">
        <f>IF(EXACT(COUNTIFS($B$1:B923,B923,$E$1:E923,E923),_xlfn.MAXIFS(AA:AA,B:B,B923,E:E,E923)),SUMIFS(X:X,B:B,B923,E:E,E923),"")</f>
        <v/>
      </c>
      <c r="Z923" s="79" t="str">
        <f t="shared" si="59"/>
        <v/>
      </c>
      <c r="AA923" s="97">
        <f>COUNTIFS($B$1:B923,B923,$E$1:E923,E923)</f>
        <v>1</v>
      </c>
      <c r="AB923" s="97"/>
    </row>
    <row r="924" spans="1:28" ht="19.95" customHeight="1" x14ac:dyDescent="0.3">
      <c r="A924" s="3" t="s">
        <v>61</v>
      </c>
      <c r="B924" s="16" t="s">
        <v>2351</v>
      </c>
      <c r="C924" s="16" t="s">
        <v>2352</v>
      </c>
      <c r="D924" s="16" t="s">
        <v>519</v>
      </c>
      <c r="E924" s="16" t="s">
        <v>2093</v>
      </c>
      <c r="F924" s="16" t="s">
        <v>2094</v>
      </c>
      <c r="G924" s="16" t="s">
        <v>2364</v>
      </c>
      <c r="H924" s="16" t="s">
        <v>2367</v>
      </c>
      <c r="I924" s="16" t="s">
        <v>2368</v>
      </c>
      <c r="J924" s="16" t="s">
        <v>23</v>
      </c>
      <c r="K924" s="16"/>
      <c r="L924" s="16" t="s">
        <v>317</v>
      </c>
      <c r="M924" s="16" t="s">
        <v>145</v>
      </c>
      <c r="N924" s="16" t="s">
        <v>25</v>
      </c>
      <c r="O924" s="16" t="s">
        <v>146</v>
      </c>
      <c r="P924" s="16" t="s">
        <v>1905</v>
      </c>
      <c r="Q924" s="91">
        <v>15</v>
      </c>
      <c r="R924" s="19">
        <f>IF(EXACT($D$6,"LOT 3 (Tots)"),SUMIF(Inventari!K:K,Tasques!E924,Inventari!Q:Q),SUMIFS(Inventari!Q:Q,Inventari!O:O,$D$7,Inventari!K:K,Tasques!E924))</f>
        <v>12</v>
      </c>
      <c r="S924" s="19"/>
      <c r="T924" s="91">
        <f t="shared" si="56"/>
        <v>180</v>
      </c>
      <c r="U924" s="19">
        <v>1</v>
      </c>
      <c r="V924" s="91">
        <f t="shared" si="57"/>
        <v>180</v>
      </c>
      <c r="W924" s="86" t="e">
        <f>_xlfn.XLOOKUP(P924,#REF!,#REF!)</f>
        <v>#REF!</v>
      </c>
      <c r="X924" s="78" t="e">
        <f t="shared" si="58"/>
        <v>#REF!</v>
      </c>
      <c r="Y924" s="78" t="str">
        <f>IF(EXACT(COUNTIFS($B$1:B924,B924,$E$1:E924,E924),_xlfn.MAXIFS(AA:AA,B:B,B924,E:E,E924)),SUMIFS(X:X,B:B,B924,E:E,E924),"")</f>
        <v/>
      </c>
      <c r="Z924" s="79" t="str">
        <f t="shared" si="59"/>
        <v/>
      </c>
      <c r="AA924" s="97">
        <f>COUNTIFS($B$1:B924,B924,$E$1:E924,E924)</f>
        <v>2</v>
      </c>
      <c r="AB924" s="97"/>
    </row>
    <row r="925" spans="1:28" ht="19.95" customHeight="1" x14ac:dyDescent="0.3">
      <c r="A925" s="3" t="s">
        <v>61</v>
      </c>
      <c r="B925" s="16" t="s">
        <v>2351</v>
      </c>
      <c r="C925" s="16" t="s">
        <v>2352</v>
      </c>
      <c r="D925" s="16" t="s">
        <v>519</v>
      </c>
      <c r="E925" s="16" t="s">
        <v>2093</v>
      </c>
      <c r="F925" s="16" t="s">
        <v>2094</v>
      </c>
      <c r="G925" s="16" t="s">
        <v>2364</v>
      </c>
      <c r="H925" s="16" t="s">
        <v>2369</v>
      </c>
      <c r="I925" s="16" t="s">
        <v>2370</v>
      </c>
      <c r="J925" s="16" t="s">
        <v>23</v>
      </c>
      <c r="K925" s="16"/>
      <c r="L925" s="16" t="s">
        <v>317</v>
      </c>
      <c r="M925" s="16" t="s">
        <v>145</v>
      </c>
      <c r="N925" s="16" t="s">
        <v>25</v>
      </c>
      <c r="O925" s="16" t="s">
        <v>146</v>
      </c>
      <c r="P925" s="16" t="s">
        <v>1905</v>
      </c>
      <c r="Q925" s="91">
        <v>15</v>
      </c>
      <c r="R925" s="19">
        <f>IF(EXACT($D$6,"LOT 3 (Tots)"),SUMIF(Inventari!K:K,Tasques!E925,Inventari!Q:Q),SUMIFS(Inventari!Q:Q,Inventari!O:O,$D$7,Inventari!K:K,Tasques!E925))</f>
        <v>12</v>
      </c>
      <c r="S925" s="19"/>
      <c r="T925" s="91">
        <f t="shared" si="56"/>
        <v>180</v>
      </c>
      <c r="U925" s="19">
        <v>1</v>
      </c>
      <c r="V925" s="91">
        <f t="shared" si="57"/>
        <v>180</v>
      </c>
      <c r="W925" s="86" t="e">
        <f>_xlfn.XLOOKUP(P925,#REF!,#REF!)</f>
        <v>#REF!</v>
      </c>
      <c r="X925" s="78" t="e">
        <f t="shared" si="58"/>
        <v>#REF!</v>
      </c>
      <c r="Y925" s="78" t="e">
        <f>IF(EXACT(COUNTIFS($B$1:B925,B925,$E$1:E925,E925),_xlfn.MAXIFS(AA:AA,B:B,B925,E:E,E925)),SUMIFS(X:X,B:B,B925,E:E,E925),"")</f>
        <v>#REF!</v>
      </c>
      <c r="Z925" s="79" t="str">
        <f t="shared" si="59"/>
        <v/>
      </c>
      <c r="AA925" s="97">
        <f>COUNTIFS($B$1:B925,B925,$E$1:E925,E925)</f>
        <v>3</v>
      </c>
      <c r="AB925" s="97"/>
    </row>
    <row r="926" spans="1:28" ht="19.95" customHeight="1" x14ac:dyDescent="0.3">
      <c r="A926" s="3" t="s">
        <v>61</v>
      </c>
      <c r="B926" s="16" t="s">
        <v>2351</v>
      </c>
      <c r="C926" s="16" t="s">
        <v>2352</v>
      </c>
      <c r="D926" s="16" t="s">
        <v>519</v>
      </c>
      <c r="E926" s="16" t="s">
        <v>2371</v>
      </c>
      <c r="F926" s="16" t="s">
        <v>2372</v>
      </c>
      <c r="G926" s="16" t="s">
        <v>2373</v>
      </c>
      <c r="H926" s="16" t="s">
        <v>2374</v>
      </c>
      <c r="I926" s="16" t="s">
        <v>2357</v>
      </c>
      <c r="J926" s="16" t="s">
        <v>23</v>
      </c>
      <c r="K926" s="16"/>
      <c r="L926" s="16" t="s">
        <v>317</v>
      </c>
      <c r="M926" s="16" t="s">
        <v>145</v>
      </c>
      <c r="N926" s="16" t="s">
        <v>25</v>
      </c>
      <c r="O926" s="16" t="s">
        <v>146</v>
      </c>
      <c r="P926" s="16" t="s">
        <v>1905</v>
      </c>
      <c r="Q926" s="91">
        <v>5</v>
      </c>
      <c r="R926" s="19">
        <f>IF(EXACT($D$6,"LOT 3 (Tots)"),SUMIF(Inventari!K:K,Tasques!E926,Inventari!Q:Q),SUMIFS(Inventari!Q:Q,Inventari!O:O,$D$7,Inventari!K:K,Tasques!E926))</f>
        <v>234</v>
      </c>
      <c r="S926" s="19"/>
      <c r="T926" s="91">
        <f t="shared" si="56"/>
        <v>1170</v>
      </c>
      <c r="U926" s="19">
        <v>1</v>
      </c>
      <c r="V926" s="91">
        <f t="shared" si="57"/>
        <v>1170</v>
      </c>
      <c r="W926" s="86" t="e">
        <f>_xlfn.XLOOKUP(P926,#REF!,#REF!)</f>
        <v>#REF!</v>
      </c>
      <c r="X926" s="78" t="e">
        <f t="shared" si="58"/>
        <v>#REF!</v>
      </c>
      <c r="Y926" s="78" t="str">
        <f>IF(EXACT(COUNTIFS($B$1:B926,B926,$E$1:E926,E926),_xlfn.MAXIFS(AA:AA,B:B,B926,E:E,E926)),SUMIFS(X:X,B:B,B926,E:E,E926),"")</f>
        <v/>
      </c>
      <c r="Z926" s="79" t="str">
        <f t="shared" si="59"/>
        <v/>
      </c>
      <c r="AA926" s="97">
        <f>COUNTIFS($B$1:B926,B926,$E$1:E926,E926)</f>
        <v>1</v>
      </c>
      <c r="AB926" s="97"/>
    </row>
    <row r="927" spans="1:28" ht="19.95" customHeight="1" x14ac:dyDescent="0.3">
      <c r="A927" s="3" t="s">
        <v>61</v>
      </c>
      <c r="B927" s="16" t="s">
        <v>2351</v>
      </c>
      <c r="C927" s="16" t="s">
        <v>2352</v>
      </c>
      <c r="D927" s="16" t="s">
        <v>519</v>
      </c>
      <c r="E927" s="16" t="s">
        <v>2371</v>
      </c>
      <c r="F927" s="16" t="s">
        <v>2372</v>
      </c>
      <c r="G927" s="16" t="s">
        <v>2373</v>
      </c>
      <c r="H927" s="16" t="s">
        <v>2375</v>
      </c>
      <c r="I927" s="16" t="s">
        <v>2359</v>
      </c>
      <c r="J927" s="16" t="s">
        <v>23</v>
      </c>
      <c r="K927" s="16"/>
      <c r="L927" s="16" t="s">
        <v>317</v>
      </c>
      <c r="M927" s="16" t="s">
        <v>145</v>
      </c>
      <c r="N927" s="16" t="s">
        <v>25</v>
      </c>
      <c r="O927" s="16" t="s">
        <v>146</v>
      </c>
      <c r="P927" s="16" t="s">
        <v>1905</v>
      </c>
      <c r="Q927" s="91">
        <v>5</v>
      </c>
      <c r="R927" s="19">
        <f>IF(EXACT($D$6,"LOT 3 (Tots)"),SUMIF(Inventari!K:K,Tasques!E927,Inventari!Q:Q),SUMIFS(Inventari!Q:Q,Inventari!O:O,$D$7,Inventari!K:K,Tasques!E927))</f>
        <v>234</v>
      </c>
      <c r="S927" s="19"/>
      <c r="T927" s="91">
        <f t="shared" si="56"/>
        <v>1170</v>
      </c>
      <c r="U927" s="19">
        <v>1</v>
      </c>
      <c r="V927" s="91">
        <f t="shared" si="57"/>
        <v>1170</v>
      </c>
      <c r="W927" s="86" t="e">
        <f>_xlfn.XLOOKUP(P927,#REF!,#REF!)</f>
        <v>#REF!</v>
      </c>
      <c r="X927" s="78" t="e">
        <f t="shared" si="58"/>
        <v>#REF!</v>
      </c>
      <c r="Y927" s="78" t="str">
        <f>IF(EXACT(COUNTIFS($B$1:B927,B927,$E$1:E927,E927),_xlfn.MAXIFS(AA:AA,B:B,B927,E:E,E927)),SUMIFS(X:X,B:B,B927,E:E,E927),"")</f>
        <v/>
      </c>
      <c r="Z927" s="79" t="str">
        <f t="shared" si="59"/>
        <v/>
      </c>
      <c r="AA927" s="97">
        <f>COUNTIFS($B$1:B927,B927,$E$1:E927,E927)</f>
        <v>2</v>
      </c>
      <c r="AB927" s="97"/>
    </row>
    <row r="928" spans="1:28" ht="19.95" customHeight="1" x14ac:dyDescent="0.3">
      <c r="A928" s="3" t="s">
        <v>61</v>
      </c>
      <c r="B928" s="16" t="s">
        <v>2351</v>
      </c>
      <c r="C928" s="16" t="s">
        <v>2352</v>
      </c>
      <c r="D928" s="16" t="s">
        <v>519</v>
      </c>
      <c r="E928" s="16" t="s">
        <v>2371</v>
      </c>
      <c r="F928" s="16" t="s">
        <v>2372</v>
      </c>
      <c r="G928" s="16" t="s">
        <v>2373</v>
      </c>
      <c r="H928" s="16" t="s">
        <v>2376</v>
      </c>
      <c r="I928" s="16" t="s">
        <v>2377</v>
      </c>
      <c r="J928" s="16" t="s">
        <v>23</v>
      </c>
      <c r="K928" s="16"/>
      <c r="L928" s="16" t="s">
        <v>317</v>
      </c>
      <c r="M928" s="16" t="s">
        <v>145</v>
      </c>
      <c r="N928" s="16" t="s">
        <v>25</v>
      </c>
      <c r="O928" s="16" t="s">
        <v>146</v>
      </c>
      <c r="P928" s="16" t="s">
        <v>1905</v>
      </c>
      <c r="Q928" s="91">
        <v>5</v>
      </c>
      <c r="R928" s="19">
        <f>IF(EXACT($D$6,"LOT 3 (Tots)"),SUMIF(Inventari!K:K,Tasques!E928,Inventari!Q:Q),SUMIFS(Inventari!Q:Q,Inventari!O:O,$D$7,Inventari!K:K,Tasques!E928))</f>
        <v>234</v>
      </c>
      <c r="S928" s="19"/>
      <c r="T928" s="91">
        <f t="shared" si="56"/>
        <v>1170</v>
      </c>
      <c r="U928" s="19">
        <v>1</v>
      </c>
      <c r="V928" s="91">
        <f t="shared" si="57"/>
        <v>1170</v>
      </c>
      <c r="W928" s="86" t="e">
        <f>_xlfn.XLOOKUP(P928,#REF!,#REF!)</f>
        <v>#REF!</v>
      </c>
      <c r="X928" s="78" t="e">
        <f t="shared" si="58"/>
        <v>#REF!</v>
      </c>
      <c r="Y928" s="78" t="e">
        <f>IF(EXACT(COUNTIFS($B$1:B928,B928,$E$1:E928,E928),_xlfn.MAXIFS(AA:AA,B:B,B928,E:E,E928)),SUMIFS(X:X,B:B,B928,E:E,E928),"")</f>
        <v>#REF!</v>
      </c>
      <c r="Z928" s="79" t="str">
        <f t="shared" si="59"/>
        <v/>
      </c>
      <c r="AA928" s="97">
        <f>COUNTIFS($B$1:B928,B928,$E$1:E928,E928)</f>
        <v>3</v>
      </c>
      <c r="AB928" s="97"/>
    </row>
    <row r="929" spans="1:28" ht="19.95" customHeight="1" x14ac:dyDescent="0.3">
      <c r="A929" s="3" t="s">
        <v>61</v>
      </c>
      <c r="B929" s="16" t="s">
        <v>2351</v>
      </c>
      <c r="C929" s="16" t="s">
        <v>2352</v>
      </c>
      <c r="D929" s="16" t="s">
        <v>519</v>
      </c>
      <c r="E929" s="16" t="s">
        <v>2100</v>
      </c>
      <c r="F929" s="16" t="s">
        <v>2101</v>
      </c>
      <c r="G929" s="16" t="s">
        <v>2378</v>
      </c>
      <c r="H929" s="16" t="s">
        <v>2379</v>
      </c>
      <c r="I929" s="16" t="s">
        <v>2380</v>
      </c>
      <c r="J929" s="16" t="s">
        <v>23</v>
      </c>
      <c r="K929" s="16"/>
      <c r="L929" s="16" t="s">
        <v>317</v>
      </c>
      <c r="M929" s="16" t="s">
        <v>145</v>
      </c>
      <c r="N929" s="16" t="s">
        <v>25</v>
      </c>
      <c r="O929" s="16" t="s">
        <v>146</v>
      </c>
      <c r="P929" s="16" t="s">
        <v>1905</v>
      </c>
      <c r="Q929" s="91">
        <v>4</v>
      </c>
      <c r="R929" s="19">
        <f>IF(EXACT($D$6,"LOT 3 (Tots)"),SUMIF(Inventari!K:K,Tasques!E929,Inventari!Q:Q),SUMIFS(Inventari!Q:Q,Inventari!O:O,$D$7,Inventari!K:K,Tasques!E929))</f>
        <v>4536</v>
      </c>
      <c r="S929" s="19"/>
      <c r="T929" s="91">
        <f t="shared" si="56"/>
        <v>18144</v>
      </c>
      <c r="U929" s="19">
        <v>1</v>
      </c>
      <c r="V929" s="91">
        <f t="shared" si="57"/>
        <v>18144</v>
      </c>
      <c r="W929" s="86" t="e">
        <f>_xlfn.XLOOKUP(P929,#REF!,#REF!)</f>
        <v>#REF!</v>
      </c>
      <c r="X929" s="78" t="e">
        <f t="shared" si="58"/>
        <v>#REF!</v>
      </c>
      <c r="Y929" s="78" t="str">
        <f>IF(EXACT(COUNTIFS($B$1:B929,B929,$E$1:E929,E929),_xlfn.MAXIFS(AA:AA,B:B,B929,E:E,E929)),SUMIFS(X:X,B:B,B929,E:E,E929),"")</f>
        <v/>
      </c>
      <c r="Z929" s="79" t="str">
        <f t="shared" si="59"/>
        <v/>
      </c>
      <c r="AA929" s="97">
        <f>COUNTIFS($B$1:B929,B929,$E$1:E929,E929)</f>
        <v>1</v>
      </c>
      <c r="AB929" s="97"/>
    </row>
    <row r="930" spans="1:28" ht="19.95" customHeight="1" x14ac:dyDescent="0.3">
      <c r="A930" s="3" t="s">
        <v>61</v>
      </c>
      <c r="B930" s="16" t="s">
        <v>2351</v>
      </c>
      <c r="C930" s="16" t="s">
        <v>2352</v>
      </c>
      <c r="D930" s="16" t="s">
        <v>519</v>
      </c>
      <c r="E930" s="16" t="s">
        <v>2100</v>
      </c>
      <c r="F930" s="16" t="s">
        <v>2101</v>
      </c>
      <c r="G930" s="16" t="s">
        <v>2378</v>
      </c>
      <c r="H930" s="16" t="s">
        <v>2381</v>
      </c>
      <c r="I930" s="16" t="s">
        <v>2382</v>
      </c>
      <c r="J930" s="16" t="s">
        <v>23</v>
      </c>
      <c r="K930" s="16"/>
      <c r="L930" s="16" t="s">
        <v>317</v>
      </c>
      <c r="M930" s="16" t="s">
        <v>145</v>
      </c>
      <c r="N930" s="16" t="s">
        <v>25</v>
      </c>
      <c r="O930" s="16" t="s">
        <v>146</v>
      </c>
      <c r="P930" s="16" t="s">
        <v>1905</v>
      </c>
      <c r="Q930" s="91">
        <v>4</v>
      </c>
      <c r="R930" s="19">
        <f>IF(EXACT($D$6,"LOT 3 (Tots)"),SUMIF(Inventari!K:K,Tasques!E930,Inventari!Q:Q),SUMIFS(Inventari!Q:Q,Inventari!O:O,$D$7,Inventari!K:K,Tasques!E930))</f>
        <v>4536</v>
      </c>
      <c r="S930" s="19"/>
      <c r="T930" s="91">
        <f t="shared" si="56"/>
        <v>18144</v>
      </c>
      <c r="U930" s="19">
        <v>1</v>
      </c>
      <c r="V930" s="91">
        <f t="shared" si="57"/>
        <v>18144</v>
      </c>
      <c r="W930" s="86" t="e">
        <f>_xlfn.XLOOKUP(P930,#REF!,#REF!)</f>
        <v>#REF!</v>
      </c>
      <c r="X930" s="78" t="e">
        <f t="shared" si="58"/>
        <v>#REF!</v>
      </c>
      <c r="Y930" s="78" t="e">
        <f>IF(EXACT(COUNTIFS($B$1:B930,B930,$E$1:E930,E930),_xlfn.MAXIFS(AA:AA,B:B,B930,E:E,E930)),SUMIFS(X:X,B:B,B930,E:E,E930),"")</f>
        <v>#REF!</v>
      </c>
      <c r="Z930" s="79" t="str">
        <f t="shared" si="59"/>
        <v/>
      </c>
      <c r="AA930" s="97">
        <f>COUNTIFS($B$1:B930,B930,$E$1:E930,E930)</f>
        <v>2</v>
      </c>
      <c r="AB930" s="97"/>
    </row>
    <row r="931" spans="1:28" ht="19.95" customHeight="1" x14ac:dyDescent="0.3">
      <c r="A931" s="3" t="s">
        <v>61</v>
      </c>
      <c r="B931" s="16" t="s">
        <v>2351</v>
      </c>
      <c r="C931" s="16" t="s">
        <v>2352</v>
      </c>
      <c r="D931" s="16" t="s">
        <v>519</v>
      </c>
      <c r="E931" s="16" t="s">
        <v>2383</v>
      </c>
      <c r="F931" s="16" t="s">
        <v>2384</v>
      </c>
      <c r="G931" s="16" t="s">
        <v>2385</v>
      </c>
      <c r="H931" s="16" t="s">
        <v>2386</v>
      </c>
      <c r="I931" s="16" t="s">
        <v>2387</v>
      </c>
      <c r="J931" s="16" t="s">
        <v>23</v>
      </c>
      <c r="K931" s="16"/>
      <c r="L931" s="16" t="s">
        <v>317</v>
      </c>
      <c r="M931" s="16" t="s">
        <v>145</v>
      </c>
      <c r="N931" s="16" t="s">
        <v>25</v>
      </c>
      <c r="O931" s="16" t="s">
        <v>146</v>
      </c>
      <c r="P931" s="16" t="s">
        <v>1905</v>
      </c>
      <c r="Q931" s="91">
        <v>12</v>
      </c>
      <c r="R931" s="19">
        <f>IF(EXACT($D$6,"LOT 3 (Tots)"),SUMIF(Inventari!K:K,Tasques!E931,Inventari!Q:Q),SUMIFS(Inventari!Q:Q,Inventari!O:O,$D$7,Inventari!K:K,Tasques!E931))</f>
        <v>5</v>
      </c>
      <c r="S931" s="19"/>
      <c r="T931" s="91">
        <f t="shared" si="56"/>
        <v>60</v>
      </c>
      <c r="U931" s="19">
        <v>1</v>
      </c>
      <c r="V931" s="91">
        <f t="shared" si="57"/>
        <v>60</v>
      </c>
      <c r="W931" s="86" t="e">
        <f>_xlfn.XLOOKUP(P931,#REF!,#REF!)</f>
        <v>#REF!</v>
      </c>
      <c r="X931" s="78" t="e">
        <f t="shared" si="58"/>
        <v>#REF!</v>
      </c>
      <c r="Y931" s="78" t="str">
        <f>IF(EXACT(COUNTIFS($B$1:B931,B931,$E$1:E931,E931),_xlfn.MAXIFS(AA:AA,B:B,B931,E:E,E931)),SUMIFS(X:X,B:B,B931,E:E,E931),"")</f>
        <v/>
      </c>
      <c r="Z931" s="79" t="str">
        <f t="shared" si="59"/>
        <v/>
      </c>
      <c r="AA931" s="97">
        <f>COUNTIFS($B$1:B931,B931,$E$1:E931,E931)</f>
        <v>1</v>
      </c>
      <c r="AB931" s="97"/>
    </row>
    <row r="932" spans="1:28" ht="19.95" customHeight="1" x14ac:dyDescent="0.3">
      <c r="A932" s="3" t="s">
        <v>61</v>
      </c>
      <c r="B932" s="16" t="s">
        <v>2351</v>
      </c>
      <c r="C932" s="16" t="s">
        <v>2352</v>
      </c>
      <c r="D932" s="16" t="s">
        <v>519</v>
      </c>
      <c r="E932" s="16" t="s">
        <v>2383</v>
      </c>
      <c r="F932" s="16" t="s">
        <v>2384</v>
      </c>
      <c r="G932" s="16" t="s">
        <v>2385</v>
      </c>
      <c r="H932" s="16" t="s">
        <v>2388</v>
      </c>
      <c r="I932" s="16" t="s">
        <v>2389</v>
      </c>
      <c r="J932" s="16" t="s">
        <v>23</v>
      </c>
      <c r="K932" s="16"/>
      <c r="L932" s="16" t="s">
        <v>317</v>
      </c>
      <c r="M932" s="16" t="s">
        <v>145</v>
      </c>
      <c r="N932" s="16" t="s">
        <v>25</v>
      </c>
      <c r="O932" s="16" t="s">
        <v>146</v>
      </c>
      <c r="P932" s="16" t="s">
        <v>1905</v>
      </c>
      <c r="Q932" s="91">
        <v>12</v>
      </c>
      <c r="R932" s="19">
        <f>IF(EXACT($D$6,"LOT 3 (Tots)"),SUMIF(Inventari!K:K,Tasques!E932,Inventari!Q:Q),SUMIFS(Inventari!Q:Q,Inventari!O:O,$D$7,Inventari!K:K,Tasques!E932))</f>
        <v>5</v>
      </c>
      <c r="S932" s="19"/>
      <c r="T932" s="91">
        <f t="shared" si="56"/>
        <v>60</v>
      </c>
      <c r="U932" s="19">
        <v>1</v>
      </c>
      <c r="V932" s="91">
        <f t="shared" si="57"/>
        <v>60</v>
      </c>
      <c r="W932" s="86" t="e">
        <f>_xlfn.XLOOKUP(P932,#REF!,#REF!)</f>
        <v>#REF!</v>
      </c>
      <c r="X932" s="78" t="e">
        <f t="shared" si="58"/>
        <v>#REF!</v>
      </c>
      <c r="Y932" s="78" t="e">
        <f>IF(EXACT(COUNTIFS($B$1:B932,B932,$E$1:E932,E932),_xlfn.MAXIFS(AA:AA,B:B,B932,E:E,E932)),SUMIFS(X:X,B:B,B932,E:E,E932),"")</f>
        <v>#REF!</v>
      </c>
      <c r="Z932" s="79" t="str">
        <f t="shared" si="59"/>
        <v/>
      </c>
      <c r="AA932" s="97">
        <f>COUNTIFS($B$1:B932,B932,$E$1:E932,E932)</f>
        <v>2</v>
      </c>
      <c r="AB932" s="97"/>
    </row>
    <row r="933" spans="1:28" ht="19.95" customHeight="1" x14ac:dyDescent="0.3">
      <c r="A933" s="3" t="s">
        <v>61</v>
      </c>
      <c r="B933" s="16" t="s">
        <v>2351</v>
      </c>
      <c r="C933" s="16" t="s">
        <v>2352</v>
      </c>
      <c r="D933" s="16" t="s">
        <v>519</v>
      </c>
      <c r="E933" s="16" t="s">
        <v>2227</v>
      </c>
      <c r="F933" s="16" t="s">
        <v>2228</v>
      </c>
      <c r="G933" s="16" t="s">
        <v>2390</v>
      </c>
      <c r="H933" s="16" t="s">
        <v>2391</v>
      </c>
      <c r="I933" s="16" t="s">
        <v>2392</v>
      </c>
      <c r="J933" s="16" t="s">
        <v>23</v>
      </c>
      <c r="K933" s="16"/>
      <c r="L933" s="16" t="s">
        <v>317</v>
      </c>
      <c r="M933" s="16" t="s">
        <v>145</v>
      </c>
      <c r="N933" s="16" t="s">
        <v>25</v>
      </c>
      <c r="O933" s="16" t="s">
        <v>146</v>
      </c>
      <c r="P933" s="16" t="s">
        <v>1905</v>
      </c>
      <c r="Q933" s="91">
        <v>2</v>
      </c>
      <c r="R933" s="19">
        <f>IF(EXACT($D$6,"LOT 3 (Tots)"),SUMIF(Inventari!K:K,Tasques!E933,Inventari!Q:Q),SUMIFS(Inventari!Q:Q,Inventari!O:O,$D$7,Inventari!K:K,Tasques!E933))</f>
        <v>4909</v>
      </c>
      <c r="S933" s="19"/>
      <c r="T933" s="91">
        <f t="shared" si="56"/>
        <v>9818</v>
      </c>
      <c r="U933" s="19">
        <v>1</v>
      </c>
      <c r="V933" s="91">
        <f t="shared" si="57"/>
        <v>9818</v>
      </c>
      <c r="W933" s="86" t="e">
        <f>_xlfn.XLOOKUP(P933,#REF!,#REF!)</f>
        <v>#REF!</v>
      </c>
      <c r="X933" s="78" t="e">
        <f t="shared" si="58"/>
        <v>#REF!</v>
      </c>
      <c r="Y933" s="78" t="str">
        <f>IF(EXACT(COUNTIFS($B$1:B933,B933,$E$1:E933,E933),_xlfn.MAXIFS(AA:AA,B:B,B933,E:E,E933)),SUMIFS(X:X,B:B,B933,E:E,E933),"")</f>
        <v/>
      </c>
      <c r="Z933" s="79" t="str">
        <f t="shared" si="59"/>
        <v/>
      </c>
      <c r="AA933" s="97">
        <f>COUNTIFS($B$1:B933,B933,$E$1:E933,E933)</f>
        <v>1</v>
      </c>
      <c r="AB933" s="97"/>
    </row>
    <row r="934" spans="1:28" ht="19.95" customHeight="1" x14ac:dyDescent="0.3">
      <c r="A934" s="3" t="s">
        <v>61</v>
      </c>
      <c r="B934" s="16" t="s">
        <v>2351</v>
      </c>
      <c r="C934" s="16" t="s">
        <v>2352</v>
      </c>
      <c r="D934" s="16" t="s">
        <v>519</v>
      </c>
      <c r="E934" s="16" t="s">
        <v>2227</v>
      </c>
      <c r="F934" s="16" t="s">
        <v>2228</v>
      </c>
      <c r="G934" s="16" t="s">
        <v>2390</v>
      </c>
      <c r="H934" s="16" t="s">
        <v>2393</v>
      </c>
      <c r="I934" s="16" t="s">
        <v>2394</v>
      </c>
      <c r="J934" s="16" t="s">
        <v>23</v>
      </c>
      <c r="K934" s="16"/>
      <c r="L934" s="16" t="s">
        <v>317</v>
      </c>
      <c r="M934" s="16" t="s">
        <v>145</v>
      </c>
      <c r="N934" s="16" t="s">
        <v>25</v>
      </c>
      <c r="O934" s="16" t="s">
        <v>146</v>
      </c>
      <c r="P934" s="16" t="s">
        <v>1905</v>
      </c>
      <c r="Q934" s="91">
        <v>2</v>
      </c>
      <c r="R934" s="19">
        <f>IF(EXACT($D$6,"LOT 3 (Tots)"),SUMIF(Inventari!K:K,Tasques!E934,Inventari!Q:Q),SUMIFS(Inventari!Q:Q,Inventari!O:O,$D$7,Inventari!K:K,Tasques!E934))</f>
        <v>4909</v>
      </c>
      <c r="S934" s="19"/>
      <c r="T934" s="91">
        <f t="shared" si="56"/>
        <v>9818</v>
      </c>
      <c r="U934" s="19">
        <v>1</v>
      </c>
      <c r="V934" s="91">
        <f t="shared" si="57"/>
        <v>9818</v>
      </c>
      <c r="W934" s="86" t="e">
        <f>_xlfn.XLOOKUP(P934,#REF!,#REF!)</f>
        <v>#REF!</v>
      </c>
      <c r="X934" s="78" t="e">
        <f t="shared" si="58"/>
        <v>#REF!</v>
      </c>
      <c r="Y934" s="78" t="str">
        <f>IF(EXACT(COUNTIFS($B$1:B934,B934,$E$1:E934,E934),_xlfn.MAXIFS(AA:AA,B:B,B934,E:E,E934)),SUMIFS(X:X,B:B,B934,E:E,E934),"")</f>
        <v/>
      </c>
      <c r="Z934" s="79" t="str">
        <f t="shared" si="59"/>
        <v/>
      </c>
      <c r="AA934" s="97">
        <f>COUNTIFS($B$1:B934,B934,$E$1:E934,E934)</f>
        <v>2</v>
      </c>
      <c r="AB934" s="97"/>
    </row>
    <row r="935" spans="1:28" ht="19.95" customHeight="1" x14ac:dyDescent="0.3">
      <c r="A935" s="3" t="s">
        <v>61</v>
      </c>
      <c r="B935" s="16" t="s">
        <v>2351</v>
      </c>
      <c r="C935" s="16" t="s">
        <v>2352</v>
      </c>
      <c r="D935" s="16" t="s">
        <v>519</v>
      </c>
      <c r="E935" s="16" t="s">
        <v>2227</v>
      </c>
      <c r="F935" s="16" t="s">
        <v>2228</v>
      </c>
      <c r="G935" s="16" t="s">
        <v>2390</v>
      </c>
      <c r="H935" s="16" t="s">
        <v>2395</v>
      </c>
      <c r="I935" s="16" t="s">
        <v>2396</v>
      </c>
      <c r="J935" s="16" t="s">
        <v>23</v>
      </c>
      <c r="K935" s="16"/>
      <c r="L935" s="16" t="s">
        <v>317</v>
      </c>
      <c r="M935" s="16" t="s">
        <v>145</v>
      </c>
      <c r="N935" s="16" t="s">
        <v>25</v>
      </c>
      <c r="O935" s="16" t="s">
        <v>146</v>
      </c>
      <c r="P935" s="16" t="s">
        <v>1905</v>
      </c>
      <c r="Q935" s="91">
        <v>2</v>
      </c>
      <c r="R935" s="19">
        <f>IF(EXACT($D$6,"LOT 3 (Tots)"),SUMIF(Inventari!K:K,Tasques!E935,Inventari!Q:Q),SUMIFS(Inventari!Q:Q,Inventari!O:O,$D$7,Inventari!K:K,Tasques!E935))</f>
        <v>4909</v>
      </c>
      <c r="S935" s="19"/>
      <c r="T935" s="91">
        <f t="shared" si="56"/>
        <v>9818</v>
      </c>
      <c r="U935" s="19">
        <v>1</v>
      </c>
      <c r="V935" s="91">
        <f t="shared" si="57"/>
        <v>9818</v>
      </c>
      <c r="W935" s="86" t="e">
        <f>_xlfn.XLOOKUP(P935,#REF!,#REF!)</f>
        <v>#REF!</v>
      </c>
      <c r="X935" s="78" t="e">
        <f t="shared" si="58"/>
        <v>#REF!</v>
      </c>
      <c r="Y935" s="78" t="str">
        <f>IF(EXACT(COUNTIFS($B$1:B935,B935,$E$1:E935,E935),_xlfn.MAXIFS(AA:AA,B:B,B935,E:E,E935)),SUMIFS(X:X,B:B,B935,E:E,E935),"")</f>
        <v/>
      </c>
      <c r="Z935" s="79" t="str">
        <f t="shared" si="59"/>
        <v/>
      </c>
      <c r="AA935" s="97">
        <f>COUNTIFS($B$1:B935,B935,$E$1:E935,E935)</f>
        <v>3</v>
      </c>
      <c r="AB935" s="97"/>
    </row>
    <row r="936" spans="1:28" ht="19.95" customHeight="1" x14ac:dyDescent="0.3">
      <c r="A936" s="3" t="s">
        <v>61</v>
      </c>
      <c r="B936" s="16" t="s">
        <v>2351</v>
      </c>
      <c r="C936" s="16" t="s">
        <v>2352</v>
      </c>
      <c r="D936" s="16" t="s">
        <v>519</v>
      </c>
      <c r="E936" s="16" t="s">
        <v>2227</v>
      </c>
      <c r="F936" s="16" t="s">
        <v>2228</v>
      </c>
      <c r="G936" s="16" t="s">
        <v>2390</v>
      </c>
      <c r="H936" s="16" t="s">
        <v>2397</v>
      </c>
      <c r="I936" s="16" t="s">
        <v>2398</v>
      </c>
      <c r="J936" s="16" t="s">
        <v>23</v>
      </c>
      <c r="K936" s="16"/>
      <c r="L936" s="16" t="s">
        <v>317</v>
      </c>
      <c r="M936" s="16" t="s">
        <v>145</v>
      </c>
      <c r="N936" s="16" t="s">
        <v>25</v>
      </c>
      <c r="O936" s="16" t="s">
        <v>146</v>
      </c>
      <c r="P936" s="16" t="s">
        <v>1905</v>
      </c>
      <c r="Q936" s="91">
        <v>2</v>
      </c>
      <c r="R936" s="19">
        <f>IF(EXACT($D$6,"LOT 3 (Tots)"),SUMIF(Inventari!K:K,Tasques!E936,Inventari!Q:Q),SUMIFS(Inventari!Q:Q,Inventari!O:O,$D$7,Inventari!K:K,Tasques!E936))</f>
        <v>4909</v>
      </c>
      <c r="S936" s="19"/>
      <c r="T936" s="91">
        <f t="shared" si="56"/>
        <v>9818</v>
      </c>
      <c r="U936" s="19">
        <v>1</v>
      </c>
      <c r="V936" s="91">
        <f t="shared" si="57"/>
        <v>9818</v>
      </c>
      <c r="W936" s="86" t="e">
        <f>_xlfn.XLOOKUP(P936,#REF!,#REF!)</f>
        <v>#REF!</v>
      </c>
      <c r="X936" s="78" t="e">
        <f t="shared" si="58"/>
        <v>#REF!</v>
      </c>
      <c r="Y936" s="78" t="e">
        <f>IF(EXACT(COUNTIFS($B$1:B936,B936,$E$1:E936,E936),_xlfn.MAXIFS(AA:AA,B:B,B936,E:E,E936)),SUMIFS(X:X,B:B,B936,E:E,E936),"")</f>
        <v>#REF!</v>
      </c>
      <c r="Z936" s="79" t="e">
        <f t="shared" si="59"/>
        <v>#REF!</v>
      </c>
      <c r="AA936" s="97">
        <f>COUNTIFS($B$1:B936,B936,$E$1:E936,E936)</f>
        <v>4</v>
      </c>
      <c r="AB936" s="97"/>
    </row>
    <row r="937" spans="1:28" ht="19.95" customHeight="1" x14ac:dyDescent="0.3">
      <c r="A937" s="9" t="s">
        <v>61</v>
      </c>
      <c r="B937" s="21" t="s">
        <v>2399</v>
      </c>
      <c r="C937" s="21" t="s">
        <v>2400</v>
      </c>
      <c r="D937" s="21" t="s">
        <v>519</v>
      </c>
      <c r="E937" s="21" t="s">
        <v>2033</v>
      </c>
      <c r="F937" s="21" t="s">
        <v>2034</v>
      </c>
      <c r="G937" s="21" t="s">
        <v>2401</v>
      </c>
      <c r="H937" s="21" t="s">
        <v>2402</v>
      </c>
      <c r="I937" s="21" t="s">
        <v>2392</v>
      </c>
      <c r="J937" s="21" t="s">
        <v>23</v>
      </c>
      <c r="K937" s="21"/>
      <c r="L937" s="21" t="s">
        <v>109</v>
      </c>
      <c r="M937" s="21" t="s">
        <v>145</v>
      </c>
      <c r="N937" s="21" t="s">
        <v>25</v>
      </c>
      <c r="O937" s="21" t="s">
        <v>146</v>
      </c>
      <c r="P937" s="21" t="s">
        <v>1905</v>
      </c>
      <c r="Q937" s="92">
        <v>15</v>
      </c>
      <c r="R937" s="22">
        <f>IF(EXACT($D$6,"LOT 3 (Tots)"),SUMIF(Inventari!K:K,Tasques!E937,Inventari!Q:Q),SUMIFS(Inventari!Q:Q,Inventari!O:O,$D$7,Inventari!K:K,Tasques!E937))</f>
        <v>90</v>
      </c>
      <c r="S937" s="22"/>
      <c r="T937" s="92">
        <f t="shared" si="56"/>
        <v>1350</v>
      </c>
      <c r="U937" s="22">
        <v>1</v>
      </c>
      <c r="V937" s="92">
        <f t="shared" si="57"/>
        <v>1350</v>
      </c>
      <c r="W937" s="87" t="e">
        <f>_xlfn.XLOOKUP(P937,#REF!,#REF!)</f>
        <v>#REF!</v>
      </c>
      <c r="X937" s="80" t="e">
        <f t="shared" si="58"/>
        <v>#REF!</v>
      </c>
      <c r="Y937" s="80" t="str">
        <f>IF(EXACT(COUNTIFS($B$1:B937,B937,$E$1:E937,E937),_xlfn.MAXIFS(AA:AA,B:B,B937,E:E,E937)),SUMIFS(X:X,B:B,B937,E:E,E937),"")</f>
        <v/>
      </c>
      <c r="Z937" s="81" t="str">
        <f t="shared" si="59"/>
        <v/>
      </c>
      <c r="AA937" s="98">
        <f>COUNTIFS($B$1:B937,B937,$E$1:E937,E937)</f>
        <v>1</v>
      </c>
      <c r="AB937" s="98"/>
    </row>
    <row r="938" spans="1:28" ht="19.95" customHeight="1" x14ac:dyDescent="0.3">
      <c r="A938" s="9" t="s">
        <v>61</v>
      </c>
      <c r="B938" s="21" t="s">
        <v>2399</v>
      </c>
      <c r="C938" s="21" t="s">
        <v>2400</v>
      </c>
      <c r="D938" s="21" t="s">
        <v>519</v>
      </c>
      <c r="E938" s="21" t="s">
        <v>2033</v>
      </c>
      <c r="F938" s="21" t="s">
        <v>2034</v>
      </c>
      <c r="G938" s="21" t="s">
        <v>2401</v>
      </c>
      <c r="H938" s="21" t="s">
        <v>2403</v>
      </c>
      <c r="I938" s="21" t="s">
        <v>2394</v>
      </c>
      <c r="J938" s="21" t="s">
        <v>23</v>
      </c>
      <c r="K938" s="21"/>
      <c r="L938" s="21" t="s">
        <v>109</v>
      </c>
      <c r="M938" s="21" t="s">
        <v>145</v>
      </c>
      <c r="N938" s="21" t="s">
        <v>25</v>
      </c>
      <c r="O938" s="21" t="s">
        <v>146</v>
      </c>
      <c r="P938" s="21" t="s">
        <v>1905</v>
      </c>
      <c r="Q938" s="92">
        <v>15</v>
      </c>
      <c r="R938" s="22">
        <f>IF(EXACT($D$6,"LOT 3 (Tots)"),SUMIF(Inventari!K:K,Tasques!E938,Inventari!Q:Q),SUMIFS(Inventari!Q:Q,Inventari!O:O,$D$7,Inventari!K:K,Tasques!E938))</f>
        <v>90</v>
      </c>
      <c r="S938" s="22"/>
      <c r="T938" s="92">
        <f t="shared" si="56"/>
        <v>1350</v>
      </c>
      <c r="U938" s="22">
        <v>1</v>
      </c>
      <c r="V938" s="92">
        <f t="shared" si="57"/>
        <v>1350</v>
      </c>
      <c r="W938" s="87" t="e">
        <f>_xlfn.XLOOKUP(P938,#REF!,#REF!)</f>
        <v>#REF!</v>
      </c>
      <c r="X938" s="80" t="e">
        <f t="shared" si="58"/>
        <v>#REF!</v>
      </c>
      <c r="Y938" s="80" t="str">
        <f>IF(EXACT(COUNTIFS($B$1:B938,B938,$E$1:E938,E938),_xlfn.MAXIFS(AA:AA,B:B,B938,E:E,E938)),SUMIFS(X:X,B:B,B938,E:E,E938),"")</f>
        <v/>
      </c>
      <c r="Z938" s="81" t="str">
        <f t="shared" si="59"/>
        <v/>
      </c>
      <c r="AA938" s="98">
        <f>COUNTIFS($B$1:B938,B938,$E$1:E938,E938)</f>
        <v>2</v>
      </c>
      <c r="AB938" s="98"/>
    </row>
    <row r="939" spans="1:28" ht="19.95" customHeight="1" x14ac:dyDescent="0.3">
      <c r="A939" s="9" t="s">
        <v>61</v>
      </c>
      <c r="B939" s="21" t="s">
        <v>2399</v>
      </c>
      <c r="C939" s="21" t="s">
        <v>2400</v>
      </c>
      <c r="D939" s="21" t="s">
        <v>519</v>
      </c>
      <c r="E939" s="21" t="s">
        <v>2033</v>
      </c>
      <c r="F939" s="21" t="s">
        <v>2034</v>
      </c>
      <c r="G939" s="21" t="s">
        <v>2401</v>
      </c>
      <c r="H939" s="21" t="s">
        <v>2404</v>
      </c>
      <c r="I939" s="21" t="s">
        <v>2396</v>
      </c>
      <c r="J939" s="21" t="s">
        <v>23</v>
      </c>
      <c r="K939" s="21"/>
      <c r="L939" s="21" t="s">
        <v>109</v>
      </c>
      <c r="M939" s="21" t="s">
        <v>145</v>
      </c>
      <c r="N939" s="21" t="s">
        <v>25</v>
      </c>
      <c r="O939" s="21" t="s">
        <v>146</v>
      </c>
      <c r="P939" s="21" t="s">
        <v>1905</v>
      </c>
      <c r="Q939" s="92">
        <v>15</v>
      </c>
      <c r="R939" s="22">
        <f>IF(EXACT($D$6,"LOT 3 (Tots)"),SUMIF(Inventari!K:K,Tasques!E939,Inventari!Q:Q),SUMIFS(Inventari!Q:Q,Inventari!O:O,$D$7,Inventari!K:K,Tasques!E939))</f>
        <v>90</v>
      </c>
      <c r="S939" s="22"/>
      <c r="T939" s="92">
        <f t="shared" si="56"/>
        <v>1350</v>
      </c>
      <c r="U939" s="22">
        <v>1</v>
      </c>
      <c r="V939" s="92">
        <f t="shared" si="57"/>
        <v>1350</v>
      </c>
      <c r="W939" s="87" t="e">
        <f>_xlfn.XLOOKUP(P939,#REF!,#REF!)</f>
        <v>#REF!</v>
      </c>
      <c r="X939" s="80" t="e">
        <f t="shared" si="58"/>
        <v>#REF!</v>
      </c>
      <c r="Y939" s="80" t="str">
        <f>IF(EXACT(COUNTIFS($B$1:B939,B939,$E$1:E939,E939),_xlfn.MAXIFS(AA:AA,B:B,B939,E:E,E939)),SUMIFS(X:X,B:B,B939,E:E,E939),"")</f>
        <v/>
      </c>
      <c r="Z939" s="81" t="str">
        <f t="shared" si="59"/>
        <v/>
      </c>
      <c r="AA939" s="98">
        <f>COUNTIFS($B$1:B939,B939,$E$1:E939,E939)</f>
        <v>3</v>
      </c>
      <c r="AB939" s="98"/>
    </row>
    <row r="940" spans="1:28" ht="19.95" customHeight="1" x14ac:dyDescent="0.3">
      <c r="A940" s="9" t="s">
        <v>61</v>
      </c>
      <c r="B940" s="21" t="s">
        <v>2399</v>
      </c>
      <c r="C940" s="21" t="s">
        <v>2400</v>
      </c>
      <c r="D940" s="21" t="s">
        <v>519</v>
      </c>
      <c r="E940" s="21" t="s">
        <v>2033</v>
      </c>
      <c r="F940" s="21" t="s">
        <v>2034</v>
      </c>
      <c r="G940" s="21" t="s">
        <v>2401</v>
      </c>
      <c r="H940" s="21" t="s">
        <v>2405</v>
      </c>
      <c r="I940" s="21" t="s">
        <v>2398</v>
      </c>
      <c r="J940" s="21" t="s">
        <v>23</v>
      </c>
      <c r="K940" s="21"/>
      <c r="L940" s="21" t="s">
        <v>109</v>
      </c>
      <c r="M940" s="21" t="s">
        <v>145</v>
      </c>
      <c r="N940" s="21" t="s">
        <v>25</v>
      </c>
      <c r="O940" s="21" t="s">
        <v>146</v>
      </c>
      <c r="P940" s="21" t="s">
        <v>1905</v>
      </c>
      <c r="Q940" s="92">
        <v>15</v>
      </c>
      <c r="R940" s="22">
        <f>IF(EXACT($D$6,"LOT 3 (Tots)"),SUMIF(Inventari!K:K,Tasques!E940,Inventari!Q:Q),SUMIFS(Inventari!Q:Q,Inventari!O:O,$D$7,Inventari!K:K,Tasques!E940))</f>
        <v>90</v>
      </c>
      <c r="S940" s="22"/>
      <c r="T940" s="92">
        <f t="shared" si="56"/>
        <v>1350</v>
      </c>
      <c r="U940" s="22">
        <v>1</v>
      </c>
      <c r="V940" s="92">
        <f t="shared" si="57"/>
        <v>1350</v>
      </c>
      <c r="W940" s="87" t="e">
        <f>_xlfn.XLOOKUP(P940,#REF!,#REF!)</f>
        <v>#REF!</v>
      </c>
      <c r="X940" s="80" t="e">
        <f t="shared" si="58"/>
        <v>#REF!</v>
      </c>
      <c r="Y940" s="80" t="e">
        <f>IF(EXACT(COUNTIFS($B$1:B940,B940,$E$1:E940,E940),_xlfn.MAXIFS(AA:AA,B:B,B940,E:E,E940)),SUMIFS(X:X,B:B,B940,E:E,E940),"")</f>
        <v>#REF!</v>
      </c>
      <c r="Z940" s="81" t="e">
        <f t="shared" si="59"/>
        <v>#REF!</v>
      </c>
      <c r="AA940" s="98">
        <f>COUNTIFS($B$1:B940,B940,$E$1:E940,E940)</f>
        <v>4</v>
      </c>
      <c r="AB940" s="98"/>
    </row>
    <row r="941" spans="1:28" ht="19.95" customHeight="1" x14ac:dyDescent="0.3">
      <c r="A941" s="3" t="s">
        <v>61</v>
      </c>
      <c r="B941" s="16" t="s">
        <v>2406</v>
      </c>
      <c r="C941" s="16" t="s">
        <v>2407</v>
      </c>
      <c r="D941" s="16" t="s">
        <v>519</v>
      </c>
      <c r="E941" s="16" t="s">
        <v>2353</v>
      </c>
      <c r="F941" s="16" t="s">
        <v>2354</v>
      </c>
      <c r="G941" s="16" t="s">
        <v>2408</v>
      </c>
      <c r="H941" s="16" t="s">
        <v>2409</v>
      </c>
      <c r="I941" s="16" t="s">
        <v>2410</v>
      </c>
      <c r="J941" s="16" t="s">
        <v>23</v>
      </c>
      <c r="K941" s="16"/>
      <c r="L941" s="16" t="s">
        <v>326</v>
      </c>
      <c r="M941" s="16" t="s">
        <v>145</v>
      </c>
      <c r="N941" s="16" t="s">
        <v>25</v>
      </c>
      <c r="O941" s="16" t="s">
        <v>146</v>
      </c>
      <c r="P941" s="16" t="s">
        <v>1905</v>
      </c>
      <c r="Q941" s="91">
        <v>10</v>
      </c>
      <c r="R941" s="19">
        <f>IF(EXACT($D$6,"LOT 3 (Tots)"),SUMIF(Inventari!K:K,Tasques!E941,Inventari!Q:Q),SUMIFS(Inventari!Q:Q,Inventari!O:O,$D$7,Inventari!K:K,Tasques!E941))</f>
        <v>492</v>
      </c>
      <c r="S941" s="19"/>
      <c r="T941" s="91">
        <f t="shared" si="56"/>
        <v>4920</v>
      </c>
      <c r="U941" s="19">
        <v>1</v>
      </c>
      <c r="V941" s="91">
        <f t="shared" si="57"/>
        <v>4920</v>
      </c>
      <c r="W941" s="86" t="e">
        <f>_xlfn.XLOOKUP(P941,#REF!,#REF!)</f>
        <v>#REF!</v>
      </c>
      <c r="X941" s="78" t="e">
        <f t="shared" si="58"/>
        <v>#REF!</v>
      </c>
      <c r="Y941" s="78" t="str">
        <f>IF(EXACT(COUNTIFS($B$1:B941,B941,$E$1:E941,E941),_xlfn.MAXIFS(AA:AA,B:B,B941,E:E,E941)),SUMIFS(X:X,B:B,B941,E:E,E941),"")</f>
        <v/>
      </c>
      <c r="Z941" s="79" t="str">
        <f t="shared" si="59"/>
        <v/>
      </c>
      <c r="AA941" s="97">
        <f>COUNTIFS($B$1:B941,B941,$E$1:E941,E941)</f>
        <v>1</v>
      </c>
      <c r="AB941" s="97"/>
    </row>
    <row r="942" spans="1:28" ht="19.95" customHeight="1" x14ac:dyDescent="0.3">
      <c r="A942" s="3" t="s">
        <v>61</v>
      </c>
      <c r="B942" s="16" t="s">
        <v>2406</v>
      </c>
      <c r="C942" s="16" t="s">
        <v>2407</v>
      </c>
      <c r="D942" s="16" t="s">
        <v>519</v>
      </c>
      <c r="E942" s="16" t="s">
        <v>2353</v>
      </c>
      <c r="F942" s="16" t="s">
        <v>2354</v>
      </c>
      <c r="G942" s="16" t="s">
        <v>2408</v>
      </c>
      <c r="H942" s="16" t="s">
        <v>2411</v>
      </c>
      <c r="I942" s="16" t="s">
        <v>2412</v>
      </c>
      <c r="J942" s="16" t="s">
        <v>23</v>
      </c>
      <c r="K942" s="16"/>
      <c r="L942" s="16" t="s">
        <v>326</v>
      </c>
      <c r="M942" s="16" t="s">
        <v>145</v>
      </c>
      <c r="N942" s="16" t="s">
        <v>25</v>
      </c>
      <c r="O942" s="16" t="s">
        <v>146</v>
      </c>
      <c r="P942" s="16" t="s">
        <v>1905</v>
      </c>
      <c r="Q942" s="91">
        <v>10</v>
      </c>
      <c r="R942" s="19">
        <f>IF(EXACT($D$6,"LOT 3 (Tots)"),SUMIF(Inventari!K:K,Tasques!E942,Inventari!Q:Q),SUMIFS(Inventari!Q:Q,Inventari!O:O,$D$7,Inventari!K:K,Tasques!E942))</f>
        <v>492</v>
      </c>
      <c r="S942" s="19"/>
      <c r="T942" s="91">
        <f t="shared" si="56"/>
        <v>4920</v>
      </c>
      <c r="U942" s="19">
        <v>1</v>
      </c>
      <c r="V942" s="91">
        <f t="shared" si="57"/>
        <v>4920</v>
      </c>
      <c r="W942" s="86" t="e">
        <f>_xlfn.XLOOKUP(P942,#REF!,#REF!)</f>
        <v>#REF!</v>
      </c>
      <c r="X942" s="78" t="e">
        <f t="shared" si="58"/>
        <v>#REF!</v>
      </c>
      <c r="Y942" s="78" t="e">
        <f>IF(EXACT(COUNTIFS($B$1:B942,B942,$E$1:E942,E942),_xlfn.MAXIFS(AA:AA,B:B,B942,E:E,E942)),SUMIFS(X:X,B:B,B942,E:E,E942),"")</f>
        <v>#REF!</v>
      </c>
      <c r="Z942" s="79" t="str">
        <f t="shared" si="59"/>
        <v/>
      </c>
      <c r="AA942" s="97">
        <f>COUNTIFS($B$1:B942,B942,$E$1:E942,E942)</f>
        <v>2</v>
      </c>
      <c r="AB942" s="97"/>
    </row>
    <row r="943" spans="1:28" ht="19.95" customHeight="1" x14ac:dyDescent="0.3">
      <c r="A943" s="3" t="s">
        <v>61</v>
      </c>
      <c r="B943" s="16" t="s">
        <v>2406</v>
      </c>
      <c r="C943" s="16" t="s">
        <v>2407</v>
      </c>
      <c r="D943" s="16" t="s">
        <v>519</v>
      </c>
      <c r="E943" s="16" t="s">
        <v>2093</v>
      </c>
      <c r="F943" s="16" t="s">
        <v>2094</v>
      </c>
      <c r="G943" s="16" t="s">
        <v>2413</v>
      </c>
      <c r="H943" s="16" t="s">
        <v>2414</v>
      </c>
      <c r="I943" s="16" t="s">
        <v>2415</v>
      </c>
      <c r="J943" s="16" t="s">
        <v>23</v>
      </c>
      <c r="K943" s="16"/>
      <c r="L943" s="16" t="s">
        <v>326</v>
      </c>
      <c r="M943" s="16" t="s">
        <v>145</v>
      </c>
      <c r="N943" s="16" t="s">
        <v>25</v>
      </c>
      <c r="O943" s="16" t="s">
        <v>146</v>
      </c>
      <c r="P943" s="16" t="s">
        <v>1905</v>
      </c>
      <c r="Q943" s="91">
        <v>7</v>
      </c>
      <c r="R943" s="19">
        <f>IF(EXACT($D$6,"LOT 3 (Tots)"),SUMIF(Inventari!K:K,Tasques!E943,Inventari!Q:Q),SUMIFS(Inventari!Q:Q,Inventari!O:O,$D$7,Inventari!K:K,Tasques!E943))</f>
        <v>12</v>
      </c>
      <c r="S943" s="19"/>
      <c r="T943" s="91">
        <f t="shared" si="56"/>
        <v>84</v>
      </c>
      <c r="U943" s="19">
        <v>1</v>
      </c>
      <c r="V943" s="91">
        <f t="shared" si="57"/>
        <v>84</v>
      </c>
      <c r="W943" s="86" t="e">
        <f>_xlfn.XLOOKUP(P943,#REF!,#REF!)</f>
        <v>#REF!</v>
      </c>
      <c r="X943" s="78" t="e">
        <f t="shared" si="58"/>
        <v>#REF!</v>
      </c>
      <c r="Y943" s="78" t="str">
        <f>IF(EXACT(COUNTIFS($B$1:B943,B943,$E$1:E943,E943),_xlfn.MAXIFS(AA:AA,B:B,B943,E:E,E943)),SUMIFS(X:X,B:B,B943,E:E,E943),"")</f>
        <v/>
      </c>
      <c r="Z943" s="79" t="str">
        <f t="shared" si="59"/>
        <v/>
      </c>
      <c r="AA943" s="97">
        <f>COUNTIFS($B$1:B943,B943,$E$1:E943,E943)</f>
        <v>1</v>
      </c>
      <c r="AB943" s="97"/>
    </row>
    <row r="944" spans="1:28" ht="19.95" customHeight="1" x14ac:dyDescent="0.3">
      <c r="A944" s="3" t="s">
        <v>61</v>
      </c>
      <c r="B944" s="16" t="s">
        <v>2406</v>
      </c>
      <c r="C944" s="16" t="s">
        <v>2407</v>
      </c>
      <c r="D944" s="16" t="s">
        <v>519</v>
      </c>
      <c r="E944" s="16" t="s">
        <v>2093</v>
      </c>
      <c r="F944" s="16" t="s">
        <v>2094</v>
      </c>
      <c r="G944" s="16" t="s">
        <v>2413</v>
      </c>
      <c r="H944" s="16" t="s">
        <v>2416</v>
      </c>
      <c r="I944" s="16" t="s">
        <v>2417</v>
      </c>
      <c r="J944" s="16" t="s">
        <v>23</v>
      </c>
      <c r="K944" s="16"/>
      <c r="L944" s="16" t="s">
        <v>326</v>
      </c>
      <c r="M944" s="16" t="s">
        <v>145</v>
      </c>
      <c r="N944" s="16" t="s">
        <v>25</v>
      </c>
      <c r="O944" s="16" t="s">
        <v>146</v>
      </c>
      <c r="P944" s="16" t="s">
        <v>1905</v>
      </c>
      <c r="Q944" s="91">
        <v>7</v>
      </c>
      <c r="R944" s="19">
        <f>IF(EXACT($D$6,"LOT 3 (Tots)"),SUMIF(Inventari!K:K,Tasques!E944,Inventari!Q:Q),SUMIFS(Inventari!Q:Q,Inventari!O:O,$D$7,Inventari!K:K,Tasques!E944))</f>
        <v>12</v>
      </c>
      <c r="S944" s="19"/>
      <c r="T944" s="91">
        <f t="shared" si="56"/>
        <v>84</v>
      </c>
      <c r="U944" s="19">
        <v>1</v>
      </c>
      <c r="V944" s="91">
        <f t="shared" si="57"/>
        <v>84</v>
      </c>
      <c r="W944" s="86" t="e">
        <f>_xlfn.XLOOKUP(P944,#REF!,#REF!)</f>
        <v>#REF!</v>
      </c>
      <c r="X944" s="78" t="e">
        <f t="shared" si="58"/>
        <v>#REF!</v>
      </c>
      <c r="Y944" s="78" t="str">
        <f>IF(EXACT(COUNTIFS($B$1:B944,B944,$E$1:E944,E944),_xlfn.MAXIFS(AA:AA,B:B,B944,E:E,E944)),SUMIFS(X:X,B:B,B944,E:E,E944),"")</f>
        <v/>
      </c>
      <c r="Z944" s="79" t="str">
        <f t="shared" si="59"/>
        <v/>
      </c>
      <c r="AA944" s="97">
        <f>COUNTIFS($B$1:B944,B944,$E$1:E944,E944)</f>
        <v>2</v>
      </c>
      <c r="AB944" s="97"/>
    </row>
    <row r="945" spans="1:28" ht="19.95" customHeight="1" x14ac:dyDescent="0.3">
      <c r="A945" s="3" t="s">
        <v>61</v>
      </c>
      <c r="B945" s="16" t="s">
        <v>2406</v>
      </c>
      <c r="C945" s="16" t="s">
        <v>2407</v>
      </c>
      <c r="D945" s="16" t="s">
        <v>519</v>
      </c>
      <c r="E945" s="16" t="s">
        <v>2093</v>
      </c>
      <c r="F945" s="16" t="s">
        <v>2094</v>
      </c>
      <c r="G945" s="16" t="s">
        <v>2413</v>
      </c>
      <c r="H945" s="16" t="s">
        <v>2418</v>
      </c>
      <c r="I945" s="16" t="s">
        <v>2419</v>
      </c>
      <c r="J945" s="16" t="s">
        <v>23</v>
      </c>
      <c r="K945" s="16"/>
      <c r="L945" s="16" t="s">
        <v>326</v>
      </c>
      <c r="M945" s="16" t="s">
        <v>145</v>
      </c>
      <c r="N945" s="16" t="s">
        <v>25</v>
      </c>
      <c r="O945" s="16" t="s">
        <v>146</v>
      </c>
      <c r="P945" s="16" t="s">
        <v>1905</v>
      </c>
      <c r="Q945" s="91">
        <v>7</v>
      </c>
      <c r="R945" s="19">
        <f>IF(EXACT($D$6,"LOT 3 (Tots)"),SUMIF(Inventari!K:K,Tasques!E945,Inventari!Q:Q),SUMIFS(Inventari!Q:Q,Inventari!O:O,$D$7,Inventari!K:K,Tasques!E945))</f>
        <v>12</v>
      </c>
      <c r="S945" s="19"/>
      <c r="T945" s="91">
        <f t="shared" si="56"/>
        <v>84</v>
      </c>
      <c r="U945" s="19">
        <v>1</v>
      </c>
      <c r="V945" s="91">
        <f t="shared" si="57"/>
        <v>84</v>
      </c>
      <c r="W945" s="86" t="e">
        <f>_xlfn.XLOOKUP(P945,#REF!,#REF!)</f>
        <v>#REF!</v>
      </c>
      <c r="X945" s="78" t="e">
        <f t="shared" si="58"/>
        <v>#REF!</v>
      </c>
      <c r="Y945" s="78" t="str">
        <f>IF(EXACT(COUNTIFS($B$1:B945,B945,$E$1:E945,E945),_xlfn.MAXIFS(AA:AA,B:B,B945,E:E,E945)),SUMIFS(X:X,B:B,B945,E:E,E945),"")</f>
        <v/>
      </c>
      <c r="Z945" s="79" t="str">
        <f t="shared" si="59"/>
        <v/>
      </c>
      <c r="AA945" s="97">
        <f>COUNTIFS($B$1:B945,B945,$E$1:E945,E945)</f>
        <v>3</v>
      </c>
      <c r="AB945" s="97"/>
    </row>
    <row r="946" spans="1:28" ht="19.95" customHeight="1" x14ac:dyDescent="0.3">
      <c r="A946" s="3" t="s">
        <v>61</v>
      </c>
      <c r="B946" s="16" t="s">
        <v>2406</v>
      </c>
      <c r="C946" s="16" t="s">
        <v>2407</v>
      </c>
      <c r="D946" s="16" t="s">
        <v>519</v>
      </c>
      <c r="E946" s="16" t="s">
        <v>2093</v>
      </c>
      <c r="F946" s="16" t="s">
        <v>2094</v>
      </c>
      <c r="G946" s="16" t="s">
        <v>2413</v>
      </c>
      <c r="H946" s="16" t="s">
        <v>2420</v>
      </c>
      <c r="I946" s="16" t="s">
        <v>2421</v>
      </c>
      <c r="J946" s="16" t="s">
        <v>23</v>
      </c>
      <c r="K946" s="16"/>
      <c r="L946" s="16" t="s">
        <v>326</v>
      </c>
      <c r="M946" s="16" t="s">
        <v>145</v>
      </c>
      <c r="N946" s="16" t="s">
        <v>25</v>
      </c>
      <c r="O946" s="16" t="s">
        <v>146</v>
      </c>
      <c r="P946" s="16" t="s">
        <v>1905</v>
      </c>
      <c r="Q946" s="91">
        <v>7</v>
      </c>
      <c r="R946" s="19">
        <f>IF(EXACT($D$6,"LOT 3 (Tots)"),SUMIF(Inventari!K:K,Tasques!E946,Inventari!Q:Q),SUMIFS(Inventari!Q:Q,Inventari!O:O,$D$7,Inventari!K:K,Tasques!E946))</f>
        <v>12</v>
      </c>
      <c r="S946" s="19"/>
      <c r="T946" s="91">
        <f t="shared" si="56"/>
        <v>84</v>
      </c>
      <c r="U946" s="19">
        <v>1</v>
      </c>
      <c r="V946" s="91">
        <f t="shared" si="57"/>
        <v>84</v>
      </c>
      <c r="W946" s="86" t="e">
        <f>_xlfn.XLOOKUP(P946,#REF!,#REF!)</f>
        <v>#REF!</v>
      </c>
      <c r="X946" s="78" t="e">
        <f t="shared" si="58"/>
        <v>#REF!</v>
      </c>
      <c r="Y946" s="78" t="e">
        <f>IF(EXACT(COUNTIFS($B$1:B946,B946,$E$1:E946,E946),_xlfn.MAXIFS(AA:AA,B:B,B946,E:E,E946)),SUMIFS(X:X,B:B,B946,E:E,E946),"")</f>
        <v>#REF!</v>
      </c>
      <c r="Z946" s="79" t="str">
        <f t="shared" si="59"/>
        <v/>
      </c>
      <c r="AA946" s="97">
        <f>COUNTIFS($B$1:B946,B946,$E$1:E946,E946)</f>
        <v>4</v>
      </c>
      <c r="AB946" s="97"/>
    </row>
    <row r="947" spans="1:28" ht="19.95" customHeight="1" x14ac:dyDescent="0.3">
      <c r="A947" s="3" t="s">
        <v>61</v>
      </c>
      <c r="B947" s="16" t="s">
        <v>2406</v>
      </c>
      <c r="C947" s="16" t="s">
        <v>2407</v>
      </c>
      <c r="D947" s="16" t="s">
        <v>519</v>
      </c>
      <c r="E947" s="16" t="s">
        <v>1955</v>
      </c>
      <c r="F947" s="16" t="s">
        <v>1956</v>
      </c>
      <c r="G947" s="16" t="s">
        <v>2422</v>
      </c>
      <c r="H947" s="16" t="s">
        <v>2423</v>
      </c>
      <c r="I947" s="16" t="s">
        <v>2424</v>
      </c>
      <c r="J947" s="16" t="s">
        <v>23</v>
      </c>
      <c r="K947" s="16"/>
      <c r="L947" s="16" t="s">
        <v>326</v>
      </c>
      <c r="M947" s="16" t="s">
        <v>145</v>
      </c>
      <c r="N947" s="16" t="s">
        <v>25</v>
      </c>
      <c r="O947" s="16" t="s">
        <v>146</v>
      </c>
      <c r="P947" s="16" t="s">
        <v>1905</v>
      </c>
      <c r="Q947" s="91">
        <v>30</v>
      </c>
      <c r="R947" s="19">
        <f>IF(EXACT($D$6,"LOT 3 (Tots)"),SUMIF(Inventari!K:K,Tasques!E947,Inventari!Q:Q),SUMIFS(Inventari!Q:Q,Inventari!O:O,$D$7,Inventari!K:K,Tasques!E947))</f>
        <v>48</v>
      </c>
      <c r="S947" s="19"/>
      <c r="T947" s="91">
        <f t="shared" si="56"/>
        <v>1440</v>
      </c>
      <c r="U947" s="19">
        <v>1</v>
      </c>
      <c r="V947" s="91">
        <f t="shared" si="57"/>
        <v>1440</v>
      </c>
      <c r="W947" s="86" t="e">
        <f>_xlfn.XLOOKUP(P947,#REF!,#REF!)</f>
        <v>#REF!</v>
      </c>
      <c r="X947" s="78" t="e">
        <f t="shared" si="58"/>
        <v>#REF!</v>
      </c>
      <c r="Y947" s="78" t="e">
        <f>IF(EXACT(COUNTIFS($B$1:B947,B947,$E$1:E947,E947),_xlfn.MAXIFS(AA:AA,B:B,B947,E:E,E947)),SUMIFS(X:X,B:B,B947,E:E,E947),"")</f>
        <v>#REF!</v>
      </c>
      <c r="Z947" s="79" t="str">
        <f t="shared" si="59"/>
        <v/>
      </c>
      <c r="AA947" s="97">
        <f>COUNTIFS($B$1:B947,B947,$E$1:E947,E947)</f>
        <v>1</v>
      </c>
      <c r="AB947" s="97"/>
    </row>
    <row r="948" spans="1:28" ht="19.95" customHeight="1" x14ac:dyDescent="0.3">
      <c r="A948" s="3" t="s">
        <v>61</v>
      </c>
      <c r="B948" s="16" t="s">
        <v>2406</v>
      </c>
      <c r="C948" s="16" t="s">
        <v>2407</v>
      </c>
      <c r="D948" s="16" t="s">
        <v>519</v>
      </c>
      <c r="E948" s="16" t="s">
        <v>2371</v>
      </c>
      <c r="F948" s="16" t="s">
        <v>2372</v>
      </c>
      <c r="G948" s="16" t="s">
        <v>2425</v>
      </c>
      <c r="H948" s="16" t="s">
        <v>2426</v>
      </c>
      <c r="I948" s="16" t="s">
        <v>2427</v>
      </c>
      <c r="J948" s="16" t="s">
        <v>23</v>
      </c>
      <c r="K948" s="16"/>
      <c r="L948" s="16" t="s">
        <v>326</v>
      </c>
      <c r="M948" s="16" t="s">
        <v>145</v>
      </c>
      <c r="N948" s="16" t="s">
        <v>25</v>
      </c>
      <c r="O948" s="16" t="s">
        <v>146</v>
      </c>
      <c r="P948" s="16" t="s">
        <v>1905</v>
      </c>
      <c r="Q948" s="91">
        <v>10</v>
      </c>
      <c r="R948" s="19">
        <f>IF(EXACT($D$6,"LOT 3 (Tots)"),SUMIF(Inventari!K:K,Tasques!E948,Inventari!Q:Q),SUMIFS(Inventari!Q:Q,Inventari!O:O,$D$7,Inventari!K:K,Tasques!E948))</f>
        <v>234</v>
      </c>
      <c r="S948" s="19"/>
      <c r="T948" s="91">
        <f t="shared" si="56"/>
        <v>2340</v>
      </c>
      <c r="U948" s="19">
        <v>1</v>
      </c>
      <c r="V948" s="91">
        <f t="shared" si="57"/>
        <v>2340</v>
      </c>
      <c r="W948" s="86" t="e">
        <f>_xlfn.XLOOKUP(P948,#REF!,#REF!)</f>
        <v>#REF!</v>
      </c>
      <c r="X948" s="78" t="e">
        <f t="shared" si="58"/>
        <v>#REF!</v>
      </c>
      <c r="Y948" s="78" t="str">
        <f>IF(EXACT(COUNTIFS($B$1:B948,B948,$E$1:E948,E948),_xlfn.MAXIFS(AA:AA,B:B,B948,E:E,E948)),SUMIFS(X:X,B:B,B948,E:E,E948),"")</f>
        <v/>
      </c>
      <c r="Z948" s="79" t="str">
        <f t="shared" si="59"/>
        <v/>
      </c>
      <c r="AA948" s="97">
        <f>COUNTIFS($B$1:B948,B948,$E$1:E948,E948)</f>
        <v>1</v>
      </c>
      <c r="AB948" s="97"/>
    </row>
    <row r="949" spans="1:28" ht="19.95" customHeight="1" x14ac:dyDescent="0.3">
      <c r="A949" s="3" t="s">
        <v>61</v>
      </c>
      <c r="B949" s="16" t="s">
        <v>2406</v>
      </c>
      <c r="C949" s="16" t="s">
        <v>2407</v>
      </c>
      <c r="D949" s="16" t="s">
        <v>519</v>
      </c>
      <c r="E949" s="16" t="s">
        <v>2371</v>
      </c>
      <c r="F949" s="16" t="s">
        <v>2372</v>
      </c>
      <c r="G949" s="16" t="s">
        <v>2425</v>
      </c>
      <c r="H949" s="16" t="s">
        <v>2428</v>
      </c>
      <c r="I949" s="16" t="s">
        <v>2429</v>
      </c>
      <c r="J949" s="16" t="s">
        <v>23</v>
      </c>
      <c r="K949" s="16"/>
      <c r="L949" s="16" t="s">
        <v>326</v>
      </c>
      <c r="M949" s="16" t="s">
        <v>145</v>
      </c>
      <c r="N949" s="16" t="s">
        <v>25</v>
      </c>
      <c r="O949" s="16" t="s">
        <v>146</v>
      </c>
      <c r="P949" s="16" t="s">
        <v>1905</v>
      </c>
      <c r="Q949" s="91">
        <v>10</v>
      </c>
      <c r="R949" s="19">
        <f>IF(EXACT($D$6,"LOT 3 (Tots)"),SUMIF(Inventari!K:K,Tasques!E949,Inventari!Q:Q),SUMIFS(Inventari!Q:Q,Inventari!O:O,$D$7,Inventari!K:K,Tasques!E949))</f>
        <v>234</v>
      </c>
      <c r="S949" s="19"/>
      <c r="T949" s="91">
        <f t="shared" si="56"/>
        <v>2340</v>
      </c>
      <c r="U949" s="19">
        <v>1</v>
      </c>
      <c r="V949" s="91">
        <f t="shared" si="57"/>
        <v>2340</v>
      </c>
      <c r="W949" s="86" t="e">
        <f>_xlfn.XLOOKUP(P949,#REF!,#REF!)</f>
        <v>#REF!</v>
      </c>
      <c r="X949" s="78" t="e">
        <f t="shared" si="58"/>
        <v>#REF!</v>
      </c>
      <c r="Y949" s="78" t="e">
        <f>IF(EXACT(COUNTIFS($B$1:B949,B949,$E$1:E949,E949),_xlfn.MAXIFS(AA:AA,B:B,B949,E:E,E949)),SUMIFS(X:X,B:B,B949,E:E,E949),"")</f>
        <v>#REF!</v>
      </c>
      <c r="Z949" s="79" t="str">
        <f t="shared" si="59"/>
        <v/>
      </c>
      <c r="AA949" s="97">
        <f>COUNTIFS($B$1:B949,B949,$E$1:E949,E949)</f>
        <v>2</v>
      </c>
      <c r="AB949" s="97"/>
    </row>
    <row r="950" spans="1:28" ht="19.95" customHeight="1" x14ac:dyDescent="0.3">
      <c r="A950" s="3" t="s">
        <v>61</v>
      </c>
      <c r="B950" s="16" t="s">
        <v>2406</v>
      </c>
      <c r="C950" s="16" t="s">
        <v>2407</v>
      </c>
      <c r="D950" s="16" t="s">
        <v>519</v>
      </c>
      <c r="E950" s="16" t="s">
        <v>2100</v>
      </c>
      <c r="F950" s="16" t="s">
        <v>2101</v>
      </c>
      <c r="G950" s="16" t="s">
        <v>2430</v>
      </c>
      <c r="H950" s="16" t="s">
        <v>2431</v>
      </c>
      <c r="I950" s="16" t="s">
        <v>2432</v>
      </c>
      <c r="J950" s="16" t="s">
        <v>23</v>
      </c>
      <c r="K950" s="16"/>
      <c r="L950" s="16" t="s">
        <v>326</v>
      </c>
      <c r="M950" s="16" t="s">
        <v>145</v>
      </c>
      <c r="N950" s="16" t="s">
        <v>25</v>
      </c>
      <c r="O950" s="16" t="s">
        <v>146</v>
      </c>
      <c r="P950" s="16" t="s">
        <v>1905</v>
      </c>
      <c r="Q950" s="91">
        <v>2</v>
      </c>
      <c r="R950" s="19">
        <f>IF(EXACT($D$6,"LOT 3 (Tots)"),SUMIF(Inventari!K:K,Tasques!E950,Inventari!Q:Q),SUMIFS(Inventari!Q:Q,Inventari!O:O,$D$7,Inventari!K:K,Tasques!E950))</f>
        <v>4536</v>
      </c>
      <c r="S950" s="19"/>
      <c r="T950" s="91">
        <f t="shared" si="56"/>
        <v>9072</v>
      </c>
      <c r="U950" s="19">
        <v>1</v>
      </c>
      <c r="V950" s="91">
        <f t="shared" si="57"/>
        <v>9072</v>
      </c>
      <c r="W950" s="86" t="e">
        <f>_xlfn.XLOOKUP(P950,#REF!,#REF!)</f>
        <v>#REF!</v>
      </c>
      <c r="X950" s="78" t="e">
        <f t="shared" si="58"/>
        <v>#REF!</v>
      </c>
      <c r="Y950" s="78" t="str">
        <f>IF(EXACT(COUNTIFS($B$1:B950,B950,$E$1:E950,E950),_xlfn.MAXIFS(AA:AA,B:B,B950,E:E,E950)),SUMIFS(X:X,B:B,B950,E:E,E950),"")</f>
        <v/>
      </c>
      <c r="Z950" s="79" t="str">
        <f t="shared" si="59"/>
        <v/>
      </c>
      <c r="AA950" s="97">
        <f>COUNTIFS($B$1:B950,B950,$E$1:E950,E950)</f>
        <v>1</v>
      </c>
      <c r="AB950" s="97"/>
    </row>
    <row r="951" spans="1:28" ht="19.95" customHeight="1" x14ac:dyDescent="0.3">
      <c r="A951" s="3" t="s">
        <v>61</v>
      </c>
      <c r="B951" s="16" t="s">
        <v>2406</v>
      </c>
      <c r="C951" s="16" t="s">
        <v>2407</v>
      </c>
      <c r="D951" s="16" t="s">
        <v>519</v>
      </c>
      <c r="E951" s="16" t="s">
        <v>2100</v>
      </c>
      <c r="F951" s="16" t="s">
        <v>2101</v>
      </c>
      <c r="G951" s="16" t="s">
        <v>2430</v>
      </c>
      <c r="H951" s="16" t="s">
        <v>2433</v>
      </c>
      <c r="I951" s="16" t="s">
        <v>2434</v>
      </c>
      <c r="J951" s="16" t="s">
        <v>23</v>
      </c>
      <c r="K951" s="16"/>
      <c r="L951" s="16" t="s">
        <v>326</v>
      </c>
      <c r="M951" s="16" t="s">
        <v>145</v>
      </c>
      <c r="N951" s="16" t="s">
        <v>25</v>
      </c>
      <c r="O951" s="16" t="s">
        <v>146</v>
      </c>
      <c r="P951" s="16" t="s">
        <v>1905</v>
      </c>
      <c r="Q951" s="91">
        <v>2</v>
      </c>
      <c r="R951" s="19">
        <f>IF(EXACT($D$6,"LOT 3 (Tots)"),SUMIF(Inventari!K:K,Tasques!E951,Inventari!Q:Q),SUMIFS(Inventari!Q:Q,Inventari!O:O,$D$7,Inventari!K:K,Tasques!E951))</f>
        <v>4536</v>
      </c>
      <c r="S951" s="19"/>
      <c r="T951" s="91">
        <f t="shared" si="56"/>
        <v>9072</v>
      </c>
      <c r="U951" s="19">
        <v>1</v>
      </c>
      <c r="V951" s="91">
        <f t="shared" si="57"/>
        <v>9072</v>
      </c>
      <c r="W951" s="86" t="e">
        <f>_xlfn.XLOOKUP(P951,#REF!,#REF!)</f>
        <v>#REF!</v>
      </c>
      <c r="X951" s="78" t="e">
        <f t="shared" si="58"/>
        <v>#REF!</v>
      </c>
      <c r="Y951" s="78" t="str">
        <f>IF(EXACT(COUNTIFS($B$1:B951,B951,$E$1:E951,E951),_xlfn.MAXIFS(AA:AA,B:B,B951,E:E,E951)),SUMIFS(X:X,B:B,B951,E:E,E951),"")</f>
        <v/>
      </c>
      <c r="Z951" s="79" t="str">
        <f t="shared" si="59"/>
        <v/>
      </c>
      <c r="AA951" s="97">
        <f>COUNTIFS($B$1:B951,B951,$E$1:E951,E951)</f>
        <v>2</v>
      </c>
      <c r="AB951" s="97"/>
    </row>
    <row r="952" spans="1:28" ht="19.95" customHeight="1" x14ac:dyDescent="0.3">
      <c r="A952" s="3" t="s">
        <v>61</v>
      </c>
      <c r="B952" s="16" t="s">
        <v>2406</v>
      </c>
      <c r="C952" s="16" t="s">
        <v>2407</v>
      </c>
      <c r="D952" s="16" t="s">
        <v>519</v>
      </c>
      <c r="E952" s="16" t="s">
        <v>2100</v>
      </c>
      <c r="F952" s="16" t="s">
        <v>2101</v>
      </c>
      <c r="G952" s="16" t="s">
        <v>2430</v>
      </c>
      <c r="H952" s="16" t="s">
        <v>2435</v>
      </c>
      <c r="I952" s="16" t="s">
        <v>2415</v>
      </c>
      <c r="J952" s="16" t="s">
        <v>23</v>
      </c>
      <c r="K952" s="16"/>
      <c r="L952" s="16" t="s">
        <v>326</v>
      </c>
      <c r="M952" s="16" t="s">
        <v>145</v>
      </c>
      <c r="N952" s="16" t="s">
        <v>25</v>
      </c>
      <c r="O952" s="16" t="s">
        <v>146</v>
      </c>
      <c r="P952" s="16" t="s">
        <v>1905</v>
      </c>
      <c r="Q952" s="91">
        <v>2</v>
      </c>
      <c r="R952" s="19">
        <f>IF(EXACT($D$6,"LOT 3 (Tots)"),SUMIF(Inventari!K:K,Tasques!E952,Inventari!Q:Q),SUMIFS(Inventari!Q:Q,Inventari!O:O,$D$7,Inventari!K:K,Tasques!E952))</f>
        <v>4536</v>
      </c>
      <c r="S952" s="19"/>
      <c r="T952" s="91">
        <f t="shared" si="56"/>
        <v>9072</v>
      </c>
      <c r="U952" s="19">
        <v>1</v>
      </c>
      <c r="V952" s="91">
        <f t="shared" si="57"/>
        <v>9072</v>
      </c>
      <c r="W952" s="86" t="e">
        <f>_xlfn.XLOOKUP(P952,#REF!,#REF!)</f>
        <v>#REF!</v>
      </c>
      <c r="X952" s="78" t="e">
        <f t="shared" si="58"/>
        <v>#REF!</v>
      </c>
      <c r="Y952" s="78" t="str">
        <f>IF(EXACT(COUNTIFS($B$1:B952,B952,$E$1:E952,E952),_xlfn.MAXIFS(AA:AA,B:B,B952,E:E,E952)),SUMIFS(X:X,B:B,B952,E:E,E952),"")</f>
        <v/>
      </c>
      <c r="Z952" s="79" t="str">
        <f t="shared" si="59"/>
        <v/>
      </c>
      <c r="AA952" s="97">
        <f>COUNTIFS($B$1:B952,B952,$E$1:E952,E952)</f>
        <v>3</v>
      </c>
      <c r="AB952" s="97"/>
    </row>
    <row r="953" spans="1:28" ht="19.95" customHeight="1" x14ac:dyDescent="0.3">
      <c r="A953" s="3" t="s">
        <v>61</v>
      </c>
      <c r="B953" s="16" t="s">
        <v>2406</v>
      </c>
      <c r="C953" s="16" t="s">
        <v>2407</v>
      </c>
      <c r="D953" s="16" t="s">
        <v>519</v>
      </c>
      <c r="E953" s="16" t="s">
        <v>2100</v>
      </c>
      <c r="F953" s="16" t="s">
        <v>2101</v>
      </c>
      <c r="G953" s="16" t="s">
        <v>2430</v>
      </c>
      <c r="H953" s="16" t="s">
        <v>2436</v>
      </c>
      <c r="I953" s="16" t="s">
        <v>2417</v>
      </c>
      <c r="J953" s="16" t="s">
        <v>23</v>
      </c>
      <c r="K953" s="16"/>
      <c r="L953" s="16" t="s">
        <v>326</v>
      </c>
      <c r="M953" s="16" t="s">
        <v>145</v>
      </c>
      <c r="N953" s="16" t="s">
        <v>25</v>
      </c>
      <c r="O953" s="16" t="s">
        <v>146</v>
      </c>
      <c r="P953" s="16" t="s">
        <v>1905</v>
      </c>
      <c r="Q953" s="91">
        <v>2</v>
      </c>
      <c r="R953" s="19">
        <f>IF(EXACT($D$6,"LOT 3 (Tots)"),SUMIF(Inventari!K:K,Tasques!E953,Inventari!Q:Q),SUMIFS(Inventari!Q:Q,Inventari!O:O,$D$7,Inventari!K:K,Tasques!E953))</f>
        <v>4536</v>
      </c>
      <c r="S953" s="19"/>
      <c r="T953" s="91">
        <f t="shared" si="56"/>
        <v>9072</v>
      </c>
      <c r="U953" s="19">
        <v>1</v>
      </c>
      <c r="V953" s="91">
        <f t="shared" si="57"/>
        <v>9072</v>
      </c>
      <c r="W953" s="86" t="e">
        <f>_xlfn.XLOOKUP(P953,#REF!,#REF!)</f>
        <v>#REF!</v>
      </c>
      <c r="X953" s="78" t="e">
        <f t="shared" si="58"/>
        <v>#REF!</v>
      </c>
      <c r="Y953" s="78" t="e">
        <f>IF(EXACT(COUNTIFS($B$1:B953,B953,$E$1:E953,E953),_xlfn.MAXIFS(AA:AA,B:B,B953,E:E,E953)),SUMIFS(X:X,B:B,B953,E:E,E953),"")</f>
        <v>#REF!</v>
      </c>
      <c r="Z953" s="79" t="str">
        <f t="shared" si="59"/>
        <v/>
      </c>
      <c r="AA953" s="97">
        <f>COUNTIFS($B$1:B953,B953,$E$1:E953,E953)</f>
        <v>4</v>
      </c>
      <c r="AB953" s="97"/>
    </row>
    <row r="954" spans="1:28" ht="19.95" customHeight="1" x14ac:dyDescent="0.3">
      <c r="A954" s="3" t="s">
        <v>61</v>
      </c>
      <c r="B954" s="16" t="s">
        <v>2406</v>
      </c>
      <c r="C954" s="16" t="s">
        <v>2407</v>
      </c>
      <c r="D954" s="16" t="s">
        <v>519</v>
      </c>
      <c r="E954" s="16" t="s">
        <v>2383</v>
      </c>
      <c r="F954" s="16" t="s">
        <v>2384</v>
      </c>
      <c r="G954" s="16" t="s">
        <v>2437</v>
      </c>
      <c r="H954" s="16" t="s">
        <v>2438</v>
      </c>
      <c r="I954" s="16" t="s">
        <v>2439</v>
      </c>
      <c r="J954" s="16" t="s">
        <v>23</v>
      </c>
      <c r="K954" s="16"/>
      <c r="L954" s="16" t="s">
        <v>326</v>
      </c>
      <c r="M954" s="16" t="s">
        <v>145</v>
      </c>
      <c r="N954" s="16" t="s">
        <v>25</v>
      </c>
      <c r="O954" s="16" t="s">
        <v>146</v>
      </c>
      <c r="P954" s="16" t="s">
        <v>1905</v>
      </c>
      <c r="Q954" s="91">
        <v>10</v>
      </c>
      <c r="R954" s="19">
        <f>IF(EXACT($D$6,"LOT 3 (Tots)"),SUMIF(Inventari!K:K,Tasques!E954,Inventari!Q:Q),SUMIFS(Inventari!Q:Q,Inventari!O:O,$D$7,Inventari!K:K,Tasques!E954))</f>
        <v>5</v>
      </c>
      <c r="S954" s="19"/>
      <c r="T954" s="91">
        <f t="shared" si="56"/>
        <v>50</v>
      </c>
      <c r="U954" s="19">
        <v>1</v>
      </c>
      <c r="V954" s="91">
        <f t="shared" si="57"/>
        <v>50</v>
      </c>
      <c r="W954" s="86" t="e">
        <f>_xlfn.XLOOKUP(P954,#REF!,#REF!)</f>
        <v>#REF!</v>
      </c>
      <c r="X954" s="78" t="e">
        <f t="shared" si="58"/>
        <v>#REF!</v>
      </c>
      <c r="Y954" s="78" t="str">
        <f>IF(EXACT(COUNTIFS($B$1:B954,B954,$E$1:E954,E954),_xlfn.MAXIFS(AA:AA,B:B,B954,E:E,E954)),SUMIFS(X:X,B:B,B954,E:E,E954),"")</f>
        <v/>
      </c>
      <c r="Z954" s="79" t="str">
        <f t="shared" si="59"/>
        <v/>
      </c>
      <c r="AA954" s="97">
        <f>COUNTIFS($B$1:B954,B954,$E$1:E954,E954)</f>
        <v>1</v>
      </c>
      <c r="AB954" s="97"/>
    </row>
    <row r="955" spans="1:28" ht="19.95" customHeight="1" x14ac:dyDescent="0.3">
      <c r="A955" s="3" t="s">
        <v>61</v>
      </c>
      <c r="B955" s="16" t="s">
        <v>2406</v>
      </c>
      <c r="C955" s="16" t="s">
        <v>2407</v>
      </c>
      <c r="D955" s="16" t="s">
        <v>519</v>
      </c>
      <c r="E955" s="16" t="s">
        <v>2383</v>
      </c>
      <c r="F955" s="16" t="s">
        <v>2384</v>
      </c>
      <c r="G955" s="16" t="s">
        <v>2437</v>
      </c>
      <c r="H955" s="16" t="s">
        <v>2440</v>
      </c>
      <c r="I955" s="16" t="s">
        <v>2441</v>
      </c>
      <c r="J955" s="16" t="s">
        <v>23</v>
      </c>
      <c r="K955" s="16"/>
      <c r="L955" s="16" t="s">
        <v>326</v>
      </c>
      <c r="M955" s="16" t="s">
        <v>145</v>
      </c>
      <c r="N955" s="16" t="s">
        <v>25</v>
      </c>
      <c r="O955" s="16" t="s">
        <v>146</v>
      </c>
      <c r="P955" s="16" t="s">
        <v>1905</v>
      </c>
      <c r="Q955" s="91">
        <v>10</v>
      </c>
      <c r="R955" s="19">
        <f>IF(EXACT($D$6,"LOT 3 (Tots)"),SUMIF(Inventari!K:K,Tasques!E955,Inventari!Q:Q),SUMIFS(Inventari!Q:Q,Inventari!O:O,$D$7,Inventari!K:K,Tasques!E955))</f>
        <v>5</v>
      </c>
      <c r="S955" s="19"/>
      <c r="T955" s="91">
        <f t="shared" si="56"/>
        <v>50</v>
      </c>
      <c r="U955" s="19">
        <v>1</v>
      </c>
      <c r="V955" s="91">
        <f t="shared" si="57"/>
        <v>50</v>
      </c>
      <c r="W955" s="86" t="e">
        <f>_xlfn.XLOOKUP(P955,#REF!,#REF!)</f>
        <v>#REF!</v>
      </c>
      <c r="X955" s="78" t="e">
        <f t="shared" si="58"/>
        <v>#REF!</v>
      </c>
      <c r="Y955" s="78" t="e">
        <f>IF(EXACT(COUNTIFS($B$1:B955,B955,$E$1:E955,E955),_xlfn.MAXIFS(AA:AA,B:B,B955,E:E,E955)),SUMIFS(X:X,B:B,B955,E:E,E955),"")</f>
        <v>#REF!</v>
      </c>
      <c r="Z955" s="79" t="str">
        <f t="shared" si="59"/>
        <v/>
      </c>
      <c r="AA955" s="97">
        <f>COUNTIFS($B$1:B955,B955,$E$1:E955,E955)</f>
        <v>2</v>
      </c>
      <c r="AB955" s="97"/>
    </row>
    <row r="956" spans="1:28" ht="19.95" customHeight="1" x14ac:dyDescent="0.3">
      <c r="A956" s="3" t="s">
        <v>61</v>
      </c>
      <c r="B956" s="16" t="s">
        <v>2406</v>
      </c>
      <c r="C956" s="16" t="s">
        <v>2407</v>
      </c>
      <c r="D956" s="16" t="s">
        <v>519</v>
      </c>
      <c r="E956" s="16" t="s">
        <v>667</v>
      </c>
      <c r="F956" s="16" t="s">
        <v>668</v>
      </c>
      <c r="G956" s="16" t="s">
        <v>2442</v>
      </c>
      <c r="H956" s="16" t="s">
        <v>2443</v>
      </c>
      <c r="I956" s="16" t="s">
        <v>2444</v>
      </c>
      <c r="J956" s="16" t="s">
        <v>23</v>
      </c>
      <c r="K956" s="16"/>
      <c r="L956" s="16" t="s">
        <v>326</v>
      </c>
      <c r="M956" s="16" t="s">
        <v>145</v>
      </c>
      <c r="N956" s="16" t="s">
        <v>25</v>
      </c>
      <c r="O956" s="16" t="s">
        <v>146</v>
      </c>
      <c r="P956" s="16" t="s">
        <v>1905</v>
      </c>
      <c r="Q956" s="91">
        <v>4</v>
      </c>
      <c r="R956" s="19">
        <f>IF(EXACT($D$6,"LOT 3 (Tots)"),SUMIF(Inventari!K:K,Tasques!E956,Inventari!Q:Q),SUMIFS(Inventari!Q:Q,Inventari!O:O,$D$7,Inventari!K:K,Tasques!E956))</f>
        <v>6397</v>
      </c>
      <c r="S956" s="19"/>
      <c r="T956" s="91">
        <f t="shared" si="56"/>
        <v>25588</v>
      </c>
      <c r="U956" s="19">
        <v>1</v>
      </c>
      <c r="V956" s="91">
        <f t="shared" si="57"/>
        <v>25588</v>
      </c>
      <c r="W956" s="86" t="e">
        <f>_xlfn.XLOOKUP(P956,#REF!,#REF!)</f>
        <v>#REF!</v>
      </c>
      <c r="X956" s="78" t="e">
        <f t="shared" si="58"/>
        <v>#REF!</v>
      </c>
      <c r="Y956" s="78" t="str">
        <f>IF(EXACT(COUNTIFS($B$1:B956,B956,$E$1:E956,E956),_xlfn.MAXIFS(AA:AA,B:B,B956,E:E,E956)),SUMIFS(X:X,B:B,B956,E:E,E956),"")</f>
        <v/>
      </c>
      <c r="Z956" s="79" t="str">
        <f t="shared" si="59"/>
        <v/>
      </c>
      <c r="AA956" s="97">
        <f>COUNTIFS($B$1:B956,B956,$E$1:E956,E956)</f>
        <v>1</v>
      </c>
      <c r="AB956" s="97"/>
    </row>
    <row r="957" spans="1:28" ht="19.95" customHeight="1" x14ac:dyDescent="0.3">
      <c r="A957" s="3" t="s">
        <v>61</v>
      </c>
      <c r="B957" s="16" t="s">
        <v>2406</v>
      </c>
      <c r="C957" s="16" t="s">
        <v>2407</v>
      </c>
      <c r="D957" s="16" t="s">
        <v>519</v>
      </c>
      <c r="E957" s="16" t="s">
        <v>667</v>
      </c>
      <c r="F957" s="16" t="s">
        <v>668</v>
      </c>
      <c r="G957" s="16" t="s">
        <v>2442</v>
      </c>
      <c r="H957" s="16" t="s">
        <v>2445</v>
      </c>
      <c r="I957" s="16" t="s">
        <v>2446</v>
      </c>
      <c r="J957" s="16" t="s">
        <v>23</v>
      </c>
      <c r="K957" s="16"/>
      <c r="L957" s="16" t="s">
        <v>326</v>
      </c>
      <c r="M957" s="16" t="s">
        <v>145</v>
      </c>
      <c r="N957" s="16" t="s">
        <v>25</v>
      </c>
      <c r="O957" s="16" t="s">
        <v>146</v>
      </c>
      <c r="P957" s="16" t="s">
        <v>1905</v>
      </c>
      <c r="Q957" s="91">
        <v>4</v>
      </c>
      <c r="R957" s="19">
        <f>IF(EXACT($D$6,"LOT 3 (Tots)"),SUMIF(Inventari!K:K,Tasques!E957,Inventari!Q:Q),SUMIFS(Inventari!Q:Q,Inventari!O:O,$D$7,Inventari!K:K,Tasques!E957))</f>
        <v>6397</v>
      </c>
      <c r="S957" s="19"/>
      <c r="T957" s="91">
        <f t="shared" si="56"/>
        <v>25588</v>
      </c>
      <c r="U957" s="19">
        <v>1</v>
      </c>
      <c r="V957" s="91">
        <f t="shared" si="57"/>
        <v>25588</v>
      </c>
      <c r="W957" s="86" t="e">
        <f>_xlfn.XLOOKUP(P957,#REF!,#REF!)</f>
        <v>#REF!</v>
      </c>
      <c r="X957" s="78" t="e">
        <f t="shared" si="58"/>
        <v>#REF!</v>
      </c>
      <c r="Y957" s="78" t="str">
        <f>IF(EXACT(COUNTIFS($B$1:B957,B957,$E$1:E957,E957),_xlfn.MAXIFS(AA:AA,B:B,B957,E:E,E957)),SUMIFS(X:X,B:B,B957,E:E,E957),"")</f>
        <v/>
      </c>
      <c r="Z957" s="79" t="str">
        <f t="shared" si="59"/>
        <v/>
      </c>
      <c r="AA957" s="97">
        <f>COUNTIFS($B$1:B957,B957,$E$1:E957,E957)</f>
        <v>2</v>
      </c>
      <c r="AB957" s="97"/>
    </row>
    <row r="958" spans="1:28" ht="19.95" customHeight="1" x14ac:dyDescent="0.3">
      <c r="A958" s="3" t="s">
        <v>61</v>
      </c>
      <c r="B958" s="16" t="s">
        <v>2406</v>
      </c>
      <c r="C958" s="16" t="s">
        <v>2407</v>
      </c>
      <c r="D958" s="16" t="s">
        <v>519</v>
      </c>
      <c r="E958" s="16" t="s">
        <v>667</v>
      </c>
      <c r="F958" s="16" t="s">
        <v>668</v>
      </c>
      <c r="G958" s="16" t="s">
        <v>2442</v>
      </c>
      <c r="H958" s="16" t="s">
        <v>2447</v>
      </c>
      <c r="I958" s="16" t="s">
        <v>2448</v>
      </c>
      <c r="J958" s="16" t="s">
        <v>23</v>
      </c>
      <c r="K958" s="16"/>
      <c r="L958" s="16" t="s">
        <v>326</v>
      </c>
      <c r="M958" s="16" t="s">
        <v>145</v>
      </c>
      <c r="N958" s="16" t="s">
        <v>25</v>
      </c>
      <c r="O958" s="16" t="s">
        <v>146</v>
      </c>
      <c r="P958" s="16" t="s">
        <v>1905</v>
      </c>
      <c r="Q958" s="91">
        <v>4</v>
      </c>
      <c r="R958" s="19">
        <f>IF(EXACT($D$6,"LOT 3 (Tots)"),SUMIF(Inventari!K:K,Tasques!E958,Inventari!Q:Q),SUMIFS(Inventari!Q:Q,Inventari!O:O,$D$7,Inventari!K:K,Tasques!E958))</f>
        <v>6397</v>
      </c>
      <c r="S958" s="19"/>
      <c r="T958" s="91">
        <f t="shared" si="56"/>
        <v>25588</v>
      </c>
      <c r="U958" s="19">
        <v>1</v>
      </c>
      <c r="V958" s="91">
        <f t="shared" si="57"/>
        <v>25588</v>
      </c>
      <c r="W958" s="86" t="e">
        <f>_xlfn.XLOOKUP(P958,#REF!,#REF!)</f>
        <v>#REF!</v>
      </c>
      <c r="X958" s="78" t="e">
        <f t="shared" si="58"/>
        <v>#REF!</v>
      </c>
      <c r="Y958" s="78" t="str">
        <f>IF(EXACT(COUNTIFS($B$1:B958,B958,$E$1:E958,E958),_xlfn.MAXIFS(AA:AA,B:B,B958,E:E,E958)),SUMIFS(X:X,B:B,B958,E:E,E958),"")</f>
        <v/>
      </c>
      <c r="Z958" s="79" t="str">
        <f t="shared" si="59"/>
        <v/>
      </c>
      <c r="AA958" s="97">
        <f>COUNTIFS($B$1:B958,B958,$E$1:E958,E958)</f>
        <v>3</v>
      </c>
      <c r="AB958" s="97"/>
    </row>
    <row r="959" spans="1:28" ht="19.95" customHeight="1" x14ac:dyDescent="0.3">
      <c r="A959" s="3" t="s">
        <v>61</v>
      </c>
      <c r="B959" s="16" t="s">
        <v>2406</v>
      </c>
      <c r="C959" s="16" t="s">
        <v>2407</v>
      </c>
      <c r="D959" s="16" t="s">
        <v>519</v>
      </c>
      <c r="E959" s="16" t="s">
        <v>667</v>
      </c>
      <c r="F959" s="16" t="s">
        <v>668</v>
      </c>
      <c r="G959" s="16" t="s">
        <v>2442</v>
      </c>
      <c r="H959" s="16" t="s">
        <v>2449</v>
      </c>
      <c r="I959" s="16" t="s">
        <v>2450</v>
      </c>
      <c r="J959" s="16" t="s">
        <v>23</v>
      </c>
      <c r="K959" s="16"/>
      <c r="L959" s="16" t="s">
        <v>326</v>
      </c>
      <c r="M959" s="16" t="s">
        <v>145</v>
      </c>
      <c r="N959" s="16" t="s">
        <v>25</v>
      </c>
      <c r="O959" s="16" t="s">
        <v>146</v>
      </c>
      <c r="P959" s="16" t="s">
        <v>1905</v>
      </c>
      <c r="Q959" s="91">
        <v>4</v>
      </c>
      <c r="R959" s="19">
        <f>IF(EXACT($D$6,"LOT 3 (Tots)"),SUMIF(Inventari!K:K,Tasques!E959,Inventari!Q:Q),SUMIFS(Inventari!Q:Q,Inventari!O:O,$D$7,Inventari!K:K,Tasques!E959))</f>
        <v>6397</v>
      </c>
      <c r="S959" s="19"/>
      <c r="T959" s="91">
        <f t="shared" si="56"/>
        <v>25588</v>
      </c>
      <c r="U959" s="19">
        <v>1</v>
      </c>
      <c r="V959" s="91">
        <f t="shared" si="57"/>
        <v>25588</v>
      </c>
      <c r="W959" s="86" t="e">
        <f>_xlfn.XLOOKUP(P959,#REF!,#REF!)</f>
        <v>#REF!</v>
      </c>
      <c r="X959" s="78" t="e">
        <f t="shared" si="58"/>
        <v>#REF!</v>
      </c>
      <c r="Y959" s="78" t="str">
        <f>IF(EXACT(COUNTIFS($B$1:B959,B959,$E$1:E959,E959),_xlfn.MAXIFS(AA:AA,B:B,B959,E:E,E959)),SUMIFS(X:X,B:B,B959,E:E,E959),"")</f>
        <v/>
      </c>
      <c r="Z959" s="79" t="str">
        <f t="shared" si="59"/>
        <v/>
      </c>
      <c r="AA959" s="97">
        <f>COUNTIFS($B$1:B959,B959,$E$1:E959,E959)</f>
        <v>4</v>
      </c>
      <c r="AB959" s="97"/>
    </row>
    <row r="960" spans="1:28" ht="19.95" customHeight="1" x14ac:dyDescent="0.3">
      <c r="A960" s="3" t="s">
        <v>61</v>
      </c>
      <c r="B960" s="16" t="s">
        <v>2406</v>
      </c>
      <c r="C960" s="16" t="s">
        <v>2407</v>
      </c>
      <c r="D960" s="16" t="s">
        <v>519</v>
      </c>
      <c r="E960" s="16" t="s">
        <v>667</v>
      </c>
      <c r="F960" s="16" t="s">
        <v>668</v>
      </c>
      <c r="G960" s="16" t="s">
        <v>2442</v>
      </c>
      <c r="H960" s="16" t="s">
        <v>2451</v>
      </c>
      <c r="I960" s="16" t="s">
        <v>2452</v>
      </c>
      <c r="J960" s="16" t="s">
        <v>23</v>
      </c>
      <c r="K960" s="16"/>
      <c r="L960" s="16" t="s">
        <v>326</v>
      </c>
      <c r="M960" s="16" t="s">
        <v>145</v>
      </c>
      <c r="N960" s="16" t="s">
        <v>25</v>
      </c>
      <c r="O960" s="16" t="s">
        <v>146</v>
      </c>
      <c r="P960" s="16" t="s">
        <v>1905</v>
      </c>
      <c r="Q960" s="91">
        <v>4</v>
      </c>
      <c r="R960" s="19">
        <f>IF(EXACT($D$6,"LOT 3 (Tots)"),SUMIF(Inventari!K:K,Tasques!E960,Inventari!Q:Q),SUMIFS(Inventari!Q:Q,Inventari!O:O,$D$7,Inventari!K:K,Tasques!E960))</f>
        <v>6397</v>
      </c>
      <c r="S960" s="19"/>
      <c r="T960" s="91">
        <f t="shared" si="56"/>
        <v>25588</v>
      </c>
      <c r="U960" s="19">
        <v>1</v>
      </c>
      <c r="V960" s="91">
        <f t="shared" si="57"/>
        <v>25588</v>
      </c>
      <c r="W960" s="86" t="e">
        <f>_xlfn.XLOOKUP(P960,#REF!,#REF!)</f>
        <v>#REF!</v>
      </c>
      <c r="X960" s="78" t="e">
        <f t="shared" si="58"/>
        <v>#REF!</v>
      </c>
      <c r="Y960" s="78" t="e">
        <f>IF(EXACT(COUNTIFS($B$1:B960,B960,$E$1:E960,E960),_xlfn.MAXIFS(AA:AA,B:B,B960,E:E,E960)),SUMIFS(X:X,B:B,B960,E:E,E960),"")</f>
        <v>#REF!</v>
      </c>
      <c r="Z960" s="79" t="str">
        <f t="shared" si="59"/>
        <v/>
      </c>
      <c r="AA960" s="97">
        <f>COUNTIFS($B$1:B960,B960,$E$1:E960,E960)</f>
        <v>5</v>
      </c>
      <c r="AB960" s="97"/>
    </row>
    <row r="961" spans="1:28" ht="19.95" customHeight="1" x14ac:dyDescent="0.3">
      <c r="A961" s="3" t="s">
        <v>61</v>
      </c>
      <c r="B961" s="16" t="s">
        <v>2406</v>
      </c>
      <c r="C961" s="16" t="s">
        <v>2407</v>
      </c>
      <c r="D961" s="16" t="s">
        <v>519</v>
      </c>
      <c r="E961" s="16" t="s">
        <v>1921</v>
      </c>
      <c r="F961" s="16" t="s">
        <v>1922</v>
      </c>
      <c r="G961" s="16" t="s">
        <v>2453</v>
      </c>
      <c r="H961" s="16" t="s">
        <v>2454</v>
      </c>
      <c r="I961" s="16" t="s">
        <v>2455</v>
      </c>
      <c r="J961" s="16" t="s">
        <v>23</v>
      </c>
      <c r="K961" s="16"/>
      <c r="L961" s="16" t="s">
        <v>326</v>
      </c>
      <c r="M961" s="16" t="s">
        <v>145</v>
      </c>
      <c r="N961" s="16" t="s">
        <v>25</v>
      </c>
      <c r="O961" s="16" t="s">
        <v>146</v>
      </c>
      <c r="P961" s="16" t="s">
        <v>1905</v>
      </c>
      <c r="Q961" s="91">
        <v>5</v>
      </c>
      <c r="R961" s="19">
        <f>IF(EXACT($D$6,"LOT 3 (Tots)"),SUMIF(Inventari!K:K,Tasques!E961,Inventari!Q:Q),SUMIFS(Inventari!Q:Q,Inventari!O:O,$D$7,Inventari!K:K,Tasques!E961))</f>
        <v>1116</v>
      </c>
      <c r="S961" s="19"/>
      <c r="T961" s="91">
        <f t="shared" si="56"/>
        <v>5580</v>
      </c>
      <c r="U961" s="19">
        <v>1</v>
      </c>
      <c r="V961" s="91">
        <f t="shared" si="57"/>
        <v>5580</v>
      </c>
      <c r="W961" s="86" t="e">
        <f>_xlfn.XLOOKUP(P961,#REF!,#REF!)</f>
        <v>#REF!</v>
      </c>
      <c r="X961" s="78" t="e">
        <f t="shared" si="58"/>
        <v>#REF!</v>
      </c>
      <c r="Y961" s="78" t="e">
        <f>IF(EXACT(COUNTIFS($B$1:B961,B961,$E$1:E961,E961),_xlfn.MAXIFS(AA:AA,B:B,B961,E:E,E961)),SUMIFS(X:X,B:B,B961,E:E,E961),"")</f>
        <v>#REF!</v>
      </c>
      <c r="Z961" s="79" t="str">
        <f t="shared" si="59"/>
        <v/>
      </c>
      <c r="AA961" s="97">
        <f>COUNTIFS($B$1:B961,B961,$E$1:E961,E961)</f>
        <v>1</v>
      </c>
      <c r="AB961" s="97"/>
    </row>
    <row r="962" spans="1:28" ht="19.95" customHeight="1" x14ac:dyDescent="0.3">
      <c r="A962" s="3" t="s">
        <v>61</v>
      </c>
      <c r="B962" s="16" t="s">
        <v>2406</v>
      </c>
      <c r="C962" s="16" t="s">
        <v>2407</v>
      </c>
      <c r="D962" s="16" t="s">
        <v>519</v>
      </c>
      <c r="E962" s="16" t="s">
        <v>1999</v>
      </c>
      <c r="F962" s="16" t="s">
        <v>2000</v>
      </c>
      <c r="G962" s="16" t="s">
        <v>2456</v>
      </c>
      <c r="H962" s="16" t="s">
        <v>2457</v>
      </c>
      <c r="I962" s="16" t="s">
        <v>2458</v>
      </c>
      <c r="J962" s="16" t="s">
        <v>23</v>
      </c>
      <c r="K962" s="16"/>
      <c r="L962" s="16" t="s">
        <v>326</v>
      </c>
      <c r="M962" s="16" t="s">
        <v>145</v>
      </c>
      <c r="N962" s="16" t="s">
        <v>25</v>
      </c>
      <c r="O962" s="16" t="s">
        <v>146</v>
      </c>
      <c r="P962" s="16" t="s">
        <v>1905</v>
      </c>
      <c r="Q962" s="91">
        <v>5</v>
      </c>
      <c r="R962" s="19">
        <f>IF(EXACT($D$6,"LOT 3 (Tots)"),SUMIF(Inventari!K:K,Tasques!E962,Inventari!Q:Q),SUMIFS(Inventari!Q:Q,Inventari!O:O,$D$7,Inventari!K:K,Tasques!E962))</f>
        <v>816</v>
      </c>
      <c r="S962" s="19"/>
      <c r="T962" s="91">
        <f t="shared" si="56"/>
        <v>4080</v>
      </c>
      <c r="U962" s="19">
        <v>1</v>
      </c>
      <c r="V962" s="91">
        <f t="shared" si="57"/>
        <v>4080</v>
      </c>
      <c r="W962" s="86" t="e">
        <f>_xlfn.XLOOKUP(P962,#REF!,#REF!)</f>
        <v>#REF!</v>
      </c>
      <c r="X962" s="78" t="e">
        <f t="shared" si="58"/>
        <v>#REF!</v>
      </c>
      <c r="Y962" s="78" t="str">
        <f>IF(EXACT(COUNTIFS($B$1:B962,B962,$E$1:E962,E962),_xlfn.MAXIFS(AA:AA,B:B,B962,E:E,E962)),SUMIFS(X:X,B:B,B962,E:E,E962),"")</f>
        <v/>
      </c>
      <c r="Z962" s="79" t="str">
        <f t="shared" si="59"/>
        <v/>
      </c>
      <c r="AA962" s="97">
        <f>COUNTIFS($B$1:B962,B962,$E$1:E962,E962)</f>
        <v>1</v>
      </c>
      <c r="AB962" s="97"/>
    </row>
    <row r="963" spans="1:28" ht="19.95" customHeight="1" x14ac:dyDescent="0.3">
      <c r="A963" s="3" t="s">
        <v>61</v>
      </c>
      <c r="B963" s="16" t="s">
        <v>2406</v>
      </c>
      <c r="C963" s="16" t="s">
        <v>2407</v>
      </c>
      <c r="D963" s="16" t="s">
        <v>519</v>
      </c>
      <c r="E963" s="16" t="s">
        <v>1999</v>
      </c>
      <c r="F963" s="16" t="s">
        <v>2000</v>
      </c>
      <c r="G963" s="16" t="s">
        <v>2456</v>
      </c>
      <c r="H963" s="16" t="s">
        <v>2459</v>
      </c>
      <c r="I963" s="16" t="s">
        <v>2460</v>
      </c>
      <c r="J963" s="16" t="s">
        <v>23</v>
      </c>
      <c r="K963" s="16"/>
      <c r="L963" s="16" t="s">
        <v>326</v>
      </c>
      <c r="M963" s="16" t="s">
        <v>145</v>
      </c>
      <c r="N963" s="16" t="s">
        <v>25</v>
      </c>
      <c r="O963" s="16" t="s">
        <v>146</v>
      </c>
      <c r="P963" s="16" t="s">
        <v>1905</v>
      </c>
      <c r="Q963" s="91">
        <v>5</v>
      </c>
      <c r="R963" s="19">
        <f>IF(EXACT($D$6,"LOT 3 (Tots)"),SUMIF(Inventari!K:K,Tasques!E963,Inventari!Q:Q),SUMIFS(Inventari!Q:Q,Inventari!O:O,$D$7,Inventari!K:K,Tasques!E963))</f>
        <v>816</v>
      </c>
      <c r="S963" s="19"/>
      <c r="T963" s="91">
        <f t="shared" si="56"/>
        <v>4080</v>
      </c>
      <c r="U963" s="19">
        <v>1</v>
      </c>
      <c r="V963" s="91">
        <f t="shared" si="57"/>
        <v>4080</v>
      </c>
      <c r="W963" s="86" t="e">
        <f>_xlfn.XLOOKUP(P963,#REF!,#REF!)</f>
        <v>#REF!</v>
      </c>
      <c r="X963" s="78" t="e">
        <f t="shared" si="58"/>
        <v>#REF!</v>
      </c>
      <c r="Y963" s="78" t="str">
        <f>IF(EXACT(COUNTIFS($B$1:B963,B963,$E$1:E963,E963),_xlfn.MAXIFS(AA:AA,B:B,B963,E:E,E963)),SUMIFS(X:X,B:B,B963,E:E,E963),"")</f>
        <v/>
      </c>
      <c r="Z963" s="79" t="str">
        <f t="shared" si="59"/>
        <v/>
      </c>
      <c r="AA963" s="97">
        <f>COUNTIFS($B$1:B963,B963,$E$1:E963,E963)</f>
        <v>2</v>
      </c>
      <c r="AB963" s="97"/>
    </row>
    <row r="964" spans="1:28" ht="19.95" customHeight="1" x14ac:dyDescent="0.3">
      <c r="A964" s="3" t="s">
        <v>61</v>
      </c>
      <c r="B964" s="16" t="s">
        <v>2406</v>
      </c>
      <c r="C964" s="16" t="s">
        <v>2407</v>
      </c>
      <c r="D964" s="16" t="s">
        <v>519</v>
      </c>
      <c r="E964" s="16" t="s">
        <v>1999</v>
      </c>
      <c r="F964" s="16" t="s">
        <v>2000</v>
      </c>
      <c r="G964" s="16" t="s">
        <v>2456</v>
      </c>
      <c r="H964" s="16" t="s">
        <v>2461</v>
      </c>
      <c r="I964" s="16" t="s">
        <v>2462</v>
      </c>
      <c r="J964" s="16" t="s">
        <v>23</v>
      </c>
      <c r="K964" s="16"/>
      <c r="L964" s="16" t="s">
        <v>326</v>
      </c>
      <c r="M964" s="16" t="s">
        <v>145</v>
      </c>
      <c r="N964" s="16" t="s">
        <v>25</v>
      </c>
      <c r="O964" s="16" t="s">
        <v>146</v>
      </c>
      <c r="P964" s="16" t="s">
        <v>1905</v>
      </c>
      <c r="Q964" s="91">
        <v>5</v>
      </c>
      <c r="R964" s="19">
        <f>IF(EXACT($D$6,"LOT 3 (Tots)"),SUMIF(Inventari!K:K,Tasques!E964,Inventari!Q:Q),SUMIFS(Inventari!Q:Q,Inventari!O:O,$D$7,Inventari!K:K,Tasques!E964))</f>
        <v>816</v>
      </c>
      <c r="S964" s="19"/>
      <c r="T964" s="91">
        <f t="shared" si="56"/>
        <v>4080</v>
      </c>
      <c r="U964" s="19">
        <v>1</v>
      </c>
      <c r="V964" s="91">
        <f t="shared" si="57"/>
        <v>4080</v>
      </c>
      <c r="W964" s="86" t="e">
        <f>_xlfn.XLOOKUP(P964,#REF!,#REF!)</f>
        <v>#REF!</v>
      </c>
      <c r="X964" s="78" t="e">
        <f t="shared" si="58"/>
        <v>#REF!</v>
      </c>
      <c r="Y964" s="78" t="str">
        <f>IF(EXACT(COUNTIFS($B$1:B964,B964,$E$1:E964,E964),_xlfn.MAXIFS(AA:AA,B:B,B964,E:E,E964)),SUMIFS(X:X,B:B,B964,E:E,E964),"")</f>
        <v/>
      </c>
      <c r="Z964" s="79" t="str">
        <f t="shared" si="59"/>
        <v/>
      </c>
      <c r="AA964" s="97">
        <f>COUNTIFS($B$1:B964,B964,$E$1:E964,E964)</f>
        <v>3</v>
      </c>
      <c r="AB964" s="97"/>
    </row>
    <row r="965" spans="1:28" ht="19.95" customHeight="1" x14ac:dyDescent="0.3">
      <c r="A965" s="3" t="s">
        <v>61</v>
      </c>
      <c r="B965" s="16" t="s">
        <v>2406</v>
      </c>
      <c r="C965" s="16" t="s">
        <v>2407</v>
      </c>
      <c r="D965" s="16" t="s">
        <v>519</v>
      </c>
      <c r="E965" s="16" t="s">
        <v>1999</v>
      </c>
      <c r="F965" s="16" t="s">
        <v>2000</v>
      </c>
      <c r="G965" s="16" t="s">
        <v>2456</v>
      </c>
      <c r="H965" s="16" t="s">
        <v>2463</v>
      </c>
      <c r="I965" s="16" t="s">
        <v>2464</v>
      </c>
      <c r="J965" s="16" t="s">
        <v>23</v>
      </c>
      <c r="K965" s="16"/>
      <c r="L965" s="16" t="s">
        <v>326</v>
      </c>
      <c r="M965" s="16" t="s">
        <v>145</v>
      </c>
      <c r="N965" s="16" t="s">
        <v>25</v>
      </c>
      <c r="O965" s="16" t="s">
        <v>146</v>
      </c>
      <c r="P965" s="16" t="s">
        <v>1905</v>
      </c>
      <c r="Q965" s="91">
        <v>5</v>
      </c>
      <c r="R965" s="19">
        <f>IF(EXACT($D$6,"LOT 3 (Tots)"),SUMIF(Inventari!K:K,Tasques!E965,Inventari!Q:Q),SUMIFS(Inventari!Q:Q,Inventari!O:O,$D$7,Inventari!K:K,Tasques!E965))</f>
        <v>816</v>
      </c>
      <c r="S965" s="19"/>
      <c r="T965" s="91">
        <f t="shared" si="56"/>
        <v>4080</v>
      </c>
      <c r="U965" s="19">
        <v>1</v>
      </c>
      <c r="V965" s="91">
        <f t="shared" si="57"/>
        <v>4080</v>
      </c>
      <c r="W965" s="86" t="e">
        <f>_xlfn.XLOOKUP(P965,#REF!,#REF!)</f>
        <v>#REF!</v>
      </c>
      <c r="X965" s="78" t="e">
        <f t="shared" si="58"/>
        <v>#REF!</v>
      </c>
      <c r="Y965" s="78" t="e">
        <f>IF(EXACT(COUNTIFS($B$1:B965,B965,$E$1:E965,E965),_xlfn.MAXIFS(AA:AA,B:B,B965,E:E,E965)),SUMIFS(X:X,B:B,B965,E:E,E965),"")</f>
        <v>#REF!</v>
      </c>
      <c r="Z965" s="79" t="str">
        <f t="shared" si="59"/>
        <v/>
      </c>
      <c r="AA965" s="97">
        <f>COUNTIFS($B$1:B965,B965,$E$1:E965,E965)</f>
        <v>4</v>
      </c>
      <c r="AB965" s="97"/>
    </row>
    <row r="966" spans="1:28" ht="19.95" customHeight="1" x14ac:dyDescent="0.3">
      <c r="A966" s="3" t="s">
        <v>61</v>
      </c>
      <c r="B966" s="16" t="s">
        <v>2406</v>
      </c>
      <c r="C966" s="16" t="s">
        <v>2407</v>
      </c>
      <c r="D966" s="16" t="s">
        <v>519</v>
      </c>
      <c r="E966" s="16" t="s">
        <v>2270</v>
      </c>
      <c r="F966" s="16" t="s">
        <v>2271</v>
      </c>
      <c r="G966" s="16" t="s">
        <v>2465</v>
      </c>
      <c r="H966" s="16" t="s">
        <v>2466</v>
      </c>
      <c r="I966" s="16" t="s">
        <v>2467</v>
      </c>
      <c r="J966" s="16" t="s">
        <v>23</v>
      </c>
      <c r="K966" s="16"/>
      <c r="L966" s="16" t="s">
        <v>326</v>
      </c>
      <c r="M966" s="16" t="s">
        <v>145</v>
      </c>
      <c r="N966" s="16" t="s">
        <v>25</v>
      </c>
      <c r="O966" s="16" t="s">
        <v>146</v>
      </c>
      <c r="P966" s="16" t="s">
        <v>1905</v>
      </c>
      <c r="Q966" s="91">
        <v>60</v>
      </c>
      <c r="R966" s="19">
        <f>IF(EXACT($D$6,"LOT 3 (Tots)"),SUMIF(Inventari!K:K,Tasques!E966,Inventari!Q:Q),SUMIFS(Inventari!Q:Q,Inventari!O:O,$D$7,Inventari!K:K,Tasques!E966))</f>
        <v>12</v>
      </c>
      <c r="S966" s="19"/>
      <c r="T966" s="91">
        <f t="shared" si="56"/>
        <v>720</v>
      </c>
      <c r="U966" s="19">
        <v>1</v>
      </c>
      <c r="V966" s="91">
        <f t="shared" si="57"/>
        <v>720</v>
      </c>
      <c r="W966" s="86" t="e">
        <f>_xlfn.XLOOKUP(P966,#REF!,#REF!)</f>
        <v>#REF!</v>
      </c>
      <c r="X966" s="78" t="e">
        <f t="shared" si="58"/>
        <v>#REF!</v>
      </c>
      <c r="Y966" s="78" t="e">
        <f>IF(EXACT(COUNTIFS($B$1:B966,B966,$E$1:E966,E966),_xlfn.MAXIFS(AA:AA,B:B,B966,E:E,E966)),SUMIFS(X:X,B:B,B966,E:E,E966),"")</f>
        <v>#REF!</v>
      </c>
      <c r="Z966" s="79" t="str">
        <f t="shared" si="59"/>
        <v/>
      </c>
      <c r="AA966" s="97">
        <f>COUNTIFS($B$1:B966,B966,$E$1:E966,E966)</f>
        <v>1</v>
      </c>
      <c r="AB966" s="97"/>
    </row>
    <row r="967" spans="1:28" ht="19.95" customHeight="1" x14ac:dyDescent="0.3">
      <c r="A967" s="3" t="s">
        <v>61</v>
      </c>
      <c r="B967" s="16" t="s">
        <v>2406</v>
      </c>
      <c r="C967" s="16" t="s">
        <v>2407</v>
      </c>
      <c r="D967" s="16" t="s">
        <v>519</v>
      </c>
      <c r="E967" s="16" t="s">
        <v>2018</v>
      </c>
      <c r="F967" s="16" t="s">
        <v>2019</v>
      </c>
      <c r="G967" s="16" t="s">
        <v>2468</v>
      </c>
      <c r="H967" s="16" t="s">
        <v>2469</v>
      </c>
      <c r="I967" s="16" t="s">
        <v>2470</v>
      </c>
      <c r="J967" s="16" t="s">
        <v>23</v>
      </c>
      <c r="K967" s="16"/>
      <c r="L967" s="16" t="s">
        <v>326</v>
      </c>
      <c r="M967" s="16" t="s">
        <v>145</v>
      </c>
      <c r="N967" s="16" t="s">
        <v>25</v>
      </c>
      <c r="O967" s="16" t="s">
        <v>146</v>
      </c>
      <c r="P967" s="16" t="s">
        <v>1905</v>
      </c>
      <c r="Q967" s="91">
        <v>2</v>
      </c>
      <c r="R967" s="19">
        <f>IF(EXACT($D$6,"LOT 3 (Tots)"),SUMIF(Inventari!K:K,Tasques!E967,Inventari!Q:Q),SUMIFS(Inventari!Q:Q,Inventari!O:O,$D$7,Inventari!K:K,Tasques!E967))</f>
        <v>3710</v>
      </c>
      <c r="S967" s="19"/>
      <c r="T967" s="91">
        <f t="shared" si="56"/>
        <v>7420</v>
      </c>
      <c r="U967" s="19">
        <v>1</v>
      </c>
      <c r="V967" s="91">
        <f t="shared" si="57"/>
        <v>7420</v>
      </c>
      <c r="W967" s="86" t="e">
        <f>_xlfn.XLOOKUP(P967,#REF!,#REF!)</f>
        <v>#REF!</v>
      </c>
      <c r="X967" s="78" t="e">
        <f t="shared" si="58"/>
        <v>#REF!</v>
      </c>
      <c r="Y967" s="78" t="str">
        <f>IF(EXACT(COUNTIFS($B$1:B967,B967,$E$1:E967,E967),_xlfn.MAXIFS(AA:AA,B:B,B967,E:E,E967)),SUMIFS(X:X,B:B,B967,E:E,E967),"")</f>
        <v/>
      </c>
      <c r="Z967" s="79" t="str">
        <f t="shared" si="59"/>
        <v/>
      </c>
      <c r="AA967" s="97">
        <f>COUNTIFS($B$1:B967,B967,$E$1:E967,E967)</f>
        <v>1</v>
      </c>
      <c r="AB967" s="97"/>
    </row>
    <row r="968" spans="1:28" ht="19.95" customHeight="1" x14ac:dyDescent="0.3">
      <c r="A968" s="3" t="s">
        <v>61</v>
      </c>
      <c r="B968" s="16" t="s">
        <v>2406</v>
      </c>
      <c r="C968" s="16" t="s">
        <v>2407</v>
      </c>
      <c r="D968" s="16" t="s">
        <v>519</v>
      </c>
      <c r="E968" s="16" t="s">
        <v>2018</v>
      </c>
      <c r="F968" s="16" t="s">
        <v>2019</v>
      </c>
      <c r="G968" s="16" t="s">
        <v>2468</v>
      </c>
      <c r="H968" s="16" t="s">
        <v>2471</v>
      </c>
      <c r="I968" s="16" t="s">
        <v>2472</v>
      </c>
      <c r="J968" s="16" t="s">
        <v>23</v>
      </c>
      <c r="K968" s="16"/>
      <c r="L968" s="16" t="s">
        <v>326</v>
      </c>
      <c r="M968" s="16" t="s">
        <v>145</v>
      </c>
      <c r="N968" s="16" t="s">
        <v>25</v>
      </c>
      <c r="O968" s="16" t="s">
        <v>146</v>
      </c>
      <c r="P968" s="16" t="s">
        <v>1905</v>
      </c>
      <c r="Q968" s="91">
        <v>2</v>
      </c>
      <c r="R968" s="19">
        <f>IF(EXACT($D$6,"LOT 3 (Tots)"),SUMIF(Inventari!K:K,Tasques!E968,Inventari!Q:Q),SUMIFS(Inventari!Q:Q,Inventari!O:O,$D$7,Inventari!K:K,Tasques!E968))</f>
        <v>3710</v>
      </c>
      <c r="S968" s="19"/>
      <c r="T968" s="91">
        <f t="shared" si="56"/>
        <v>7420</v>
      </c>
      <c r="U968" s="19">
        <v>1</v>
      </c>
      <c r="V968" s="91">
        <f t="shared" si="57"/>
        <v>7420</v>
      </c>
      <c r="W968" s="86" t="e">
        <f>_xlfn.XLOOKUP(P968,#REF!,#REF!)</f>
        <v>#REF!</v>
      </c>
      <c r="X968" s="78" t="e">
        <f t="shared" si="58"/>
        <v>#REF!</v>
      </c>
      <c r="Y968" s="78" t="str">
        <f>IF(EXACT(COUNTIFS($B$1:B968,B968,$E$1:E968,E968),_xlfn.MAXIFS(AA:AA,B:B,B968,E:E,E968)),SUMIFS(X:X,B:B,B968,E:E,E968),"")</f>
        <v/>
      </c>
      <c r="Z968" s="79" t="str">
        <f t="shared" si="59"/>
        <v/>
      </c>
      <c r="AA968" s="97">
        <f>COUNTIFS($B$1:B968,B968,$E$1:E968,E968)</f>
        <v>2</v>
      </c>
      <c r="AB968" s="97"/>
    </row>
    <row r="969" spans="1:28" ht="19.95" customHeight="1" x14ac:dyDescent="0.3">
      <c r="A969" s="3" t="s">
        <v>61</v>
      </c>
      <c r="B969" s="16" t="s">
        <v>2406</v>
      </c>
      <c r="C969" s="16" t="s">
        <v>2407</v>
      </c>
      <c r="D969" s="16" t="s">
        <v>519</v>
      </c>
      <c r="E969" s="16" t="s">
        <v>2018</v>
      </c>
      <c r="F969" s="16" t="s">
        <v>2019</v>
      </c>
      <c r="G969" s="16" t="s">
        <v>2468</v>
      </c>
      <c r="H969" s="16" t="s">
        <v>2473</v>
      </c>
      <c r="I969" s="16" t="s">
        <v>2474</v>
      </c>
      <c r="J969" s="16" t="s">
        <v>23</v>
      </c>
      <c r="K969" s="16"/>
      <c r="L969" s="16" t="s">
        <v>326</v>
      </c>
      <c r="M969" s="16" t="s">
        <v>145</v>
      </c>
      <c r="N969" s="16" t="s">
        <v>25</v>
      </c>
      <c r="O969" s="16" t="s">
        <v>146</v>
      </c>
      <c r="P969" s="16" t="s">
        <v>1905</v>
      </c>
      <c r="Q969" s="91">
        <v>2</v>
      </c>
      <c r="R969" s="19">
        <f>IF(EXACT($D$6,"LOT 3 (Tots)"),SUMIF(Inventari!K:K,Tasques!E969,Inventari!Q:Q),SUMIFS(Inventari!Q:Q,Inventari!O:O,$D$7,Inventari!K:K,Tasques!E969))</f>
        <v>3710</v>
      </c>
      <c r="S969" s="19"/>
      <c r="T969" s="91">
        <f t="shared" ref="T969:T1032" si="60">Q969*R969</f>
        <v>7420</v>
      </c>
      <c r="U969" s="19">
        <v>1</v>
      </c>
      <c r="V969" s="91">
        <f t="shared" ref="V969:V1032" si="61">T969*U969</f>
        <v>7420</v>
      </c>
      <c r="W969" s="86" t="e">
        <f>_xlfn.XLOOKUP(P969,#REF!,#REF!)</f>
        <v>#REF!</v>
      </c>
      <c r="X969" s="78" t="e">
        <f t="shared" ref="X969:X1032" si="62">(V969/3600)*W969</f>
        <v>#REF!</v>
      </c>
      <c r="Y969" s="78" t="str">
        <f>IF(EXACT(COUNTIFS($B$1:B969,B969,$E$1:E969,E969),_xlfn.MAXIFS(AA:AA,B:B,B969,E:E,E969)),SUMIFS(X:X,B:B,B969,E:E,E969),"")</f>
        <v/>
      </c>
      <c r="Z969" s="79" t="str">
        <f t="shared" si="59"/>
        <v/>
      </c>
      <c r="AA969" s="97">
        <f>COUNTIFS($B$1:B969,B969,$E$1:E969,E969)</f>
        <v>3</v>
      </c>
      <c r="AB969" s="97"/>
    </row>
    <row r="970" spans="1:28" ht="19.95" customHeight="1" x14ac:dyDescent="0.3">
      <c r="A970" s="3" t="s">
        <v>61</v>
      </c>
      <c r="B970" s="16" t="s">
        <v>2406</v>
      </c>
      <c r="C970" s="16" t="s">
        <v>2407</v>
      </c>
      <c r="D970" s="16" t="s">
        <v>519</v>
      </c>
      <c r="E970" s="16" t="s">
        <v>2018</v>
      </c>
      <c r="F970" s="16" t="s">
        <v>2019</v>
      </c>
      <c r="G970" s="16" t="s">
        <v>2468</v>
      </c>
      <c r="H970" s="16" t="s">
        <v>2475</v>
      </c>
      <c r="I970" s="16" t="s">
        <v>2476</v>
      </c>
      <c r="J970" s="16" t="s">
        <v>23</v>
      </c>
      <c r="K970" s="16"/>
      <c r="L970" s="16" t="s">
        <v>326</v>
      </c>
      <c r="M970" s="16" t="s">
        <v>145</v>
      </c>
      <c r="N970" s="16" t="s">
        <v>25</v>
      </c>
      <c r="O970" s="16" t="s">
        <v>146</v>
      </c>
      <c r="P970" s="16" t="s">
        <v>1905</v>
      </c>
      <c r="Q970" s="91">
        <v>2</v>
      </c>
      <c r="R970" s="19">
        <f>IF(EXACT($D$6,"LOT 3 (Tots)"),SUMIF(Inventari!K:K,Tasques!E970,Inventari!Q:Q),SUMIFS(Inventari!Q:Q,Inventari!O:O,$D$7,Inventari!K:K,Tasques!E970))</f>
        <v>3710</v>
      </c>
      <c r="S970" s="19"/>
      <c r="T970" s="91">
        <f t="shared" si="60"/>
        <v>7420</v>
      </c>
      <c r="U970" s="19">
        <v>1</v>
      </c>
      <c r="V970" s="91">
        <f t="shared" si="61"/>
        <v>7420</v>
      </c>
      <c r="W970" s="86" t="e">
        <f>_xlfn.XLOOKUP(P970,#REF!,#REF!)</f>
        <v>#REF!</v>
      </c>
      <c r="X970" s="78" t="e">
        <f t="shared" si="62"/>
        <v>#REF!</v>
      </c>
      <c r="Y970" s="78" t="str">
        <f>IF(EXACT(COUNTIFS($B$1:B970,B970,$E$1:E970,E970),_xlfn.MAXIFS(AA:AA,B:B,B970,E:E,E970)),SUMIFS(X:X,B:B,B970,E:E,E970),"")</f>
        <v/>
      </c>
      <c r="Z970" s="79" t="str">
        <f t="shared" si="59"/>
        <v/>
      </c>
      <c r="AA970" s="97">
        <f>COUNTIFS($B$1:B970,B970,$E$1:E970,E970)</f>
        <v>4</v>
      </c>
      <c r="AB970" s="97"/>
    </row>
    <row r="971" spans="1:28" ht="19.95" customHeight="1" x14ac:dyDescent="0.3">
      <c r="A971" s="3" t="s">
        <v>61</v>
      </c>
      <c r="B971" s="16" t="s">
        <v>2406</v>
      </c>
      <c r="C971" s="16" t="s">
        <v>2407</v>
      </c>
      <c r="D971" s="16" t="s">
        <v>519</v>
      </c>
      <c r="E971" s="16" t="s">
        <v>2018</v>
      </c>
      <c r="F971" s="16" t="s">
        <v>2019</v>
      </c>
      <c r="G971" s="16" t="s">
        <v>2468</v>
      </c>
      <c r="H971" s="16" t="s">
        <v>2477</v>
      </c>
      <c r="I971" s="16" t="s">
        <v>358</v>
      </c>
      <c r="J971" s="16" t="s">
        <v>23</v>
      </c>
      <c r="K971" s="16"/>
      <c r="L971" s="16" t="s">
        <v>326</v>
      </c>
      <c r="M971" s="16" t="s">
        <v>145</v>
      </c>
      <c r="N971" s="16" t="s">
        <v>25</v>
      </c>
      <c r="O971" s="16" t="s">
        <v>146</v>
      </c>
      <c r="P971" s="16" t="s">
        <v>1905</v>
      </c>
      <c r="Q971" s="91">
        <v>2</v>
      </c>
      <c r="R971" s="19">
        <f>IF(EXACT($D$6,"LOT 3 (Tots)"),SUMIF(Inventari!K:K,Tasques!E971,Inventari!Q:Q),SUMIFS(Inventari!Q:Q,Inventari!O:O,$D$7,Inventari!K:K,Tasques!E971))</f>
        <v>3710</v>
      </c>
      <c r="S971" s="19"/>
      <c r="T971" s="91">
        <f t="shared" si="60"/>
        <v>7420</v>
      </c>
      <c r="U971" s="19">
        <v>1</v>
      </c>
      <c r="V971" s="91">
        <f t="shared" si="61"/>
        <v>7420</v>
      </c>
      <c r="W971" s="86" t="e">
        <f>_xlfn.XLOOKUP(P971,#REF!,#REF!)</f>
        <v>#REF!</v>
      </c>
      <c r="X971" s="78" t="e">
        <f t="shared" si="62"/>
        <v>#REF!</v>
      </c>
      <c r="Y971" s="78" t="e">
        <f>IF(EXACT(COUNTIFS($B$1:B971,B971,$E$1:E971,E971),_xlfn.MAXIFS(AA:AA,B:B,B971,E:E,E971)),SUMIFS(X:X,B:B,B971,E:E,E971),"")</f>
        <v>#REF!</v>
      </c>
      <c r="Z971" s="79" t="str">
        <f t="shared" si="59"/>
        <v/>
      </c>
      <c r="AA971" s="97">
        <f>COUNTIFS($B$1:B971,B971,$E$1:E971,E971)</f>
        <v>5</v>
      </c>
      <c r="AB971" s="97"/>
    </row>
    <row r="972" spans="1:28" ht="19.95" customHeight="1" x14ac:dyDescent="0.3">
      <c r="A972" s="3" t="s">
        <v>61</v>
      </c>
      <c r="B972" s="16" t="s">
        <v>2406</v>
      </c>
      <c r="C972" s="16" t="s">
        <v>2407</v>
      </c>
      <c r="D972" s="16" t="s">
        <v>519</v>
      </c>
      <c r="E972" s="16" t="s">
        <v>2040</v>
      </c>
      <c r="F972" s="16" t="s">
        <v>2041</v>
      </c>
      <c r="G972" s="16" t="s">
        <v>2478</v>
      </c>
      <c r="H972" s="16" t="s">
        <v>2479</v>
      </c>
      <c r="I972" s="16" t="s">
        <v>2480</v>
      </c>
      <c r="J972" s="16" t="s">
        <v>23</v>
      </c>
      <c r="K972" s="16"/>
      <c r="L972" s="16" t="s">
        <v>326</v>
      </c>
      <c r="M972" s="16" t="s">
        <v>145</v>
      </c>
      <c r="N972" s="16" t="s">
        <v>25</v>
      </c>
      <c r="O972" s="16" t="s">
        <v>146</v>
      </c>
      <c r="P972" s="16" t="s">
        <v>1905</v>
      </c>
      <c r="Q972" s="91">
        <v>5</v>
      </c>
      <c r="R972" s="19">
        <f>IF(EXACT($D$6,"LOT 3 (Tots)"),SUMIF(Inventari!K:K,Tasques!E972,Inventari!Q:Q),SUMIFS(Inventari!Q:Q,Inventari!O:O,$D$7,Inventari!K:K,Tasques!E972))</f>
        <v>1440</v>
      </c>
      <c r="S972" s="19"/>
      <c r="T972" s="91">
        <f t="shared" si="60"/>
        <v>7200</v>
      </c>
      <c r="U972" s="19">
        <v>1</v>
      </c>
      <c r="V972" s="91">
        <f t="shared" si="61"/>
        <v>7200</v>
      </c>
      <c r="W972" s="86" t="e">
        <f>_xlfn.XLOOKUP(P972,#REF!,#REF!)</f>
        <v>#REF!</v>
      </c>
      <c r="X972" s="78" t="e">
        <f t="shared" si="62"/>
        <v>#REF!</v>
      </c>
      <c r="Y972" s="78" t="str">
        <f>IF(EXACT(COUNTIFS($B$1:B972,B972,$E$1:E972,E972),_xlfn.MAXIFS(AA:AA,B:B,B972,E:E,E972)),SUMIFS(X:X,B:B,B972,E:E,E972),"")</f>
        <v/>
      </c>
      <c r="Z972" s="79" t="str">
        <f t="shared" ref="Z972:Z1035" si="63">IF(EXACT(AB972,""),IF(EXACT(B972,B973),"",SUMIF(B:B,B972,Y:Y)),AB972)</f>
        <v/>
      </c>
      <c r="AA972" s="97">
        <f>COUNTIFS($B$1:B972,B972,$E$1:E972,E972)</f>
        <v>1</v>
      </c>
      <c r="AB972" s="97"/>
    </row>
    <row r="973" spans="1:28" ht="19.95" customHeight="1" x14ac:dyDescent="0.3">
      <c r="A973" s="3" t="s">
        <v>61</v>
      </c>
      <c r="B973" s="16" t="s">
        <v>2406</v>
      </c>
      <c r="C973" s="16" t="s">
        <v>2407</v>
      </c>
      <c r="D973" s="16" t="s">
        <v>519</v>
      </c>
      <c r="E973" s="16" t="s">
        <v>2040</v>
      </c>
      <c r="F973" s="16" t="s">
        <v>2041</v>
      </c>
      <c r="G973" s="16" t="s">
        <v>2478</v>
      </c>
      <c r="H973" s="16" t="s">
        <v>2481</v>
      </c>
      <c r="I973" s="16" t="s">
        <v>2482</v>
      </c>
      <c r="J973" s="16" t="s">
        <v>23</v>
      </c>
      <c r="K973" s="16"/>
      <c r="L973" s="16" t="s">
        <v>326</v>
      </c>
      <c r="M973" s="16" t="s">
        <v>145</v>
      </c>
      <c r="N973" s="16" t="s">
        <v>25</v>
      </c>
      <c r="O973" s="16" t="s">
        <v>146</v>
      </c>
      <c r="P973" s="16" t="s">
        <v>1905</v>
      </c>
      <c r="Q973" s="91">
        <v>5</v>
      </c>
      <c r="R973" s="19">
        <f>IF(EXACT($D$6,"LOT 3 (Tots)"),SUMIF(Inventari!K:K,Tasques!E973,Inventari!Q:Q),SUMIFS(Inventari!Q:Q,Inventari!O:O,$D$7,Inventari!K:K,Tasques!E973))</f>
        <v>1440</v>
      </c>
      <c r="S973" s="19"/>
      <c r="T973" s="91">
        <f t="shared" si="60"/>
        <v>7200</v>
      </c>
      <c r="U973" s="19">
        <v>1</v>
      </c>
      <c r="V973" s="91">
        <f t="shared" si="61"/>
        <v>7200</v>
      </c>
      <c r="W973" s="86" t="e">
        <f>_xlfn.XLOOKUP(P973,#REF!,#REF!)</f>
        <v>#REF!</v>
      </c>
      <c r="X973" s="78" t="e">
        <f t="shared" si="62"/>
        <v>#REF!</v>
      </c>
      <c r="Y973" s="78" t="str">
        <f>IF(EXACT(COUNTIFS($B$1:B973,B973,$E$1:E973,E973),_xlfn.MAXIFS(AA:AA,B:B,B973,E:E,E973)),SUMIFS(X:X,B:B,B973,E:E,E973),"")</f>
        <v/>
      </c>
      <c r="Z973" s="79" t="str">
        <f t="shared" si="63"/>
        <v/>
      </c>
      <c r="AA973" s="97">
        <f>COUNTIFS($B$1:B973,B973,$E$1:E973,E973)</f>
        <v>2</v>
      </c>
      <c r="AB973" s="97"/>
    </row>
    <row r="974" spans="1:28" ht="19.95" customHeight="1" x14ac:dyDescent="0.3">
      <c r="A974" s="3" t="s">
        <v>61</v>
      </c>
      <c r="B974" s="16" t="s">
        <v>2406</v>
      </c>
      <c r="C974" s="16" t="s">
        <v>2407</v>
      </c>
      <c r="D974" s="16" t="s">
        <v>519</v>
      </c>
      <c r="E974" s="16" t="s">
        <v>2040</v>
      </c>
      <c r="F974" s="16" t="s">
        <v>2041</v>
      </c>
      <c r="G974" s="16" t="s">
        <v>2478</v>
      </c>
      <c r="H974" s="16" t="s">
        <v>2483</v>
      </c>
      <c r="I974" s="16" t="s">
        <v>2484</v>
      </c>
      <c r="J974" s="16" t="s">
        <v>23</v>
      </c>
      <c r="K974" s="16"/>
      <c r="L974" s="16" t="s">
        <v>326</v>
      </c>
      <c r="M974" s="16" t="s">
        <v>145</v>
      </c>
      <c r="N974" s="16" t="s">
        <v>25</v>
      </c>
      <c r="O974" s="16" t="s">
        <v>146</v>
      </c>
      <c r="P974" s="16" t="s">
        <v>1905</v>
      </c>
      <c r="Q974" s="91">
        <v>5</v>
      </c>
      <c r="R974" s="19">
        <f>IF(EXACT($D$6,"LOT 3 (Tots)"),SUMIF(Inventari!K:K,Tasques!E974,Inventari!Q:Q),SUMIFS(Inventari!Q:Q,Inventari!O:O,$D$7,Inventari!K:K,Tasques!E974))</f>
        <v>1440</v>
      </c>
      <c r="S974" s="19"/>
      <c r="T974" s="91">
        <f t="shared" si="60"/>
        <v>7200</v>
      </c>
      <c r="U974" s="19">
        <v>1</v>
      </c>
      <c r="V974" s="91">
        <f t="shared" si="61"/>
        <v>7200</v>
      </c>
      <c r="W974" s="86" t="e">
        <f>_xlfn.XLOOKUP(P974,#REF!,#REF!)</f>
        <v>#REF!</v>
      </c>
      <c r="X974" s="78" t="e">
        <f t="shared" si="62"/>
        <v>#REF!</v>
      </c>
      <c r="Y974" s="78" t="str">
        <f>IF(EXACT(COUNTIFS($B$1:B974,B974,$E$1:E974,E974),_xlfn.MAXIFS(AA:AA,B:B,B974,E:E,E974)),SUMIFS(X:X,B:B,B974,E:E,E974),"")</f>
        <v/>
      </c>
      <c r="Z974" s="79" t="str">
        <f t="shared" si="63"/>
        <v/>
      </c>
      <c r="AA974" s="97">
        <f>COUNTIFS($B$1:B974,B974,$E$1:E974,E974)</f>
        <v>3</v>
      </c>
      <c r="AB974" s="97"/>
    </row>
    <row r="975" spans="1:28" ht="19.95" customHeight="1" x14ac:dyDescent="0.3">
      <c r="A975" s="3" t="s">
        <v>61</v>
      </c>
      <c r="B975" s="16" t="s">
        <v>2406</v>
      </c>
      <c r="C975" s="16" t="s">
        <v>2407</v>
      </c>
      <c r="D975" s="16" t="s">
        <v>519</v>
      </c>
      <c r="E975" s="16" t="s">
        <v>2040</v>
      </c>
      <c r="F975" s="16" t="s">
        <v>2041</v>
      </c>
      <c r="G975" s="16" t="s">
        <v>2478</v>
      </c>
      <c r="H975" s="16" t="s">
        <v>2485</v>
      </c>
      <c r="I975" s="16" t="s">
        <v>358</v>
      </c>
      <c r="J975" s="16" t="s">
        <v>23</v>
      </c>
      <c r="K975" s="16"/>
      <c r="L975" s="16" t="s">
        <v>326</v>
      </c>
      <c r="M975" s="16" t="s">
        <v>145</v>
      </c>
      <c r="N975" s="16" t="s">
        <v>25</v>
      </c>
      <c r="O975" s="16" t="s">
        <v>146</v>
      </c>
      <c r="P975" s="16" t="s">
        <v>1905</v>
      </c>
      <c r="Q975" s="91">
        <v>5</v>
      </c>
      <c r="R975" s="19">
        <f>IF(EXACT($D$6,"LOT 3 (Tots)"),SUMIF(Inventari!K:K,Tasques!E975,Inventari!Q:Q),SUMIFS(Inventari!Q:Q,Inventari!O:O,$D$7,Inventari!K:K,Tasques!E975))</f>
        <v>1440</v>
      </c>
      <c r="S975" s="19"/>
      <c r="T975" s="91">
        <f t="shared" si="60"/>
        <v>7200</v>
      </c>
      <c r="U975" s="19">
        <v>1</v>
      </c>
      <c r="V975" s="91">
        <f t="shared" si="61"/>
        <v>7200</v>
      </c>
      <c r="W975" s="86" t="e">
        <f>_xlfn.XLOOKUP(P975,#REF!,#REF!)</f>
        <v>#REF!</v>
      </c>
      <c r="X975" s="78" t="e">
        <f t="shared" si="62"/>
        <v>#REF!</v>
      </c>
      <c r="Y975" s="78" t="e">
        <f>IF(EXACT(COUNTIFS($B$1:B975,B975,$E$1:E975,E975),_xlfn.MAXIFS(AA:AA,B:B,B975,E:E,E975)),SUMIFS(X:X,B:B,B975,E:E,E975),"")</f>
        <v>#REF!</v>
      </c>
      <c r="Z975" s="79" t="str">
        <f t="shared" si="63"/>
        <v/>
      </c>
      <c r="AA975" s="97">
        <f>COUNTIFS($B$1:B975,B975,$E$1:E975,E975)</f>
        <v>4</v>
      </c>
      <c r="AB975" s="97"/>
    </row>
    <row r="976" spans="1:28" ht="19.95" customHeight="1" x14ac:dyDescent="0.3">
      <c r="A976" s="3" t="s">
        <v>61</v>
      </c>
      <c r="B976" s="16" t="s">
        <v>2406</v>
      </c>
      <c r="C976" s="16" t="s">
        <v>2407</v>
      </c>
      <c r="D976" s="16" t="s">
        <v>519</v>
      </c>
      <c r="E976" s="16" t="s">
        <v>2211</v>
      </c>
      <c r="F976" s="16" t="s">
        <v>2212</v>
      </c>
      <c r="G976" s="16" t="s">
        <v>2486</v>
      </c>
      <c r="H976" s="16" t="s">
        <v>2487</v>
      </c>
      <c r="I976" s="16" t="s">
        <v>2462</v>
      </c>
      <c r="J976" s="16" t="s">
        <v>23</v>
      </c>
      <c r="K976" s="16"/>
      <c r="L976" s="16" t="s">
        <v>326</v>
      </c>
      <c r="M976" s="16" t="s">
        <v>145</v>
      </c>
      <c r="N976" s="16" t="s">
        <v>25</v>
      </c>
      <c r="O976" s="16" t="s">
        <v>146</v>
      </c>
      <c r="P976" s="16" t="s">
        <v>1905</v>
      </c>
      <c r="Q976" s="91">
        <v>10</v>
      </c>
      <c r="R976" s="19">
        <f>IF(EXACT($D$6,"LOT 3 (Tots)"),SUMIF(Inventari!K:K,Tasques!E976,Inventari!Q:Q),SUMIFS(Inventari!Q:Q,Inventari!O:O,$D$7,Inventari!K:K,Tasques!E976))</f>
        <v>942</v>
      </c>
      <c r="S976" s="19"/>
      <c r="T976" s="91">
        <f t="shared" si="60"/>
        <v>9420</v>
      </c>
      <c r="U976" s="19">
        <v>1</v>
      </c>
      <c r="V976" s="91">
        <f t="shared" si="61"/>
        <v>9420</v>
      </c>
      <c r="W976" s="86" t="e">
        <f>_xlfn.XLOOKUP(P976,#REF!,#REF!)</f>
        <v>#REF!</v>
      </c>
      <c r="X976" s="78" t="e">
        <f t="shared" si="62"/>
        <v>#REF!</v>
      </c>
      <c r="Y976" s="78" t="e">
        <f>IF(EXACT(COUNTIFS($B$1:B976,B976,$E$1:E976,E976),_xlfn.MAXIFS(AA:AA,B:B,B976,E:E,E976)),SUMIFS(X:X,B:B,B976,E:E,E976),"")</f>
        <v>#REF!</v>
      </c>
      <c r="Z976" s="79" t="str">
        <f t="shared" si="63"/>
        <v/>
      </c>
      <c r="AA976" s="97">
        <f>COUNTIFS($B$1:B976,B976,$E$1:E976,E976)</f>
        <v>1</v>
      </c>
      <c r="AB976" s="97"/>
    </row>
    <row r="977" spans="1:28" ht="19.95" customHeight="1" x14ac:dyDescent="0.3">
      <c r="A977" s="3" t="s">
        <v>61</v>
      </c>
      <c r="B977" s="16" t="s">
        <v>2406</v>
      </c>
      <c r="C977" s="16" t="s">
        <v>2407</v>
      </c>
      <c r="D977" s="16" t="s">
        <v>519</v>
      </c>
      <c r="E977" s="16" t="s">
        <v>1948</v>
      </c>
      <c r="F977" s="16" t="s">
        <v>1949</v>
      </c>
      <c r="G977" s="16" t="s">
        <v>2488</v>
      </c>
      <c r="H977" s="16" t="s">
        <v>2489</v>
      </c>
      <c r="I977" s="16" t="s">
        <v>2455</v>
      </c>
      <c r="J977" s="16" t="s">
        <v>23</v>
      </c>
      <c r="K977" s="16"/>
      <c r="L977" s="16" t="s">
        <v>326</v>
      </c>
      <c r="M977" s="16" t="s">
        <v>145</v>
      </c>
      <c r="N977" s="16" t="s">
        <v>25</v>
      </c>
      <c r="O977" s="16" t="s">
        <v>146</v>
      </c>
      <c r="P977" s="16" t="s">
        <v>1905</v>
      </c>
      <c r="Q977" s="91">
        <v>10</v>
      </c>
      <c r="R977" s="19">
        <f>IF(EXACT($D$6,"LOT 3 (Tots)"),SUMIF(Inventari!K:K,Tasques!E977,Inventari!Q:Q),SUMIFS(Inventari!Q:Q,Inventari!O:O,$D$7,Inventari!K:K,Tasques!E977))</f>
        <v>762</v>
      </c>
      <c r="S977" s="19"/>
      <c r="T977" s="91">
        <f t="shared" si="60"/>
        <v>7620</v>
      </c>
      <c r="U977" s="19">
        <v>1</v>
      </c>
      <c r="V977" s="91">
        <f t="shared" si="61"/>
        <v>7620</v>
      </c>
      <c r="W977" s="86" t="e">
        <f>_xlfn.XLOOKUP(P977,#REF!,#REF!)</f>
        <v>#REF!</v>
      </c>
      <c r="X977" s="78" t="e">
        <f t="shared" si="62"/>
        <v>#REF!</v>
      </c>
      <c r="Y977" s="78" t="e">
        <f>IF(EXACT(COUNTIFS($B$1:B977,B977,$E$1:E977,E977),_xlfn.MAXIFS(AA:AA,B:B,B977,E:E,E977)),SUMIFS(X:X,B:B,B977,E:E,E977),"")</f>
        <v>#REF!</v>
      </c>
      <c r="Z977" s="79" t="str">
        <f t="shared" si="63"/>
        <v/>
      </c>
      <c r="AA977" s="97">
        <f>COUNTIFS($B$1:B977,B977,$E$1:E977,E977)</f>
        <v>1</v>
      </c>
      <c r="AB977" s="97"/>
    </row>
    <row r="978" spans="1:28" ht="19.95" customHeight="1" x14ac:dyDescent="0.3">
      <c r="A978" s="3" t="s">
        <v>61</v>
      </c>
      <c r="B978" s="16" t="s">
        <v>2406</v>
      </c>
      <c r="C978" s="16" t="s">
        <v>2407</v>
      </c>
      <c r="D978" s="16" t="s">
        <v>519</v>
      </c>
      <c r="E978" s="16" t="s">
        <v>2490</v>
      </c>
      <c r="F978" s="16" t="s">
        <v>2491</v>
      </c>
      <c r="G978" s="16" t="s">
        <v>2492</v>
      </c>
      <c r="H978" s="16" t="s">
        <v>2493</v>
      </c>
      <c r="I978" s="16" t="s">
        <v>2494</v>
      </c>
      <c r="J978" s="16" t="s">
        <v>23</v>
      </c>
      <c r="K978" s="16"/>
      <c r="L978" s="16" t="s">
        <v>326</v>
      </c>
      <c r="M978" s="16" t="s">
        <v>145</v>
      </c>
      <c r="N978" s="16" t="s">
        <v>25</v>
      </c>
      <c r="O978" s="16" t="s">
        <v>146</v>
      </c>
      <c r="P978" s="16" t="s">
        <v>1905</v>
      </c>
      <c r="Q978" s="91">
        <v>2</v>
      </c>
      <c r="R978" s="19">
        <f>IF(EXACT($D$6,"LOT 3 (Tots)"),SUMIF(Inventari!K:K,Tasques!E978,Inventari!Q:Q),SUMIFS(Inventari!Q:Q,Inventari!O:O,$D$7,Inventari!K:K,Tasques!E978))</f>
        <v>8586</v>
      </c>
      <c r="S978" s="19"/>
      <c r="T978" s="91">
        <f t="shared" si="60"/>
        <v>17172</v>
      </c>
      <c r="U978" s="19">
        <v>1</v>
      </c>
      <c r="V978" s="91">
        <f t="shared" si="61"/>
        <v>17172</v>
      </c>
      <c r="W978" s="86" t="e">
        <f>_xlfn.XLOOKUP(P978,#REF!,#REF!)</f>
        <v>#REF!</v>
      </c>
      <c r="X978" s="78" t="e">
        <f t="shared" si="62"/>
        <v>#REF!</v>
      </c>
      <c r="Y978" s="78" t="str">
        <f>IF(EXACT(COUNTIFS($B$1:B978,B978,$E$1:E978,E978),_xlfn.MAXIFS(AA:AA,B:B,B978,E:E,E978)),SUMIFS(X:X,B:B,B978,E:E,E978),"")</f>
        <v/>
      </c>
      <c r="Z978" s="79" t="str">
        <f t="shared" si="63"/>
        <v/>
      </c>
      <c r="AA978" s="97">
        <f>COUNTIFS($B$1:B978,B978,$E$1:E978,E978)</f>
        <v>1</v>
      </c>
      <c r="AB978" s="97"/>
    </row>
    <row r="979" spans="1:28" ht="19.95" customHeight="1" x14ac:dyDescent="0.3">
      <c r="A979" s="3" t="s">
        <v>61</v>
      </c>
      <c r="B979" s="16" t="s">
        <v>2406</v>
      </c>
      <c r="C979" s="16" t="s">
        <v>2407</v>
      </c>
      <c r="D979" s="16" t="s">
        <v>519</v>
      </c>
      <c r="E979" s="16" t="s">
        <v>2490</v>
      </c>
      <c r="F979" s="16" t="s">
        <v>2491</v>
      </c>
      <c r="G979" s="16" t="s">
        <v>2492</v>
      </c>
      <c r="H979" s="16" t="s">
        <v>2495</v>
      </c>
      <c r="I979" s="16" t="s">
        <v>2496</v>
      </c>
      <c r="J979" s="16" t="s">
        <v>23</v>
      </c>
      <c r="K979" s="16"/>
      <c r="L979" s="16" t="s">
        <v>326</v>
      </c>
      <c r="M979" s="16" t="s">
        <v>145</v>
      </c>
      <c r="N979" s="16" t="s">
        <v>25</v>
      </c>
      <c r="O979" s="16" t="s">
        <v>146</v>
      </c>
      <c r="P979" s="16" t="s">
        <v>1905</v>
      </c>
      <c r="Q979" s="91">
        <v>2</v>
      </c>
      <c r="R979" s="19">
        <f>IF(EXACT($D$6,"LOT 3 (Tots)"),SUMIF(Inventari!K:K,Tasques!E979,Inventari!Q:Q),SUMIFS(Inventari!Q:Q,Inventari!O:O,$D$7,Inventari!K:K,Tasques!E979))</f>
        <v>8586</v>
      </c>
      <c r="S979" s="19"/>
      <c r="T979" s="91">
        <f t="shared" si="60"/>
        <v>17172</v>
      </c>
      <c r="U979" s="19">
        <v>1</v>
      </c>
      <c r="V979" s="91">
        <f t="shared" si="61"/>
        <v>17172</v>
      </c>
      <c r="W979" s="86" t="e">
        <f>_xlfn.XLOOKUP(P979,#REF!,#REF!)</f>
        <v>#REF!</v>
      </c>
      <c r="X979" s="78" t="e">
        <f t="shared" si="62"/>
        <v>#REF!</v>
      </c>
      <c r="Y979" s="78" t="str">
        <f>IF(EXACT(COUNTIFS($B$1:B979,B979,$E$1:E979,E979),_xlfn.MAXIFS(AA:AA,B:B,B979,E:E,E979)),SUMIFS(X:X,B:B,B979,E:E,E979),"")</f>
        <v/>
      </c>
      <c r="Z979" s="79" t="str">
        <f t="shared" si="63"/>
        <v/>
      </c>
      <c r="AA979" s="97">
        <f>COUNTIFS($B$1:B979,B979,$E$1:E979,E979)</f>
        <v>2</v>
      </c>
      <c r="AB979" s="97"/>
    </row>
    <row r="980" spans="1:28" ht="19.95" customHeight="1" x14ac:dyDescent="0.3">
      <c r="A980" s="3" t="s">
        <v>61</v>
      </c>
      <c r="B980" s="16" t="s">
        <v>2406</v>
      </c>
      <c r="C980" s="16" t="s">
        <v>2407</v>
      </c>
      <c r="D980" s="16" t="s">
        <v>519</v>
      </c>
      <c r="E980" s="16" t="s">
        <v>2490</v>
      </c>
      <c r="F980" s="16" t="s">
        <v>2491</v>
      </c>
      <c r="G980" s="16" t="s">
        <v>2492</v>
      </c>
      <c r="H980" s="16" t="s">
        <v>2497</v>
      </c>
      <c r="I980" s="16" t="s">
        <v>2498</v>
      </c>
      <c r="J980" s="16" t="s">
        <v>23</v>
      </c>
      <c r="K980" s="16"/>
      <c r="L980" s="16" t="s">
        <v>326</v>
      </c>
      <c r="M980" s="16" t="s">
        <v>145</v>
      </c>
      <c r="N980" s="16" t="s">
        <v>25</v>
      </c>
      <c r="O980" s="16" t="s">
        <v>146</v>
      </c>
      <c r="P980" s="16" t="s">
        <v>1905</v>
      </c>
      <c r="Q980" s="91">
        <v>2</v>
      </c>
      <c r="R980" s="19">
        <f>IF(EXACT($D$6,"LOT 3 (Tots)"),SUMIF(Inventari!K:K,Tasques!E980,Inventari!Q:Q),SUMIFS(Inventari!Q:Q,Inventari!O:O,$D$7,Inventari!K:K,Tasques!E980))</f>
        <v>8586</v>
      </c>
      <c r="S980" s="19"/>
      <c r="T980" s="91">
        <f t="shared" si="60"/>
        <v>17172</v>
      </c>
      <c r="U980" s="19">
        <v>1</v>
      </c>
      <c r="V980" s="91">
        <f t="shared" si="61"/>
        <v>17172</v>
      </c>
      <c r="W980" s="86" t="e">
        <f>_xlfn.XLOOKUP(P980,#REF!,#REF!)</f>
        <v>#REF!</v>
      </c>
      <c r="X980" s="78" t="e">
        <f t="shared" si="62"/>
        <v>#REF!</v>
      </c>
      <c r="Y980" s="78" t="e">
        <f>IF(EXACT(COUNTIFS($B$1:B980,B980,$E$1:E980,E980),_xlfn.MAXIFS(AA:AA,B:B,B980,E:E,E980)),SUMIFS(X:X,B:B,B980,E:E,E980),"")</f>
        <v>#REF!</v>
      </c>
      <c r="Z980" s="79" t="str">
        <f t="shared" si="63"/>
        <v/>
      </c>
      <c r="AA980" s="97">
        <f>COUNTIFS($B$1:B980,B980,$E$1:E980,E980)</f>
        <v>3</v>
      </c>
      <c r="AB980" s="97"/>
    </row>
    <row r="981" spans="1:28" ht="19.95" customHeight="1" x14ac:dyDescent="0.3">
      <c r="A981" s="3" t="s">
        <v>61</v>
      </c>
      <c r="B981" s="16" t="s">
        <v>2406</v>
      </c>
      <c r="C981" s="16" t="s">
        <v>2407</v>
      </c>
      <c r="D981" s="16" t="s">
        <v>519</v>
      </c>
      <c r="E981" s="16" t="s">
        <v>2333</v>
      </c>
      <c r="F981" s="16" t="s">
        <v>2334</v>
      </c>
      <c r="G981" s="16" t="s">
        <v>2499</v>
      </c>
      <c r="H981" s="16" t="s">
        <v>2500</v>
      </c>
      <c r="I981" s="16" t="s">
        <v>2501</v>
      </c>
      <c r="J981" s="16" t="s">
        <v>23</v>
      </c>
      <c r="K981" s="16"/>
      <c r="L981" s="16" t="s">
        <v>326</v>
      </c>
      <c r="M981" s="16" t="s">
        <v>145</v>
      </c>
      <c r="N981" s="16" t="s">
        <v>25</v>
      </c>
      <c r="O981" s="16" t="s">
        <v>146</v>
      </c>
      <c r="P981" s="16" t="s">
        <v>1905</v>
      </c>
      <c r="Q981" s="91">
        <v>2</v>
      </c>
      <c r="R981" s="19">
        <f>IF(EXACT($D$6,"LOT 3 (Tots)"),SUMIF(Inventari!K:K,Tasques!E981,Inventari!Q:Q),SUMIFS(Inventari!Q:Q,Inventari!O:O,$D$7,Inventari!K:K,Tasques!E981))</f>
        <v>72853</v>
      </c>
      <c r="S981" s="19"/>
      <c r="T981" s="91">
        <f t="shared" si="60"/>
        <v>145706</v>
      </c>
      <c r="U981" s="19">
        <v>1</v>
      </c>
      <c r="V981" s="91">
        <f t="shared" si="61"/>
        <v>145706</v>
      </c>
      <c r="W981" s="86" t="e">
        <f>_xlfn.XLOOKUP(P981,#REF!,#REF!)</f>
        <v>#REF!</v>
      </c>
      <c r="X981" s="78" t="e">
        <f t="shared" si="62"/>
        <v>#REF!</v>
      </c>
      <c r="Y981" s="78" t="e">
        <f>IF(EXACT(COUNTIFS($B$1:B981,B981,$E$1:E981,E981),_xlfn.MAXIFS(AA:AA,B:B,B981,E:E,E981)),SUMIFS(X:X,B:B,B981,E:E,E981),"")</f>
        <v>#REF!</v>
      </c>
      <c r="Z981" s="79" t="str">
        <f t="shared" si="63"/>
        <v/>
      </c>
      <c r="AA981" s="97">
        <f>COUNTIFS($B$1:B981,B981,$E$1:E981,E981)</f>
        <v>1</v>
      </c>
      <c r="AB981" s="97"/>
    </row>
    <row r="982" spans="1:28" ht="19.95" customHeight="1" x14ac:dyDescent="0.3">
      <c r="A982" s="3" t="s">
        <v>61</v>
      </c>
      <c r="B982" s="16" t="s">
        <v>2406</v>
      </c>
      <c r="C982" s="16" t="s">
        <v>2407</v>
      </c>
      <c r="D982" s="16" t="s">
        <v>519</v>
      </c>
      <c r="E982" s="16" t="s">
        <v>2502</v>
      </c>
      <c r="F982" s="16" t="s">
        <v>2503</v>
      </c>
      <c r="G982" s="16" t="s">
        <v>2504</v>
      </c>
      <c r="H982" s="16" t="s">
        <v>2505</v>
      </c>
      <c r="I982" s="16" t="s">
        <v>2506</v>
      </c>
      <c r="J982" s="16" t="s">
        <v>23</v>
      </c>
      <c r="K982" s="16"/>
      <c r="L982" s="16" t="s">
        <v>326</v>
      </c>
      <c r="M982" s="16" t="s">
        <v>145</v>
      </c>
      <c r="N982" s="16" t="s">
        <v>25</v>
      </c>
      <c r="O982" s="16" t="s">
        <v>146</v>
      </c>
      <c r="P982" s="16" t="s">
        <v>1905</v>
      </c>
      <c r="Q982" s="91">
        <v>4</v>
      </c>
      <c r="R982" s="19">
        <f>IF(EXACT($D$6,"LOT 3 (Tots)"),SUMIF(Inventari!K:K,Tasques!E982,Inventari!Q:Q),SUMIFS(Inventari!Q:Q,Inventari!O:O,$D$7,Inventari!K:K,Tasques!E982))</f>
        <v>4722</v>
      </c>
      <c r="S982" s="19"/>
      <c r="T982" s="91">
        <f t="shared" si="60"/>
        <v>18888</v>
      </c>
      <c r="U982" s="19">
        <v>1</v>
      </c>
      <c r="V982" s="91">
        <f t="shared" si="61"/>
        <v>18888</v>
      </c>
      <c r="W982" s="86" t="e">
        <f>_xlfn.XLOOKUP(P982,#REF!,#REF!)</f>
        <v>#REF!</v>
      </c>
      <c r="X982" s="78" t="e">
        <f t="shared" si="62"/>
        <v>#REF!</v>
      </c>
      <c r="Y982" s="78" t="str">
        <f>IF(EXACT(COUNTIFS($B$1:B982,B982,$E$1:E982,E982),_xlfn.MAXIFS(AA:AA,B:B,B982,E:E,E982)),SUMIFS(X:X,B:B,B982,E:E,E982),"")</f>
        <v/>
      </c>
      <c r="Z982" s="79" t="str">
        <f t="shared" si="63"/>
        <v/>
      </c>
      <c r="AA982" s="97">
        <f>COUNTIFS($B$1:B982,B982,$E$1:E982,E982)</f>
        <v>1</v>
      </c>
      <c r="AB982" s="97"/>
    </row>
    <row r="983" spans="1:28" ht="19.95" customHeight="1" x14ac:dyDescent="0.3">
      <c r="A983" s="3" t="s">
        <v>61</v>
      </c>
      <c r="B983" s="16" t="s">
        <v>2406</v>
      </c>
      <c r="C983" s="16" t="s">
        <v>2407</v>
      </c>
      <c r="D983" s="16" t="s">
        <v>519</v>
      </c>
      <c r="E983" s="16" t="s">
        <v>2502</v>
      </c>
      <c r="F983" s="16" t="s">
        <v>2503</v>
      </c>
      <c r="G983" s="16" t="s">
        <v>2504</v>
      </c>
      <c r="H983" s="16" t="s">
        <v>2507</v>
      </c>
      <c r="I983" s="16" t="s">
        <v>2508</v>
      </c>
      <c r="J983" s="16" t="s">
        <v>23</v>
      </c>
      <c r="K983" s="16"/>
      <c r="L983" s="16" t="s">
        <v>326</v>
      </c>
      <c r="M983" s="16" t="s">
        <v>145</v>
      </c>
      <c r="N983" s="16" t="s">
        <v>25</v>
      </c>
      <c r="O983" s="16" t="s">
        <v>146</v>
      </c>
      <c r="P983" s="16" t="s">
        <v>1905</v>
      </c>
      <c r="Q983" s="91">
        <v>4</v>
      </c>
      <c r="R983" s="19">
        <f>IF(EXACT($D$6,"LOT 3 (Tots)"),SUMIF(Inventari!K:K,Tasques!E983,Inventari!Q:Q),SUMIFS(Inventari!Q:Q,Inventari!O:O,$D$7,Inventari!K:K,Tasques!E983))</f>
        <v>4722</v>
      </c>
      <c r="S983" s="19"/>
      <c r="T983" s="91">
        <f t="shared" si="60"/>
        <v>18888</v>
      </c>
      <c r="U983" s="19">
        <v>1</v>
      </c>
      <c r="V983" s="91">
        <f t="shared" si="61"/>
        <v>18888</v>
      </c>
      <c r="W983" s="86" t="e">
        <f>_xlfn.XLOOKUP(P983,#REF!,#REF!)</f>
        <v>#REF!</v>
      </c>
      <c r="X983" s="78" t="e">
        <f t="shared" si="62"/>
        <v>#REF!</v>
      </c>
      <c r="Y983" s="78" t="str">
        <f>IF(EXACT(COUNTIFS($B$1:B983,B983,$E$1:E983,E983),_xlfn.MAXIFS(AA:AA,B:B,B983,E:E,E983)),SUMIFS(X:X,B:B,B983,E:E,E983),"")</f>
        <v/>
      </c>
      <c r="Z983" s="79" t="str">
        <f t="shared" si="63"/>
        <v/>
      </c>
      <c r="AA983" s="97">
        <f>COUNTIFS($B$1:B983,B983,$E$1:E983,E983)</f>
        <v>2</v>
      </c>
      <c r="AB983" s="97"/>
    </row>
    <row r="984" spans="1:28" ht="19.95" customHeight="1" x14ac:dyDescent="0.3">
      <c r="A984" s="3" t="s">
        <v>61</v>
      </c>
      <c r="B984" s="16" t="s">
        <v>2406</v>
      </c>
      <c r="C984" s="16" t="s">
        <v>2407</v>
      </c>
      <c r="D984" s="16" t="s">
        <v>519</v>
      </c>
      <c r="E984" s="16" t="s">
        <v>2502</v>
      </c>
      <c r="F984" s="16" t="s">
        <v>2503</v>
      </c>
      <c r="G984" s="16" t="s">
        <v>2504</v>
      </c>
      <c r="H984" s="16" t="s">
        <v>2509</v>
      </c>
      <c r="I984" s="16" t="s">
        <v>2510</v>
      </c>
      <c r="J984" s="16" t="s">
        <v>23</v>
      </c>
      <c r="K984" s="16"/>
      <c r="L984" s="16" t="s">
        <v>326</v>
      </c>
      <c r="M984" s="16" t="s">
        <v>145</v>
      </c>
      <c r="N984" s="16" t="s">
        <v>25</v>
      </c>
      <c r="O984" s="16" t="s">
        <v>146</v>
      </c>
      <c r="P984" s="16" t="s">
        <v>1905</v>
      </c>
      <c r="Q984" s="91">
        <v>4</v>
      </c>
      <c r="R984" s="19">
        <f>IF(EXACT($D$6,"LOT 3 (Tots)"),SUMIF(Inventari!K:K,Tasques!E984,Inventari!Q:Q),SUMIFS(Inventari!Q:Q,Inventari!O:O,$D$7,Inventari!K:K,Tasques!E984))</f>
        <v>4722</v>
      </c>
      <c r="S984" s="19"/>
      <c r="T984" s="91">
        <f t="shared" si="60"/>
        <v>18888</v>
      </c>
      <c r="U984" s="19">
        <v>1</v>
      </c>
      <c r="V984" s="91">
        <f t="shared" si="61"/>
        <v>18888</v>
      </c>
      <c r="W984" s="86" t="e">
        <f>_xlfn.XLOOKUP(P984,#REF!,#REF!)</f>
        <v>#REF!</v>
      </c>
      <c r="X984" s="78" t="e">
        <f t="shared" si="62"/>
        <v>#REF!</v>
      </c>
      <c r="Y984" s="78" t="str">
        <f>IF(EXACT(COUNTIFS($B$1:B984,B984,$E$1:E984,E984),_xlfn.MAXIFS(AA:AA,B:B,B984,E:E,E984)),SUMIFS(X:X,B:B,B984,E:E,E984),"")</f>
        <v/>
      </c>
      <c r="Z984" s="79" t="str">
        <f t="shared" si="63"/>
        <v/>
      </c>
      <c r="AA984" s="97">
        <f>COUNTIFS($B$1:B984,B984,$E$1:E984,E984)</f>
        <v>3</v>
      </c>
      <c r="AB984" s="97"/>
    </row>
    <row r="985" spans="1:28" ht="19.95" customHeight="1" x14ac:dyDescent="0.3">
      <c r="A985" s="3" t="s">
        <v>61</v>
      </c>
      <c r="B985" s="16" t="s">
        <v>2406</v>
      </c>
      <c r="C985" s="16" t="s">
        <v>2407</v>
      </c>
      <c r="D985" s="16" t="s">
        <v>519</v>
      </c>
      <c r="E985" s="16" t="s">
        <v>2502</v>
      </c>
      <c r="F985" s="16" t="s">
        <v>2503</v>
      </c>
      <c r="G985" s="16" t="s">
        <v>2504</v>
      </c>
      <c r="H985" s="16" t="s">
        <v>2511</v>
      </c>
      <c r="I985" s="16" t="s">
        <v>2512</v>
      </c>
      <c r="J985" s="16" t="s">
        <v>23</v>
      </c>
      <c r="K985" s="16"/>
      <c r="L985" s="16" t="s">
        <v>326</v>
      </c>
      <c r="M985" s="16" t="s">
        <v>145</v>
      </c>
      <c r="N985" s="16" t="s">
        <v>25</v>
      </c>
      <c r="O985" s="16" t="s">
        <v>146</v>
      </c>
      <c r="P985" s="16" t="s">
        <v>1905</v>
      </c>
      <c r="Q985" s="91">
        <v>4</v>
      </c>
      <c r="R985" s="19">
        <f>IF(EXACT($D$6,"LOT 3 (Tots)"),SUMIF(Inventari!K:K,Tasques!E985,Inventari!Q:Q),SUMIFS(Inventari!Q:Q,Inventari!O:O,$D$7,Inventari!K:K,Tasques!E985))</f>
        <v>4722</v>
      </c>
      <c r="S985" s="19"/>
      <c r="T985" s="91">
        <f t="shared" si="60"/>
        <v>18888</v>
      </c>
      <c r="U985" s="19">
        <v>1</v>
      </c>
      <c r="V985" s="91">
        <f t="shared" si="61"/>
        <v>18888</v>
      </c>
      <c r="W985" s="86" t="e">
        <f>_xlfn.XLOOKUP(P985,#REF!,#REF!)</f>
        <v>#REF!</v>
      </c>
      <c r="X985" s="78" t="e">
        <f t="shared" si="62"/>
        <v>#REF!</v>
      </c>
      <c r="Y985" s="78" t="str">
        <f>IF(EXACT(COUNTIFS($B$1:B985,B985,$E$1:E985,E985),_xlfn.MAXIFS(AA:AA,B:B,B985,E:E,E985)),SUMIFS(X:X,B:B,B985,E:E,E985),"")</f>
        <v/>
      </c>
      <c r="Z985" s="79" t="str">
        <f t="shared" si="63"/>
        <v/>
      </c>
      <c r="AA985" s="97">
        <f>COUNTIFS($B$1:B985,B985,$E$1:E985,E985)</f>
        <v>4</v>
      </c>
      <c r="AB985" s="97"/>
    </row>
    <row r="986" spans="1:28" ht="19.95" customHeight="1" x14ac:dyDescent="0.3">
      <c r="A986" s="3" t="s">
        <v>61</v>
      </c>
      <c r="B986" s="16" t="s">
        <v>2406</v>
      </c>
      <c r="C986" s="16" t="s">
        <v>2407</v>
      </c>
      <c r="D986" s="16" t="s">
        <v>519</v>
      </c>
      <c r="E986" s="16" t="s">
        <v>2502</v>
      </c>
      <c r="F986" s="16" t="s">
        <v>2503</v>
      </c>
      <c r="G986" s="16" t="s">
        <v>2504</v>
      </c>
      <c r="H986" s="16" t="s">
        <v>2513</v>
      </c>
      <c r="I986" s="16" t="s">
        <v>2514</v>
      </c>
      <c r="J986" s="16" t="s">
        <v>23</v>
      </c>
      <c r="K986" s="16"/>
      <c r="L986" s="16" t="s">
        <v>326</v>
      </c>
      <c r="M986" s="16" t="s">
        <v>145</v>
      </c>
      <c r="N986" s="16" t="s">
        <v>25</v>
      </c>
      <c r="O986" s="16" t="s">
        <v>146</v>
      </c>
      <c r="P986" s="16" t="s">
        <v>1905</v>
      </c>
      <c r="Q986" s="91">
        <v>4</v>
      </c>
      <c r="R986" s="19">
        <f>IF(EXACT($D$6,"LOT 3 (Tots)"),SUMIF(Inventari!K:K,Tasques!E986,Inventari!Q:Q),SUMIFS(Inventari!Q:Q,Inventari!O:O,$D$7,Inventari!K:K,Tasques!E986))</f>
        <v>4722</v>
      </c>
      <c r="S986" s="19"/>
      <c r="T986" s="91">
        <f t="shared" si="60"/>
        <v>18888</v>
      </c>
      <c r="U986" s="19">
        <v>1</v>
      </c>
      <c r="V986" s="91">
        <f t="shared" si="61"/>
        <v>18888</v>
      </c>
      <c r="W986" s="86" t="e">
        <f>_xlfn.XLOOKUP(P986,#REF!,#REF!)</f>
        <v>#REF!</v>
      </c>
      <c r="X986" s="78" t="e">
        <f t="shared" si="62"/>
        <v>#REF!</v>
      </c>
      <c r="Y986" s="78" t="e">
        <f>IF(EXACT(COUNTIFS($B$1:B986,B986,$E$1:E986,E986),_xlfn.MAXIFS(AA:AA,B:B,B986,E:E,E986)),SUMIFS(X:X,B:B,B986,E:E,E986),"")</f>
        <v>#REF!</v>
      </c>
      <c r="Z986" s="79" t="e">
        <f t="shared" si="63"/>
        <v>#REF!</v>
      </c>
      <c r="AA986" s="97">
        <f>COUNTIFS($B$1:B986,B986,$E$1:E986,E986)</f>
        <v>5</v>
      </c>
      <c r="AB986" s="97"/>
    </row>
    <row r="987" spans="1:28" ht="19.95" customHeight="1" x14ac:dyDescent="0.3">
      <c r="A987" s="9" t="s">
        <v>61</v>
      </c>
      <c r="B987" s="21" t="s">
        <v>2515</v>
      </c>
      <c r="C987" s="21" t="s">
        <v>2516</v>
      </c>
      <c r="D987" s="21" t="s">
        <v>519</v>
      </c>
      <c r="E987" s="21" t="s">
        <v>2353</v>
      </c>
      <c r="F987" s="21" t="s">
        <v>2354</v>
      </c>
      <c r="G987" s="21" t="s">
        <v>2517</v>
      </c>
      <c r="H987" s="21" t="s">
        <v>2518</v>
      </c>
      <c r="I987" s="21" t="s">
        <v>2519</v>
      </c>
      <c r="J987" s="21" t="s">
        <v>23</v>
      </c>
      <c r="K987" s="21"/>
      <c r="L987" s="21" t="s">
        <v>456</v>
      </c>
      <c r="M987" s="21" t="s">
        <v>145</v>
      </c>
      <c r="N987" s="21" t="s">
        <v>25</v>
      </c>
      <c r="O987" s="21" t="s">
        <v>146</v>
      </c>
      <c r="P987" s="21" t="s">
        <v>1905</v>
      </c>
      <c r="Q987" s="92">
        <v>60</v>
      </c>
      <c r="R987" s="22">
        <f>IF(EXACT($D$6,"LOT 3 (Tots)"),SUMIF(Inventari!K:K,Tasques!E987,Inventari!Q:Q),SUMIFS(Inventari!Q:Q,Inventari!O:O,$D$7,Inventari!K:K,Tasques!E987))</f>
        <v>492</v>
      </c>
      <c r="S987" s="22"/>
      <c r="T987" s="92">
        <f t="shared" si="60"/>
        <v>29520</v>
      </c>
      <c r="U987" s="22">
        <v>1</v>
      </c>
      <c r="V987" s="92">
        <f t="shared" si="61"/>
        <v>29520</v>
      </c>
      <c r="W987" s="87" t="e">
        <f>_xlfn.XLOOKUP(P987,#REF!,#REF!)</f>
        <v>#REF!</v>
      </c>
      <c r="X987" s="80" t="e">
        <f t="shared" si="62"/>
        <v>#REF!</v>
      </c>
      <c r="Y987" s="80" t="e">
        <f>IF(EXACT(COUNTIFS($B$1:B987,B987,$E$1:E987,E987),_xlfn.MAXIFS(AA:AA,B:B,B987,E:E,E987)),SUMIFS(X:X,B:B,B987,E:E,E987),"")</f>
        <v>#REF!</v>
      </c>
      <c r="Z987" s="81" t="str">
        <f t="shared" si="63"/>
        <v/>
      </c>
      <c r="AA987" s="98">
        <f>COUNTIFS($B$1:B987,B987,$E$1:E987,E987)</f>
        <v>1</v>
      </c>
      <c r="AB987" s="98"/>
    </row>
    <row r="988" spans="1:28" ht="19.95" customHeight="1" x14ac:dyDescent="0.3">
      <c r="A988" s="9" t="s">
        <v>61</v>
      </c>
      <c r="B988" s="21" t="s">
        <v>2515</v>
      </c>
      <c r="C988" s="21" t="s">
        <v>2516</v>
      </c>
      <c r="D988" s="21" t="s">
        <v>519</v>
      </c>
      <c r="E988" s="21" t="s">
        <v>1955</v>
      </c>
      <c r="F988" s="21" t="s">
        <v>1956</v>
      </c>
      <c r="G988" s="21" t="s">
        <v>2520</v>
      </c>
      <c r="H988" s="21" t="s">
        <v>2521</v>
      </c>
      <c r="I988" s="21" t="s">
        <v>2522</v>
      </c>
      <c r="J988" s="21" t="s">
        <v>23</v>
      </c>
      <c r="K988" s="21"/>
      <c r="L988" s="21" t="s">
        <v>456</v>
      </c>
      <c r="M988" s="21" t="s">
        <v>145</v>
      </c>
      <c r="N988" s="21" t="s">
        <v>25</v>
      </c>
      <c r="O988" s="21" t="s">
        <v>146</v>
      </c>
      <c r="P988" s="21" t="s">
        <v>1905</v>
      </c>
      <c r="Q988" s="92">
        <v>25</v>
      </c>
      <c r="R988" s="22">
        <f>IF(EXACT($D$6,"LOT 3 (Tots)"),SUMIF(Inventari!K:K,Tasques!E988,Inventari!Q:Q),SUMIFS(Inventari!Q:Q,Inventari!O:O,$D$7,Inventari!K:K,Tasques!E988))</f>
        <v>48</v>
      </c>
      <c r="S988" s="22"/>
      <c r="T988" s="92">
        <f t="shared" si="60"/>
        <v>1200</v>
      </c>
      <c r="U988" s="22">
        <v>1</v>
      </c>
      <c r="V988" s="92">
        <f t="shared" si="61"/>
        <v>1200</v>
      </c>
      <c r="W988" s="87" t="e">
        <f>_xlfn.XLOOKUP(P988,#REF!,#REF!)</f>
        <v>#REF!</v>
      </c>
      <c r="X988" s="80" t="e">
        <f t="shared" si="62"/>
        <v>#REF!</v>
      </c>
      <c r="Y988" s="80" t="str">
        <f>IF(EXACT(COUNTIFS($B$1:B988,B988,$E$1:E988,E988),_xlfn.MAXIFS(AA:AA,B:B,B988,E:E,E988)),SUMIFS(X:X,B:B,B988,E:E,E988),"")</f>
        <v/>
      </c>
      <c r="Z988" s="81" t="str">
        <f t="shared" si="63"/>
        <v/>
      </c>
      <c r="AA988" s="98">
        <f>COUNTIFS($B$1:B988,B988,$E$1:E988,E988)</f>
        <v>1</v>
      </c>
      <c r="AB988" s="98"/>
    </row>
    <row r="989" spans="1:28" ht="19.95" customHeight="1" x14ac:dyDescent="0.3">
      <c r="A989" s="9" t="s">
        <v>61</v>
      </c>
      <c r="B989" s="21" t="s">
        <v>2515</v>
      </c>
      <c r="C989" s="21" t="s">
        <v>2516</v>
      </c>
      <c r="D989" s="21" t="s">
        <v>519</v>
      </c>
      <c r="E989" s="21" t="s">
        <v>1955</v>
      </c>
      <c r="F989" s="21" t="s">
        <v>1956</v>
      </c>
      <c r="G989" s="21" t="s">
        <v>2520</v>
      </c>
      <c r="H989" s="21" t="s">
        <v>2523</v>
      </c>
      <c r="I989" s="21" t="s">
        <v>2524</v>
      </c>
      <c r="J989" s="21" t="s">
        <v>23</v>
      </c>
      <c r="K989" s="21"/>
      <c r="L989" s="21" t="s">
        <v>456</v>
      </c>
      <c r="M989" s="21" t="s">
        <v>145</v>
      </c>
      <c r="N989" s="21" t="s">
        <v>25</v>
      </c>
      <c r="O989" s="21" t="s">
        <v>146</v>
      </c>
      <c r="P989" s="21" t="s">
        <v>1905</v>
      </c>
      <c r="Q989" s="92">
        <v>25</v>
      </c>
      <c r="R989" s="22">
        <f>IF(EXACT($D$6,"LOT 3 (Tots)"),SUMIF(Inventari!K:K,Tasques!E989,Inventari!Q:Q),SUMIFS(Inventari!Q:Q,Inventari!O:O,$D$7,Inventari!K:K,Tasques!E989))</f>
        <v>48</v>
      </c>
      <c r="S989" s="22"/>
      <c r="T989" s="92">
        <f t="shared" si="60"/>
        <v>1200</v>
      </c>
      <c r="U989" s="22">
        <v>1</v>
      </c>
      <c r="V989" s="92">
        <f t="shared" si="61"/>
        <v>1200</v>
      </c>
      <c r="W989" s="87" t="e">
        <f>_xlfn.XLOOKUP(P989,#REF!,#REF!)</f>
        <v>#REF!</v>
      </c>
      <c r="X989" s="80" t="e">
        <f t="shared" si="62"/>
        <v>#REF!</v>
      </c>
      <c r="Y989" s="80" t="e">
        <f>IF(EXACT(COUNTIFS($B$1:B989,B989,$E$1:E989,E989),_xlfn.MAXIFS(AA:AA,B:B,B989,E:E,E989)),SUMIFS(X:X,B:B,B989,E:E,E989),"")</f>
        <v>#REF!</v>
      </c>
      <c r="Z989" s="81" t="str">
        <f t="shared" si="63"/>
        <v/>
      </c>
      <c r="AA989" s="98">
        <f>COUNTIFS($B$1:B989,B989,$E$1:E989,E989)</f>
        <v>2</v>
      </c>
      <c r="AB989" s="98"/>
    </row>
    <row r="990" spans="1:28" ht="19.95" customHeight="1" x14ac:dyDescent="0.3">
      <c r="A990" s="9" t="s">
        <v>61</v>
      </c>
      <c r="B990" s="21" t="s">
        <v>2515</v>
      </c>
      <c r="C990" s="21" t="s">
        <v>2516</v>
      </c>
      <c r="D990" s="21" t="s">
        <v>519</v>
      </c>
      <c r="E990" s="21" t="s">
        <v>2371</v>
      </c>
      <c r="F990" s="21" t="s">
        <v>2372</v>
      </c>
      <c r="G990" s="21" t="s">
        <v>2525</v>
      </c>
      <c r="H990" s="21" t="s">
        <v>2526</v>
      </c>
      <c r="I990" s="21" t="s">
        <v>2527</v>
      </c>
      <c r="J990" s="21" t="s">
        <v>23</v>
      </c>
      <c r="K990" s="21"/>
      <c r="L990" s="21" t="s">
        <v>456</v>
      </c>
      <c r="M990" s="21" t="s">
        <v>145</v>
      </c>
      <c r="N990" s="21" t="s">
        <v>25</v>
      </c>
      <c r="O990" s="21" t="s">
        <v>146</v>
      </c>
      <c r="P990" s="21" t="s">
        <v>1905</v>
      </c>
      <c r="Q990" s="92">
        <v>30</v>
      </c>
      <c r="R990" s="22">
        <f>IF(EXACT($D$6,"LOT 3 (Tots)"),SUMIF(Inventari!K:K,Tasques!E990,Inventari!Q:Q),SUMIFS(Inventari!Q:Q,Inventari!O:O,$D$7,Inventari!K:K,Tasques!E990))</f>
        <v>234</v>
      </c>
      <c r="S990" s="22"/>
      <c r="T990" s="92">
        <f t="shared" si="60"/>
        <v>7020</v>
      </c>
      <c r="U990" s="22">
        <v>1</v>
      </c>
      <c r="V990" s="92">
        <f t="shared" si="61"/>
        <v>7020</v>
      </c>
      <c r="W990" s="87" t="e">
        <f>_xlfn.XLOOKUP(P990,#REF!,#REF!)</f>
        <v>#REF!</v>
      </c>
      <c r="X990" s="80" t="e">
        <f t="shared" si="62"/>
        <v>#REF!</v>
      </c>
      <c r="Y990" s="80" t="e">
        <f>IF(EXACT(COUNTIFS($B$1:B990,B990,$E$1:E990,E990),_xlfn.MAXIFS(AA:AA,B:B,B990,E:E,E990)),SUMIFS(X:X,B:B,B990,E:E,E990),"")</f>
        <v>#REF!</v>
      </c>
      <c r="Z990" s="81" t="str">
        <f t="shared" si="63"/>
        <v/>
      </c>
      <c r="AA990" s="98">
        <f>COUNTIFS($B$1:B990,B990,$E$1:E990,E990)</f>
        <v>1</v>
      </c>
      <c r="AB990" s="98"/>
    </row>
    <row r="991" spans="1:28" ht="19.95" customHeight="1" x14ac:dyDescent="0.3">
      <c r="A991" s="9" t="s">
        <v>61</v>
      </c>
      <c r="B991" s="21" t="s">
        <v>2515</v>
      </c>
      <c r="C991" s="21" t="s">
        <v>2516</v>
      </c>
      <c r="D991" s="21" t="s">
        <v>519</v>
      </c>
      <c r="E991" s="21" t="s">
        <v>662</v>
      </c>
      <c r="F991" s="21" t="s">
        <v>663</v>
      </c>
      <c r="G991" s="21" t="s">
        <v>2528</v>
      </c>
      <c r="H991" s="21" t="s">
        <v>2529</v>
      </c>
      <c r="I991" s="21" t="s">
        <v>2530</v>
      </c>
      <c r="J991" s="21" t="s">
        <v>23</v>
      </c>
      <c r="K991" s="21"/>
      <c r="L991" s="21" t="s">
        <v>456</v>
      </c>
      <c r="M991" s="21" t="s">
        <v>145</v>
      </c>
      <c r="N991" s="21" t="s">
        <v>25</v>
      </c>
      <c r="O991" s="21" t="s">
        <v>146</v>
      </c>
      <c r="P991" s="21" t="s">
        <v>1905</v>
      </c>
      <c r="Q991" s="92">
        <v>8</v>
      </c>
      <c r="R991" s="22">
        <f>IF(EXACT($D$6,"LOT 3 (Tots)"),SUMIF(Inventari!K:K,Tasques!E991,Inventari!Q:Q),SUMIFS(Inventari!Q:Q,Inventari!O:O,$D$7,Inventari!K:K,Tasques!E991))</f>
        <v>3504</v>
      </c>
      <c r="S991" s="22"/>
      <c r="T991" s="92">
        <f t="shared" si="60"/>
        <v>28032</v>
      </c>
      <c r="U991" s="22">
        <v>1</v>
      </c>
      <c r="V991" s="92">
        <f t="shared" si="61"/>
        <v>28032</v>
      </c>
      <c r="W991" s="87" t="e">
        <f>_xlfn.XLOOKUP(P991,#REF!,#REF!)</f>
        <v>#REF!</v>
      </c>
      <c r="X991" s="80" t="e">
        <f t="shared" si="62"/>
        <v>#REF!</v>
      </c>
      <c r="Y991" s="80" t="str">
        <f>IF(EXACT(COUNTIFS($B$1:B991,B991,$E$1:E991,E991),_xlfn.MAXIFS(AA:AA,B:B,B991,E:E,E991)),SUMIFS(X:X,B:B,B991,E:E,E991),"")</f>
        <v/>
      </c>
      <c r="Z991" s="81" t="str">
        <f t="shared" si="63"/>
        <v/>
      </c>
      <c r="AA991" s="98">
        <f>COUNTIFS($B$1:B991,B991,$E$1:E991,E991)</f>
        <v>1</v>
      </c>
      <c r="AB991" s="98"/>
    </row>
    <row r="992" spans="1:28" ht="19.95" customHeight="1" x14ac:dyDescent="0.3">
      <c r="A992" s="9" t="s">
        <v>61</v>
      </c>
      <c r="B992" s="21" t="s">
        <v>2515</v>
      </c>
      <c r="C992" s="21" t="s">
        <v>2516</v>
      </c>
      <c r="D992" s="21" t="s">
        <v>519</v>
      </c>
      <c r="E992" s="21" t="s">
        <v>662</v>
      </c>
      <c r="F992" s="21" t="s">
        <v>663</v>
      </c>
      <c r="G992" s="21" t="s">
        <v>2528</v>
      </c>
      <c r="H992" s="21" t="s">
        <v>2531</v>
      </c>
      <c r="I992" s="21" t="s">
        <v>2532</v>
      </c>
      <c r="J992" s="21" t="s">
        <v>23</v>
      </c>
      <c r="K992" s="21"/>
      <c r="L992" s="21" t="s">
        <v>456</v>
      </c>
      <c r="M992" s="21" t="s">
        <v>145</v>
      </c>
      <c r="N992" s="21" t="s">
        <v>25</v>
      </c>
      <c r="O992" s="21" t="s">
        <v>146</v>
      </c>
      <c r="P992" s="21" t="s">
        <v>1905</v>
      </c>
      <c r="Q992" s="92">
        <v>8</v>
      </c>
      <c r="R992" s="22">
        <f>IF(EXACT($D$6,"LOT 3 (Tots)"),SUMIF(Inventari!K:K,Tasques!E992,Inventari!Q:Q),SUMIFS(Inventari!Q:Q,Inventari!O:O,$D$7,Inventari!K:K,Tasques!E992))</f>
        <v>3504</v>
      </c>
      <c r="S992" s="22"/>
      <c r="T992" s="92">
        <f t="shared" si="60"/>
        <v>28032</v>
      </c>
      <c r="U992" s="22">
        <v>1</v>
      </c>
      <c r="V992" s="92">
        <f t="shared" si="61"/>
        <v>28032</v>
      </c>
      <c r="W992" s="87" t="e">
        <f>_xlfn.XLOOKUP(P992,#REF!,#REF!)</f>
        <v>#REF!</v>
      </c>
      <c r="X992" s="80" t="e">
        <f t="shared" si="62"/>
        <v>#REF!</v>
      </c>
      <c r="Y992" s="80" t="str">
        <f>IF(EXACT(COUNTIFS($B$1:B992,B992,$E$1:E992,E992),_xlfn.MAXIFS(AA:AA,B:B,B992,E:E,E992)),SUMIFS(X:X,B:B,B992,E:E,E992),"")</f>
        <v/>
      </c>
      <c r="Z992" s="81" t="str">
        <f t="shared" si="63"/>
        <v/>
      </c>
      <c r="AA992" s="98">
        <f>COUNTIFS($B$1:B992,B992,$E$1:E992,E992)</f>
        <v>2</v>
      </c>
      <c r="AB992" s="98"/>
    </row>
    <row r="993" spans="1:28" ht="19.95" customHeight="1" x14ac:dyDescent="0.3">
      <c r="A993" s="9" t="s">
        <v>61</v>
      </c>
      <c r="B993" s="21" t="s">
        <v>2515</v>
      </c>
      <c r="C993" s="21" t="s">
        <v>2516</v>
      </c>
      <c r="D993" s="21" t="s">
        <v>519</v>
      </c>
      <c r="E993" s="21" t="s">
        <v>662</v>
      </c>
      <c r="F993" s="21" t="s">
        <v>663</v>
      </c>
      <c r="G993" s="21" t="s">
        <v>2528</v>
      </c>
      <c r="H993" s="21" t="s">
        <v>2533</v>
      </c>
      <c r="I993" s="21" t="s">
        <v>2534</v>
      </c>
      <c r="J993" s="21" t="s">
        <v>23</v>
      </c>
      <c r="K993" s="21"/>
      <c r="L993" s="21" t="s">
        <v>456</v>
      </c>
      <c r="M993" s="21" t="s">
        <v>145</v>
      </c>
      <c r="N993" s="21" t="s">
        <v>25</v>
      </c>
      <c r="O993" s="21" t="s">
        <v>146</v>
      </c>
      <c r="P993" s="21" t="s">
        <v>1905</v>
      </c>
      <c r="Q993" s="92">
        <v>8</v>
      </c>
      <c r="R993" s="22">
        <f>IF(EXACT($D$6,"LOT 3 (Tots)"),SUMIF(Inventari!K:K,Tasques!E993,Inventari!Q:Q),SUMIFS(Inventari!Q:Q,Inventari!O:O,$D$7,Inventari!K:K,Tasques!E993))</f>
        <v>3504</v>
      </c>
      <c r="S993" s="22"/>
      <c r="T993" s="92">
        <f t="shared" si="60"/>
        <v>28032</v>
      </c>
      <c r="U993" s="22">
        <v>1</v>
      </c>
      <c r="V993" s="92">
        <f t="shared" si="61"/>
        <v>28032</v>
      </c>
      <c r="W993" s="87" t="e">
        <f>_xlfn.XLOOKUP(P993,#REF!,#REF!)</f>
        <v>#REF!</v>
      </c>
      <c r="X993" s="80" t="e">
        <f t="shared" si="62"/>
        <v>#REF!</v>
      </c>
      <c r="Y993" s="80" t="str">
        <f>IF(EXACT(COUNTIFS($B$1:B993,B993,$E$1:E993,E993),_xlfn.MAXIFS(AA:AA,B:B,B993,E:E,E993)),SUMIFS(X:X,B:B,B993,E:E,E993),"")</f>
        <v/>
      </c>
      <c r="Z993" s="81" t="str">
        <f t="shared" si="63"/>
        <v/>
      </c>
      <c r="AA993" s="98">
        <f>COUNTIFS($B$1:B993,B993,$E$1:E993,E993)</f>
        <v>3</v>
      </c>
      <c r="AB993" s="98"/>
    </row>
    <row r="994" spans="1:28" ht="19.95" customHeight="1" x14ac:dyDescent="0.3">
      <c r="A994" s="9" t="s">
        <v>61</v>
      </c>
      <c r="B994" s="21" t="s">
        <v>2515</v>
      </c>
      <c r="C994" s="21" t="s">
        <v>2516</v>
      </c>
      <c r="D994" s="21" t="s">
        <v>519</v>
      </c>
      <c r="E994" s="21" t="s">
        <v>662</v>
      </c>
      <c r="F994" s="21" t="s">
        <v>663</v>
      </c>
      <c r="G994" s="21" t="s">
        <v>2528</v>
      </c>
      <c r="H994" s="21" t="s">
        <v>2535</v>
      </c>
      <c r="I994" s="21" t="s">
        <v>2536</v>
      </c>
      <c r="J994" s="21" t="s">
        <v>23</v>
      </c>
      <c r="K994" s="21"/>
      <c r="L994" s="21" t="s">
        <v>456</v>
      </c>
      <c r="M994" s="21" t="s">
        <v>145</v>
      </c>
      <c r="N994" s="21" t="s">
        <v>25</v>
      </c>
      <c r="O994" s="21" t="s">
        <v>146</v>
      </c>
      <c r="P994" s="21" t="s">
        <v>1905</v>
      </c>
      <c r="Q994" s="92">
        <v>8</v>
      </c>
      <c r="R994" s="22">
        <f>IF(EXACT($D$6,"LOT 3 (Tots)"),SUMIF(Inventari!K:K,Tasques!E994,Inventari!Q:Q),SUMIFS(Inventari!Q:Q,Inventari!O:O,$D$7,Inventari!K:K,Tasques!E994))</f>
        <v>3504</v>
      </c>
      <c r="S994" s="22"/>
      <c r="T994" s="92">
        <f t="shared" si="60"/>
        <v>28032</v>
      </c>
      <c r="U994" s="22">
        <v>1</v>
      </c>
      <c r="V994" s="92">
        <f t="shared" si="61"/>
        <v>28032</v>
      </c>
      <c r="W994" s="87" t="e">
        <f>_xlfn.XLOOKUP(P994,#REF!,#REF!)</f>
        <v>#REF!</v>
      </c>
      <c r="X994" s="80" t="e">
        <f t="shared" si="62"/>
        <v>#REF!</v>
      </c>
      <c r="Y994" s="80" t="str">
        <f>IF(EXACT(COUNTIFS($B$1:B994,B994,$E$1:E994,E994),_xlfn.MAXIFS(AA:AA,B:B,B994,E:E,E994)),SUMIFS(X:X,B:B,B994,E:E,E994),"")</f>
        <v/>
      </c>
      <c r="Z994" s="81" t="str">
        <f t="shared" si="63"/>
        <v/>
      </c>
      <c r="AA994" s="98">
        <f>COUNTIFS($B$1:B994,B994,$E$1:E994,E994)</f>
        <v>4</v>
      </c>
      <c r="AB994" s="98"/>
    </row>
    <row r="995" spans="1:28" ht="19.95" customHeight="1" x14ac:dyDescent="0.3">
      <c r="A995" s="9" t="s">
        <v>61</v>
      </c>
      <c r="B995" s="21" t="s">
        <v>2515</v>
      </c>
      <c r="C995" s="21" t="s">
        <v>2516</v>
      </c>
      <c r="D995" s="21" t="s">
        <v>519</v>
      </c>
      <c r="E995" s="21" t="s">
        <v>662</v>
      </c>
      <c r="F995" s="21" t="s">
        <v>663</v>
      </c>
      <c r="G995" s="21" t="s">
        <v>2528</v>
      </c>
      <c r="H995" s="21" t="s">
        <v>2537</v>
      </c>
      <c r="I995" s="21" t="s">
        <v>2538</v>
      </c>
      <c r="J995" s="21" t="s">
        <v>23</v>
      </c>
      <c r="K995" s="21"/>
      <c r="L995" s="21" t="s">
        <v>456</v>
      </c>
      <c r="M995" s="21" t="s">
        <v>145</v>
      </c>
      <c r="N995" s="21" t="s">
        <v>25</v>
      </c>
      <c r="O995" s="21" t="s">
        <v>146</v>
      </c>
      <c r="P995" s="21" t="s">
        <v>1905</v>
      </c>
      <c r="Q995" s="92">
        <v>8</v>
      </c>
      <c r="R995" s="22">
        <f>IF(EXACT($D$6,"LOT 3 (Tots)"),SUMIF(Inventari!K:K,Tasques!E995,Inventari!Q:Q),SUMIFS(Inventari!Q:Q,Inventari!O:O,$D$7,Inventari!K:K,Tasques!E995))</f>
        <v>3504</v>
      </c>
      <c r="S995" s="22"/>
      <c r="T995" s="92">
        <f t="shared" si="60"/>
        <v>28032</v>
      </c>
      <c r="U995" s="22">
        <v>1</v>
      </c>
      <c r="V995" s="92">
        <f t="shared" si="61"/>
        <v>28032</v>
      </c>
      <c r="W995" s="87" t="e">
        <f>_xlfn.XLOOKUP(P995,#REF!,#REF!)</f>
        <v>#REF!</v>
      </c>
      <c r="X995" s="80" t="e">
        <f t="shared" si="62"/>
        <v>#REF!</v>
      </c>
      <c r="Y995" s="80" t="e">
        <f>IF(EXACT(COUNTIFS($B$1:B995,B995,$E$1:E995,E995),_xlfn.MAXIFS(AA:AA,B:B,B995,E:E,E995)),SUMIFS(X:X,B:B,B995,E:E,E995),"")</f>
        <v>#REF!</v>
      </c>
      <c r="Z995" s="81" t="str">
        <f t="shared" si="63"/>
        <v/>
      </c>
      <c r="AA995" s="98">
        <f>COUNTIFS($B$1:B995,B995,$E$1:E995,E995)</f>
        <v>5</v>
      </c>
      <c r="AB995" s="98"/>
    </row>
    <row r="996" spans="1:28" ht="19.95" customHeight="1" x14ac:dyDescent="0.3">
      <c r="A996" s="9" t="s">
        <v>61</v>
      </c>
      <c r="B996" s="21" t="s">
        <v>2515</v>
      </c>
      <c r="C996" s="21" t="s">
        <v>2516</v>
      </c>
      <c r="D996" s="21" t="s">
        <v>519</v>
      </c>
      <c r="E996" s="21" t="s">
        <v>2178</v>
      </c>
      <c r="F996" s="21" t="s">
        <v>2179</v>
      </c>
      <c r="G996" s="21" t="s">
        <v>2539</v>
      </c>
      <c r="H996" s="21" t="s">
        <v>2540</v>
      </c>
      <c r="I996" s="21" t="s">
        <v>2541</v>
      </c>
      <c r="J996" s="21" t="s">
        <v>23</v>
      </c>
      <c r="K996" s="21"/>
      <c r="L996" s="21" t="s">
        <v>456</v>
      </c>
      <c r="M996" s="21" t="s">
        <v>145</v>
      </c>
      <c r="N996" s="21" t="s">
        <v>25</v>
      </c>
      <c r="O996" s="21" t="s">
        <v>146</v>
      </c>
      <c r="P996" s="21" t="s">
        <v>1905</v>
      </c>
      <c r="Q996" s="92">
        <v>5</v>
      </c>
      <c r="R996" s="22">
        <f>IF(EXACT($D$6,"LOT 3 (Tots)"),SUMIF(Inventari!K:K,Tasques!E996,Inventari!Q:Q),SUMIFS(Inventari!Q:Q,Inventari!O:O,$D$7,Inventari!K:K,Tasques!E996))</f>
        <v>7734</v>
      </c>
      <c r="S996" s="22"/>
      <c r="T996" s="92">
        <f t="shared" si="60"/>
        <v>38670</v>
      </c>
      <c r="U996" s="22">
        <v>1</v>
      </c>
      <c r="V996" s="92">
        <f t="shared" si="61"/>
        <v>38670</v>
      </c>
      <c r="W996" s="87" t="e">
        <f>_xlfn.XLOOKUP(P996,#REF!,#REF!)</f>
        <v>#REF!</v>
      </c>
      <c r="X996" s="80" t="e">
        <f t="shared" si="62"/>
        <v>#REF!</v>
      </c>
      <c r="Y996" s="80" t="e">
        <f>IF(EXACT(COUNTIFS($B$1:B996,B996,$E$1:E996,E996),_xlfn.MAXIFS(AA:AA,B:B,B996,E:E,E996)),SUMIFS(X:X,B:B,B996,E:E,E996),"")</f>
        <v>#REF!</v>
      </c>
      <c r="Z996" s="81" t="str">
        <f t="shared" si="63"/>
        <v/>
      </c>
      <c r="AA996" s="98">
        <f>COUNTIFS($B$1:B996,B996,$E$1:E996,E996)</f>
        <v>1</v>
      </c>
      <c r="AB996" s="98"/>
    </row>
    <row r="997" spans="1:28" ht="19.95" customHeight="1" x14ac:dyDescent="0.3">
      <c r="A997" s="9" t="s">
        <v>61</v>
      </c>
      <c r="B997" s="21" t="s">
        <v>2515</v>
      </c>
      <c r="C997" s="21" t="s">
        <v>2516</v>
      </c>
      <c r="D997" s="21" t="s">
        <v>519</v>
      </c>
      <c r="E997" s="21" t="s">
        <v>2189</v>
      </c>
      <c r="F997" s="21" t="s">
        <v>2190</v>
      </c>
      <c r="G997" s="21" t="s">
        <v>2542</v>
      </c>
      <c r="H997" s="21" t="s">
        <v>2543</v>
      </c>
      <c r="I997" s="21" t="s">
        <v>2541</v>
      </c>
      <c r="J997" s="21" t="s">
        <v>23</v>
      </c>
      <c r="K997" s="21"/>
      <c r="L997" s="21" t="s">
        <v>456</v>
      </c>
      <c r="M997" s="21" t="s">
        <v>145</v>
      </c>
      <c r="N997" s="21" t="s">
        <v>25</v>
      </c>
      <c r="O997" s="21" t="s">
        <v>146</v>
      </c>
      <c r="P997" s="21" t="s">
        <v>1905</v>
      </c>
      <c r="Q997" s="92">
        <v>5</v>
      </c>
      <c r="R997" s="22">
        <f>IF(EXACT($D$6,"LOT 3 (Tots)"),SUMIF(Inventari!K:K,Tasques!E997,Inventari!Q:Q),SUMIFS(Inventari!Q:Q,Inventari!O:O,$D$7,Inventari!K:K,Tasques!E997))</f>
        <v>7880</v>
      </c>
      <c r="S997" s="22"/>
      <c r="T997" s="92">
        <f t="shared" si="60"/>
        <v>39400</v>
      </c>
      <c r="U997" s="22">
        <v>1</v>
      </c>
      <c r="V997" s="92">
        <f t="shared" si="61"/>
        <v>39400</v>
      </c>
      <c r="W997" s="87" t="e">
        <f>_xlfn.XLOOKUP(P997,#REF!,#REF!)</f>
        <v>#REF!</v>
      </c>
      <c r="X997" s="80" t="e">
        <f t="shared" si="62"/>
        <v>#REF!</v>
      </c>
      <c r="Y997" s="80" t="e">
        <f>IF(EXACT(COUNTIFS($B$1:B997,B997,$E$1:E997,E997),_xlfn.MAXIFS(AA:AA,B:B,B997,E:E,E997)),SUMIFS(X:X,B:B,B997,E:E,E997),"")</f>
        <v>#REF!</v>
      </c>
      <c r="Z997" s="81" t="str">
        <f t="shared" si="63"/>
        <v/>
      </c>
      <c r="AA997" s="98">
        <f>COUNTIFS($B$1:B997,B997,$E$1:E997,E997)</f>
        <v>1</v>
      </c>
      <c r="AB997" s="98"/>
    </row>
    <row r="998" spans="1:28" ht="19.95" customHeight="1" x14ac:dyDescent="0.3">
      <c r="A998" s="9" t="s">
        <v>61</v>
      </c>
      <c r="B998" s="21" t="s">
        <v>2515</v>
      </c>
      <c r="C998" s="21" t="s">
        <v>2516</v>
      </c>
      <c r="D998" s="21" t="s">
        <v>519</v>
      </c>
      <c r="E998" s="21" t="s">
        <v>2316</v>
      </c>
      <c r="F998" s="21" t="s">
        <v>2317</v>
      </c>
      <c r="G998" s="21" t="s">
        <v>2544</v>
      </c>
      <c r="H998" s="21" t="s">
        <v>2545</v>
      </c>
      <c r="I998" s="21" t="s">
        <v>2546</v>
      </c>
      <c r="J998" s="21" t="s">
        <v>23</v>
      </c>
      <c r="K998" s="21"/>
      <c r="L998" s="21" t="s">
        <v>456</v>
      </c>
      <c r="M998" s="21" t="s">
        <v>145</v>
      </c>
      <c r="N998" s="21" t="s">
        <v>25</v>
      </c>
      <c r="O998" s="21" t="s">
        <v>146</v>
      </c>
      <c r="P998" s="21" t="s">
        <v>1905</v>
      </c>
      <c r="Q998" s="92">
        <v>20</v>
      </c>
      <c r="R998" s="22">
        <f>IF(EXACT($D$6,"LOT 3 (Tots)"),SUMIF(Inventari!K:K,Tasques!E998,Inventari!Q:Q),SUMIFS(Inventari!Q:Q,Inventari!O:O,$D$7,Inventari!K:K,Tasques!E998))</f>
        <v>12</v>
      </c>
      <c r="S998" s="22"/>
      <c r="T998" s="92">
        <f t="shared" si="60"/>
        <v>240</v>
      </c>
      <c r="U998" s="22">
        <v>1</v>
      </c>
      <c r="V998" s="92">
        <f t="shared" si="61"/>
        <v>240</v>
      </c>
      <c r="W998" s="87" t="e">
        <f>_xlfn.XLOOKUP(P998,#REF!,#REF!)</f>
        <v>#REF!</v>
      </c>
      <c r="X998" s="80" t="e">
        <f t="shared" si="62"/>
        <v>#REF!</v>
      </c>
      <c r="Y998" s="80" t="e">
        <f>IF(EXACT(COUNTIFS($B$1:B998,B998,$E$1:E998,E998),_xlfn.MAXIFS(AA:AA,B:B,B998,E:E,E998)),SUMIFS(X:X,B:B,B998,E:E,E998),"")</f>
        <v>#REF!</v>
      </c>
      <c r="Z998" s="81" t="str">
        <f t="shared" si="63"/>
        <v/>
      </c>
      <c r="AA998" s="98">
        <f>COUNTIFS($B$1:B998,B998,$E$1:E998,E998)</f>
        <v>1</v>
      </c>
      <c r="AB998" s="98"/>
    </row>
    <row r="999" spans="1:28" ht="19.95" customHeight="1" x14ac:dyDescent="0.3">
      <c r="A999" s="9" t="s">
        <v>61</v>
      </c>
      <c r="B999" s="21" t="s">
        <v>2515</v>
      </c>
      <c r="C999" s="21" t="s">
        <v>2516</v>
      </c>
      <c r="D999" s="21" t="s">
        <v>519</v>
      </c>
      <c r="E999" s="21" t="s">
        <v>2502</v>
      </c>
      <c r="F999" s="21" t="s">
        <v>2503</v>
      </c>
      <c r="G999" s="21" t="s">
        <v>2547</v>
      </c>
      <c r="H999" s="21" t="s">
        <v>2548</v>
      </c>
      <c r="I999" s="21" t="s">
        <v>2549</v>
      </c>
      <c r="J999" s="21" t="s">
        <v>23</v>
      </c>
      <c r="K999" s="21"/>
      <c r="L999" s="21" t="s">
        <v>456</v>
      </c>
      <c r="M999" s="21" t="s">
        <v>145</v>
      </c>
      <c r="N999" s="21" t="s">
        <v>25</v>
      </c>
      <c r="O999" s="21" t="s">
        <v>146</v>
      </c>
      <c r="P999" s="21" t="s">
        <v>1905</v>
      </c>
      <c r="Q999" s="92">
        <v>15</v>
      </c>
      <c r="R999" s="22">
        <f>IF(EXACT($D$6,"LOT 3 (Tots)"),SUMIF(Inventari!K:K,Tasques!E999,Inventari!Q:Q),SUMIFS(Inventari!Q:Q,Inventari!O:O,$D$7,Inventari!K:K,Tasques!E999))</f>
        <v>4722</v>
      </c>
      <c r="S999" s="22"/>
      <c r="T999" s="92">
        <f t="shared" si="60"/>
        <v>70830</v>
      </c>
      <c r="U999" s="22">
        <v>1</v>
      </c>
      <c r="V999" s="92">
        <f t="shared" si="61"/>
        <v>70830</v>
      </c>
      <c r="W999" s="87" t="e">
        <f>_xlfn.XLOOKUP(P999,#REF!,#REF!)</f>
        <v>#REF!</v>
      </c>
      <c r="X999" s="80" t="e">
        <f t="shared" si="62"/>
        <v>#REF!</v>
      </c>
      <c r="Y999" s="80" t="e">
        <f>IF(EXACT(COUNTIFS($B$1:B999,B999,$E$1:E999,E999),_xlfn.MAXIFS(AA:AA,B:B,B999,E:E,E999)),SUMIFS(X:X,B:B,B999,E:E,E999),"")</f>
        <v>#REF!</v>
      </c>
      <c r="Z999" s="81" t="e">
        <f t="shared" si="63"/>
        <v>#REF!</v>
      </c>
      <c r="AA999" s="98">
        <f>COUNTIFS($B$1:B999,B999,$E$1:E999,E999)</f>
        <v>1</v>
      </c>
      <c r="AB999" s="98"/>
    </row>
    <row r="1000" spans="1:28" ht="19.95" customHeight="1" x14ac:dyDescent="0.3">
      <c r="A1000" s="3" t="s">
        <v>61</v>
      </c>
      <c r="B1000" s="16" t="s">
        <v>2550</v>
      </c>
      <c r="C1000" s="16" t="s">
        <v>2551</v>
      </c>
      <c r="D1000" s="16" t="s">
        <v>64</v>
      </c>
      <c r="E1000" s="16" t="s">
        <v>65</v>
      </c>
      <c r="F1000" s="16" t="s">
        <v>66</v>
      </c>
      <c r="G1000" s="16" t="s">
        <v>2552</v>
      </c>
      <c r="H1000" s="16" t="s">
        <v>2553</v>
      </c>
      <c r="I1000" s="16" t="s">
        <v>2554</v>
      </c>
      <c r="J1000" s="16" t="s">
        <v>23</v>
      </c>
      <c r="K1000" s="16"/>
      <c r="L1000" s="16" t="s">
        <v>412</v>
      </c>
      <c r="M1000" s="16" t="s">
        <v>145</v>
      </c>
      <c r="N1000" s="16" t="s">
        <v>25</v>
      </c>
      <c r="O1000" s="16" t="s">
        <v>146</v>
      </c>
      <c r="P1000" s="16" t="s">
        <v>1423</v>
      </c>
      <c r="Q1000" s="91">
        <v>360</v>
      </c>
      <c r="R1000" s="19">
        <f>IF(EXACT($D$6,"LOT 3 (Tots)"),SUMIF(Inventari!K:K,Tasques!E1000,Inventari!Q:Q),SUMIFS(Inventari!Q:Q,Inventari!O:O,$D$7,Inventari!K:K,Tasques!E1000))</f>
        <v>2</v>
      </c>
      <c r="S1000" s="19"/>
      <c r="T1000" s="91">
        <f t="shared" si="60"/>
        <v>720</v>
      </c>
      <c r="U1000" s="19">
        <v>2</v>
      </c>
      <c r="V1000" s="91">
        <f t="shared" si="61"/>
        <v>1440</v>
      </c>
      <c r="W1000" s="86" t="e">
        <f>_xlfn.XLOOKUP(P1000,#REF!,#REF!)</f>
        <v>#REF!</v>
      </c>
      <c r="X1000" s="78" t="e">
        <f t="shared" si="62"/>
        <v>#REF!</v>
      </c>
      <c r="Y1000" s="78" t="str">
        <f>IF(EXACT(COUNTIFS($B$1:B1000,B1000,$E$1:E1000,E1000),_xlfn.MAXIFS(AA:AA,B:B,B1000,E:E,E1000)),SUMIFS(X:X,B:B,B1000,E:E,E1000),"")</f>
        <v/>
      </c>
      <c r="Z1000" s="79" t="str">
        <f t="shared" si="63"/>
        <v/>
      </c>
      <c r="AA1000" s="97">
        <f>COUNTIFS($B$1:B1000,B1000,$E$1:E1000,E1000)</f>
        <v>1</v>
      </c>
      <c r="AB1000" s="97"/>
    </row>
    <row r="1001" spans="1:28" ht="19.95" customHeight="1" x14ac:dyDescent="0.3">
      <c r="A1001" s="3" t="s">
        <v>61</v>
      </c>
      <c r="B1001" s="16" t="s">
        <v>2550</v>
      </c>
      <c r="C1001" s="16" t="s">
        <v>2551</v>
      </c>
      <c r="D1001" s="16" t="s">
        <v>64</v>
      </c>
      <c r="E1001" s="16" t="s">
        <v>65</v>
      </c>
      <c r="F1001" s="16" t="s">
        <v>66</v>
      </c>
      <c r="G1001" s="16" t="s">
        <v>2552</v>
      </c>
      <c r="H1001" s="16" t="s">
        <v>2555</v>
      </c>
      <c r="I1001" s="16" t="s">
        <v>2556</v>
      </c>
      <c r="J1001" s="16" t="s">
        <v>23</v>
      </c>
      <c r="K1001" s="16"/>
      <c r="L1001" s="16" t="s">
        <v>412</v>
      </c>
      <c r="M1001" s="16" t="s">
        <v>145</v>
      </c>
      <c r="N1001" s="16" t="s">
        <v>25</v>
      </c>
      <c r="O1001" s="16" t="s">
        <v>146</v>
      </c>
      <c r="P1001" s="16" t="s">
        <v>1423</v>
      </c>
      <c r="Q1001" s="91">
        <v>360</v>
      </c>
      <c r="R1001" s="19">
        <f>IF(EXACT($D$6,"LOT 3 (Tots)"),SUMIF(Inventari!K:K,Tasques!E1001,Inventari!Q:Q),SUMIFS(Inventari!Q:Q,Inventari!O:O,$D$7,Inventari!K:K,Tasques!E1001))</f>
        <v>2</v>
      </c>
      <c r="S1001" s="19"/>
      <c r="T1001" s="91">
        <f t="shared" si="60"/>
        <v>720</v>
      </c>
      <c r="U1001" s="19">
        <v>2</v>
      </c>
      <c r="V1001" s="91">
        <f t="shared" si="61"/>
        <v>1440</v>
      </c>
      <c r="W1001" s="86" t="e">
        <f>_xlfn.XLOOKUP(P1001,#REF!,#REF!)</f>
        <v>#REF!</v>
      </c>
      <c r="X1001" s="78" t="e">
        <f t="shared" si="62"/>
        <v>#REF!</v>
      </c>
      <c r="Y1001" s="78" t="str">
        <f>IF(EXACT(COUNTIFS($B$1:B1001,B1001,$E$1:E1001,E1001),_xlfn.MAXIFS(AA:AA,B:B,B1001,E:E,E1001)),SUMIFS(X:X,B:B,B1001,E:E,E1001),"")</f>
        <v/>
      </c>
      <c r="Z1001" s="79" t="str">
        <f t="shared" si="63"/>
        <v/>
      </c>
      <c r="AA1001" s="97">
        <f>COUNTIFS($B$1:B1001,B1001,$E$1:E1001,E1001)</f>
        <v>2</v>
      </c>
      <c r="AB1001" s="97"/>
    </row>
    <row r="1002" spans="1:28" ht="19.95" customHeight="1" x14ac:dyDescent="0.3">
      <c r="A1002" s="3" t="s">
        <v>61</v>
      </c>
      <c r="B1002" s="16" t="s">
        <v>2550</v>
      </c>
      <c r="C1002" s="16" t="s">
        <v>2551</v>
      </c>
      <c r="D1002" s="16" t="s">
        <v>64</v>
      </c>
      <c r="E1002" s="16" t="s">
        <v>65</v>
      </c>
      <c r="F1002" s="16" t="s">
        <v>66</v>
      </c>
      <c r="G1002" s="16" t="s">
        <v>2552</v>
      </c>
      <c r="H1002" s="16" t="s">
        <v>2557</v>
      </c>
      <c r="I1002" s="16" t="s">
        <v>2558</v>
      </c>
      <c r="J1002" s="16" t="s">
        <v>23</v>
      </c>
      <c r="K1002" s="16"/>
      <c r="L1002" s="16" t="s">
        <v>412</v>
      </c>
      <c r="M1002" s="16" t="s">
        <v>145</v>
      </c>
      <c r="N1002" s="16" t="s">
        <v>25</v>
      </c>
      <c r="O1002" s="16" t="s">
        <v>146</v>
      </c>
      <c r="P1002" s="16" t="s">
        <v>1423</v>
      </c>
      <c r="Q1002" s="91">
        <v>360</v>
      </c>
      <c r="R1002" s="19">
        <f>IF(EXACT($D$6,"LOT 3 (Tots)"),SUMIF(Inventari!K:K,Tasques!E1002,Inventari!Q:Q),SUMIFS(Inventari!Q:Q,Inventari!O:O,$D$7,Inventari!K:K,Tasques!E1002))</f>
        <v>2</v>
      </c>
      <c r="S1002" s="19"/>
      <c r="T1002" s="91">
        <f t="shared" si="60"/>
        <v>720</v>
      </c>
      <c r="U1002" s="19">
        <v>2</v>
      </c>
      <c r="V1002" s="91">
        <f t="shared" si="61"/>
        <v>1440</v>
      </c>
      <c r="W1002" s="86" t="e">
        <f>_xlfn.XLOOKUP(P1002,#REF!,#REF!)</f>
        <v>#REF!</v>
      </c>
      <c r="X1002" s="78" t="e">
        <f t="shared" si="62"/>
        <v>#REF!</v>
      </c>
      <c r="Y1002" s="78" t="str">
        <f>IF(EXACT(COUNTIFS($B$1:B1002,B1002,$E$1:E1002,E1002),_xlfn.MAXIFS(AA:AA,B:B,B1002,E:E,E1002)),SUMIFS(X:X,B:B,B1002,E:E,E1002),"")</f>
        <v/>
      </c>
      <c r="Z1002" s="79" t="str">
        <f t="shared" si="63"/>
        <v/>
      </c>
      <c r="AA1002" s="97">
        <f>COUNTIFS($B$1:B1002,B1002,$E$1:E1002,E1002)</f>
        <v>3</v>
      </c>
      <c r="AB1002" s="97"/>
    </row>
    <row r="1003" spans="1:28" ht="19.95" customHeight="1" x14ac:dyDescent="0.3">
      <c r="A1003" s="3" t="s">
        <v>61</v>
      </c>
      <c r="B1003" s="16" t="s">
        <v>2550</v>
      </c>
      <c r="C1003" s="16" t="s">
        <v>2551</v>
      </c>
      <c r="D1003" s="16" t="s">
        <v>64</v>
      </c>
      <c r="E1003" s="16" t="s">
        <v>65</v>
      </c>
      <c r="F1003" s="16" t="s">
        <v>66</v>
      </c>
      <c r="G1003" s="16" t="s">
        <v>2552</v>
      </c>
      <c r="H1003" s="16" t="s">
        <v>2559</v>
      </c>
      <c r="I1003" s="16" t="s">
        <v>2560</v>
      </c>
      <c r="J1003" s="16" t="s">
        <v>23</v>
      </c>
      <c r="K1003" s="16"/>
      <c r="L1003" s="16" t="s">
        <v>412</v>
      </c>
      <c r="M1003" s="16" t="s">
        <v>145</v>
      </c>
      <c r="N1003" s="16" t="s">
        <v>25</v>
      </c>
      <c r="O1003" s="16" t="s">
        <v>146</v>
      </c>
      <c r="P1003" s="16" t="s">
        <v>1423</v>
      </c>
      <c r="Q1003" s="91">
        <v>360</v>
      </c>
      <c r="R1003" s="19">
        <f>IF(EXACT($D$6,"LOT 3 (Tots)"),SUMIF(Inventari!K:K,Tasques!E1003,Inventari!Q:Q),SUMIFS(Inventari!Q:Q,Inventari!O:O,$D$7,Inventari!K:K,Tasques!E1003))</f>
        <v>2</v>
      </c>
      <c r="S1003" s="19"/>
      <c r="T1003" s="91">
        <f t="shared" si="60"/>
        <v>720</v>
      </c>
      <c r="U1003" s="19">
        <v>2</v>
      </c>
      <c r="V1003" s="91">
        <f t="shared" si="61"/>
        <v>1440</v>
      </c>
      <c r="W1003" s="86" t="e">
        <f>_xlfn.XLOOKUP(P1003,#REF!,#REF!)</f>
        <v>#REF!</v>
      </c>
      <c r="X1003" s="78" t="e">
        <f t="shared" si="62"/>
        <v>#REF!</v>
      </c>
      <c r="Y1003" s="78" t="str">
        <f>IF(EXACT(COUNTIFS($B$1:B1003,B1003,$E$1:E1003,E1003),_xlfn.MAXIFS(AA:AA,B:B,B1003,E:E,E1003)),SUMIFS(X:X,B:B,B1003,E:E,E1003),"")</f>
        <v/>
      </c>
      <c r="Z1003" s="79" t="str">
        <f t="shared" si="63"/>
        <v/>
      </c>
      <c r="AA1003" s="97">
        <f>COUNTIFS($B$1:B1003,B1003,$E$1:E1003,E1003)</f>
        <v>4</v>
      </c>
      <c r="AB1003" s="97"/>
    </row>
    <row r="1004" spans="1:28" ht="19.95" customHeight="1" x14ac:dyDescent="0.3">
      <c r="A1004" s="3" t="s">
        <v>61</v>
      </c>
      <c r="B1004" s="16" t="s">
        <v>2550</v>
      </c>
      <c r="C1004" s="16" t="s">
        <v>2551</v>
      </c>
      <c r="D1004" s="16" t="s">
        <v>64</v>
      </c>
      <c r="E1004" s="16" t="s">
        <v>65</v>
      </c>
      <c r="F1004" s="16" t="s">
        <v>66</v>
      </c>
      <c r="G1004" s="16" t="s">
        <v>2552</v>
      </c>
      <c r="H1004" s="16" t="s">
        <v>2561</v>
      </c>
      <c r="I1004" s="16" t="s">
        <v>2562</v>
      </c>
      <c r="J1004" s="16" t="s">
        <v>23</v>
      </c>
      <c r="K1004" s="16"/>
      <c r="L1004" s="16" t="s">
        <v>412</v>
      </c>
      <c r="M1004" s="16" t="s">
        <v>145</v>
      </c>
      <c r="N1004" s="16" t="s">
        <v>25</v>
      </c>
      <c r="O1004" s="16" t="s">
        <v>146</v>
      </c>
      <c r="P1004" s="16" t="s">
        <v>1423</v>
      </c>
      <c r="Q1004" s="91">
        <v>360</v>
      </c>
      <c r="R1004" s="19">
        <f>IF(EXACT($D$6,"LOT 3 (Tots)"),SUMIF(Inventari!K:K,Tasques!E1004,Inventari!Q:Q),SUMIFS(Inventari!Q:Q,Inventari!O:O,$D$7,Inventari!K:K,Tasques!E1004))</f>
        <v>2</v>
      </c>
      <c r="S1004" s="19"/>
      <c r="T1004" s="91">
        <f t="shared" si="60"/>
        <v>720</v>
      </c>
      <c r="U1004" s="19">
        <v>2</v>
      </c>
      <c r="V1004" s="91">
        <f t="shared" si="61"/>
        <v>1440</v>
      </c>
      <c r="W1004" s="86" t="e">
        <f>_xlfn.XLOOKUP(P1004,#REF!,#REF!)</f>
        <v>#REF!</v>
      </c>
      <c r="X1004" s="78" t="e">
        <f t="shared" si="62"/>
        <v>#REF!</v>
      </c>
      <c r="Y1004" s="78" t="str">
        <f>IF(EXACT(COUNTIFS($B$1:B1004,B1004,$E$1:E1004,E1004),_xlfn.MAXIFS(AA:AA,B:B,B1004,E:E,E1004)),SUMIFS(X:X,B:B,B1004,E:E,E1004),"")</f>
        <v/>
      </c>
      <c r="Z1004" s="79" t="str">
        <f t="shared" si="63"/>
        <v/>
      </c>
      <c r="AA1004" s="97">
        <f>COUNTIFS($B$1:B1004,B1004,$E$1:E1004,E1004)</f>
        <v>5</v>
      </c>
      <c r="AB1004" s="97"/>
    </row>
    <row r="1005" spans="1:28" ht="19.95" customHeight="1" x14ac:dyDescent="0.3">
      <c r="A1005" s="3" t="s">
        <v>61</v>
      </c>
      <c r="B1005" s="16" t="s">
        <v>2550</v>
      </c>
      <c r="C1005" s="16" t="s">
        <v>2551</v>
      </c>
      <c r="D1005" s="16" t="s">
        <v>64</v>
      </c>
      <c r="E1005" s="16" t="s">
        <v>65</v>
      </c>
      <c r="F1005" s="16" t="s">
        <v>66</v>
      </c>
      <c r="G1005" s="16" t="s">
        <v>2563</v>
      </c>
      <c r="H1005" s="16" t="s">
        <v>2564</v>
      </c>
      <c r="I1005" s="16" t="s">
        <v>2565</v>
      </c>
      <c r="J1005" s="16" t="s">
        <v>23</v>
      </c>
      <c r="K1005" s="16"/>
      <c r="L1005" s="16" t="s">
        <v>412</v>
      </c>
      <c r="M1005" s="16" t="s">
        <v>145</v>
      </c>
      <c r="N1005" s="16" t="s">
        <v>25</v>
      </c>
      <c r="O1005" s="16" t="s">
        <v>146</v>
      </c>
      <c r="P1005" s="16" t="s">
        <v>1423</v>
      </c>
      <c r="Q1005" s="91">
        <v>450</v>
      </c>
      <c r="R1005" s="19">
        <f>IF(EXACT($D$6,"LOT 3 (Tots)"),SUMIF(Inventari!K:K,Tasques!E1005,Inventari!Q:Q),SUMIFS(Inventari!Q:Q,Inventari!O:O,$D$7,Inventari!K:K,Tasques!E1005))</f>
        <v>2</v>
      </c>
      <c r="S1005" s="19"/>
      <c r="T1005" s="91">
        <f t="shared" si="60"/>
        <v>900</v>
      </c>
      <c r="U1005" s="19">
        <v>2</v>
      </c>
      <c r="V1005" s="91">
        <f t="shared" si="61"/>
        <v>1800</v>
      </c>
      <c r="W1005" s="86" t="e">
        <f>_xlfn.XLOOKUP(P1005,#REF!,#REF!)</f>
        <v>#REF!</v>
      </c>
      <c r="X1005" s="78" t="e">
        <f t="shared" si="62"/>
        <v>#REF!</v>
      </c>
      <c r="Y1005" s="78" t="str">
        <f>IF(EXACT(COUNTIFS($B$1:B1005,B1005,$E$1:E1005,E1005),_xlfn.MAXIFS(AA:AA,B:B,B1005,E:E,E1005)),SUMIFS(X:X,B:B,B1005,E:E,E1005),"")</f>
        <v/>
      </c>
      <c r="Z1005" s="79" t="str">
        <f t="shared" si="63"/>
        <v/>
      </c>
      <c r="AA1005" s="97">
        <f>COUNTIFS($B$1:B1005,B1005,$E$1:E1005,E1005)</f>
        <v>6</v>
      </c>
      <c r="AB1005" s="97"/>
    </row>
    <row r="1006" spans="1:28" ht="19.95" customHeight="1" x14ac:dyDescent="0.3">
      <c r="A1006" s="3" t="s">
        <v>61</v>
      </c>
      <c r="B1006" s="16" t="s">
        <v>2550</v>
      </c>
      <c r="C1006" s="16" t="s">
        <v>2551</v>
      </c>
      <c r="D1006" s="16" t="s">
        <v>64</v>
      </c>
      <c r="E1006" s="16" t="s">
        <v>65</v>
      </c>
      <c r="F1006" s="16" t="s">
        <v>66</v>
      </c>
      <c r="G1006" s="16" t="s">
        <v>2563</v>
      </c>
      <c r="H1006" s="16" t="s">
        <v>2566</v>
      </c>
      <c r="I1006" s="16" t="s">
        <v>2567</v>
      </c>
      <c r="J1006" s="16" t="s">
        <v>23</v>
      </c>
      <c r="K1006" s="16"/>
      <c r="L1006" s="16" t="s">
        <v>412</v>
      </c>
      <c r="M1006" s="16" t="s">
        <v>145</v>
      </c>
      <c r="N1006" s="16" t="s">
        <v>25</v>
      </c>
      <c r="O1006" s="16" t="s">
        <v>146</v>
      </c>
      <c r="P1006" s="16" t="s">
        <v>1423</v>
      </c>
      <c r="Q1006" s="91">
        <v>450</v>
      </c>
      <c r="R1006" s="19">
        <f>IF(EXACT($D$6,"LOT 3 (Tots)"),SUMIF(Inventari!K:K,Tasques!E1006,Inventari!Q:Q),SUMIFS(Inventari!Q:Q,Inventari!O:O,$D$7,Inventari!K:K,Tasques!E1006))</f>
        <v>2</v>
      </c>
      <c r="S1006" s="19"/>
      <c r="T1006" s="91">
        <f t="shared" si="60"/>
        <v>900</v>
      </c>
      <c r="U1006" s="19">
        <v>2</v>
      </c>
      <c r="V1006" s="91">
        <f t="shared" si="61"/>
        <v>1800</v>
      </c>
      <c r="W1006" s="86" t="e">
        <f>_xlfn.XLOOKUP(P1006,#REF!,#REF!)</f>
        <v>#REF!</v>
      </c>
      <c r="X1006" s="78" t="e">
        <f t="shared" si="62"/>
        <v>#REF!</v>
      </c>
      <c r="Y1006" s="78" t="str">
        <f>IF(EXACT(COUNTIFS($B$1:B1006,B1006,$E$1:E1006,E1006),_xlfn.MAXIFS(AA:AA,B:B,B1006,E:E,E1006)),SUMIFS(X:X,B:B,B1006,E:E,E1006),"")</f>
        <v/>
      </c>
      <c r="Z1006" s="79" t="str">
        <f t="shared" si="63"/>
        <v/>
      </c>
      <c r="AA1006" s="97">
        <f>COUNTIFS($B$1:B1006,B1006,$E$1:E1006,E1006)</f>
        <v>7</v>
      </c>
      <c r="AB1006" s="97"/>
    </row>
    <row r="1007" spans="1:28" ht="19.95" customHeight="1" x14ac:dyDescent="0.3">
      <c r="A1007" s="3" t="s">
        <v>61</v>
      </c>
      <c r="B1007" s="16" t="s">
        <v>2550</v>
      </c>
      <c r="C1007" s="16" t="s">
        <v>2551</v>
      </c>
      <c r="D1007" s="16" t="s">
        <v>64</v>
      </c>
      <c r="E1007" s="16" t="s">
        <v>65</v>
      </c>
      <c r="F1007" s="16" t="s">
        <v>66</v>
      </c>
      <c r="G1007" s="16" t="s">
        <v>2563</v>
      </c>
      <c r="H1007" s="16" t="s">
        <v>2568</v>
      </c>
      <c r="I1007" s="16" t="s">
        <v>2569</v>
      </c>
      <c r="J1007" s="16" t="s">
        <v>23</v>
      </c>
      <c r="K1007" s="16"/>
      <c r="L1007" s="16" t="s">
        <v>412</v>
      </c>
      <c r="M1007" s="16" t="s">
        <v>145</v>
      </c>
      <c r="N1007" s="16" t="s">
        <v>25</v>
      </c>
      <c r="O1007" s="16" t="s">
        <v>146</v>
      </c>
      <c r="P1007" s="16" t="s">
        <v>1423</v>
      </c>
      <c r="Q1007" s="91">
        <v>450</v>
      </c>
      <c r="R1007" s="19">
        <f>IF(EXACT($D$6,"LOT 3 (Tots)"),SUMIF(Inventari!K:K,Tasques!E1007,Inventari!Q:Q),SUMIFS(Inventari!Q:Q,Inventari!O:O,$D$7,Inventari!K:K,Tasques!E1007))</f>
        <v>2</v>
      </c>
      <c r="S1007" s="19"/>
      <c r="T1007" s="91">
        <f t="shared" si="60"/>
        <v>900</v>
      </c>
      <c r="U1007" s="19">
        <v>2</v>
      </c>
      <c r="V1007" s="91">
        <f t="shared" si="61"/>
        <v>1800</v>
      </c>
      <c r="W1007" s="86" t="e">
        <f>_xlfn.XLOOKUP(P1007,#REF!,#REF!)</f>
        <v>#REF!</v>
      </c>
      <c r="X1007" s="78" t="e">
        <f t="shared" si="62"/>
        <v>#REF!</v>
      </c>
      <c r="Y1007" s="78" t="str">
        <f>IF(EXACT(COUNTIFS($B$1:B1007,B1007,$E$1:E1007,E1007),_xlfn.MAXIFS(AA:AA,B:B,B1007,E:E,E1007)),SUMIFS(X:X,B:B,B1007,E:E,E1007),"")</f>
        <v/>
      </c>
      <c r="Z1007" s="79" t="str">
        <f t="shared" si="63"/>
        <v/>
      </c>
      <c r="AA1007" s="97">
        <f>COUNTIFS($B$1:B1007,B1007,$E$1:E1007,E1007)</f>
        <v>8</v>
      </c>
      <c r="AB1007" s="97"/>
    </row>
    <row r="1008" spans="1:28" ht="19.95" customHeight="1" x14ac:dyDescent="0.3">
      <c r="A1008" s="3" t="s">
        <v>61</v>
      </c>
      <c r="B1008" s="16" t="s">
        <v>2550</v>
      </c>
      <c r="C1008" s="16" t="s">
        <v>2551</v>
      </c>
      <c r="D1008" s="16" t="s">
        <v>64</v>
      </c>
      <c r="E1008" s="16" t="s">
        <v>65</v>
      </c>
      <c r="F1008" s="16" t="s">
        <v>66</v>
      </c>
      <c r="G1008" s="16" t="s">
        <v>2563</v>
      </c>
      <c r="H1008" s="16" t="s">
        <v>2570</v>
      </c>
      <c r="I1008" s="16" t="s">
        <v>2571</v>
      </c>
      <c r="J1008" s="16" t="s">
        <v>23</v>
      </c>
      <c r="K1008" s="16"/>
      <c r="L1008" s="16" t="s">
        <v>412</v>
      </c>
      <c r="M1008" s="16" t="s">
        <v>145</v>
      </c>
      <c r="N1008" s="16" t="s">
        <v>25</v>
      </c>
      <c r="O1008" s="16" t="s">
        <v>146</v>
      </c>
      <c r="P1008" s="16" t="s">
        <v>1423</v>
      </c>
      <c r="Q1008" s="91">
        <v>450</v>
      </c>
      <c r="R1008" s="19">
        <f>IF(EXACT($D$6,"LOT 3 (Tots)"),SUMIF(Inventari!K:K,Tasques!E1008,Inventari!Q:Q),SUMIFS(Inventari!Q:Q,Inventari!O:O,$D$7,Inventari!K:K,Tasques!E1008))</f>
        <v>2</v>
      </c>
      <c r="S1008" s="19"/>
      <c r="T1008" s="91">
        <f t="shared" si="60"/>
        <v>900</v>
      </c>
      <c r="U1008" s="19">
        <v>2</v>
      </c>
      <c r="V1008" s="91">
        <f t="shared" si="61"/>
        <v>1800</v>
      </c>
      <c r="W1008" s="86" t="e">
        <f>_xlfn.XLOOKUP(P1008,#REF!,#REF!)</f>
        <v>#REF!</v>
      </c>
      <c r="X1008" s="78" t="e">
        <f t="shared" si="62"/>
        <v>#REF!</v>
      </c>
      <c r="Y1008" s="78" t="str">
        <f>IF(EXACT(COUNTIFS($B$1:B1008,B1008,$E$1:E1008,E1008),_xlfn.MAXIFS(AA:AA,B:B,B1008,E:E,E1008)),SUMIFS(X:X,B:B,B1008,E:E,E1008),"")</f>
        <v/>
      </c>
      <c r="Z1008" s="79" t="str">
        <f t="shared" si="63"/>
        <v/>
      </c>
      <c r="AA1008" s="97">
        <f>COUNTIFS($B$1:B1008,B1008,$E$1:E1008,E1008)</f>
        <v>9</v>
      </c>
      <c r="AB1008" s="97"/>
    </row>
    <row r="1009" spans="1:28" ht="19.95" customHeight="1" x14ac:dyDescent="0.3">
      <c r="A1009" s="3" t="s">
        <v>61</v>
      </c>
      <c r="B1009" s="16" t="s">
        <v>2550</v>
      </c>
      <c r="C1009" s="16" t="s">
        <v>2551</v>
      </c>
      <c r="D1009" s="16" t="s">
        <v>64</v>
      </c>
      <c r="E1009" s="16" t="s">
        <v>2572</v>
      </c>
      <c r="F1009" s="16" t="s">
        <v>2573</v>
      </c>
      <c r="G1009" s="16" t="s">
        <v>2563</v>
      </c>
      <c r="H1009" s="16" t="s">
        <v>2574</v>
      </c>
      <c r="I1009" s="16" t="s">
        <v>2565</v>
      </c>
      <c r="J1009" s="16" t="s">
        <v>23</v>
      </c>
      <c r="K1009" s="16"/>
      <c r="L1009" s="16" t="s">
        <v>412</v>
      </c>
      <c r="M1009" s="16" t="s">
        <v>145</v>
      </c>
      <c r="N1009" s="16" t="s">
        <v>25</v>
      </c>
      <c r="O1009" s="16" t="s">
        <v>146</v>
      </c>
      <c r="P1009" s="16" t="s">
        <v>1423</v>
      </c>
      <c r="Q1009" s="91">
        <v>60</v>
      </c>
      <c r="R1009" s="19">
        <f>IF(EXACT($D$6,"LOT 3 (Tots)"),SUMIF(Inventari!K:K,Tasques!E1009,Inventari!Q:Q),SUMIFS(Inventari!Q:Q,Inventari!O:O,$D$7,Inventari!K:K,Tasques!E1009))</f>
        <v>61</v>
      </c>
      <c r="S1009" s="19"/>
      <c r="T1009" s="91">
        <f t="shared" si="60"/>
        <v>3660</v>
      </c>
      <c r="U1009" s="19">
        <v>2</v>
      </c>
      <c r="V1009" s="91">
        <f t="shared" si="61"/>
        <v>7320</v>
      </c>
      <c r="W1009" s="86" t="e">
        <f>_xlfn.XLOOKUP(P1009,#REF!,#REF!)</f>
        <v>#REF!</v>
      </c>
      <c r="X1009" s="78" t="e">
        <f t="shared" si="62"/>
        <v>#REF!</v>
      </c>
      <c r="Y1009" s="78" t="str">
        <f>IF(EXACT(COUNTIFS($B$1:B1009,B1009,$E$1:E1009,E1009),_xlfn.MAXIFS(AA:AA,B:B,B1009,E:E,E1009)),SUMIFS(X:X,B:B,B1009,E:E,E1009),"")</f>
        <v/>
      </c>
      <c r="Z1009" s="79" t="str">
        <f t="shared" si="63"/>
        <v/>
      </c>
      <c r="AA1009" s="97">
        <f>COUNTIFS($B$1:B1009,B1009,$E$1:E1009,E1009)</f>
        <v>1</v>
      </c>
      <c r="AB1009" s="97"/>
    </row>
    <row r="1010" spans="1:28" ht="19.95" customHeight="1" x14ac:dyDescent="0.3">
      <c r="A1010" s="3" t="s">
        <v>61</v>
      </c>
      <c r="B1010" s="16" t="s">
        <v>2550</v>
      </c>
      <c r="C1010" s="16" t="s">
        <v>2551</v>
      </c>
      <c r="D1010" s="16" t="s">
        <v>64</v>
      </c>
      <c r="E1010" s="16" t="s">
        <v>2572</v>
      </c>
      <c r="F1010" s="16" t="s">
        <v>2573</v>
      </c>
      <c r="G1010" s="16" t="s">
        <v>2563</v>
      </c>
      <c r="H1010" s="16" t="s">
        <v>2575</v>
      </c>
      <c r="I1010" s="16" t="s">
        <v>2567</v>
      </c>
      <c r="J1010" s="16" t="s">
        <v>23</v>
      </c>
      <c r="K1010" s="16"/>
      <c r="L1010" s="16" t="s">
        <v>412</v>
      </c>
      <c r="M1010" s="16" t="s">
        <v>145</v>
      </c>
      <c r="N1010" s="16" t="s">
        <v>25</v>
      </c>
      <c r="O1010" s="16" t="s">
        <v>146</v>
      </c>
      <c r="P1010" s="16" t="s">
        <v>1423</v>
      </c>
      <c r="Q1010" s="91">
        <v>60</v>
      </c>
      <c r="R1010" s="19">
        <f>IF(EXACT($D$6,"LOT 3 (Tots)"),SUMIF(Inventari!K:K,Tasques!E1010,Inventari!Q:Q),SUMIFS(Inventari!Q:Q,Inventari!O:O,$D$7,Inventari!K:K,Tasques!E1010))</f>
        <v>61</v>
      </c>
      <c r="S1010" s="19"/>
      <c r="T1010" s="91">
        <f t="shared" si="60"/>
        <v>3660</v>
      </c>
      <c r="U1010" s="19">
        <v>2</v>
      </c>
      <c r="V1010" s="91">
        <f t="shared" si="61"/>
        <v>7320</v>
      </c>
      <c r="W1010" s="86" t="e">
        <f>_xlfn.XLOOKUP(P1010,#REF!,#REF!)</f>
        <v>#REF!</v>
      </c>
      <c r="X1010" s="78" t="e">
        <f t="shared" si="62"/>
        <v>#REF!</v>
      </c>
      <c r="Y1010" s="78" t="str">
        <f>IF(EXACT(COUNTIFS($B$1:B1010,B1010,$E$1:E1010,E1010),_xlfn.MAXIFS(AA:AA,B:B,B1010,E:E,E1010)),SUMIFS(X:X,B:B,B1010,E:E,E1010),"")</f>
        <v/>
      </c>
      <c r="Z1010" s="79" t="str">
        <f t="shared" si="63"/>
        <v/>
      </c>
      <c r="AA1010" s="97">
        <f>COUNTIFS($B$1:B1010,B1010,$E$1:E1010,E1010)</f>
        <v>2</v>
      </c>
      <c r="AB1010" s="97"/>
    </row>
    <row r="1011" spans="1:28" ht="19.95" customHeight="1" x14ac:dyDescent="0.3">
      <c r="A1011" s="3" t="s">
        <v>61</v>
      </c>
      <c r="B1011" s="16" t="s">
        <v>2550</v>
      </c>
      <c r="C1011" s="16" t="s">
        <v>2551</v>
      </c>
      <c r="D1011" s="16" t="s">
        <v>64</v>
      </c>
      <c r="E1011" s="16" t="s">
        <v>2572</v>
      </c>
      <c r="F1011" s="16" t="s">
        <v>2573</v>
      </c>
      <c r="G1011" s="16" t="s">
        <v>2563</v>
      </c>
      <c r="H1011" s="16" t="s">
        <v>2576</v>
      </c>
      <c r="I1011" s="16" t="s">
        <v>2569</v>
      </c>
      <c r="J1011" s="16" t="s">
        <v>23</v>
      </c>
      <c r="K1011" s="16"/>
      <c r="L1011" s="16" t="s">
        <v>412</v>
      </c>
      <c r="M1011" s="16" t="s">
        <v>145</v>
      </c>
      <c r="N1011" s="16" t="s">
        <v>25</v>
      </c>
      <c r="O1011" s="16" t="s">
        <v>146</v>
      </c>
      <c r="P1011" s="16" t="s">
        <v>1423</v>
      </c>
      <c r="Q1011" s="91">
        <v>60</v>
      </c>
      <c r="R1011" s="19">
        <f>IF(EXACT($D$6,"LOT 3 (Tots)"),SUMIF(Inventari!K:K,Tasques!E1011,Inventari!Q:Q),SUMIFS(Inventari!Q:Q,Inventari!O:O,$D$7,Inventari!K:K,Tasques!E1011))</f>
        <v>61</v>
      </c>
      <c r="S1011" s="19"/>
      <c r="T1011" s="91">
        <f t="shared" si="60"/>
        <v>3660</v>
      </c>
      <c r="U1011" s="19">
        <v>2</v>
      </c>
      <c r="V1011" s="91">
        <f t="shared" si="61"/>
        <v>7320</v>
      </c>
      <c r="W1011" s="86" t="e">
        <f>_xlfn.XLOOKUP(P1011,#REF!,#REF!)</f>
        <v>#REF!</v>
      </c>
      <c r="X1011" s="78" t="e">
        <f t="shared" si="62"/>
        <v>#REF!</v>
      </c>
      <c r="Y1011" s="78" t="str">
        <f>IF(EXACT(COUNTIFS($B$1:B1011,B1011,$E$1:E1011,E1011),_xlfn.MAXIFS(AA:AA,B:B,B1011,E:E,E1011)),SUMIFS(X:X,B:B,B1011,E:E,E1011),"")</f>
        <v/>
      </c>
      <c r="Z1011" s="79" t="str">
        <f t="shared" si="63"/>
        <v/>
      </c>
      <c r="AA1011" s="97">
        <f>COUNTIFS($B$1:B1011,B1011,$E$1:E1011,E1011)</f>
        <v>3</v>
      </c>
      <c r="AB1011" s="97"/>
    </row>
    <row r="1012" spans="1:28" ht="19.95" customHeight="1" x14ac:dyDescent="0.3">
      <c r="A1012" s="3" t="s">
        <v>61</v>
      </c>
      <c r="B1012" s="16" t="s">
        <v>2550</v>
      </c>
      <c r="C1012" s="16" t="s">
        <v>2551</v>
      </c>
      <c r="D1012" s="16" t="s">
        <v>64</v>
      </c>
      <c r="E1012" s="16" t="s">
        <v>2572</v>
      </c>
      <c r="F1012" s="16" t="s">
        <v>2573</v>
      </c>
      <c r="G1012" s="16" t="s">
        <v>2563</v>
      </c>
      <c r="H1012" s="16" t="s">
        <v>2577</v>
      </c>
      <c r="I1012" s="16" t="s">
        <v>2571</v>
      </c>
      <c r="J1012" s="16" t="s">
        <v>23</v>
      </c>
      <c r="K1012" s="16"/>
      <c r="L1012" s="16" t="s">
        <v>412</v>
      </c>
      <c r="M1012" s="16" t="s">
        <v>145</v>
      </c>
      <c r="N1012" s="16" t="s">
        <v>25</v>
      </c>
      <c r="O1012" s="16" t="s">
        <v>146</v>
      </c>
      <c r="P1012" s="16" t="s">
        <v>1423</v>
      </c>
      <c r="Q1012" s="91">
        <v>120</v>
      </c>
      <c r="R1012" s="19">
        <f>IF(EXACT($D$6,"LOT 3 (Tots)"),SUMIF(Inventari!K:K,Tasques!E1012,Inventari!Q:Q),SUMIFS(Inventari!Q:Q,Inventari!O:O,$D$7,Inventari!K:K,Tasques!E1012))</f>
        <v>61</v>
      </c>
      <c r="S1012" s="19"/>
      <c r="T1012" s="91">
        <f t="shared" si="60"/>
        <v>7320</v>
      </c>
      <c r="U1012" s="19">
        <v>2</v>
      </c>
      <c r="V1012" s="91">
        <f t="shared" si="61"/>
        <v>14640</v>
      </c>
      <c r="W1012" s="86" t="e">
        <f>_xlfn.XLOOKUP(P1012,#REF!,#REF!)</f>
        <v>#REF!</v>
      </c>
      <c r="X1012" s="78" t="e">
        <f t="shared" si="62"/>
        <v>#REF!</v>
      </c>
      <c r="Y1012" s="78" t="str">
        <f>IF(EXACT(COUNTIFS($B$1:B1012,B1012,$E$1:E1012,E1012),_xlfn.MAXIFS(AA:AA,B:B,B1012,E:E,E1012)),SUMIFS(X:X,B:B,B1012,E:E,E1012),"")</f>
        <v/>
      </c>
      <c r="Z1012" s="79" t="str">
        <f t="shared" si="63"/>
        <v/>
      </c>
      <c r="AA1012" s="97">
        <f>COUNTIFS($B$1:B1012,B1012,$E$1:E1012,E1012)</f>
        <v>4</v>
      </c>
      <c r="AB1012" s="97"/>
    </row>
    <row r="1013" spans="1:28" ht="19.95" customHeight="1" x14ac:dyDescent="0.3">
      <c r="A1013" s="3" t="s">
        <v>61</v>
      </c>
      <c r="B1013" s="16" t="s">
        <v>2550</v>
      </c>
      <c r="C1013" s="16" t="s">
        <v>2551</v>
      </c>
      <c r="D1013" s="16" t="s">
        <v>64</v>
      </c>
      <c r="E1013" s="16" t="s">
        <v>65</v>
      </c>
      <c r="F1013" s="16" t="s">
        <v>66</v>
      </c>
      <c r="G1013" s="16" t="s">
        <v>2578</v>
      </c>
      <c r="H1013" s="16" t="s">
        <v>2579</v>
      </c>
      <c r="I1013" s="16" t="s">
        <v>2580</v>
      </c>
      <c r="J1013" s="16" t="s">
        <v>23</v>
      </c>
      <c r="K1013" s="16"/>
      <c r="L1013" s="16" t="s">
        <v>412</v>
      </c>
      <c r="M1013" s="16" t="s">
        <v>145</v>
      </c>
      <c r="N1013" s="16" t="s">
        <v>25</v>
      </c>
      <c r="O1013" s="16" t="s">
        <v>146</v>
      </c>
      <c r="P1013" s="16" t="s">
        <v>1423</v>
      </c>
      <c r="Q1013" s="91">
        <v>320</v>
      </c>
      <c r="R1013" s="19">
        <f>IF(EXACT($D$6,"LOT 3 (Tots)"),SUMIF(Inventari!K:K,Tasques!E1013,Inventari!Q:Q),SUMIFS(Inventari!Q:Q,Inventari!O:O,$D$7,Inventari!K:K,Tasques!E1013))</f>
        <v>2</v>
      </c>
      <c r="S1013" s="19"/>
      <c r="T1013" s="91">
        <f t="shared" si="60"/>
        <v>640</v>
      </c>
      <c r="U1013" s="19">
        <v>2</v>
      </c>
      <c r="V1013" s="91">
        <f t="shared" si="61"/>
        <v>1280</v>
      </c>
      <c r="W1013" s="86" t="e">
        <f>_xlfn.XLOOKUP(P1013,#REF!,#REF!)</f>
        <v>#REF!</v>
      </c>
      <c r="X1013" s="78" t="e">
        <f t="shared" si="62"/>
        <v>#REF!</v>
      </c>
      <c r="Y1013" s="78" t="str">
        <f>IF(EXACT(COUNTIFS($B$1:B1013,B1013,$E$1:E1013,E1013),_xlfn.MAXIFS(AA:AA,B:B,B1013,E:E,E1013)),SUMIFS(X:X,B:B,B1013,E:E,E1013),"")</f>
        <v/>
      </c>
      <c r="Z1013" s="79" t="str">
        <f t="shared" si="63"/>
        <v/>
      </c>
      <c r="AA1013" s="97">
        <f>COUNTIFS($B$1:B1013,B1013,$E$1:E1013,E1013)</f>
        <v>10</v>
      </c>
      <c r="AB1013" s="97"/>
    </row>
    <row r="1014" spans="1:28" ht="19.95" customHeight="1" x14ac:dyDescent="0.3">
      <c r="A1014" s="3" t="s">
        <v>61</v>
      </c>
      <c r="B1014" s="16" t="s">
        <v>2550</v>
      </c>
      <c r="C1014" s="16" t="s">
        <v>2551</v>
      </c>
      <c r="D1014" s="16" t="s">
        <v>64</v>
      </c>
      <c r="E1014" s="16" t="s">
        <v>65</v>
      </c>
      <c r="F1014" s="16" t="s">
        <v>66</v>
      </c>
      <c r="G1014" s="16" t="s">
        <v>2578</v>
      </c>
      <c r="H1014" s="16" t="s">
        <v>2581</v>
      </c>
      <c r="I1014" s="16" t="s">
        <v>2582</v>
      </c>
      <c r="J1014" s="16" t="s">
        <v>23</v>
      </c>
      <c r="K1014" s="16"/>
      <c r="L1014" s="16" t="s">
        <v>412</v>
      </c>
      <c r="M1014" s="16" t="s">
        <v>145</v>
      </c>
      <c r="N1014" s="16" t="s">
        <v>25</v>
      </c>
      <c r="O1014" s="16" t="s">
        <v>146</v>
      </c>
      <c r="P1014" s="16" t="s">
        <v>1423</v>
      </c>
      <c r="Q1014" s="91">
        <v>320</v>
      </c>
      <c r="R1014" s="19">
        <f>IF(EXACT($D$6,"LOT 3 (Tots)"),SUMIF(Inventari!K:K,Tasques!E1014,Inventari!Q:Q),SUMIFS(Inventari!Q:Q,Inventari!O:O,$D$7,Inventari!K:K,Tasques!E1014))</f>
        <v>2</v>
      </c>
      <c r="S1014" s="19"/>
      <c r="T1014" s="91">
        <f t="shared" si="60"/>
        <v>640</v>
      </c>
      <c r="U1014" s="19">
        <v>2</v>
      </c>
      <c r="V1014" s="91">
        <f t="shared" si="61"/>
        <v>1280</v>
      </c>
      <c r="W1014" s="86" t="e">
        <f>_xlfn.XLOOKUP(P1014,#REF!,#REF!)</f>
        <v>#REF!</v>
      </c>
      <c r="X1014" s="78" t="e">
        <f t="shared" si="62"/>
        <v>#REF!</v>
      </c>
      <c r="Y1014" s="78" t="str">
        <f>IF(EXACT(COUNTIFS($B$1:B1014,B1014,$E$1:E1014,E1014),_xlfn.MAXIFS(AA:AA,B:B,B1014,E:E,E1014)),SUMIFS(X:X,B:B,B1014,E:E,E1014),"")</f>
        <v/>
      </c>
      <c r="Z1014" s="79" t="str">
        <f t="shared" si="63"/>
        <v/>
      </c>
      <c r="AA1014" s="97">
        <f>COUNTIFS($B$1:B1014,B1014,$E$1:E1014,E1014)</f>
        <v>11</v>
      </c>
      <c r="AB1014" s="97"/>
    </row>
    <row r="1015" spans="1:28" ht="19.95" customHeight="1" x14ac:dyDescent="0.3">
      <c r="A1015" s="3" t="s">
        <v>61</v>
      </c>
      <c r="B1015" s="16" t="s">
        <v>2550</v>
      </c>
      <c r="C1015" s="16" t="s">
        <v>2551</v>
      </c>
      <c r="D1015" s="16" t="s">
        <v>64</v>
      </c>
      <c r="E1015" s="16" t="s">
        <v>65</v>
      </c>
      <c r="F1015" s="16" t="s">
        <v>66</v>
      </c>
      <c r="G1015" s="16" t="s">
        <v>2578</v>
      </c>
      <c r="H1015" s="16" t="s">
        <v>2583</v>
      </c>
      <c r="I1015" s="16" t="s">
        <v>2584</v>
      </c>
      <c r="J1015" s="16" t="s">
        <v>23</v>
      </c>
      <c r="K1015" s="16"/>
      <c r="L1015" s="16" t="s">
        <v>412</v>
      </c>
      <c r="M1015" s="16" t="s">
        <v>145</v>
      </c>
      <c r="N1015" s="16" t="s">
        <v>25</v>
      </c>
      <c r="O1015" s="16" t="s">
        <v>146</v>
      </c>
      <c r="P1015" s="16" t="s">
        <v>1423</v>
      </c>
      <c r="Q1015" s="91">
        <v>320</v>
      </c>
      <c r="R1015" s="19">
        <f>IF(EXACT($D$6,"LOT 3 (Tots)"),SUMIF(Inventari!K:K,Tasques!E1015,Inventari!Q:Q),SUMIFS(Inventari!Q:Q,Inventari!O:O,$D$7,Inventari!K:K,Tasques!E1015))</f>
        <v>2</v>
      </c>
      <c r="S1015" s="19"/>
      <c r="T1015" s="91">
        <f t="shared" si="60"/>
        <v>640</v>
      </c>
      <c r="U1015" s="19">
        <v>2</v>
      </c>
      <c r="V1015" s="91">
        <f t="shared" si="61"/>
        <v>1280</v>
      </c>
      <c r="W1015" s="86" t="e">
        <f>_xlfn.XLOOKUP(P1015,#REF!,#REF!)</f>
        <v>#REF!</v>
      </c>
      <c r="X1015" s="78" t="e">
        <f t="shared" si="62"/>
        <v>#REF!</v>
      </c>
      <c r="Y1015" s="78" t="str">
        <f>IF(EXACT(COUNTIFS($B$1:B1015,B1015,$E$1:E1015,E1015),_xlfn.MAXIFS(AA:AA,B:B,B1015,E:E,E1015)),SUMIFS(X:X,B:B,B1015,E:E,E1015),"")</f>
        <v/>
      </c>
      <c r="Z1015" s="79" t="str">
        <f t="shared" si="63"/>
        <v/>
      </c>
      <c r="AA1015" s="97">
        <f>COUNTIFS($B$1:B1015,B1015,$E$1:E1015,E1015)</f>
        <v>12</v>
      </c>
      <c r="AB1015" s="97"/>
    </row>
    <row r="1016" spans="1:28" ht="19.95" customHeight="1" x14ac:dyDescent="0.3">
      <c r="A1016" s="3" t="s">
        <v>61</v>
      </c>
      <c r="B1016" s="16" t="s">
        <v>2550</v>
      </c>
      <c r="C1016" s="16" t="s">
        <v>2551</v>
      </c>
      <c r="D1016" s="16" t="s">
        <v>64</v>
      </c>
      <c r="E1016" s="16" t="s">
        <v>65</v>
      </c>
      <c r="F1016" s="16" t="s">
        <v>66</v>
      </c>
      <c r="G1016" s="16" t="s">
        <v>2578</v>
      </c>
      <c r="H1016" s="16" t="s">
        <v>2585</v>
      </c>
      <c r="I1016" s="16" t="s">
        <v>2586</v>
      </c>
      <c r="J1016" s="16" t="s">
        <v>23</v>
      </c>
      <c r="K1016" s="16"/>
      <c r="L1016" s="16" t="s">
        <v>412</v>
      </c>
      <c r="M1016" s="16" t="s">
        <v>145</v>
      </c>
      <c r="N1016" s="16" t="s">
        <v>25</v>
      </c>
      <c r="O1016" s="16" t="s">
        <v>146</v>
      </c>
      <c r="P1016" s="16" t="s">
        <v>1423</v>
      </c>
      <c r="Q1016" s="91">
        <v>320</v>
      </c>
      <c r="R1016" s="19">
        <f>IF(EXACT($D$6,"LOT 3 (Tots)"),SUMIF(Inventari!K:K,Tasques!E1016,Inventari!Q:Q),SUMIFS(Inventari!Q:Q,Inventari!O:O,$D$7,Inventari!K:K,Tasques!E1016))</f>
        <v>2</v>
      </c>
      <c r="S1016" s="19"/>
      <c r="T1016" s="91">
        <f t="shared" si="60"/>
        <v>640</v>
      </c>
      <c r="U1016" s="19">
        <v>2</v>
      </c>
      <c r="V1016" s="91">
        <f t="shared" si="61"/>
        <v>1280</v>
      </c>
      <c r="W1016" s="86" t="e">
        <f>_xlfn.XLOOKUP(P1016,#REF!,#REF!)</f>
        <v>#REF!</v>
      </c>
      <c r="X1016" s="78" t="e">
        <f t="shared" si="62"/>
        <v>#REF!</v>
      </c>
      <c r="Y1016" s="78" t="str">
        <f>IF(EXACT(COUNTIFS($B$1:B1016,B1016,$E$1:E1016,E1016),_xlfn.MAXIFS(AA:AA,B:B,B1016,E:E,E1016)),SUMIFS(X:X,B:B,B1016,E:E,E1016),"")</f>
        <v/>
      </c>
      <c r="Z1016" s="79" t="str">
        <f t="shared" si="63"/>
        <v/>
      </c>
      <c r="AA1016" s="97">
        <f>COUNTIFS($B$1:B1016,B1016,$E$1:E1016,E1016)</f>
        <v>13</v>
      </c>
      <c r="AB1016" s="97"/>
    </row>
    <row r="1017" spans="1:28" ht="19.95" customHeight="1" x14ac:dyDescent="0.3">
      <c r="A1017" s="3" t="s">
        <v>61</v>
      </c>
      <c r="B1017" s="16" t="s">
        <v>2550</v>
      </c>
      <c r="C1017" s="16" t="s">
        <v>2551</v>
      </c>
      <c r="D1017" s="16" t="s">
        <v>64</v>
      </c>
      <c r="E1017" s="16" t="s">
        <v>65</v>
      </c>
      <c r="F1017" s="16" t="s">
        <v>66</v>
      </c>
      <c r="G1017" s="16" t="s">
        <v>2578</v>
      </c>
      <c r="H1017" s="16" t="s">
        <v>2587</v>
      </c>
      <c r="I1017" s="16" t="s">
        <v>2588</v>
      </c>
      <c r="J1017" s="16" t="s">
        <v>23</v>
      </c>
      <c r="K1017" s="16"/>
      <c r="L1017" s="16" t="s">
        <v>412</v>
      </c>
      <c r="M1017" s="16" t="s">
        <v>145</v>
      </c>
      <c r="N1017" s="16" t="s">
        <v>25</v>
      </c>
      <c r="O1017" s="16" t="s">
        <v>146</v>
      </c>
      <c r="P1017" s="16" t="s">
        <v>1423</v>
      </c>
      <c r="Q1017" s="91">
        <v>320</v>
      </c>
      <c r="R1017" s="19">
        <f>IF(EXACT($D$6,"LOT 3 (Tots)"),SUMIF(Inventari!K:K,Tasques!E1017,Inventari!Q:Q),SUMIFS(Inventari!Q:Q,Inventari!O:O,$D$7,Inventari!K:K,Tasques!E1017))</f>
        <v>2</v>
      </c>
      <c r="S1017" s="19"/>
      <c r="T1017" s="91">
        <f t="shared" si="60"/>
        <v>640</v>
      </c>
      <c r="U1017" s="19">
        <v>2</v>
      </c>
      <c r="V1017" s="91">
        <f t="shared" si="61"/>
        <v>1280</v>
      </c>
      <c r="W1017" s="86" t="e">
        <f>_xlfn.XLOOKUP(P1017,#REF!,#REF!)</f>
        <v>#REF!</v>
      </c>
      <c r="X1017" s="78" t="e">
        <f t="shared" si="62"/>
        <v>#REF!</v>
      </c>
      <c r="Y1017" s="78" t="str">
        <f>IF(EXACT(COUNTIFS($B$1:B1017,B1017,$E$1:E1017,E1017),_xlfn.MAXIFS(AA:AA,B:B,B1017,E:E,E1017)),SUMIFS(X:X,B:B,B1017,E:E,E1017),"")</f>
        <v/>
      </c>
      <c r="Z1017" s="79" t="str">
        <f t="shared" si="63"/>
        <v/>
      </c>
      <c r="AA1017" s="97">
        <f>COUNTIFS($B$1:B1017,B1017,$E$1:E1017,E1017)</f>
        <v>14</v>
      </c>
      <c r="AB1017" s="97"/>
    </row>
    <row r="1018" spans="1:28" ht="19.95" customHeight="1" x14ac:dyDescent="0.3">
      <c r="A1018" s="3" t="s">
        <v>61</v>
      </c>
      <c r="B1018" s="16" t="s">
        <v>2550</v>
      </c>
      <c r="C1018" s="16" t="s">
        <v>2551</v>
      </c>
      <c r="D1018" s="16" t="s">
        <v>64</v>
      </c>
      <c r="E1018" s="16" t="s">
        <v>65</v>
      </c>
      <c r="F1018" s="16" t="s">
        <v>66</v>
      </c>
      <c r="G1018" s="16" t="s">
        <v>2578</v>
      </c>
      <c r="H1018" s="16" t="s">
        <v>2589</v>
      </c>
      <c r="I1018" s="16" t="s">
        <v>2590</v>
      </c>
      <c r="J1018" s="16" t="s">
        <v>23</v>
      </c>
      <c r="K1018" s="16"/>
      <c r="L1018" s="16" t="s">
        <v>412</v>
      </c>
      <c r="M1018" s="16" t="s">
        <v>145</v>
      </c>
      <c r="N1018" s="16" t="s">
        <v>25</v>
      </c>
      <c r="O1018" s="16" t="s">
        <v>146</v>
      </c>
      <c r="P1018" s="16" t="s">
        <v>1423</v>
      </c>
      <c r="Q1018" s="91">
        <v>320</v>
      </c>
      <c r="R1018" s="19">
        <f>IF(EXACT($D$6,"LOT 3 (Tots)"),SUMIF(Inventari!K:K,Tasques!E1018,Inventari!Q:Q),SUMIFS(Inventari!Q:Q,Inventari!O:O,$D$7,Inventari!K:K,Tasques!E1018))</f>
        <v>2</v>
      </c>
      <c r="S1018" s="19"/>
      <c r="T1018" s="91">
        <f t="shared" si="60"/>
        <v>640</v>
      </c>
      <c r="U1018" s="19">
        <v>2</v>
      </c>
      <c r="V1018" s="91">
        <f t="shared" si="61"/>
        <v>1280</v>
      </c>
      <c r="W1018" s="86" t="e">
        <f>_xlfn.XLOOKUP(P1018,#REF!,#REF!)</f>
        <v>#REF!</v>
      </c>
      <c r="X1018" s="78" t="e">
        <f t="shared" si="62"/>
        <v>#REF!</v>
      </c>
      <c r="Y1018" s="78" t="str">
        <f>IF(EXACT(COUNTIFS($B$1:B1018,B1018,$E$1:E1018,E1018),_xlfn.MAXIFS(AA:AA,B:B,B1018,E:E,E1018)),SUMIFS(X:X,B:B,B1018,E:E,E1018),"")</f>
        <v/>
      </c>
      <c r="Z1018" s="79" t="str">
        <f t="shared" si="63"/>
        <v/>
      </c>
      <c r="AA1018" s="97">
        <f>COUNTIFS($B$1:B1018,B1018,$E$1:E1018,E1018)</f>
        <v>15</v>
      </c>
      <c r="AB1018" s="97"/>
    </row>
    <row r="1019" spans="1:28" ht="19.95" customHeight="1" x14ac:dyDescent="0.3">
      <c r="A1019" s="3" t="s">
        <v>61</v>
      </c>
      <c r="B1019" s="16" t="s">
        <v>2550</v>
      </c>
      <c r="C1019" s="16" t="s">
        <v>2551</v>
      </c>
      <c r="D1019" s="16" t="s">
        <v>64</v>
      </c>
      <c r="E1019" s="16" t="s">
        <v>65</v>
      </c>
      <c r="F1019" s="16" t="s">
        <v>66</v>
      </c>
      <c r="G1019" s="16" t="s">
        <v>2578</v>
      </c>
      <c r="H1019" s="16" t="s">
        <v>2591</v>
      </c>
      <c r="I1019" s="16" t="s">
        <v>2592</v>
      </c>
      <c r="J1019" s="16" t="s">
        <v>23</v>
      </c>
      <c r="K1019" s="16"/>
      <c r="L1019" s="16" t="s">
        <v>412</v>
      </c>
      <c r="M1019" s="16" t="s">
        <v>145</v>
      </c>
      <c r="N1019" s="16" t="s">
        <v>25</v>
      </c>
      <c r="O1019" s="16" t="s">
        <v>146</v>
      </c>
      <c r="P1019" s="16" t="s">
        <v>1423</v>
      </c>
      <c r="Q1019" s="91">
        <v>320</v>
      </c>
      <c r="R1019" s="19">
        <f>IF(EXACT($D$6,"LOT 3 (Tots)"),SUMIF(Inventari!K:K,Tasques!E1019,Inventari!Q:Q),SUMIFS(Inventari!Q:Q,Inventari!O:O,$D$7,Inventari!K:K,Tasques!E1019))</f>
        <v>2</v>
      </c>
      <c r="S1019" s="19"/>
      <c r="T1019" s="91">
        <f t="shared" si="60"/>
        <v>640</v>
      </c>
      <c r="U1019" s="19">
        <v>2</v>
      </c>
      <c r="V1019" s="91">
        <f t="shared" si="61"/>
        <v>1280</v>
      </c>
      <c r="W1019" s="86" t="e">
        <f>_xlfn.XLOOKUP(P1019,#REF!,#REF!)</f>
        <v>#REF!</v>
      </c>
      <c r="X1019" s="78" t="e">
        <f t="shared" si="62"/>
        <v>#REF!</v>
      </c>
      <c r="Y1019" s="78" t="str">
        <f>IF(EXACT(COUNTIFS($B$1:B1019,B1019,$E$1:E1019,E1019),_xlfn.MAXIFS(AA:AA,B:B,B1019,E:E,E1019)),SUMIFS(X:X,B:B,B1019,E:E,E1019),"")</f>
        <v/>
      </c>
      <c r="Z1019" s="79" t="str">
        <f t="shared" si="63"/>
        <v/>
      </c>
      <c r="AA1019" s="97">
        <f>COUNTIFS($B$1:B1019,B1019,$E$1:E1019,E1019)</f>
        <v>16</v>
      </c>
      <c r="AB1019" s="97"/>
    </row>
    <row r="1020" spans="1:28" ht="19.95" customHeight="1" x14ac:dyDescent="0.3">
      <c r="A1020" s="3" t="s">
        <v>61</v>
      </c>
      <c r="B1020" s="16" t="s">
        <v>2550</v>
      </c>
      <c r="C1020" s="16" t="s">
        <v>2551</v>
      </c>
      <c r="D1020" s="16" t="s">
        <v>64</v>
      </c>
      <c r="E1020" s="16" t="s">
        <v>65</v>
      </c>
      <c r="F1020" s="16" t="s">
        <v>66</v>
      </c>
      <c r="G1020" s="16" t="s">
        <v>2578</v>
      </c>
      <c r="H1020" s="16" t="s">
        <v>2593</v>
      </c>
      <c r="I1020" s="16" t="s">
        <v>2594</v>
      </c>
      <c r="J1020" s="16" t="s">
        <v>23</v>
      </c>
      <c r="K1020" s="16"/>
      <c r="L1020" s="16" t="s">
        <v>412</v>
      </c>
      <c r="M1020" s="16" t="s">
        <v>145</v>
      </c>
      <c r="N1020" s="16" t="s">
        <v>25</v>
      </c>
      <c r="O1020" s="16" t="s">
        <v>146</v>
      </c>
      <c r="P1020" s="16" t="s">
        <v>1423</v>
      </c>
      <c r="Q1020" s="91">
        <v>320</v>
      </c>
      <c r="R1020" s="19">
        <f>IF(EXACT($D$6,"LOT 3 (Tots)"),SUMIF(Inventari!K:K,Tasques!E1020,Inventari!Q:Q),SUMIFS(Inventari!Q:Q,Inventari!O:O,$D$7,Inventari!K:K,Tasques!E1020))</f>
        <v>2</v>
      </c>
      <c r="S1020" s="19"/>
      <c r="T1020" s="91">
        <f t="shared" si="60"/>
        <v>640</v>
      </c>
      <c r="U1020" s="19">
        <v>2</v>
      </c>
      <c r="V1020" s="91">
        <f t="shared" si="61"/>
        <v>1280</v>
      </c>
      <c r="W1020" s="86" t="e">
        <f>_xlfn.XLOOKUP(P1020,#REF!,#REF!)</f>
        <v>#REF!</v>
      </c>
      <c r="X1020" s="78" t="e">
        <f t="shared" si="62"/>
        <v>#REF!</v>
      </c>
      <c r="Y1020" s="78" t="str">
        <f>IF(EXACT(COUNTIFS($B$1:B1020,B1020,$E$1:E1020,E1020),_xlfn.MAXIFS(AA:AA,B:B,B1020,E:E,E1020)),SUMIFS(X:X,B:B,B1020,E:E,E1020),"")</f>
        <v/>
      </c>
      <c r="Z1020" s="79" t="str">
        <f t="shared" si="63"/>
        <v/>
      </c>
      <c r="AA1020" s="97">
        <f>COUNTIFS($B$1:B1020,B1020,$E$1:E1020,E1020)</f>
        <v>17</v>
      </c>
      <c r="AB1020" s="97"/>
    </row>
    <row r="1021" spans="1:28" ht="19.95" customHeight="1" x14ac:dyDescent="0.3">
      <c r="A1021" s="3" t="s">
        <v>61</v>
      </c>
      <c r="B1021" s="16" t="s">
        <v>2550</v>
      </c>
      <c r="C1021" s="16" t="s">
        <v>2551</v>
      </c>
      <c r="D1021" s="16" t="s">
        <v>64</v>
      </c>
      <c r="E1021" s="16" t="s">
        <v>65</v>
      </c>
      <c r="F1021" s="16" t="s">
        <v>66</v>
      </c>
      <c r="G1021" s="16" t="s">
        <v>2578</v>
      </c>
      <c r="H1021" s="16" t="s">
        <v>2595</v>
      </c>
      <c r="I1021" s="16" t="s">
        <v>2596</v>
      </c>
      <c r="J1021" s="16" t="s">
        <v>23</v>
      </c>
      <c r="K1021" s="16"/>
      <c r="L1021" s="16" t="s">
        <v>412</v>
      </c>
      <c r="M1021" s="16" t="s">
        <v>145</v>
      </c>
      <c r="N1021" s="16" t="s">
        <v>25</v>
      </c>
      <c r="O1021" s="16" t="s">
        <v>146</v>
      </c>
      <c r="P1021" s="16" t="s">
        <v>1423</v>
      </c>
      <c r="Q1021" s="91">
        <v>320</v>
      </c>
      <c r="R1021" s="19">
        <f>IF(EXACT($D$6,"LOT 3 (Tots)"),SUMIF(Inventari!K:K,Tasques!E1021,Inventari!Q:Q),SUMIFS(Inventari!Q:Q,Inventari!O:O,$D$7,Inventari!K:K,Tasques!E1021))</f>
        <v>2</v>
      </c>
      <c r="S1021" s="19"/>
      <c r="T1021" s="91">
        <f t="shared" si="60"/>
        <v>640</v>
      </c>
      <c r="U1021" s="19">
        <v>2</v>
      </c>
      <c r="V1021" s="91">
        <f t="shared" si="61"/>
        <v>1280</v>
      </c>
      <c r="W1021" s="86" t="e">
        <f>_xlfn.XLOOKUP(P1021,#REF!,#REF!)</f>
        <v>#REF!</v>
      </c>
      <c r="X1021" s="78" t="e">
        <f t="shared" si="62"/>
        <v>#REF!</v>
      </c>
      <c r="Y1021" s="78" t="str">
        <f>IF(EXACT(COUNTIFS($B$1:B1021,B1021,$E$1:E1021,E1021),_xlfn.MAXIFS(AA:AA,B:B,B1021,E:E,E1021)),SUMIFS(X:X,B:B,B1021,E:E,E1021),"")</f>
        <v/>
      </c>
      <c r="Z1021" s="79" t="str">
        <f t="shared" si="63"/>
        <v/>
      </c>
      <c r="AA1021" s="97">
        <f>COUNTIFS($B$1:B1021,B1021,$E$1:E1021,E1021)</f>
        <v>18</v>
      </c>
      <c r="AB1021" s="97"/>
    </row>
    <row r="1022" spans="1:28" ht="19.95" customHeight="1" x14ac:dyDescent="0.3">
      <c r="A1022" s="3" t="s">
        <v>61</v>
      </c>
      <c r="B1022" s="16" t="s">
        <v>2550</v>
      </c>
      <c r="C1022" s="16" t="s">
        <v>2551</v>
      </c>
      <c r="D1022" s="16" t="s">
        <v>64</v>
      </c>
      <c r="E1022" s="16" t="s">
        <v>65</v>
      </c>
      <c r="F1022" s="16" t="s">
        <v>66</v>
      </c>
      <c r="G1022" s="16" t="s">
        <v>2578</v>
      </c>
      <c r="H1022" s="16" t="s">
        <v>2597</v>
      </c>
      <c r="I1022" s="16" t="s">
        <v>2598</v>
      </c>
      <c r="J1022" s="16" t="s">
        <v>23</v>
      </c>
      <c r="K1022" s="16"/>
      <c r="L1022" s="16" t="s">
        <v>412</v>
      </c>
      <c r="M1022" s="16" t="s">
        <v>145</v>
      </c>
      <c r="N1022" s="16" t="s">
        <v>25</v>
      </c>
      <c r="O1022" s="16" t="s">
        <v>146</v>
      </c>
      <c r="P1022" s="16" t="s">
        <v>1423</v>
      </c>
      <c r="Q1022" s="91">
        <v>320</v>
      </c>
      <c r="R1022" s="19">
        <f>IF(EXACT($D$6,"LOT 3 (Tots)"),SUMIF(Inventari!K:K,Tasques!E1022,Inventari!Q:Q),SUMIFS(Inventari!Q:Q,Inventari!O:O,$D$7,Inventari!K:K,Tasques!E1022))</f>
        <v>2</v>
      </c>
      <c r="S1022" s="19"/>
      <c r="T1022" s="91">
        <f t="shared" si="60"/>
        <v>640</v>
      </c>
      <c r="U1022" s="19">
        <v>2</v>
      </c>
      <c r="V1022" s="91">
        <f t="shared" si="61"/>
        <v>1280</v>
      </c>
      <c r="W1022" s="86" t="e">
        <f>_xlfn.XLOOKUP(P1022,#REF!,#REF!)</f>
        <v>#REF!</v>
      </c>
      <c r="X1022" s="78" t="e">
        <f t="shared" si="62"/>
        <v>#REF!</v>
      </c>
      <c r="Y1022" s="78" t="str">
        <f>IF(EXACT(COUNTIFS($B$1:B1022,B1022,$E$1:E1022,E1022),_xlfn.MAXIFS(AA:AA,B:B,B1022,E:E,E1022)),SUMIFS(X:X,B:B,B1022,E:E,E1022),"")</f>
        <v/>
      </c>
      <c r="Z1022" s="79" t="str">
        <f t="shared" si="63"/>
        <v/>
      </c>
      <c r="AA1022" s="97">
        <f>COUNTIFS($B$1:B1022,B1022,$E$1:E1022,E1022)</f>
        <v>19</v>
      </c>
      <c r="AB1022" s="97"/>
    </row>
    <row r="1023" spans="1:28" ht="19.95" customHeight="1" x14ac:dyDescent="0.3">
      <c r="A1023" s="3" t="s">
        <v>61</v>
      </c>
      <c r="B1023" s="16" t="s">
        <v>2550</v>
      </c>
      <c r="C1023" s="16" t="s">
        <v>2551</v>
      </c>
      <c r="D1023" s="16" t="s">
        <v>64</v>
      </c>
      <c r="E1023" s="16" t="s">
        <v>65</v>
      </c>
      <c r="F1023" s="16" t="s">
        <v>66</v>
      </c>
      <c r="G1023" s="16" t="s">
        <v>2578</v>
      </c>
      <c r="H1023" s="16" t="s">
        <v>2599</v>
      </c>
      <c r="I1023" s="16" t="s">
        <v>2600</v>
      </c>
      <c r="J1023" s="16" t="s">
        <v>23</v>
      </c>
      <c r="K1023" s="16"/>
      <c r="L1023" s="16" t="s">
        <v>412</v>
      </c>
      <c r="M1023" s="16" t="s">
        <v>145</v>
      </c>
      <c r="N1023" s="16" t="s">
        <v>25</v>
      </c>
      <c r="O1023" s="16" t="s">
        <v>146</v>
      </c>
      <c r="P1023" s="16" t="s">
        <v>1423</v>
      </c>
      <c r="Q1023" s="91">
        <v>320</v>
      </c>
      <c r="R1023" s="19">
        <f>IF(EXACT($D$6,"LOT 3 (Tots)"),SUMIF(Inventari!K:K,Tasques!E1023,Inventari!Q:Q),SUMIFS(Inventari!Q:Q,Inventari!O:O,$D$7,Inventari!K:K,Tasques!E1023))</f>
        <v>2</v>
      </c>
      <c r="S1023" s="19"/>
      <c r="T1023" s="91">
        <f t="shared" si="60"/>
        <v>640</v>
      </c>
      <c r="U1023" s="19">
        <v>2</v>
      </c>
      <c r="V1023" s="91">
        <f t="shared" si="61"/>
        <v>1280</v>
      </c>
      <c r="W1023" s="86" t="e">
        <f>_xlfn.XLOOKUP(P1023,#REF!,#REF!)</f>
        <v>#REF!</v>
      </c>
      <c r="X1023" s="78" t="e">
        <f t="shared" si="62"/>
        <v>#REF!</v>
      </c>
      <c r="Y1023" s="78" t="e">
        <f>IF(EXACT(COUNTIFS($B$1:B1023,B1023,$E$1:E1023,E1023),_xlfn.MAXIFS(AA:AA,B:B,B1023,E:E,E1023)),SUMIFS(X:X,B:B,B1023,E:E,E1023),"")</f>
        <v>#REF!</v>
      </c>
      <c r="Z1023" s="79" t="str">
        <f t="shared" si="63"/>
        <v/>
      </c>
      <c r="AA1023" s="97">
        <f>COUNTIFS($B$1:B1023,B1023,$E$1:E1023,E1023)</f>
        <v>20</v>
      </c>
      <c r="AB1023" s="97"/>
    </row>
    <row r="1024" spans="1:28" ht="19.95" customHeight="1" x14ac:dyDescent="0.3">
      <c r="A1024" s="3" t="s">
        <v>61</v>
      </c>
      <c r="B1024" s="16" t="s">
        <v>2550</v>
      </c>
      <c r="C1024" s="16" t="s">
        <v>2551</v>
      </c>
      <c r="D1024" s="16" t="s">
        <v>64</v>
      </c>
      <c r="E1024" s="16" t="s">
        <v>2572</v>
      </c>
      <c r="F1024" s="16" t="s">
        <v>2573</v>
      </c>
      <c r="G1024" s="16" t="s">
        <v>2578</v>
      </c>
      <c r="H1024" s="16" t="s">
        <v>2601</v>
      </c>
      <c r="I1024" s="16" t="s">
        <v>2592</v>
      </c>
      <c r="J1024" s="16" t="s">
        <v>23</v>
      </c>
      <c r="K1024" s="16"/>
      <c r="L1024" s="16" t="s">
        <v>412</v>
      </c>
      <c r="M1024" s="16" t="s">
        <v>145</v>
      </c>
      <c r="N1024" s="16" t="s">
        <v>25</v>
      </c>
      <c r="O1024" s="16" t="s">
        <v>146</v>
      </c>
      <c r="P1024" s="16" t="s">
        <v>1423</v>
      </c>
      <c r="Q1024" s="91">
        <v>60</v>
      </c>
      <c r="R1024" s="19">
        <f>IF(EXACT($D$6,"LOT 3 (Tots)"),SUMIF(Inventari!K:K,Tasques!E1024,Inventari!Q:Q),SUMIFS(Inventari!Q:Q,Inventari!O:O,$D$7,Inventari!K:K,Tasques!E1024))</f>
        <v>61</v>
      </c>
      <c r="S1024" s="19"/>
      <c r="T1024" s="91">
        <f t="shared" si="60"/>
        <v>3660</v>
      </c>
      <c r="U1024" s="19">
        <v>2</v>
      </c>
      <c r="V1024" s="91">
        <f t="shared" si="61"/>
        <v>7320</v>
      </c>
      <c r="W1024" s="86" t="e">
        <f>_xlfn.XLOOKUP(P1024,#REF!,#REF!)</f>
        <v>#REF!</v>
      </c>
      <c r="X1024" s="78" t="e">
        <f t="shared" si="62"/>
        <v>#REF!</v>
      </c>
      <c r="Y1024" s="78" t="str">
        <f>IF(EXACT(COUNTIFS($B$1:B1024,B1024,$E$1:E1024,E1024),_xlfn.MAXIFS(AA:AA,B:B,B1024,E:E,E1024)),SUMIFS(X:X,B:B,B1024,E:E,E1024),"")</f>
        <v/>
      </c>
      <c r="Z1024" s="79" t="str">
        <f t="shared" si="63"/>
        <v/>
      </c>
      <c r="AA1024" s="97">
        <f>COUNTIFS($B$1:B1024,B1024,$E$1:E1024,E1024)</f>
        <v>5</v>
      </c>
      <c r="AB1024" s="97"/>
    </row>
    <row r="1025" spans="1:28" ht="19.95" customHeight="1" x14ac:dyDescent="0.3">
      <c r="A1025" s="3" t="s">
        <v>61</v>
      </c>
      <c r="B1025" s="16" t="s">
        <v>2550</v>
      </c>
      <c r="C1025" s="16" t="s">
        <v>2551</v>
      </c>
      <c r="D1025" s="16" t="s">
        <v>64</v>
      </c>
      <c r="E1025" s="16" t="s">
        <v>2572</v>
      </c>
      <c r="F1025" s="16" t="s">
        <v>2573</v>
      </c>
      <c r="G1025" s="16" t="s">
        <v>2578</v>
      </c>
      <c r="H1025" s="16" t="s">
        <v>2602</v>
      </c>
      <c r="I1025" s="16" t="s">
        <v>2580</v>
      </c>
      <c r="J1025" s="16" t="s">
        <v>23</v>
      </c>
      <c r="K1025" s="16"/>
      <c r="L1025" s="16" t="s">
        <v>412</v>
      </c>
      <c r="M1025" s="16" t="s">
        <v>145</v>
      </c>
      <c r="N1025" s="16" t="s">
        <v>25</v>
      </c>
      <c r="O1025" s="16" t="s">
        <v>146</v>
      </c>
      <c r="P1025" s="16" t="s">
        <v>1423</v>
      </c>
      <c r="Q1025" s="91">
        <v>80</v>
      </c>
      <c r="R1025" s="19">
        <f>IF(EXACT($D$6,"LOT 3 (Tots)"),SUMIF(Inventari!K:K,Tasques!E1025,Inventari!Q:Q),SUMIFS(Inventari!Q:Q,Inventari!O:O,$D$7,Inventari!K:K,Tasques!E1025))</f>
        <v>61</v>
      </c>
      <c r="S1025" s="19"/>
      <c r="T1025" s="91">
        <f t="shared" si="60"/>
        <v>4880</v>
      </c>
      <c r="U1025" s="19">
        <v>2</v>
      </c>
      <c r="V1025" s="91">
        <f t="shared" si="61"/>
        <v>9760</v>
      </c>
      <c r="W1025" s="86" t="e">
        <f>_xlfn.XLOOKUP(P1025,#REF!,#REF!)</f>
        <v>#REF!</v>
      </c>
      <c r="X1025" s="78" t="e">
        <f t="shared" si="62"/>
        <v>#REF!</v>
      </c>
      <c r="Y1025" s="78" t="str">
        <f>IF(EXACT(COUNTIFS($B$1:B1025,B1025,$E$1:E1025,E1025),_xlfn.MAXIFS(AA:AA,B:B,B1025,E:E,E1025)),SUMIFS(X:X,B:B,B1025,E:E,E1025),"")</f>
        <v/>
      </c>
      <c r="Z1025" s="79" t="str">
        <f t="shared" si="63"/>
        <v/>
      </c>
      <c r="AA1025" s="97">
        <f>COUNTIFS($B$1:B1025,B1025,$E$1:E1025,E1025)</f>
        <v>6</v>
      </c>
      <c r="AB1025" s="97"/>
    </row>
    <row r="1026" spans="1:28" ht="19.95" customHeight="1" x14ac:dyDescent="0.3">
      <c r="A1026" s="3" t="s">
        <v>61</v>
      </c>
      <c r="B1026" s="16" t="s">
        <v>2550</v>
      </c>
      <c r="C1026" s="16" t="s">
        <v>2551</v>
      </c>
      <c r="D1026" s="16" t="s">
        <v>64</v>
      </c>
      <c r="E1026" s="16" t="s">
        <v>2572</v>
      </c>
      <c r="F1026" s="16" t="s">
        <v>2573</v>
      </c>
      <c r="G1026" s="16" t="s">
        <v>2578</v>
      </c>
      <c r="H1026" s="16" t="s">
        <v>2603</v>
      </c>
      <c r="I1026" s="16" t="s">
        <v>2582</v>
      </c>
      <c r="J1026" s="16" t="s">
        <v>23</v>
      </c>
      <c r="K1026" s="16"/>
      <c r="L1026" s="16" t="s">
        <v>412</v>
      </c>
      <c r="M1026" s="16" t="s">
        <v>145</v>
      </c>
      <c r="N1026" s="16" t="s">
        <v>25</v>
      </c>
      <c r="O1026" s="16" t="s">
        <v>146</v>
      </c>
      <c r="P1026" s="16" t="s">
        <v>1423</v>
      </c>
      <c r="Q1026" s="91">
        <v>80</v>
      </c>
      <c r="R1026" s="19">
        <f>IF(EXACT($D$6,"LOT 3 (Tots)"),SUMIF(Inventari!K:K,Tasques!E1026,Inventari!Q:Q),SUMIFS(Inventari!Q:Q,Inventari!O:O,$D$7,Inventari!K:K,Tasques!E1026))</f>
        <v>61</v>
      </c>
      <c r="S1026" s="19"/>
      <c r="T1026" s="91">
        <f t="shared" si="60"/>
        <v>4880</v>
      </c>
      <c r="U1026" s="19">
        <v>2</v>
      </c>
      <c r="V1026" s="91">
        <f t="shared" si="61"/>
        <v>9760</v>
      </c>
      <c r="W1026" s="86" t="e">
        <f>_xlfn.XLOOKUP(P1026,#REF!,#REF!)</f>
        <v>#REF!</v>
      </c>
      <c r="X1026" s="78" t="e">
        <f t="shared" si="62"/>
        <v>#REF!</v>
      </c>
      <c r="Y1026" s="78" t="str">
        <f>IF(EXACT(COUNTIFS($B$1:B1026,B1026,$E$1:E1026,E1026),_xlfn.MAXIFS(AA:AA,B:B,B1026,E:E,E1026)),SUMIFS(X:X,B:B,B1026,E:E,E1026),"")</f>
        <v/>
      </c>
      <c r="Z1026" s="79" t="str">
        <f t="shared" si="63"/>
        <v/>
      </c>
      <c r="AA1026" s="97">
        <f>COUNTIFS($B$1:B1026,B1026,$E$1:E1026,E1026)</f>
        <v>7</v>
      </c>
      <c r="AB1026" s="97"/>
    </row>
    <row r="1027" spans="1:28" ht="19.95" customHeight="1" x14ac:dyDescent="0.3">
      <c r="A1027" s="3" t="s">
        <v>61</v>
      </c>
      <c r="B1027" s="16" t="s">
        <v>2550</v>
      </c>
      <c r="C1027" s="16" t="s">
        <v>2551</v>
      </c>
      <c r="D1027" s="16" t="s">
        <v>64</v>
      </c>
      <c r="E1027" s="16" t="s">
        <v>2572</v>
      </c>
      <c r="F1027" s="16" t="s">
        <v>2573</v>
      </c>
      <c r="G1027" s="16" t="s">
        <v>2578</v>
      </c>
      <c r="H1027" s="16" t="s">
        <v>2604</v>
      </c>
      <c r="I1027" s="16" t="s">
        <v>2590</v>
      </c>
      <c r="J1027" s="16" t="s">
        <v>23</v>
      </c>
      <c r="K1027" s="16"/>
      <c r="L1027" s="16" t="s">
        <v>412</v>
      </c>
      <c r="M1027" s="16" t="s">
        <v>145</v>
      </c>
      <c r="N1027" s="16" t="s">
        <v>25</v>
      </c>
      <c r="O1027" s="16" t="s">
        <v>146</v>
      </c>
      <c r="P1027" s="16" t="s">
        <v>1423</v>
      </c>
      <c r="Q1027" s="91">
        <v>80</v>
      </c>
      <c r="R1027" s="19">
        <f>IF(EXACT($D$6,"LOT 3 (Tots)"),SUMIF(Inventari!K:K,Tasques!E1027,Inventari!Q:Q),SUMIFS(Inventari!Q:Q,Inventari!O:O,$D$7,Inventari!K:K,Tasques!E1027))</f>
        <v>61</v>
      </c>
      <c r="S1027" s="19"/>
      <c r="T1027" s="91">
        <f t="shared" si="60"/>
        <v>4880</v>
      </c>
      <c r="U1027" s="19">
        <v>2</v>
      </c>
      <c r="V1027" s="91">
        <f t="shared" si="61"/>
        <v>9760</v>
      </c>
      <c r="W1027" s="86" t="e">
        <f>_xlfn.XLOOKUP(P1027,#REF!,#REF!)</f>
        <v>#REF!</v>
      </c>
      <c r="X1027" s="78" t="e">
        <f t="shared" si="62"/>
        <v>#REF!</v>
      </c>
      <c r="Y1027" s="78" t="str">
        <f>IF(EXACT(COUNTIFS($B$1:B1027,B1027,$E$1:E1027,E1027),_xlfn.MAXIFS(AA:AA,B:B,B1027,E:E,E1027)),SUMIFS(X:X,B:B,B1027,E:E,E1027),"")</f>
        <v/>
      </c>
      <c r="Z1027" s="79" t="str">
        <f t="shared" si="63"/>
        <v/>
      </c>
      <c r="AA1027" s="97">
        <f>COUNTIFS($B$1:B1027,B1027,$E$1:E1027,E1027)</f>
        <v>8</v>
      </c>
      <c r="AB1027" s="97"/>
    </row>
    <row r="1028" spans="1:28" ht="19.95" customHeight="1" x14ac:dyDescent="0.3">
      <c r="A1028" s="3" t="s">
        <v>61</v>
      </c>
      <c r="B1028" s="16" t="s">
        <v>2550</v>
      </c>
      <c r="C1028" s="16" t="s">
        <v>2551</v>
      </c>
      <c r="D1028" s="16" t="s">
        <v>64</v>
      </c>
      <c r="E1028" s="16" t="s">
        <v>2572</v>
      </c>
      <c r="F1028" s="16" t="s">
        <v>2573</v>
      </c>
      <c r="G1028" s="16" t="s">
        <v>2578</v>
      </c>
      <c r="H1028" s="16" t="s">
        <v>2605</v>
      </c>
      <c r="I1028" s="16" t="s">
        <v>2598</v>
      </c>
      <c r="J1028" s="16" t="s">
        <v>23</v>
      </c>
      <c r="K1028" s="16"/>
      <c r="L1028" s="16" t="s">
        <v>412</v>
      </c>
      <c r="M1028" s="16" t="s">
        <v>145</v>
      </c>
      <c r="N1028" s="16" t="s">
        <v>25</v>
      </c>
      <c r="O1028" s="16" t="s">
        <v>146</v>
      </c>
      <c r="P1028" s="16" t="s">
        <v>1423</v>
      </c>
      <c r="Q1028" s="91">
        <v>60</v>
      </c>
      <c r="R1028" s="19">
        <f>IF(EXACT($D$6,"LOT 3 (Tots)"),SUMIF(Inventari!K:K,Tasques!E1028,Inventari!Q:Q),SUMIFS(Inventari!Q:Q,Inventari!O:O,$D$7,Inventari!K:K,Tasques!E1028))</f>
        <v>61</v>
      </c>
      <c r="S1028" s="19"/>
      <c r="T1028" s="91">
        <f t="shared" si="60"/>
        <v>3660</v>
      </c>
      <c r="U1028" s="19">
        <v>2</v>
      </c>
      <c r="V1028" s="91">
        <f t="shared" si="61"/>
        <v>7320</v>
      </c>
      <c r="W1028" s="86" t="e">
        <f>_xlfn.XLOOKUP(P1028,#REF!,#REF!)</f>
        <v>#REF!</v>
      </c>
      <c r="X1028" s="78" t="e">
        <f t="shared" si="62"/>
        <v>#REF!</v>
      </c>
      <c r="Y1028" s="78" t="str">
        <f>IF(EXACT(COUNTIFS($B$1:B1028,B1028,$E$1:E1028,E1028),_xlfn.MAXIFS(AA:AA,B:B,B1028,E:E,E1028)),SUMIFS(X:X,B:B,B1028,E:E,E1028),"")</f>
        <v/>
      </c>
      <c r="Z1028" s="79" t="str">
        <f t="shared" si="63"/>
        <v/>
      </c>
      <c r="AA1028" s="97">
        <f>COUNTIFS($B$1:B1028,B1028,$E$1:E1028,E1028)</f>
        <v>9</v>
      </c>
      <c r="AB1028" s="97"/>
    </row>
    <row r="1029" spans="1:28" ht="19.95" customHeight="1" x14ac:dyDescent="0.3">
      <c r="A1029" s="3" t="s">
        <v>61</v>
      </c>
      <c r="B1029" s="16" t="s">
        <v>2550</v>
      </c>
      <c r="C1029" s="16" t="s">
        <v>2551</v>
      </c>
      <c r="D1029" s="16" t="s">
        <v>64</v>
      </c>
      <c r="E1029" s="16" t="s">
        <v>2572</v>
      </c>
      <c r="F1029" s="16" t="s">
        <v>2573</v>
      </c>
      <c r="G1029" s="16" t="s">
        <v>2578</v>
      </c>
      <c r="H1029" s="16" t="s">
        <v>2606</v>
      </c>
      <c r="I1029" s="16" t="s">
        <v>2600</v>
      </c>
      <c r="J1029" s="16" t="s">
        <v>23</v>
      </c>
      <c r="K1029" s="16"/>
      <c r="L1029" s="16" t="s">
        <v>412</v>
      </c>
      <c r="M1029" s="16" t="s">
        <v>145</v>
      </c>
      <c r="N1029" s="16" t="s">
        <v>25</v>
      </c>
      <c r="O1029" s="16" t="s">
        <v>146</v>
      </c>
      <c r="P1029" s="16" t="s">
        <v>1423</v>
      </c>
      <c r="Q1029" s="91">
        <v>60</v>
      </c>
      <c r="R1029" s="19">
        <f>IF(EXACT($D$6,"LOT 3 (Tots)"),SUMIF(Inventari!K:K,Tasques!E1029,Inventari!Q:Q),SUMIFS(Inventari!Q:Q,Inventari!O:O,$D$7,Inventari!K:K,Tasques!E1029))</f>
        <v>61</v>
      </c>
      <c r="S1029" s="19"/>
      <c r="T1029" s="91">
        <f t="shared" si="60"/>
        <v>3660</v>
      </c>
      <c r="U1029" s="19">
        <v>2</v>
      </c>
      <c r="V1029" s="91">
        <f t="shared" si="61"/>
        <v>7320</v>
      </c>
      <c r="W1029" s="86" t="e">
        <f>_xlfn.XLOOKUP(P1029,#REF!,#REF!)</f>
        <v>#REF!</v>
      </c>
      <c r="X1029" s="78" t="e">
        <f t="shared" si="62"/>
        <v>#REF!</v>
      </c>
      <c r="Y1029" s="78" t="e">
        <f>IF(EXACT(COUNTIFS($B$1:B1029,B1029,$E$1:E1029,E1029),_xlfn.MAXIFS(AA:AA,B:B,B1029,E:E,E1029)),SUMIFS(X:X,B:B,B1029,E:E,E1029),"")</f>
        <v>#REF!</v>
      </c>
      <c r="Z1029" s="79" t="str">
        <f t="shared" si="63"/>
        <v/>
      </c>
      <c r="AA1029" s="97">
        <f>COUNTIFS($B$1:B1029,B1029,$E$1:E1029,E1029)</f>
        <v>10</v>
      </c>
      <c r="AB1029" s="97"/>
    </row>
    <row r="1030" spans="1:28" ht="19.95" customHeight="1" x14ac:dyDescent="0.3">
      <c r="A1030" s="3" t="s">
        <v>61</v>
      </c>
      <c r="B1030" s="16" t="s">
        <v>2550</v>
      </c>
      <c r="C1030" s="16" t="s">
        <v>2551</v>
      </c>
      <c r="D1030" s="16" t="s">
        <v>64</v>
      </c>
      <c r="E1030" s="16" t="s">
        <v>2607</v>
      </c>
      <c r="F1030" s="16" t="s">
        <v>2608</v>
      </c>
      <c r="G1030" s="16" t="s">
        <v>2609</v>
      </c>
      <c r="H1030" s="16" t="s">
        <v>2610</v>
      </c>
      <c r="I1030" s="16" t="s">
        <v>2611</v>
      </c>
      <c r="J1030" s="16" t="s">
        <v>23</v>
      </c>
      <c r="K1030" s="16"/>
      <c r="L1030" s="16" t="s">
        <v>412</v>
      </c>
      <c r="M1030" s="16" t="s">
        <v>145</v>
      </c>
      <c r="N1030" s="16" t="s">
        <v>25</v>
      </c>
      <c r="O1030" s="16" t="s">
        <v>146</v>
      </c>
      <c r="P1030" s="16" t="s">
        <v>1423</v>
      </c>
      <c r="Q1030" s="91">
        <v>450</v>
      </c>
      <c r="R1030" s="19">
        <f>IF(EXACT($D$6,"LOT 3 (Tots)"),SUMIF(Inventari!K:K,Tasques!E1030,Inventari!Q:Q),SUMIFS(Inventari!Q:Q,Inventari!O:O,$D$7,Inventari!K:K,Tasques!E1030))</f>
        <v>10</v>
      </c>
      <c r="S1030" s="19"/>
      <c r="T1030" s="91">
        <f t="shared" si="60"/>
        <v>4500</v>
      </c>
      <c r="U1030" s="19">
        <v>2</v>
      </c>
      <c r="V1030" s="91">
        <f t="shared" si="61"/>
        <v>9000</v>
      </c>
      <c r="W1030" s="86" t="e">
        <f>_xlfn.XLOOKUP(P1030,#REF!,#REF!)</f>
        <v>#REF!</v>
      </c>
      <c r="X1030" s="78" t="e">
        <f t="shared" si="62"/>
        <v>#REF!</v>
      </c>
      <c r="Y1030" s="78" t="str">
        <f>IF(EXACT(COUNTIFS($B$1:B1030,B1030,$E$1:E1030,E1030),_xlfn.MAXIFS(AA:AA,B:B,B1030,E:E,E1030)),SUMIFS(X:X,B:B,B1030,E:E,E1030),"")</f>
        <v/>
      </c>
      <c r="Z1030" s="79" t="str">
        <f t="shared" si="63"/>
        <v/>
      </c>
      <c r="AA1030" s="97">
        <f>COUNTIFS($B$1:B1030,B1030,$E$1:E1030,E1030)</f>
        <v>1</v>
      </c>
      <c r="AB1030" s="97"/>
    </row>
    <row r="1031" spans="1:28" ht="19.95" customHeight="1" x14ac:dyDescent="0.3">
      <c r="A1031" s="3" t="s">
        <v>61</v>
      </c>
      <c r="B1031" s="16" t="s">
        <v>2550</v>
      </c>
      <c r="C1031" s="16" t="s">
        <v>2551</v>
      </c>
      <c r="D1031" s="16" t="s">
        <v>64</v>
      </c>
      <c r="E1031" s="16" t="s">
        <v>2607</v>
      </c>
      <c r="F1031" s="16" t="s">
        <v>2608</v>
      </c>
      <c r="G1031" s="16" t="s">
        <v>2609</v>
      </c>
      <c r="H1031" s="16" t="s">
        <v>2612</v>
      </c>
      <c r="I1031" s="16" t="s">
        <v>2613</v>
      </c>
      <c r="J1031" s="16" t="s">
        <v>23</v>
      </c>
      <c r="K1031" s="16"/>
      <c r="L1031" s="16" t="s">
        <v>412</v>
      </c>
      <c r="M1031" s="16" t="s">
        <v>145</v>
      </c>
      <c r="N1031" s="16" t="s">
        <v>25</v>
      </c>
      <c r="O1031" s="16" t="s">
        <v>146</v>
      </c>
      <c r="P1031" s="16" t="s">
        <v>1423</v>
      </c>
      <c r="Q1031" s="91">
        <v>450</v>
      </c>
      <c r="R1031" s="19">
        <f>IF(EXACT($D$6,"LOT 3 (Tots)"),SUMIF(Inventari!K:K,Tasques!E1031,Inventari!Q:Q),SUMIFS(Inventari!Q:Q,Inventari!O:O,$D$7,Inventari!K:K,Tasques!E1031))</f>
        <v>10</v>
      </c>
      <c r="S1031" s="19"/>
      <c r="T1031" s="91">
        <f t="shared" si="60"/>
        <v>4500</v>
      </c>
      <c r="U1031" s="19">
        <v>2</v>
      </c>
      <c r="V1031" s="91">
        <f t="shared" si="61"/>
        <v>9000</v>
      </c>
      <c r="W1031" s="86" t="e">
        <f>_xlfn.XLOOKUP(P1031,#REF!,#REF!)</f>
        <v>#REF!</v>
      </c>
      <c r="X1031" s="78" t="e">
        <f t="shared" si="62"/>
        <v>#REF!</v>
      </c>
      <c r="Y1031" s="78" t="str">
        <f>IF(EXACT(COUNTIFS($B$1:B1031,B1031,$E$1:E1031,E1031),_xlfn.MAXIFS(AA:AA,B:B,B1031,E:E,E1031)),SUMIFS(X:X,B:B,B1031,E:E,E1031),"")</f>
        <v/>
      </c>
      <c r="Z1031" s="79" t="str">
        <f t="shared" si="63"/>
        <v/>
      </c>
      <c r="AA1031" s="97">
        <f>COUNTIFS($B$1:B1031,B1031,$E$1:E1031,E1031)</f>
        <v>2</v>
      </c>
      <c r="AB1031" s="97"/>
    </row>
    <row r="1032" spans="1:28" ht="19.95" customHeight="1" x14ac:dyDescent="0.3">
      <c r="A1032" s="3" t="s">
        <v>61</v>
      </c>
      <c r="B1032" s="16" t="s">
        <v>2550</v>
      </c>
      <c r="C1032" s="16" t="s">
        <v>2551</v>
      </c>
      <c r="D1032" s="16" t="s">
        <v>64</v>
      </c>
      <c r="E1032" s="16" t="s">
        <v>2607</v>
      </c>
      <c r="F1032" s="16" t="s">
        <v>2608</v>
      </c>
      <c r="G1032" s="16" t="s">
        <v>2609</v>
      </c>
      <c r="H1032" s="16" t="s">
        <v>2614</v>
      </c>
      <c r="I1032" s="16" t="s">
        <v>2615</v>
      </c>
      <c r="J1032" s="16" t="s">
        <v>23</v>
      </c>
      <c r="K1032" s="16"/>
      <c r="L1032" s="16" t="s">
        <v>412</v>
      </c>
      <c r="M1032" s="16" t="s">
        <v>145</v>
      </c>
      <c r="N1032" s="16" t="s">
        <v>25</v>
      </c>
      <c r="O1032" s="16" t="s">
        <v>146</v>
      </c>
      <c r="P1032" s="16" t="s">
        <v>1423</v>
      </c>
      <c r="Q1032" s="91">
        <v>450</v>
      </c>
      <c r="R1032" s="19">
        <f>IF(EXACT($D$6,"LOT 3 (Tots)"),SUMIF(Inventari!K:K,Tasques!E1032,Inventari!Q:Q),SUMIFS(Inventari!Q:Q,Inventari!O:O,$D$7,Inventari!K:K,Tasques!E1032))</f>
        <v>10</v>
      </c>
      <c r="S1032" s="19"/>
      <c r="T1032" s="91">
        <f t="shared" si="60"/>
        <v>4500</v>
      </c>
      <c r="U1032" s="19">
        <v>2</v>
      </c>
      <c r="V1032" s="91">
        <f t="shared" si="61"/>
        <v>9000</v>
      </c>
      <c r="W1032" s="86" t="e">
        <f>_xlfn.XLOOKUP(P1032,#REF!,#REF!)</f>
        <v>#REF!</v>
      </c>
      <c r="X1032" s="78" t="e">
        <f t="shared" si="62"/>
        <v>#REF!</v>
      </c>
      <c r="Y1032" s="78" t="str">
        <f>IF(EXACT(COUNTIFS($B$1:B1032,B1032,$E$1:E1032,E1032),_xlfn.MAXIFS(AA:AA,B:B,B1032,E:E,E1032)),SUMIFS(X:X,B:B,B1032,E:E,E1032),"")</f>
        <v/>
      </c>
      <c r="Z1032" s="79" t="str">
        <f t="shared" si="63"/>
        <v/>
      </c>
      <c r="AA1032" s="97">
        <f>COUNTIFS($B$1:B1032,B1032,$E$1:E1032,E1032)</f>
        <v>3</v>
      </c>
      <c r="AB1032" s="97"/>
    </row>
    <row r="1033" spans="1:28" ht="19.95" customHeight="1" x14ac:dyDescent="0.3">
      <c r="A1033" s="3" t="s">
        <v>61</v>
      </c>
      <c r="B1033" s="16" t="s">
        <v>2550</v>
      </c>
      <c r="C1033" s="16" t="s">
        <v>2551</v>
      </c>
      <c r="D1033" s="16" t="s">
        <v>64</v>
      </c>
      <c r="E1033" s="16" t="s">
        <v>2607</v>
      </c>
      <c r="F1033" s="16" t="s">
        <v>2608</v>
      </c>
      <c r="G1033" s="16" t="s">
        <v>2609</v>
      </c>
      <c r="H1033" s="16" t="s">
        <v>2616</v>
      </c>
      <c r="I1033" s="16" t="s">
        <v>2560</v>
      </c>
      <c r="J1033" s="16" t="s">
        <v>23</v>
      </c>
      <c r="K1033" s="16"/>
      <c r="L1033" s="16" t="s">
        <v>412</v>
      </c>
      <c r="M1033" s="16" t="s">
        <v>145</v>
      </c>
      <c r="N1033" s="16" t="s">
        <v>25</v>
      </c>
      <c r="O1033" s="16" t="s">
        <v>146</v>
      </c>
      <c r="P1033" s="16" t="s">
        <v>1423</v>
      </c>
      <c r="Q1033" s="91">
        <v>450</v>
      </c>
      <c r="R1033" s="19">
        <f>IF(EXACT($D$6,"LOT 3 (Tots)"),SUMIF(Inventari!K:K,Tasques!E1033,Inventari!Q:Q),SUMIFS(Inventari!Q:Q,Inventari!O:O,$D$7,Inventari!K:K,Tasques!E1033))</f>
        <v>10</v>
      </c>
      <c r="S1033" s="19"/>
      <c r="T1033" s="91">
        <f t="shared" ref="T1033:T1091" si="64">Q1033*R1033</f>
        <v>4500</v>
      </c>
      <c r="U1033" s="19">
        <v>2</v>
      </c>
      <c r="V1033" s="91">
        <f t="shared" ref="V1033:V1091" si="65">T1033*U1033</f>
        <v>9000</v>
      </c>
      <c r="W1033" s="86" t="e">
        <f>_xlfn.XLOOKUP(P1033,#REF!,#REF!)</f>
        <v>#REF!</v>
      </c>
      <c r="X1033" s="78" t="e">
        <f t="shared" ref="X1033:X1091" si="66">(V1033/3600)*W1033</f>
        <v>#REF!</v>
      </c>
      <c r="Y1033" s="78" t="str">
        <f>IF(EXACT(COUNTIFS($B$1:B1033,B1033,$E$1:E1033,E1033),_xlfn.MAXIFS(AA:AA,B:B,B1033,E:E,E1033)),SUMIFS(X:X,B:B,B1033,E:E,E1033),"")</f>
        <v/>
      </c>
      <c r="Z1033" s="79" t="str">
        <f t="shared" si="63"/>
        <v/>
      </c>
      <c r="AA1033" s="97">
        <f>COUNTIFS($B$1:B1033,B1033,$E$1:E1033,E1033)</f>
        <v>4</v>
      </c>
      <c r="AB1033" s="97"/>
    </row>
    <row r="1034" spans="1:28" ht="19.95" customHeight="1" x14ac:dyDescent="0.3">
      <c r="A1034" s="3" t="s">
        <v>61</v>
      </c>
      <c r="B1034" s="16" t="s">
        <v>2550</v>
      </c>
      <c r="C1034" s="16" t="s">
        <v>2551</v>
      </c>
      <c r="D1034" s="16" t="s">
        <v>64</v>
      </c>
      <c r="E1034" s="16" t="s">
        <v>2607</v>
      </c>
      <c r="F1034" s="16" t="s">
        <v>2608</v>
      </c>
      <c r="G1034" s="16" t="s">
        <v>2617</v>
      </c>
      <c r="H1034" s="16" t="s">
        <v>2618</v>
      </c>
      <c r="I1034" s="16" t="s">
        <v>2619</v>
      </c>
      <c r="J1034" s="16" t="s">
        <v>23</v>
      </c>
      <c r="K1034" s="16"/>
      <c r="L1034" s="16" t="s">
        <v>412</v>
      </c>
      <c r="M1034" s="16" t="s">
        <v>145</v>
      </c>
      <c r="N1034" s="16" t="s">
        <v>25</v>
      </c>
      <c r="O1034" s="16" t="s">
        <v>146</v>
      </c>
      <c r="P1034" s="16" t="s">
        <v>1423</v>
      </c>
      <c r="Q1034" s="91">
        <v>14400</v>
      </c>
      <c r="R1034" s="19">
        <f>IF(EXACT($D$6,"LOT 3 (Tots)"),SUMIF(Inventari!K:K,Tasques!E1034,Inventari!Q:Q),SUMIFS(Inventari!Q:Q,Inventari!O:O,$D$7,Inventari!K:K,Tasques!E1034))</f>
        <v>10</v>
      </c>
      <c r="S1034" s="19"/>
      <c r="T1034" s="91">
        <f t="shared" si="64"/>
        <v>144000</v>
      </c>
      <c r="U1034" s="19">
        <v>2</v>
      </c>
      <c r="V1034" s="91">
        <f t="shared" si="65"/>
        <v>288000</v>
      </c>
      <c r="W1034" s="86" t="e">
        <f>_xlfn.XLOOKUP(P1034,#REF!,#REF!)</f>
        <v>#REF!</v>
      </c>
      <c r="X1034" s="78" t="e">
        <f t="shared" si="66"/>
        <v>#REF!</v>
      </c>
      <c r="Y1034" s="78" t="str">
        <f>IF(EXACT(COUNTIFS($B$1:B1034,B1034,$E$1:E1034,E1034),_xlfn.MAXIFS(AA:AA,B:B,B1034,E:E,E1034)),SUMIFS(X:X,B:B,B1034,E:E,E1034),"")</f>
        <v/>
      </c>
      <c r="Z1034" s="79" t="str">
        <f t="shared" si="63"/>
        <v/>
      </c>
      <c r="AA1034" s="97">
        <f>COUNTIFS($B$1:B1034,B1034,$E$1:E1034,E1034)</f>
        <v>5</v>
      </c>
      <c r="AB1034" s="97"/>
    </row>
    <row r="1035" spans="1:28" ht="19.95" customHeight="1" x14ac:dyDescent="0.3">
      <c r="A1035" s="3" t="s">
        <v>61</v>
      </c>
      <c r="B1035" s="16" t="s">
        <v>2550</v>
      </c>
      <c r="C1035" s="16" t="s">
        <v>2551</v>
      </c>
      <c r="D1035" s="16" t="s">
        <v>64</v>
      </c>
      <c r="E1035" s="16" t="s">
        <v>2607</v>
      </c>
      <c r="F1035" s="16" t="s">
        <v>2608</v>
      </c>
      <c r="G1035" s="16" t="s">
        <v>2617</v>
      </c>
      <c r="H1035" s="16" t="s">
        <v>2620</v>
      </c>
      <c r="I1035" s="16" t="s">
        <v>2621</v>
      </c>
      <c r="J1035" s="16" t="s">
        <v>23</v>
      </c>
      <c r="K1035" s="16"/>
      <c r="L1035" s="16" t="s">
        <v>412</v>
      </c>
      <c r="M1035" s="16" t="s">
        <v>145</v>
      </c>
      <c r="N1035" s="16" t="s">
        <v>25</v>
      </c>
      <c r="O1035" s="16" t="s">
        <v>146</v>
      </c>
      <c r="P1035" s="16" t="s">
        <v>1423</v>
      </c>
      <c r="Q1035" s="91">
        <v>14400</v>
      </c>
      <c r="R1035" s="19">
        <f>IF(EXACT($D$6,"LOT 3 (Tots)"),SUMIF(Inventari!K:K,Tasques!E1035,Inventari!Q:Q),SUMIFS(Inventari!Q:Q,Inventari!O:O,$D$7,Inventari!K:K,Tasques!E1035))</f>
        <v>10</v>
      </c>
      <c r="S1035" s="19"/>
      <c r="T1035" s="91">
        <f t="shared" si="64"/>
        <v>144000</v>
      </c>
      <c r="U1035" s="19">
        <v>2</v>
      </c>
      <c r="V1035" s="91">
        <f t="shared" si="65"/>
        <v>288000</v>
      </c>
      <c r="W1035" s="86" t="e">
        <f>_xlfn.XLOOKUP(P1035,#REF!,#REF!)</f>
        <v>#REF!</v>
      </c>
      <c r="X1035" s="78" t="e">
        <f t="shared" si="66"/>
        <v>#REF!</v>
      </c>
      <c r="Y1035" s="78" t="str">
        <f>IF(EXACT(COUNTIFS($B$1:B1035,B1035,$E$1:E1035,E1035),_xlfn.MAXIFS(AA:AA,B:B,B1035,E:E,E1035)),SUMIFS(X:X,B:B,B1035,E:E,E1035),"")</f>
        <v/>
      </c>
      <c r="Z1035" s="79" t="str">
        <f t="shared" si="63"/>
        <v/>
      </c>
      <c r="AA1035" s="97">
        <f>COUNTIFS($B$1:B1035,B1035,$E$1:E1035,E1035)</f>
        <v>6</v>
      </c>
      <c r="AB1035" s="97"/>
    </row>
    <row r="1036" spans="1:28" ht="19.95" customHeight="1" x14ac:dyDescent="0.3">
      <c r="A1036" s="3" t="s">
        <v>61</v>
      </c>
      <c r="B1036" s="16" t="s">
        <v>2550</v>
      </c>
      <c r="C1036" s="16" t="s">
        <v>2551</v>
      </c>
      <c r="D1036" s="16" t="s">
        <v>64</v>
      </c>
      <c r="E1036" s="16" t="s">
        <v>2607</v>
      </c>
      <c r="F1036" s="16" t="s">
        <v>2608</v>
      </c>
      <c r="G1036" s="16" t="s">
        <v>2617</v>
      </c>
      <c r="H1036" s="16" t="s">
        <v>2622</v>
      </c>
      <c r="I1036" s="16" t="s">
        <v>2623</v>
      </c>
      <c r="J1036" s="16" t="s">
        <v>23</v>
      </c>
      <c r="K1036" s="16"/>
      <c r="L1036" s="16" t="s">
        <v>412</v>
      </c>
      <c r="M1036" s="16" t="s">
        <v>145</v>
      </c>
      <c r="N1036" s="16" t="s">
        <v>25</v>
      </c>
      <c r="O1036" s="16" t="s">
        <v>146</v>
      </c>
      <c r="P1036" s="16" t="s">
        <v>1423</v>
      </c>
      <c r="Q1036" s="91">
        <v>14400</v>
      </c>
      <c r="R1036" s="19">
        <f>IF(EXACT($D$6,"LOT 3 (Tots)"),SUMIF(Inventari!K:K,Tasques!E1036,Inventari!Q:Q),SUMIFS(Inventari!Q:Q,Inventari!O:O,$D$7,Inventari!K:K,Tasques!E1036))</f>
        <v>10</v>
      </c>
      <c r="S1036" s="19"/>
      <c r="T1036" s="91">
        <f t="shared" si="64"/>
        <v>144000</v>
      </c>
      <c r="U1036" s="19">
        <v>2</v>
      </c>
      <c r="V1036" s="91">
        <f t="shared" si="65"/>
        <v>288000</v>
      </c>
      <c r="W1036" s="86" t="e">
        <f>_xlfn.XLOOKUP(P1036,#REF!,#REF!)</f>
        <v>#REF!</v>
      </c>
      <c r="X1036" s="78" t="e">
        <f t="shared" si="66"/>
        <v>#REF!</v>
      </c>
      <c r="Y1036" s="78" t="str">
        <f>IF(EXACT(COUNTIFS($B$1:B1036,B1036,$E$1:E1036,E1036),_xlfn.MAXIFS(AA:AA,B:B,B1036,E:E,E1036)),SUMIFS(X:X,B:B,B1036,E:E,E1036),"")</f>
        <v/>
      </c>
      <c r="Z1036" s="79" t="str">
        <f t="shared" ref="Z1036:Z1099" si="67">IF(EXACT(AB1036,""),IF(EXACT(B1036,B1037),"",SUMIF(B:B,B1036,Y:Y)),AB1036)</f>
        <v/>
      </c>
      <c r="AA1036" s="97">
        <f>COUNTIFS($B$1:B1036,B1036,$E$1:E1036,E1036)</f>
        <v>7</v>
      </c>
      <c r="AB1036" s="97"/>
    </row>
    <row r="1037" spans="1:28" ht="19.95" customHeight="1" x14ac:dyDescent="0.3">
      <c r="A1037" s="3" t="s">
        <v>61</v>
      </c>
      <c r="B1037" s="16" t="s">
        <v>2550</v>
      </c>
      <c r="C1037" s="16" t="s">
        <v>2551</v>
      </c>
      <c r="D1037" s="16" t="s">
        <v>64</v>
      </c>
      <c r="E1037" s="16" t="s">
        <v>2607</v>
      </c>
      <c r="F1037" s="16" t="s">
        <v>2608</v>
      </c>
      <c r="G1037" s="16" t="s">
        <v>2617</v>
      </c>
      <c r="H1037" s="16" t="s">
        <v>2624</v>
      </c>
      <c r="I1037" s="16" t="s">
        <v>2625</v>
      </c>
      <c r="J1037" s="16" t="s">
        <v>23</v>
      </c>
      <c r="K1037" s="16"/>
      <c r="L1037" s="16" t="s">
        <v>412</v>
      </c>
      <c r="M1037" s="16" t="s">
        <v>145</v>
      </c>
      <c r="N1037" s="16" t="s">
        <v>25</v>
      </c>
      <c r="O1037" s="16" t="s">
        <v>146</v>
      </c>
      <c r="P1037" s="16" t="s">
        <v>1423</v>
      </c>
      <c r="Q1037" s="91">
        <v>14400</v>
      </c>
      <c r="R1037" s="19">
        <f>IF(EXACT($D$6,"LOT 3 (Tots)"),SUMIF(Inventari!K:K,Tasques!E1037,Inventari!Q:Q),SUMIFS(Inventari!Q:Q,Inventari!O:O,$D$7,Inventari!K:K,Tasques!E1037))</f>
        <v>10</v>
      </c>
      <c r="S1037" s="19"/>
      <c r="T1037" s="91">
        <f t="shared" si="64"/>
        <v>144000</v>
      </c>
      <c r="U1037" s="19">
        <v>2</v>
      </c>
      <c r="V1037" s="91">
        <f t="shared" si="65"/>
        <v>288000</v>
      </c>
      <c r="W1037" s="86" t="e">
        <f>_xlfn.XLOOKUP(P1037,#REF!,#REF!)</f>
        <v>#REF!</v>
      </c>
      <c r="X1037" s="78" t="e">
        <f t="shared" si="66"/>
        <v>#REF!</v>
      </c>
      <c r="Y1037" s="78" t="e">
        <f>IF(EXACT(COUNTIFS($B$1:B1037,B1037,$E$1:E1037,E1037),_xlfn.MAXIFS(AA:AA,B:B,B1037,E:E,E1037)),SUMIFS(X:X,B:B,B1037,E:E,E1037),"")</f>
        <v>#REF!</v>
      </c>
      <c r="Z1037" s="79" t="e">
        <f t="shared" si="67"/>
        <v>#REF!</v>
      </c>
      <c r="AA1037" s="97">
        <f>COUNTIFS($B$1:B1037,B1037,$E$1:E1037,E1037)</f>
        <v>8</v>
      </c>
      <c r="AB1037" s="97"/>
    </row>
    <row r="1038" spans="1:28" ht="19.95" customHeight="1" x14ac:dyDescent="0.3">
      <c r="A1038" s="9" t="s">
        <v>61</v>
      </c>
      <c r="B1038" s="21" t="s">
        <v>2626</v>
      </c>
      <c r="C1038" s="21" t="s">
        <v>2627</v>
      </c>
      <c r="D1038" s="21" t="s">
        <v>64</v>
      </c>
      <c r="E1038" s="21" t="s">
        <v>65</v>
      </c>
      <c r="F1038" s="21" t="s">
        <v>66</v>
      </c>
      <c r="G1038" s="21" t="s">
        <v>2628</v>
      </c>
      <c r="H1038" s="21" t="s">
        <v>2629</v>
      </c>
      <c r="I1038" s="21" t="s">
        <v>2630</v>
      </c>
      <c r="J1038" s="21" t="s">
        <v>23</v>
      </c>
      <c r="K1038" s="21"/>
      <c r="L1038" s="21" t="s">
        <v>120</v>
      </c>
      <c r="M1038" s="21" t="s">
        <v>145</v>
      </c>
      <c r="N1038" s="21" t="s">
        <v>25</v>
      </c>
      <c r="O1038" s="21" t="s">
        <v>146</v>
      </c>
      <c r="P1038" s="21" t="s">
        <v>1423</v>
      </c>
      <c r="Q1038" s="92">
        <v>600</v>
      </c>
      <c r="R1038" s="22">
        <f>IF(EXACT($D$6,"LOT 3 (Tots)"),SUMIF(Inventari!K:K,Tasques!E1038,Inventari!Q:Q),SUMIFS(Inventari!Q:Q,Inventari!O:O,$D$7,Inventari!K:K,Tasques!E1038))</f>
        <v>2</v>
      </c>
      <c r="S1038" s="22"/>
      <c r="T1038" s="92">
        <f t="shared" si="64"/>
        <v>1200</v>
      </c>
      <c r="U1038" s="22">
        <v>1</v>
      </c>
      <c r="V1038" s="92">
        <f t="shared" si="65"/>
        <v>1200</v>
      </c>
      <c r="W1038" s="87" t="e">
        <f>_xlfn.XLOOKUP(P1038,#REF!,#REF!)</f>
        <v>#REF!</v>
      </c>
      <c r="X1038" s="80" t="e">
        <f t="shared" si="66"/>
        <v>#REF!</v>
      </c>
      <c r="Y1038" s="80" t="str">
        <f>IF(EXACT(COUNTIFS($B$1:B1038,B1038,$E$1:E1038,E1038),_xlfn.MAXIFS(AA:AA,B:B,B1038,E:E,E1038)),SUMIFS(X:X,B:B,B1038,E:E,E1038),"")</f>
        <v/>
      </c>
      <c r="Z1038" s="81" t="str">
        <f t="shared" si="67"/>
        <v/>
      </c>
      <c r="AA1038" s="98">
        <f>COUNTIFS($B$1:B1038,B1038,$E$1:E1038,E1038)</f>
        <v>1</v>
      </c>
      <c r="AB1038" s="98"/>
    </row>
    <row r="1039" spans="1:28" ht="19.95" customHeight="1" x14ac:dyDescent="0.3">
      <c r="A1039" s="9" t="s">
        <v>61</v>
      </c>
      <c r="B1039" s="21" t="s">
        <v>2626</v>
      </c>
      <c r="C1039" s="21" t="s">
        <v>2627</v>
      </c>
      <c r="D1039" s="21" t="s">
        <v>64</v>
      </c>
      <c r="E1039" s="21" t="s">
        <v>65</v>
      </c>
      <c r="F1039" s="21" t="s">
        <v>66</v>
      </c>
      <c r="G1039" s="21" t="s">
        <v>2628</v>
      </c>
      <c r="H1039" s="21" t="s">
        <v>2631</v>
      </c>
      <c r="I1039" s="21" t="s">
        <v>2632</v>
      </c>
      <c r="J1039" s="21" t="s">
        <v>23</v>
      </c>
      <c r="K1039" s="21"/>
      <c r="L1039" s="21" t="s">
        <v>120</v>
      </c>
      <c r="M1039" s="21" t="s">
        <v>145</v>
      </c>
      <c r="N1039" s="21" t="s">
        <v>25</v>
      </c>
      <c r="O1039" s="21" t="s">
        <v>146</v>
      </c>
      <c r="P1039" s="21" t="s">
        <v>1423</v>
      </c>
      <c r="Q1039" s="92">
        <v>600</v>
      </c>
      <c r="R1039" s="22">
        <f>IF(EXACT($D$6,"LOT 3 (Tots)"),SUMIF(Inventari!K:K,Tasques!E1039,Inventari!Q:Q),SUMIFS(Inventari!Q:Q,Inventari!O:O,$D$7,Inventari!K:K,Tasques!E1039))</f>
        <v>2</v>
      </c>
      <c r="S1039" s="22"/>
      <c r="T1039" s="92">
        <f t="shared" si="64"/>
        <v>1200</v>
      </c>
      <c r="U1039" s="22">
        <v>1</v>
      </c>
      <c r="V1039" s="92">
        <f t="shared" si="65"/>
        <v>1200</v>
      </c>
      <c r="W1039" s="87" t="e">
        <f>_xlfn.XLOOKUP(P1039,#REF!,#REF!)</f>
        <v>#REF!</v>
      </c>
      <c r="X1039" s="80" t="e">
        <f t="shared" si="66"/>
        <v>#REF!</v>
      </c>
      <c r="Y1039" s="80" t="str">
        <f>IF(EXACT(COUNTIFS($B$1:B1039,B1039,$E$1:E1039,E1039),_xlfn.MAXIFS(AA:AA,B:B,B1039,E:E,E1039)),SUMIFS(X:X,B:B,B1039,E:E,E1039),"")</f>
        <v/>
      </c>
      <c r="Z1039" s="81" t="str">
        <f t="shared" si="67"/>
        <v/>
      </c>
      <c r="AA1039" s="98">
        <f>COUNTIFS($B$1:B1039,B1039,$E$1:E1039,E1039)</f>
        <v>2</v>
      </c>
      <c r="AB1039" s="98"/>
    </row>
    <row r="1040" spans="1:28" ht="19.95" customHeight="1" x14ac:dyDescent="0.3">
      <c r="A1040" s="9" t="s">
        <v>61</v>
      </c>
      <c r="B1040" s="21" t="s">
        <v>2626</v>
      </c>
      <c r="C1040" s="21" t="s">
        <v>2627</v>
      </c>
      <c r="D1040" s="21" t="s">
        <v>64</v>
      </c>
      <c r="E1040" s="21" t="s">
        <v>65</v>
      </c>
      <c r="F1040" s="21" t="s">
        <v>66</v>
      </c>
      <c r="G1040" s="21" t="s">
        <v>2628</v>
      </c>
      <c r="H1040" s="21" t="s">
        <v>2633</v>
      </c>
      <c r="I1040" s="21" t="s">
        <v>2634</v>
      </c>
      <c r="J1040" s="21" t="s">
        <v>23</v>
      </c>
      <c r="K1040" s="21"/>
      <c r="L1040" s="21" t="s">
        <v>120</v>
      </c>
      <c r="M1040" s="21" t="s">
        <v>145</v>
      </c>
      <c r="N1040" s="21" t="s">
        <v>25</v>
      </c>
      <c r="O1040" s="21" t="s">
        <v>146</v>
      </c>
      <c r="P1040" s="21" t="s">
        <v>1423</v>
      </c>
      <c r="Q1040" s="92">
        <v>600</v>
      </c>
      <c r="R1040" s="22">
        <f>IF(EXACT($D$6,"LOT 3 (Tots)"),SUMIF(Inventari!K:K,Tasques!E1040,Inventari!Q:Q),SUMIFS(Inventari!Q:Q,Inventari!O:O,$D$7,Inventari!K:K,Tasques!E1040))</f>
        <v>2</v>
      </c>
      <c r="S1040" s="22"/>
      <c r="T1040" s="92">
        <f t="shared" si="64"/>
        <v>1200</v>
      </c>
      <c r="U1040" s="22">
        <v>1</v>
      </c>
      <c r="V1040" s="92">
        <f t="shared" si="65"/>
        <v>1200</v>
      </c>
      <c r="W1040" s="87" t="e">
        <f>_xlfn.XLOOKUP(P1040,#REF!,#REF!)</f>
        <v>#REF!</v>
      </c>
      <c r="X1040" s="80" t="e">
        <f t="shared" si="66"/>
        <v>#REF!</v>
      </c>
      <c r="Y1040" s="80" t="str">
        <f>IF(EXACT(COUNTIFS($B$1:B1040,B1040,$E$1:E1040,E1040),_xlfn.MAXIFS(AA:AA,B:B,B1040,E:E,E1040)),SUMIFS(X:X,B:B,B1040,E:E,E1040),"")</f>
        <v/>
      </c>
      <c r="Z1040" s="81" t="str">
        <f t="shared" si="67"/>
        <v/>
      </c>
      <c r="AA1040" s="98">
        <f>COUNTIFS($B$1:B1040,B1040,$E$1:E1040,E1040)</f>
        <v>3</v>
      </c>
      <c r="AB1040" s="98"/>
    </row>
    <row r="1041" spans="1:28" ht="19.95" customHeight="1" x14ac:dyDescent="0.3">
      <c r="A1041" s="9" t="s">
        <v>61</v>
      </c>
      <c r="B1041" s="21" t="s">
        <v>2626</v>
      </c>
      <c r="C1041" s="21" t="s">
        <v>2627</v>
      </c>
      <c r="D1041" s="21" t="s">
        <v>64</v>
      </c>
      <c r="E1041" s="21" t="s">
        <v>65</v>
      </c>
      <c r="F1041" s="21" t="s">
        <v>66</v>
      </c>
      <c r="G1041" s="21" t="s">
        <v>2628</v>
      </c>
      <c r="H1041" s="21" t="s">
        <v>2635</v>
      </c>
      <c r="I1041" s="21" t="s">
        <v>2636</v>
      </c>
      <c r="J1041" s="21" t="s">
        <v>23</v>
      </c>
      <c r="K1041" s="21"/>
      <c r="L1041" s="21" t="s">
        <v>120</v>
      </c>
      <c r="M1041" s="21" t="s">
        <v>145</v>
      </c>
      <c r="N1041" s="21" t="s">
        <v>25</v>
      </c>
      <c r="O1041" s="21" t="s">
        <v>146</v>
      </c>
      <c r="P1041" s="21" t="s">
        <v>1423</v>
      </c>
      <c r="Q1041" s="92">
        <v>600</v>
      </c>
      <c r="R1041" s="22">
        <f>IF(EXACT($D$6,"LOT 3 (Tots)"),SUMIF(Inventari!K:K,Tasques!E1041,Inventari!Q:Q),SUMIFS(Inventari!Q:Q,Inventari!O:O,$D$7,Inventari!K:K,Tasques!E1041))</f>
        <v>2</v>
      </c>
      <c r="S1041" s="22"/>
      <c r="T1041" s="92">
        <f t="shared" si="64"/>
        <v>1200</v>
      </c>
      <c r="U1041" s="22">
        <v>1</v>
      </c>
      <c r="V1041" s="92">
        <f t="shared" si="65"/>
        <v>1200</v>
      </c>
      <c r="W1041" s="87" t="e">
        <f>_xlfn.XLOOKUP(P1041,#REF!,#REF!)</f>
        <v>#REF!</v>
      </c>
      <c r="X1041" s="80" t="e">
        <f t="shared" si="66"/>
        <v>#REF!</v>
      </c>
      <c r="Y1041" s="80" t="str">
        <f>IF(EXACT(COUNTIFS($B$1:B1041,B1041,$E$1:E1041,E1041),_xlfn.MAXIFS(AA:AA,B:B,B1041,E:E,E1041)),SUMIFS(X:X,B:B,B1041,E:E,E1041),"")</f>
        <v/>
      </c>
      <c r="Z1041" s="81" t="str">
        <f t="shared" si="67"/>
        <v/>
      </c>
      <c r="AA1041" s="98">
        <f>COUNTIFS($B$1:B1041,B1041,$E$1:E1041,E1041)</f>
        <v>4</v>
      </c>
      <c r="AB1041" s="98"/>
    </row>
    <row r="1042" spans="1:28" ht="19.95" customHeight="1" x14ac:dyDescent="0.3">
      <c r="A1042" s="9" t="s">
        <v>61</v>
      </c>
      <c r="B1042" s="21" t="s">
        <v>2626</v>
      </c>
      <c r="C1042" s="21" t="s">
        <v>2627</v>
      </c>
      <c r="D1042" s="21" t="s">
        <v>64</v>
      </c>
      <c r="E1042" s="21" t="s">
        <v>2637</v>
      </c>
      <c r="F1042" s="21" t="s">
        <v>2638</v>
      </c>
      <c r="G1042" s="21" t="s">
        <v>2628</v>
      </c>
      <c r="H1042" s="21" t="s">
        <v>2639</v>
      </c>
      <c r="I1042" s="21" t="s">
        <v>2630</v>
      </c>
      <c r="J1042" s="21" t="s">
        <v>23</v>
      </c>
      <c r="K1042" s="21"/>
      <c r="L1042" s="21" t="s">
        <v>120</v>
      </c>
      <c r="M1042" s="21" t="s">
        <v>145</v>
      </c>
      <c r="N1042" s="21" t="s">
        <v>25</v>
      </c>
      <c r="O1042" s="21" t="s">
        <v>146</v>
      </c>
      <c r="P1042" s="21" t="s">
        <v>1423</v>
      </c>
      <c r="Q1042" s="92">
        <v>600</v>
      </c>
      <c r="R1042" s="22">
        <f>IF(EXACT($D$6,"LOT 3 (Tots)"),SUMIF(Inventari!K:K,Tasques!E1042,Inventari!Q:Q),SUMIFS(Inventari!Q:Q,Inventari!O:O,$D$7,Inventari!K:K,Tasques!E1042))</f>
        <v>23</v>
      </c>
      <c r="S1042" s="22"/>
      <c r="T1042" s="92">
        <f t="shared" si="64"/>
        <v>13800</v>
      </c>
      <c r="U1042" s="22">
        <v>1</v>
      </c>
      <c r="V1042" s="92">
        <f t="shared" si="65"/>
        <v>13800</v>
      </c>
      <c r="W1042" s="87" t="e">
        <f>_xlfn.XLOOKUP(P1042,#REF!,#REF!)</f>
        <v>#REF!</v>
      </c>
      <c r="X1042" s="80" t="e">
        <f t="shared" si="66"/>
        <v>#REF!</v>
      </c>
      <c r="Y1042" s="80" t="str">
        <f>IF(EXACT(COUNTIFS($B$1:B1042,B1042,$E$1:E1042,E1042),_xlfn.MAXIFS(AA:AA,B:B,B1042,E:E,E1042)),SUMIFS(X:X,B:B,B1042,E:E,E1042),"")</f>
        <v/>
      </c>
      <c r="Z1042" s="81" t="str">
        <f t="shared" si="67"/>
        <v/>
      </c>
      <c r="AA1042" s="98">
        <f>COUNTIFS($B$1:B1042,B1042,$E$1:E1042,E1042)</f>
        <v>1</v>
      </c>
      <c r="AB1042" s="98"/>
    </row>
    <row r="1043" spans="1:28" ht="19.95" customHeight="1" x14ac:dyDescent="0.3">
      <c r="A1043" s="9" t="s">
        <v>61</v>
      </c>
      <c r="B1043" s="21" t="s">
        <v>2626</v>
      </c>
      <c r="C1043" s="21" t="s">
        <v>2627</v>
      </c>
      <c r="D1043" s="21" t="s">
        <v>64</v>
      </c>
      <c r="E1043" s="21" t="s">
        <v>2637</v>
      </c>
      <c r="F1043" s="21" t="s">
        <v>2638</v>
      </c>
      <c r="G1043" s="21" t="s">
        <v>2628</v>
      </c>
      <c r="H1043" s="21" t="s">
        <v>2640</v>
      </c>
      <c r="I1043" s="21" t="s">
        <v>2634</v>
      </c>
      <c r="J1043" s="21" t="s">
        <v>23</v>
      </c>
      <c r="K1043" s="21"/>
      <c r="L1043" s="21" t="s">
        <v>120</v>
      </c>
      <c r="M1043" s="21" t="s">
        <v>145</v>
      </c>
      <c r="N1043" s="21" t="s">
        <v>25</v>
      </c>
      <c r="O1043" s="21" t="s">
        <v>146</v>
      </c>
      <c r="P1043" s="21" t="s">
        <v>1423</v>
      </c>
      <c r="Q1043" s="92">
        <v>600</v>
      </c>
      <c r="R1043" s="22">
        <f>IF(EXACT($D$6,"LOT 3 (Tots)"),SUMIF(Inventari!K:K,Tasques!E1043,Inventari!Q:Q),SUMIFS(Inventari!Q:Q,Inventari!O:O,$D$7,Inventari!K:K,Tasques!E1043))</f>
        <v>23</v>
      </c>
      <c r="S1043" s="22"/>
      <c r="T1043" s="92">
        <f t="shared" si="64"/>
        <v>13800</v>
      </c>
      <c r="U1043" s="22">
        <v>1</v>
      </c>
      <c r="V1043" s="92">
        <f t="shared" si="65"/>
        <v>13800</v>
      </c>
      <c r="W1043" s="87" t="e">
        <f>_xlfn.XLOOKUP(P1043,#REF!,#REF!)</f>
        <v>#REF!</v>
      </c>
      <c r="X1043" s="80" t="e">
        <f t="shared" si="66"/>
        <v>#REF!</v>
      </c>
      <c r="Y1043" s="80" t="str">
        <f>IF(EXACT(COUNTIFS($B$1:B1043,B1043,$E$1:E1043,E1043),_xlfn.MAXIFS(AA:AA,B:B,B1043,E:E,E1043)),SUMIFS(X:X,B:B,B1043,E:E,E1043),"")</f>
        <v/>
      </c>
      <c r="Z1043" s="81" t="str">
        <f t="shared" si="67"/>
        <v/>
      </c>
      <c r="AA1043" s="98">
        <f>COUNTIFS($B$1:B1043,B1043,$E$1:E1043,E1043)</f>
        <v>2</v>
      </c>
      <c r="AB1043" s="98"/>
    </row>
    <row r="1044" spans="1:28" ht="19.95" customHeight="1" x14ac:dyDescent="0.3">
      <c r="A1044" s="9" t="s">
        <v>61</v>
      </c>
      <c r="B1044" s="21" t="s">
        <v>2626</v>
      </c>
      <c r="C1044" s="21" t="s">
        <v>2627</v>
      </c>
      <c r="D1044" s="21" t="s">
        <v>64</v>
      </c>
      <c r="E1044" s="21" t="s">
        <v>2637</v>
      </c>
      <c r="F1044" s="21" t="s">
        <v>2638</v>
      </c>
      <c r="G1044" s="21" t="s">
        <v>2628</v>
      </c>
      <c r="H1044" s="21" t="s">
        <v>2641</v>
      </c>
      <c r="I1044" s="21" t="s">
        <v>2636</v>
      </c>
      <c r="J1044" s="21" t="s">
        <v>23</v>
      </c>
      <c r="K1044" s="21"/>
      <c r="L1044" s="21" t="s">
        <v>120</v>
      </c>
      <c r="M1044" s="21" t="s">
        <v>145</v>
      </c>
      <c r="N1044" s="21" t="s">
        <v>25</v>
      </c>
      <c r="O1044" s="21" t="s">
        <v>146</v>
      </c>
      <c r="P1044" s="21" t="s">
        <v>1423</v>
      </c>
      <c r="Q1044" s="92">
        <v>600</v>
      </c>
      <c r="R1044" s="22">
        <f>IF(EXACT($D$6,"LOT 3 (Tots)"),SUMIF(Inventari!K:K,Tasques!E1044,Inventari!Q:Q),SUMIFS(Inventari!Q:Q,Inventari!O:O,$D$7,Inventari!K:K,Tasques!E1044))</f>
        <v>23</v>
      </c>
      <c r="S1044" s="22"/>
      <c r="T1044" s="92">
        <f t="shared" si="64"/>
        <v>13800</v>
      </c>
      <c r="U1044" s="22">
        <v>1</v>
      </c>
      <c r="V1044" s="92">
        <f t="shared" si="65"/>
        <v>13800</v>
      </c>
      <c r="W1044" s="87" t="e">
        <f>_xlfn.XLOOKUP(P1044,#REF!,#REF!)</f>
        <v>#REF!</v>
      </c>
      <c r="X1044" s="80" t="e">
        <f t="shared" si="66"/>
        <v>#REF!</v>
      </c>
      <c r="Y1044" s="80" t="e">
        <f>IF(EXACT(COUNTIFS($B$1:B1044,B1044,$E$1:E1044,E1044),_xlfn.MAXIFS(AA:AA,B:B,B1044,E:E,E1044)),SUMIFS(X:X,B:B,B1044,E:E,E1044),"")</f>
        <v>#REF!</v>
      </c>
      <c r="Z1044" s="81" t="str">
        <f t="shared" si="67"/>
        <v/>
      </c>
      <c r="AA1044" s="98">
        <f>COUNTIFS($B$1:B1044,B1044,$E$1:E1044,E1044)</f>
        <v>3</v>
      </c>
      <c r="AB1044" s="98"/>
    </row>
    <row r="1045" spans="1:28" ht="19.95" customHeight="1" x14ac:dyDescent="0.3">
      <c r="A1045" s="9" t="s">
        <v>61</v>
      </c>
      <c r="B1045" s="21" t="s">
        <v>2626</v>
      </c>
      <c r="C1045" s="21" t="s">
        <v>2627</v>
      </c>
      <c r="D1045" s="21" t="s">
        <v>64</v>
      </c>
      <c r="E1045" s="21" t="s">
        <v>65</v>
      </c>
      <c r="F1045" s="21" t="s">
        <v>66</v>
      </c>
      <c r="G1045" s="21" t="s">
        <v>2642</v>
      </c>
      <c r="H1045" s="21" t="s">
        <v>2643</v>
      </c>
      <c r="I1045" s="21" t="s">
        <v>2644</v>
      </c>
      <c r="J1045" s="21" t="s">
        <v>23</v>
      </c>
      <c r="K1045" s="21"/>
      <c r="L1045" s="21" t="s">
        <v>120</v>
      </c>
      <c r="M1045" s="21" t="s">
        <v>145</v>
      </c>
      <c r="N1045" s="21" t="s">
        <v>25</v>
      </c>
      <c r="O1045" s="21" t="s">
        <v>146</v>
      </c>
      <c r="P1045" s="21" t="s">
        <v>1423</v>
      </c>
      <c r="Q1045" s="92">
        <v>14400</v>
      </c>
      <c r="R1045" s="22">
        <f>IF(EXACT($D$6,"LOT 3 (Tots)"),SUMIF(Inventari!K:K,Tasques!E1045,Inventari!Q:Q),SUMIFS(Inventari!Q:Q,Inventari!O:O,$D$7,Inventari!K:K,Tasques!E1045))</f>
        <v>2</v>
      </c>
      <c r="S1045" s="22"/>
      <c r="T1045" s="92">
        <f t="shared" si="64"/>
        <v>28800</v>
      </c>
      <c r="U1045" s="22">
        <v>1</v>
      </c>
      <c r="V1045" s="92">
        <f t="shared" si="65"/>
        <v>28800</v>
      </c>
      <c r="W1045" s="87" t="e">
        <f>_xlfn.XLOOKUP(P1045,#REF!,#REF!)</f>
        <v>#REF!</v>
      </c>
      <c r="X1045" s="80" t="e">
        <f t="shared" si="66"/>
        <v>#REF!</v>
      </c>
      <c r="Y1045" s="80" t="str">
        <f>IF(EXACT(COUNTIFS($B$1:B1045,B1045,$E$1:E1045,E1045),_xlfn.MAXIFS(AA:AA,B:B,B1045,E:E,E1045)),SUMIFS(X:X,B:B,B1045,E:E,E1045),"")</f>
        <v/>
      </c>
      <c r="Z1045" s="81" t="str">
        <f t="shared" si="67"/>
        <v/>
      </c>
      <c r="AA1045" s="98">
        <f>COUNTIFS($B$1:B1045,B1045,$E$1:E1045,E1045)</f>
        <v>5</v>
      </c>
      <c r="AB1045" s="98"/>
    </row>
    <row r="1046" spans="1:28" ht="19.95" customHeight="1" x14ac:dyDescent="0.3">
      <c r="A1046" s="9" t="s">
        <v>61</v>
      </c>
      <c r="B1046" s="21" t="s">
        <v>2626</v>
      </c>
      <c r="C1046" s="21" t="s">
        <v>2627</v>
      </c>
      <c r="D1046" s="21" t="s">
        <v>64</v>
      </c>
      <c r="E1046" s="21" t="s">
        <v>65</v>
      </c>
      <c r="F1046" s="21" t="s">
        <v>66</v>
      </c>
      <c r="G1046" s="21" t="s">
        <v>2642</v>
      </c>
      <c r="H1046" s="21" t="s">
        <v>2645</v>
      </c>
      <c r="I1046" s="21" t="s">
        <v>2646</v>
      </c>
      <c r="J1046" s="21" t="s">
        <v>23</v>
      </c>
      <c r="K1046" s="21"/>
      <c r="L1046" s="21" t="s">
        <v>120</v>
      </c>
      <c r="M1046" s="21" t="s">
        <v>145</v>
      </c>
      <c r="N1046" s="21" t="s">
        <v>25</v>
      </c>
      <c r="O1046" s="21" t="s">
        <v>146</v>
      </c>
      <c r="P1046" s="21" t="s">
        <v>1423</v>
      </c>
      <c r="Q1046" s="92">
        <v>14400</v>
      </c>
      <c r="R1046" s="22">
        <f>IF(EXACT($D$6,"LOT 3 (Tots)"),SUMIF(Inventari!K:K,Tasques!E1046,Inventari!Q:Q),SUMIFS(Inventari!Q:Q,Inventari!O:O,$D$7,Inventari!K:K,Tasques!E1046))</f>
        <v>2</v>
      </c>
      <c r="S1046" s="22"/>
      <c r="T1046" s="92">
        <f t="shared" si="64"/>
        <v>28800</v>
      </c>
      <c r="U1046" s="22">
        <v>1</v>
      </c>
      <c r="V1046" s="92">
        <f t="shared" si="65"/>
        <v>28800</v>
      </c>
      <c r="W1046" s="87" t="e">
        <f>_xlfn.XLOOKUP(P1046,#REF!,#REF!)</f>
        <v>#REF!</v>
      </c>
      <c r="X1046" s="80" t="e">
        <f t="shared" si="66"/>
        <v>#REF!</v>
      </c>
      <c r="Y1046" s="80" t="e">
        <f>IF(EXACT(COUNTIFS($B$1:B1046,B1046,$E$1:E1046,E1046),_xlfn.MAXIFS(AA:AA,B:B,B1046,E:E,E1046)),SUMIFS(X:X,B:B,B1046,E:E,E1046),"")</f>
        <v>#REF!</v>
      </c>
      <c r="Z1046" s="81" t="str">
        <f t="shared" si="67"/>
        <v/>
      </c>
      <c r="AA1046" s="98">
        <f>COUNTIFS($B$1:B1046,B1046,$E$1:E1046,E1046)</f>
        <v>6</v>
      </c>
      <c r="AB1046" s="98"/>
    </row>
    <row r="1047" spans="1:28" ht="19.95" customHeight="1" x14ac:dyDescent="0.3">
      <c r="A1047" s="9" t="s">
        <v>61</v>
      </c>
      <c r="B1047" s="21" t="s">
        <v>2626</v>
      </c>
      <c r="C1047" s="21" t="s">
        <v>2627</v>
      </c>
      <c r="D1047" s="21" t="s">
        <v>64</v>
      </c>
      <c r="E1047" s="21" t="s">
        <v>1411</v>
      </c>
      <c r="F1047" s="21" t="s">
        <v>1412</v>
      </c>
      <c r="G1047" s="21" t="s">
        <v>2642</v>
      </c>
      <c r="H1047" s="21" t="s">
        <v>2647</v>
      </c>
      <c r="I1047" s="21" t="s">
        <v>2644</v>
      </c>
      <c r="J1047" s="21" t="s">
        <v>23</v>
      </c>
      <c r="K1047" s="21"/>
      <c r="L1047" s="21" t="s">
        <v>120</v>
      </c>
      <c r="M1047" s="21" t="s">
        <v>145</v>
      </c>
      <c r="N1047" s="21" t="s">
        <v>25</v>
      </c>
      <c r="O1047" s="21" t="s">
        <v>146</v>
      </c>
      <c r="P1047" s="21" t="s">
        <v>1423</v>
      </c>
      <c r="Q1047" s="92">
        <v>14400</v>
      </c>
      <c r="R1047" s="22">
        <f>IF(EXACT($D$6,"LOT 3 (Tots)"),SUMIF(Inventari!K:K,Tasques!E1047,Inventari!Q:Q),SUMIFS(Inventari!Q:Q,Inventari!O:O,$D$7,Inventari!K:K,Tasques!E1047))</f>
        <v>17</v>
      </c>
      <c r="S1047" s="22"/>
      <c r="T1047" s="92">
        <f t="shared" si="64"/>
        <v>244800</v>
      </c>
      <c r="U1047" s="22">
        <v>1</v>
      </c>
      <c r="V1047" s="92">
        <f t="shared" si="65"/>
        <v>244800</v>
      </c>
      <c r="W1047" s="87" t="e">
        <f>_xlfn.XLOOKUP(P1047,#REF!,#REF!)</f>
        <v>#REF!</v>
      </c>
      <c r="X1047" s="80" t="e">
        <f t="shared" si="66"/>
        <v>#REF!</v>
      </c>
      <c r="Y1047" s="80" t="e">
        <f>IF(EXACT(COUNTIFS($B$1:B1047,B1047,$E$1:E1047,E1047),_xlfn.MAXIFS(AA:AA,B:B,B1047,E:E,E1047)),SUMIFS(X:X,B:B,B1047,E:E,E1047),"")</f>
        <v>#REF!</v>
      </c>
      <c r="Z1047" s="81" t="str">
        <f t="shared" si="67"/>
        <v/>
      </c>
      <c r="AA1047" s="98">
        <f>COUNTIFS($B$1:B1047,B1047,$E$1:E1047,E1047)</f>
        <v>1</v>
      </c>
      <c r="AB1047" s="98"/>
    </row>
    <row r="1048" spans="1:28" ht="19.95" customHeight="1" x14ac:dyDescent="0.3">
      <c r="A1048" s="9" t="s">
        <v>61</v>
      </c>
      <c r="B1048" s="21" t="s">
        <v>2626</v>
      </c>
      <c r="C1048" s="21" t="s">
        <v>2627</v>
      </c>
      <c r="D1048" s="21" t="s">
        <v>64</v>
      </c>
      <c r="E1048" s="21" t="s">
        <v>2648</v>
      </c>
      <c r="F1048" s="21" t="s">
        <v>2649</v>
      </c>
      <c r="G1048" s="21" t="s">
        <v>2642</v>
      </c>
      <c r="H1048" s="21" t="s">
        <v>2650</v>
      </c>
      <c r="I1048" s="21" t="s">
        <v>2644</v>
      </c>
      <c r="J1048" s="21" t="s">
        <v>23</v>
      </c>
      <c r="K1048" s="21"/>
      <c r="L1048" s="21" t="s">
        <v>120</v>
      </c>
      <c r="M1048" s="21" t="s">
        <v>145</v>
      </c>
      <c r="N1048" s="21" t="s">
        <v>25</v>
      </c>
      <c r="O1048" s="21" t="s">
        <v>146</v>
      </c>
      <c r="P1048" s="21" t="s">
        <v>1423</v>
      </c>
      <c r="Q1048" s="92">
        <v>14400</v>
      </c>
      <c r="R1048" s="22">
        <f>IF(EXACT($D$6,"LOT 3 (Tots)"),SUMIF(Inventari!K:K,Tasques!E1048,Inventari!Q:Q),SUMIFS(Inventari!Q:Q,Inventari!O:O,$D$7,Inventari!K:K,Tasques!E1048))</f>
        <v>1</v>
      </c>
      <c r="S1048" s="22"/>
      <c r="T1048" s="92">
        <f t="shared" si="64"/>
        <v>14400</v>
      </c>
      <c r="U1048" s="22">
        <v>1</v>
      </c>
      <c r="V1048" s="92">
        <f t="shared" si="65"/>
        <v>14400</v>
      </c>
      <c r="W1048" s="87" t="e">
        <f>_xlfn.XLOOKUP(P1048,#REF!,#REF!)</f>
        <v>#REF!</v>
      </c>
      <c r="X1048" s="80" t="e">
        <f t="shared" si="66"/>
        <v>#REF!</v>
      </c>
      <c r="Y1048" s="80" t="e">
        <f>IF(EXACT(COUNTIFS($B$1:B1048,B1048,$E$1:E1048,E1048),_xlfn.MAXIFS(AA:AA,B:B,B1048,E:E,E1048)),SUMIFS(X:X,B:B,B1048,E:E,E1048),"")</f>
        <v>#REF!</v>
      </c>
      <c r="Z1048" s="81" t="str">
        <f t="shared" si="67"/>
        <v/>
      </c>
      <c r="AA1048" s="98">
        <f>COUNTIFS($B$1:B1048,B1048,$E$1:E1048,E1048)</f>
        <v>1</v>
      </c>
      <c r="AB1048" s="98"/>
    </row>
    <row r="1049" spans="1:28" ht="19.95" customHeight="1" x14ac:dyDescent="0.3">
      <c r="A1049" s="9" t="s">
        <v>61</v>
      </c>
      <c r="B1049" s="21" t="s">
        <v>2626</v>
      </c>
      <c r="C1049" s="21" t="s">
        <v>2627</v>
      </c>
      <c r="D1049" s="21" t="s">
        <v>64</v>
      </c>
      <c r="E1049" s="21" t="s">
        <v>2607</v>
      </c>
      <c r="F1049" s="21" t="s">
        <v>2608</v>
      </c>
      <c r="G1049" s="21" t="s">
        <v>2651</v>
      </c>
      <c r="H1049" s="21" t="s">
        <v>2652</v>
      </c>
      <c r="I1049" s="21" t="s">
        <v>2630</v>
      </c>
      <c r="J1049" s="21" t="s">
        <v>23</v>
      </c>
      <c r="K1049" s="21"/>
      <c r="L1049" s="21" t="s">
        <v>120</v>
      </c>
      <c r="M1049" s="21" t="s">
        <v>145</v>
      </c>
      <c r="N1049" s="21" t="s">
        <v>25</v>
      </c>
      <c r="O1049" s="21" t="s">
        <v>146</v>
      </c>
      <c r="P1049" s="21" t="s">
        <v>1423</v>
      </c>
      <c r="Q1049" s="92">
        <v>600</v>
      </c>
      <c r="R1049" s="22">
        <f>IF(EXACT($D$6,"LOT 3 (Tots)"),SUMIF(Inventari!K:K,Tasques!E1049,Inventari!Q:Q),SUMIFS(Inventari!Q:Q,Inventari!O:O,$D$7,Inventari!K:K,Tasques!E1049))</f>
        <v>10</v>
      </c>
      <c r="S1049" s="22"/>
      <c r="T1049" s="92">
        <f t="shared" si="64"/>
        <v>6000</v>
      </c>
      <c r="U1049" s="22">
        <v>1</v>
      </c>
      <c r="V1049" s="92">
        <f t="shared" si="65"/>
        <v>6000</v>
      </c>
      <c r="W1049" s="87" t="e">
        <f>_xlfn.XLOOKUP(P1049,#REF!,#REF!)</f>
        <v>#REF!</v>
      </c>
      <c r="X1049" s="80" t="e">
        <f t="shared" si="66"/>
        <v>#REF!</v>
      </c>
      <c r="Y1049" s="80" t="str">
        <f>IF(EXACT(COUNTIFS($B$1:B1049,B1049,$E$1:E1049,E1049),_xlfn.MAXIFS(AA:AA,B:B,B1049,E:E,E1049)),SUMIFS(X:X,B:B,B1049,E:E,E1049),"")</f>
        <v/>
      </c>
      <c r="Z1049" s="81" t="str">
        <f t="shared" si="67"/>
        <v/>
      </c>
      <c r="AA1049" s="98">
        <f>COUNTIFS($B$1:B1049,B1049,$E$1:E1049,E1049)</f>
        <v>1</v>
      </c>
      <c r="AB1049" s="98"/>
    </row>
    <row r="1050" spans="1:28" ht="19.95" customHeight="1" x14ac:dyDescent="0.3">
      <c r="A1050" s="9" t="s">
        <v>61</v>
      </c>
      <c r="B1050" s="21" t="s">
        <v>2626</v>
      </c>
      <c r="C1050" s="21" t="s">
        <v>2627</v>
      </c>
      <c r="D1050" s="21" t="s">
        <v>64</v>
      </c>
      <c r="E1050" s="21" t="s">
        <v>2607</v>
      </c>
      <c r="F1050" s="21" t="s">
        <v>2608</v>
      </c>
      <c r="G1050" s="21" t="s">
        <v>2651</v>
      </c>
      <c r="H1050" s="21" t="s">
        <v>2653</v>
      </c>
      <c r="I1050" s="21" t="s">
        <v>2654</v>
      </c>
      <c r="J1050" s="21" t="s">
        <v>23</v>
      </c>
      <c r="K1050" s="21"/>
      <c r="L1050" s="21" t="s">
        <v>120</v>
      </c>
      <c r="M1050" s="21" t="s">
        <v>145</v>
      </c>
      <c r="N1050" s="21" t="s">
        <v>25</v>
      </c>
      <c r="O1050" s="21" t="s">
        <v>146</v>
      </c>
      <c r="P1050" s="21" t="s">
        <v>1423</v>
      </c>
      <c r="Q1050" s="92">
        <v>600</v>
      </c>
      <c r="R1050" s="22">
        <f>IF(EXACT($D$6,"LOT 3 (Tots)"),SUMIF(Inventari!K:K,Tasques!E1050,Inventari!Q:Q),SUMIFS(Inventari!Q:Q,Inventari!O:O,$D$7,Inventari!K:K,Tasques!E1050))</f>
        <v>10</v>
      </c>
      <c r="S1050" s="22"/>
      <c r="T1050" s="92">
        <f t="shared" si="64"/>
        <v>6000</v>
      </c>
      <c r="U1050" s="22">
        <v>1</v>
      </c>
      <c r="V1050" s="92">
        <f t="shared" si="65"/>
        <v>6000</v>
      </c>
      <c r="W1050" s="87" t="e">
        <f>_xlfn.XLOOKUP(P1050,#REF!,#REF!)</f>
        <v>#REF!</v>
      </c>
      <c r="X1050" s="80" t="e">
        <f t="shared" si="66"/>
        <v>#REF!</v>
      </c>
      <c r="Y1050" s="80" t="str">
        <f>IF(EXACT(COUNTIFS($B$1:B1050,B1050,$E$1:E1050,E1050),_xlfn.MAXIFS(AA:AA,B:B,B1050,E:E,E1050)),SUMIFS(X:X,B:B,B1050,E:E,E1050),"")</f>
        <v/>
      </c>
      <c r="Z1050" s="81" t="str">
        <f t="shared" si="67"/>
        <v/>
      </c>
      <c r="AA1050" s="98">
        <f>COUNTIFS($B$1:B1050,B1050,$E$1:E1050,E1050)</f>
        <v>2</v>
      </c>
      <c r="AB1050" s="98"/>
    </row>
    <row r="1051" spans="1:28" ht="19.95" customHeight="1" x14ac:dyDescent="0.3">
      <c r="A1051" s="9" t="s">
        <v>61</v>
      </c>
      <c r="B1051" s="21" t="s">
        <v>2626</v>
      </c>
      <c r="C1051" s="21" t="s">
        <v>2627</v>
      </c>
      <c r="D1051" s="21" t="s">
        <v>64</v>
      </c>
      <c r="E1051" s="21" t="s">
        <v>2607</v>
      </c>
      <c r="F1051" s="21" t="s">
        <v>2608</v>
      </c>
      <c r="G1051" s="21" t="s">
        <v>2651</v>
      </c>
      <c r="H1051" s="21" t="s">
        <v>2655</v>
      </c>
      <c r="I1051" s="21" t="s">
        <v>2656</v>
      </c>
      <c r="J1051" s="21" t="s">
        <v>23</v>
      </c>
      <c r="K1051" s="21"/>
      <c r="L1051" s="21" t="s">
        <v>120</v>
      </c>
      <c r="M1051" s="21" t="s">
        <v>145</v>
      </c>
      <c r="N1051" s="21" t="s">
        <v>25</v>
      </c>
      <c r="O1051" s="21" t="s">
        <v>146</v>
      </c>
      <c r="P1051" s="21" t="s">
        <v>1423</v>
      </c>
      <c r="Q1051" s="92">
        <v>600</v>
      </c>
      <c r="R1051" s="22">
        <f>IF(EXACT($D$6,"LOT 3 (Tots)"),SUMIF(Inventari!K:K,Tasques!E1051,Inventari!Q:Q),SUMIFS(Inventari!Q:Q,Inventari!O:O,$D$7,Inventari!K:K,Tasques!E1051))</f>
        <v>10</v>
      </c>
      <c r="S1051" s="22"/>
      <c r="T1051" s="92">
        <f t="shared" si="64"/>
        <v>6000</v>
      </c>
      <c r="U1051" s="22">
        <v>1</v>
      </c>
      <c r="V1051" s="92">
        <f t="shared" si="65"/>
        <v>6000</v>
      </c>
      <c r="W1051" s="87" t="e">
        <f>_xlfn.XLOOKUP(P1051,#REF!,#REF!)</f>
        <v>#REF!</v>
      </c>
      <c r="X1051" s="80" t="e">
        <f t="shared" si="66"/>
        <v>#REF!</v>
      </c>
      <c r="Y1051" s="80" t="e">
        <f>IF(EXACT(COUNTIFS($B$1:B1051,B1051,$E$1:E1051,E1051),_xlfn.MAXIFS(AA:AA,B:B,B1051,E:E,E1051)),SUMIFS(X:X,B:B,B1051,E:E,E1051),"")</f>
        <v>#REF!</v>
      </c>
      <c r="Z1051" s="81" t="str">
        <f t="shared" si="67"/>
        <v/>
      </c>
      <c r="AA1051" s="98">
        <f>COUNTIFS($B$1:B1051,B1051,$E$1:E1051,E1051)</f>
        <v>3</v>
      </c>
      <c r="AB1051" s="98"/>
    </row>
    <row r="1052" spans="1:28" ht="19.95" customHeight="1" x14ac:dyDescent="0.3">
      <c r="A1052" s="9" t="s">
        <v>61</v>
      </c>
      <c r="B1052" s="21" t="s">
        <v>2626</v>
      </c>
      <c r="C1052" s="21" t="s">
        <v>2627</v>
      </c>
      <c r="D1052" s="21" t="s">
        <v>64</v>
      </c>
      <c r="E1052" s="21" t="s">
        <v>2657</v>
      </c>
      <c r="F1052" s="21" t="s">
        <v>2658</v>
      </c>
      <c r="G1052" s="21" t="s">
        <v>2659</v>
      </c>
      <c r="H1052" s="21" t="s">
        <v>2660</v>
      </c>
      <c r="I1052" s="21" t="s">
        <v>2661</v>
      </c>
      <c r="J1052" s="21" t="s">
        <v>23</v>
      </c>
      <c r="K1052" s="21"/>
      <c r="L1052" s="21" t="s">
        <v>120</v>
      </c>
      <c r="M1052" s="21" t="s">
        <v>145</v>
      </c>
      <c r="N1052" s="21" t="s">
        <v>25</v>
      </c>
      <c r="O1052" s="21" t="s">
        <v>146</v>
      </c>
      <c r="P1052" s="21" t="s">
        <v>1423</v>
      </c>
      <c r="Q1052" s="92">
        <v>60</v>
      </c>
      <c r="R1052" s="22">
        <f>IF(EXACT($D$6,"LOT 3 (Tots)"),SUMIF(Inventari!K:K,Tasques!E1052,Inventari!Q:Q),SUMIFS(Inventari!Q:Q,Inventari!O:O,$D$7,Inventari!K:K,Tasques!E1052))</f>
        <v>166</v>
      </c>
      <c r="S1052" s="22"/>
      <c r="T1052" s="92">
        <f t="shared" si="64"/>
        <v>9960</v>
      </c>
      <c r="U1052" s="22">
        <v>1</v>
      </c>
      <c r="V1052" s="92">
        <f t="shared" si="65"/>
        <v>9960</v>
      </c>
      <c r="W1052" s="87" t="e">
        <f>_xlfn.XLOOKUP(P1052,#REF!,#REF!)</f>
        <v>#REF!</v>
      </c>
      <c r="X1052" s="80" t="e">
        <f t="shared" si="66"/>
        <v>#REF!</v>
      </c>
      <c r="Y1052" s="80" t="str">
        <f>IF(EXACT(COUNTIFS($B$1:B1052,B1052,$E$1:E1052,E1052),_xlfn.MAXIFS(AA:AA,B:B,B1052,E:E,E1052)),SUMIFS(X:X,B:B,B1052,E:E,E1052),"")</f>
        <v/>
      </c>
      <c r="Z1052" s="81" t="str">
        <f t="shared" si="67"/>
        <v/>
      </c>
      <c r="AA1052" s="98">
        <f>COUNTIFS($B$1:B1052,B1052,$E$1:E1052,E1052)</f>
        <v>1</v>
      </c>
      <c r="AB1052" s="98"/>
    </row>
    <row r="1053" spans="1:28" ht="19.95" customHeight="1" x14ac:dyDescent="0.3">
      <c r="A1053" s="9" t="s">
        <v>61</v>
      </c>
      <c r="B1053" s="21" t="s">
        <v>2626</v>
      </c>
      <c r="C1053" s="21" t="s">
        <v>2627</v>
      </c>
      <c r="D1053" s="21" t="s">
        <v>64</v>
      </c>
      <c r="E1053" s="21" t="s">
        <v>2657</v>
      </c>
      <c r="F1053" s="21" t="s">
        <v>2658</v>
      </c>
      <c r="G1053" s="21" t="s">
        <v>2659</v>
      </c>
      <c r="H1053" s="21" t="s">
        <v>2662</v>
      </c>
      <c r="I1053" s="21" t="s">
        <v>2663</v>
      </c>
      <c r="J1053" s="21" t="s">
        <v>23</v>
      </c>
      <c r="K1053" s="21"/>
      <c r="L1053" s="21" t="s">
        <v>120</v>
      </c>
      <c r="M1053" s="21" t="s">
        <v>145</v>
      </c>
      <c r="N1053" s="21" t="s">
        <v>25</v>
      </c>
      <c r="O1053" s="21" t="s">
        <v>146</v>
      </c>
      <c r="P1053" s="21" t="s">
        <v>1423</v>
      </c>
      <c r="Q1053" s="92">
        <v>60</v>
      </c>
      <c r="R1053" s="22">
        <f>IF(EXACT($D$6,"LOT 3 (Tots)"),SUMIF(Inventari!K:K,Tasques!E1053,Inventari!Q:Q),SUMIFS(Inventari!Q:Q,Inventari!O:O,$D$7,Inventari!K:K,Tasques!E1053))</f>
        <v>166</v>
      </c>
      <c r="S1053" s="22"/>
      <c r="T1053" s="92">
        <f t="shared" si="64"/>
        <v>9960</v>
      </c>
      <c r="U1053" s="22">
        <v>1</v>
      </c>
      <c r="V1053" s="92">
        <f t="shared" si="65"/>
        <v>9960</v>
      </c>
      <c r="W1053" s="87" t="e">
        <f>_xlfn.XLOOKUP(P1053,#REF!,#REF!)</f>
        <v>#REF!</v>
      </c>
      <c r="X1053" s="80" t="e">
        <f t="shared" si="66"/>
        <v>#REF!</v>
      </c>
      <c r="Y1053" s="80" t="str">
        <f>IF(EXACT(COUNTIFS($B$1:B1053,B1053,$E$1:E1053,E1053),_xlfn.MAXIFS(AA:AA,B:B,B1053,E:E,E1053)),SUMIFS(X:X,B:B,B1053,E:E,E1053),"")</f>
        <v/>
      </c>
      <c r="Z1053" s="81" t="str">
        <f t="shared" si="67"/>
        <v/>
      </c>
      <c r="AA1053" s="98">
        <f>COUNTIFS($B$1:B1053,B1053,$E$1:E1053,E1053)</f>
        <v>2</v>
      </c>
      <c r="AB1053" s="98"/>
    </row>
    <row r="1054" spans="1:28" ht="19.95" customHeight="1" x14ac:dyDescent="0.3">
      <c r="A1054" s="9" t="s">
        <v>61</v>
      </c>
      <c r="B1054" s="21" t="s">
        <v>2626</v>
      </c>
      <c r="C1054" s="21" t="s">
        <v>2627</v>
      </c>
      <c r="D1054" s="21" t="s">
        <v>64</v>
      </c>
      <c r="E1054" s="21" t="s">
        <v>2657</v>
      </c>
      <c r="F1054" s="21" t="s">
        <v>2658</v>
      </c>
      <c r="G1054" s="21" t="s">
        <v>2664</v>
      </c>
      <c r="H1054" s="21" t="s">
        <v>2665</v>
      </c>
      <c r="I1054" s="21" t="s">
        <v>2666</v>
      </c>
      <c r="J1054" s="21" t="s">
        <v>23</v>
      </c>
      <c r="K1054" s="21"/>
      <c r="L1054" s="21" t="s">
        <v>120</v>
      </c>
      <c r="M1054" s="21" t="s">
        <v>145</v>
      </c>
      <c r="N1054" s="21" t="s">
        <v>25</v>
      </c>
      <c r="O1054" s="21" t="s">
        <v>146</v>
      </c>
      <c r="P1054" s="21" t="s">
        <v>1423</v>
      </c>
      <c r="Q1054" s="92">
        <v>60</v>
      </c>
      <c r="R1054" s="22">
        <f>IF(EXACT($D$6,"LOT 3 (Tots)"),SUMIF(Inventari!K:K,Tasques!E1054,Inventari!Q:Q),SUMIFS(Inventari!Q:Q,Inventari!O:O,$D$7,Inventari!K:K,Tasques!E1054))</f>
        <v>166</v>
      </c>
      <c r="S1054" s="22"/>
      <c r="T1054" s="92">
        <f t="shared" si="64"/>
        <v>9960</v>
      </c>
      <c r="U1054" s="22">
        <v>1</v>
      </c>
      <c r="V1054" s="92">
        <f t="shared" si="65"/>
        <v>9960</v>
      </c>
      <c r="W1054" s="87" t="e">
        <f>_xlfn.XLOOKUP(P1054,#REF!,#REF!)</f>
        <v>#REF!</v>
      </c>
      <c r="X1054" s="80" t="e">
        <f t="shared" si="66"/>
        <v>#REF!</v>
      </c>
      <c r="Y1054" s="80" t="str">
        <f>IF(EXACT(COUNTIFS($B$1:B1054,B1054,$E$1:E1054,E1054),_xlfn.MAXIFS(AA:AA,B:B,B1054,E:E,E1054)),SUMIFS(X:X,B:B,B1054,E:E,E1054),"")</f>
        <v/>
      </c>
      <c r="Z1054" s="81" t="str">
        <f t="shared" si="67"/>
        <v/>
      </c>
      <c r="AA1054" s="98">
        <f>COUNTIFS($B$1:B1054,B1054,$E$1:E1054,E1054)</f>
        <v>3</v>
      </c>
      <c r="AB1054" s="98"/>
    </row>
    <row r="1055" spans="1:28" ht="19.95" customHeight="1" x14ac:dyDescent="0.3">
      <c r="A1055" s="9" t="s">
        <v>61</v>
      </c>
      <c r="B1055" s="21" t="s">
        <v>2626</v>
      </c>
      <c r="C1055" s="21" t="s">
        <v>2627</v>
      </c>
      <c r="D1055" s="21" t="s">
        <v>64</v>
      </c>
      <c r="E1055" s="21" t="s">
        <v>2657</v>
      </c>
      <c r="F1055" s="21" t="s">
        <v>2658</v>
      </c>
      <c r="G1055" s="21" t="s">
        <v>2664</v>
      </c>
      <c r="H1055" s="21" t="s">
        <v>2667</v>
      </c>
      <c r="I1055" s="21" t="s">
        <v>2668</v>
      </c>
      <c r="J1055" s="21" t="s">
        <v>23</v>
      </c>
      <c r="K1055" s="21"/>
      <c r="L1055" s="21" t="s">
        <v>120</v>
      </c>
      <c r="M1055" s="21" t="s">
        <v>145</v>
      </c>
      <c r="N1055" s="21" t="s">
        <v>25</v>
      </c>
      <c r="O1055" s="21" t="s">
        <v>146</v>
      </c>
      <c r="P1055" s="21" t="s">
        <v>1423</v>
      </c>
      <c r="Q1055" s="92">
        <v>60</v>
      </c>
      <c r="R1055" s="22">
        <f>IF(EXACT($D$6,"LOT 3 (Tots)"),SUMIF(Inventari!K:K,Tasques!E1055,Inventari!Q:Q),SUMIFS(Inventari!Q:Q,Inventari!O:O,$D$7,Inventari!K:K,Tasques!E1055))</f>
        <v>166</v>
      </c>
      <c r="S1055" s="22"/>
      <c r="T1055" s="92">
        <f t="shared" si="64"/>
        <v>9960</v>
      </c>
      <c r="U1055" s="22">
        <v>1</v>
      </c>
      <c r="V1055" s="92">
        <f t="shared" si="65"/>
        <v>9960</v>
      </c>
      <c r="W1055" s="87" t="e">
        <f>_xlfn.XLOOKUP(P1055,#REF!,#REF!)</f>
        <v>#REF!</v>
      </c>
      <c r="X1055" s="80" t="e">
        <f t="shared" si="66"/>
        <v>#REF!</v>
      </c>
      <c r="Y1055" s="80" t="e">
        <f>IF(EXACT(COUNTIFS($B$1:B1055,B1055,$E$1:E1055,E1055),_xlfn.MAXIFS(AA:AA,B:B,B1055,E:E,E1055)),SUMIFS(X:X,B:B,B1055,E:E,E1055),"")</f>
        <v>#REF!</v>
      </c>
      <c r="Z1055" s="81" t="e">
        <f t="shared" si="67"/>
        <v>#REF!</v>
      </c>
      <c r="AA1055" s="98">
        <f>COUNTIFS($B$1:B1055,B1055,$E$1:E1055,E1055)</f>
        <v>4</v>
      </c>
      <c r="AB1055" s="98"/>
    </row>
    <row r="1056" spans="1:28" ht="19.95" customHeight="1" x14ac:dyDescent="0.3">
      <c r="A1056" s="3" t="s">
        <v>61</v>
      </c>
      <c r="B1056" s="16" t="s">
        <v>2669</v>
      </c>
      <c r="C1056" s="16" t="s">
        <v>2670</v>
      </c>
      <c r="D1056" s="16" t="s">
        <v>17</v>
      </c>
      <c r="E1056" s="16" t="s">
        <v>1123</v>
      </c>
      <c r="F1056" s="16" t="s">
        <v>1124</v>
      </c>
      <c r="G1056" s="16" t="s">
        <v>2671</v>
      </c>
      <c r="H1056" s="16" t="s">
        <v>2672</v>
      </c>
      <c r="I1056" s="16" t="s">
        <v>2673</v>
      </c>
      <c r="J1056" s="16" t="s">
        <v>23</v>
      </c>
      <c r="K1056" s="16"/>
      <c r="L1056" s="16" t="s">
        <v>412</v>
      </c>
      <c r="M1056" s="16" t="s">
        <v>145</v>
      </c>
      <c r="N1056" s="16" t="s">
        <v>25</v>
      </c>
      <c r="O1056" s="16" t="s">
        <v>146</v>
      </c>
      <c r="P1056" s="16" t="s">
        <v>423</v>
      </c>
      <c r="Q1056" s="91">
        <v>360</v>
      </c>
      <c r="R1056" s="19">
        <f>IF(EXACT($D$6,"LOT 3 (Tots)"),SUMIF(Inventari!K:K,Tasques!E1056,Inventari!Q:Q),SUMIFS(Inventari!Q:Q,Inventari!O:O,$D$7,Inventari!K:K,Tasques!E1056))</f>
        <v>64</v>
      </c>
      <c r="S1056" s="19"/>
      <c r="T1056" s="91">
        <f t="shared" si="64"/>
        <v>23040</v>
      </c>
      <c r="U1056" s="19">
        <v>2</v>
      </c>
      <c r="V1056" s="91">
        <f t="shared" si="65"/>
        <v>46080</v>
      </c>
      <c r="W1056" s="86" t="e">
        <f>_xlfn.XLOOKUP(P1056,#REF!,#REF!)</f>
        <v>#REF!</v>
      </c>
      <c r="X1056" s="78" t="e">
        <f t="shared" si="66"/>
        <v>#REF!</v>
      </c>
      <c r="Y1056" s="78" t="e">
        <f>IF(EXACT(COUNTIFS($B$1:B1056,B1056,$E$1:E1056,E1056),_xlfn.MAXIFS(AA:AA,B:B,B1056,E:E,E1056)),SUMIFS(X:X,B:B,B1056,E:E,E1056),"")</f>
        <v>#REF!</v>
      </c>
      <c r="Z1056" s="79" t="e">
        <f t="shared" si="67"/>
        <v>#REF!</v>
      </c>
      <c r="AA1056" s="97">
        <f>COUNTIFS($B$1:B1056,B1056,$E$1:E1056,E1056)</f>
        <v>1</v>
      </c>
      <c r="AB1056" s="97"/>
    </row>
    <row r="1057" spans="1:28" ht="19.95" customHeight="1" x14ac:dyDescent="0.3">
      <c r="A1057" s="9" t="s">
        <v>61</v>
      </c>
      <c r="B1057" s="21" t="s">
        <v>2674</v>
      </c>
      <c r="C1057" s="21" t="s">
        <v>2675</v>
      </c>
      <c r="D1057" s="21" t="s">
        <v>616</v>
      </c>
      <c r="E1057" s="21" t="s">
        <v>1429</v>
      </c>
      <c r="F1057" s="21" t="s">
        <v>1430</v>
      </c>
      <c r="G1057" s="21" t="s">
        <v>2676</v>
      </c>
      <c r="H1057" s="21" t="s">
        <v>2677</v>
      </c>
      <c r="I1057" s="21" t="s">
        <v>2678</v>
      </c>
      <c r="J1057" s="21" t="s">
        <v>23</v>
      </c>
      <c r="K1057" s="21"/>
      <c r="L1057" s="21" t="s">
        <v>120</v>
      </c>
      <c r="M1057" s="21" t="s">
        <v>145</v>
      </c>
      <c r="N1057" s="21" t="s">
        <v>25</v>
      </c>
      <c r="O1057" s="21" t="s">
        <v>146</v>
      </c>
      <c r="P1057" s="21" t="s">
        <v>423</v>
      </c>
      <c r="Q1057" s="92">
        <v>150</v>
      </c>
      <c r="R1057" s="22">
        <f>IF(EXACT($D$6,"LOT 3 (Tots)"),SUMIF(Inventari!K:K,Tasques!E1057,Inventari!Q:Q),SUMIFS(Inventari!Q:Q,Inventari!O:O,$D$7,Inventari!K:K,Tasques!E1057))</f>
        <v>1</v>
      </c>
      <c r="S1057" s="22"/>
      <c r="T1057" s="92">
        <f t="shared" si="64"/>
        <v>150</v>
      </c>
      <c r="U1057" s="22">
        <v>1</v>
      </c>
      <c r="V1057" s="92">
        <f t="shared" si="65"/>
        <v>150</v>
      </c>
      <c r="W1057" s="87" t="e">
        <f>_xlfn.XLOOKUP(P1057,#REF!,#REF!)</f>
        <v>#REF!</v>
      </c>
      <c r="X1057" s="80" t="e">
        <f t="shared" si="66"/>
        <v>#REF!</v>
      </c>
      <c r="Y1057" s="80" t="str">
        <f>IF(EXACT(COUNTIFS($B$1:B1057,B1057,$E$1:E1057,E1057),_xlfn.MAXIFS(AA:AA,B:B,B1057,E:E,E1057)),SUMIFS(X:X,B:B,B1057,E:E,E1057),"")</f>
        <v/>
      </c>
      <c r="Z1057" s="81" t="str">
        <f t="shared" si="67"/>
        <v/>
      </c>
      <c r="AA1057" s="98">
        <f>COUNTIFS($B$1:B1057,B1057,$E$1:E1057,E1057)</f>
        <v>1</v>
      </c>
      <c r="AB1057" s="98"/>
    </row>
    <row r="1058" spans="1:28" ht="19.95" customHeight="1" x14ac:dyDescent="0.3">
      <c r="A1058" s="9" t="s">
        <v>61</v>
      </c>
      <c r="B1058" s="21" t="s">
        <v>2674</v>
      </c>
      <c r="C1058" s="21" t="s">
        <v>2675</v>
      </c>
      <c r="D1058" s="21" t="s">
        <v>616</v>
      </c>
      <c r="E1058" s="21" t="s">
        <v>1429</v>
      </c>
      <c r="F1058" s="21" t="s">
        <v>1430</v>
      </c>
      <c r="G1058" s="21" t="s">
        <v>2676</v>
      </c>
      <c r="H1058" s="21" t="s">
        <v>2679</v>
      </c>
      <c r="I1058" s="21" t="s">
        <v>2680</v>
      </c>
      <c r="J1058" s="21" t="s">
        <v>23</v>
      </c>
      <c r="K1058" s="21"/>
      <c r="L1058" s="21" t="s">
        <v>120</v>
      </c>
      <c r="M1058" s="21" t="s">
        <v>145</v>
      </c>
      <c r="N1058" s="21" t="s">
        <v>25</v>
      </c>
      <c r="O1058" s="21" t="s">
        <v>146</v>
      </c>
      <c r="P1058" s="21" t="s">
        <v>423</v>
      </c>
      <c r="Q1058" s="92">
        <v>150</v>
      </c>
      <c r="R1058" s="22">
        <f>IF(EXACT($D$6,"LOT 3 (Tots)"),SUMIF(Inventari!K:K,Tasques!E1058,Inventari!Q:Q),SUMIFS(Inventari!Q:Q,Inventari!O:O,$D$7,Inventari!K:K,Tasques!E1058))</f>
        <v>1</v>
      </c>
      <c r="S1058" s="22"/>
      <c r="T1058" s="92">
        <f t="shared" si="64"/>
        <v>150</v>
      </c>
      <c r="U1058" s="22">
        <v>1</v>
      </c>
      <c r="V1058" s="92">
        <f t="shared" si="65"/>
        <v>150</v>
      </c>
      <c r="W1058" s="87" t="e">
        <f>_xlfn.XLOOKUP(P1058,#REF!,#REF!)</f>
        <v>#REF!</v>
      </c>
      <c r="X1058" s="80" t="e">
        <f t="shared" si="66"/>
        <v>#REF!</v>
      </c>
      <c r="Y1058" s="80" t="str">
        <f>IF(EXACT(COUNTIFS($B$1:B1058,B1058,$E$1:E1058,E1058),_xlfn.MAXIFS(AA:AA,B:B,B1058,E:E,E1058)),SUMIFS(X:X,B:B,B1058,E:E,E1058),"")</f>
        <v/>
      </c>
      <c r="Z1058" s="81" t="str">
        <f t="shared" si="67"/>
        <v/>
      </c>
      <c r="AA1058" s="98">
        <f>COUNTIFS($B$1:B1058,B1058,$E$1:E1058,E1058)</f>
        <v>2</v>
      </c>
      <c r="AB1058" s="98"/>
    </row>
    <row r="1059" spans="1:28" ht="19.95" customHeight="1" x14ac:dyDescent="0.3">
      <c r="A1059" s="9" t="s">
        <v>61</v>
      </c>
      <c r="B1059" s="21" t="s">
        <v>2674</v>
      </c>
      <c r="C1059" s="21" t="s">
        <v>2675</v>
      </c>
      <c r="D1059" s="21" t="s">
        <v>616</v>
      </c>
      <c r="E1059" s="21" t="s">
        <v>1429</v>
      </c>
      <c r="F1059" s="21" t="s">
        <v>1430</v>
      </c>
      <c r="G1059" s="21" t="s">
        <v>2676</v>
      </c>
      <c r="H1059" s="21" t="s">
        <v>2681</v>
      </c>
      <c r="I1059" s="21" t="s">
        <v>2682</v>
      </c>
      <c r="J1059" s="21" t="s">
        <v>23</v>
      </c>
      <c r="K1059" s="21"/>
      <c r="L1059" s="21" t="s">
        <v>120</v>
      </c>
      <c r="M1059" s="21" t="s">
        <v>145</v>
      </c>
      <c r="N1059" s="21" t="s">
        <v>25</v>
      </c>
      <c r="O1059" s="21" t="s">
        <v>146</v>
      </c>
      <c r="P1059" s="21" t="s">
        <v>423</v>
      </c>
      <c r="Q1059" s="92">
        <v>150</v>
      </c>
      <c r="R1059" s="22">
        <f>IF(EXACT($D$6,"LOT 3 (Tots)"),SUMIF(Inventari!K:K,Tasques!E1059,Inventari!Q:Q),SUMIFS(Inventari!Q:Q,Inventari!O:O,$D$7,Inventari!K:K,Tasques!E1059))</f>
        <v>1</v>
      </c>
      <c r="S1059" s="22"/>
      <c r="T1059" s="92">
        <f t="shared" si="64"/>
        <v>150</v>
      </c>
      <c r="U1059" s="22">
        <v>1</v>
      </c>
      <c r="V1059" s="92">
        <f t="shared" si="65"/>
        <v>150</v>
      </c>
      <c r="W1059" s="87" t="e">
        <f>_xlfn.XLOOKUP(P1059,#REF!,#REF!)</f>
        <v>#REF!</v>
      </c>
      <c r="X1059" s="80" t="e">
        <f t="shared" si="66"/>
        <v>#REF!</v>
      </c>
      <c r="Y1059" s="80" t="str">
        <f>IF(EXACT(COUNTIFS($B$1:B1059,B1059,$E$1:E1059,E1059),_xlfn.MAXIFS(AA:AA,B:B,B1059,E:E,E1059)),SUMIFS(X:X,B:B,B1059,E:E,E1059),"")</f>
        <v/>
      </c>
      <c r="Z1059" s="81" t="str">
        <f t="shared" si="67"/>
        <v/>
      </c>
      <c r="AA1059" s="98">
        <f>COUNTIFS($B$1:B1059,B1059,$E$1:E1059,E1059)</f>
        <v>3</v>
      </c>
      <c r="AB1059" s="98"/>
    </row>
    <row r="1060" spans="1:28" ht="19.95" customHeight="1" x14ac:dyDescent="0.3">
      <c r="A1060" s="9" t="s">
        <v>61</v>
      </c>
      <c r="B1060" s="21" t="s">
        <v>2674</v>
      </c>
      <c r="C1060" s="21" t="s">
        <v>2675</v>
      </c>
      <c r="D1060" s="21" t="s">
        <v>616</v>
      </c>
      <c r="E1060" s="21" t="s">
        <v>1429</v>
      </c>
      <c r="F1060" s="21" t="s">
        <v>1430</v>
      </c>
      <c r="G1060" s="21" t="s">
        <v>2676</v>
      </c>
      <c r="H1060" s="21" t="s">
        <v>2683</v>
      </c>
      <c r="I1060" s="21" t="s">
        <v>2684</v>
      </c>
      <c r="J1060" s="21" t="s">
        <v>23</v>
      </c>
      <c r="K1060" s="21"/>
      <c r="L1060" s="21" t="s">
        <v>120</v>
      </c>
      <c r="M1060" s="21" t="s">
        <v>145</v>
      </c>
      <c r="N1060" s="21" t="s">
        <v>25</v>
      </c>
      <c r="O1060" s="21" t="s">
        <v>146</v>
      </c>
      <c r="P1060" s="21" t="s">
        <v>423</v>
      </c>
      <c r="Q1060" s="92">
        <v>150</v>
      </c>
      <c r="R1060" s="22">
        <f>IF(EXACT($D$6,"LOT 3 (Tots)"),SUMIF(Inventari!K:K,Tasques!E1060,Inventari!Q:Q),SUMIFS(Inventari!Q:Q,Inventari!O:O,$D$7,Inventari!K:K,Tasques!E1060))</f>
        <v>1</v>
      </c>
      <c r="S1060" s="22"/>
      <c r="T1060" s="92">
        <f t="shared" si="64"/>
        <v>150</v>
      </c>
      <c r="U1060" s="22">
        <v>1</v>
      </c>
      <c r="V1060" s="92">
        <f t="shared" si="65"/>
        <v>150</v>
      </c>
      <c r="W1060" s="87" t="e">
        <f>_xlfn.XLOOKUP(P1060,#REF!,#REF!)</f>
        <v>#REF!</v>
      </c>
      <c r="X1060" s="80" t="e">
        <f t="shared" si="66"/>
        <v>#REF!</v>
      </c>
      <c r="Y1060" s="80" t="str">
        <f>IF(EXACT(COUNTIFS($B$1:B1060,B1060,$E$1:E1060,E1060),_xlfn.MAXIFS(AA:AA,B:B,B1060,E:E,E1060)),SUMIFS(X:X,B:B,B1060,E:E,E1060),"")</f>
        <v/>
      </c>
      <c r="Z1060" s="81" t="str">
        <f t="shared" si="67"/>
        <v/>
      </c>
      <c r="AA1060" s="98">
        <f>COUNTIFS($B$1:B1060,B1060,$E$1:E1060,E1060)</f>
        <v>4</v>
      </c>
      <c r="AB1060" s="98"/>
    </row>
    <row r="1061" spans="1:28" ht="19.95" customHeight="1" x14ac:dyDescent="0.3">
      <c r="A1061" s="9" t="s">
        <v>61</v>
      </c>
      <c r="B1061" s="21" t="s">
        <v>2674</v>
      </c>
      <c r="C1061" s="21" t="s">
        <v>2675</v>
      </c>
      <c r="D1061" s="21" t="s">
        <v>616</v>
      </c>
      <c r="E1061" s="21" t="s">
        <v>1429</v>
      </c>
      <c r="F1061" s="21" t="s">
        <v>1430</v>
      </c>
      <c r="G1061" s="21" t="s">
        <v>2676</v>
      </c>
      <c r="H1061" s="21" t="s">
        <v>2685</v>
      </c>
      <c r="I1061" s="21" t="s">
        <v>2686</v>
      </c>
      <c r="J1061" s="21" t="s">
        <v>23</v>
      </c>
      <c r="K1061" s="21"/>
      <c r="L1061" s="21" t="s">
        <v>120</v>
      </c>
      <c r="M1061" s="21" t="s">
        <v>145</v>
      </c>
      <c r="N1061" s="21" t="s">
        <v>25</v>
      </c>
      <c r="O1061" s="21" t="s">
        <v>146</v>
      </c>
      <c r="P1061" s="21" t="s">
        <v>423</v>
      </c>
      <c r="Q1061" s="92">
        <v>150</v>
      </c>
      <c r="R1061" s="22">
        <f>IF(EXACT($D$6,"LOT 3 (Tots)"),SUMIF(Inventari!K:K,Tasques!E1061,Inventari!Q:Q),SUMIFS(Inventari!Q:Q,Inventari!O:O,$D$7,Inventari!K:K,Tasques!E1061))</f>
        <v>1</v>
      </c>
      <c r="S1061" s="22"/>
      <c r="T1061" s="92">
        <f t="shared" si="64"/>
        <v>150</v>
      </c>
      <c r="U1061" s="22">
        <v>1</v>
      </c>
      <c r="V1061" s="92">
        <f t="shared" si="65"/>
        <v>150</v>
      </c>
      <c r="W1061" s="87" t="e">
        <f>_xlfn.XLOOKUP(P1061,#REF!,#REF!)</f>
        <v>#REF!</v>
      </c>
      <c r="X1061" s="80" t="e">
        <f t="shared" si="66"/>
        <v>#REF!</v>
      </c>
      <c r="Y1061" s="80" t="str">
        <f>IF(EXACT(COUNTIFS($B$1:B1061,B1061,$E$1:E1061,E1061),_xlfn.MAXIFS(AA:AA,B:B,B1061,E:E,E1061)),SUMIFS(X:X,B:B,B1061,E:E,E1061),"")</f>
        <v/>
      </c>
      <c r="Z1061" s="81" t="str">
        <f t="shared" si="67"/>
        <v/>
      </c>
      <c r="AA1061" s="98">
        <f>COUNTIFS($B$1:B1061,B1061,$E$1:E1061,E1061)</f>
        <v>5</v>
      </c>
      <c r="AB1061" s="98"/>
    </row>
    <row r="1062" spans="1:28" ht="19.95" customHeight="1" x14ac:dyDescent="0.3">
      <c r="A1062" s="9" t="s">
        <v>61</v>
      </c>
      <c r="B1062" s="21" t="s">
        <v>2674</v>
      </c>
      <c r="C1062" s="21" t="s">
        <v>2675</v>
      </c>
      <c r="D1062" s="21" t="s">
        <v>616</v>
      </c>
      <c r="E1062" s="21" t="s">
        <v>1429</v>
      </c>
      <c r="F1062" s="21" t="s">
        <v>1430</v>
      </c>
      <c r="G1062" s="21" t="s">
        <v>2676</v>
      </c>
      <c r="H1062" s="21" t="s">
        <v>2687</v>
      </c>
      <c r="I1062" s="21" t="s">
        <v>2688</v>
      </c>
      <c r="J1062" s="21" t="s">
        <v>23</v>
      </c>
      <c r="K1062" s="21"/>
      <c r="L1062" s="21" t="s">
        <v>120</v>
      </c>
      <c r="M1062" s="21" t="s">
        <v>145</v>
      </c>
      <c r="N1062" s="21" t="s">
        <v>25</v>
      </c>
      <c r="O1062" s="21" t="s">
        <v>146</v>
      </c>
      <c r="P1062" s="21" t="s">
        <v>423</v>
      </c>
      <c r="Q1062" s="92">
        <v>150</v>
      </c>
      <c r="R1062" s="22">
        <f>IF(EXACT($D$6,"LOT 3 (Tots)"),SUMIF(Inventari!K:K,Tasques!E1062,Inventari!Q:Q),SUMIFS(Inventari!Q:Q,Inventari!O:O,$D$7,Inventari!K:K,Tasques!E1062))</f>
        <v>1</v>
      </c>
      <c r="S1062" s="22"/>
      <c r="T1062" s="92">
        <f t="shared" si="64"/>
        <v>150</v>
      </c>
      <c r="U1062" s="22">
        <v>1</v>
      </c>
      <c r="V1062" s="92">
        <f t="shared" si="65"/>
        <v>150</v>
      </c>
      <c r="W1062" s="87" t="e">
        <f>_xlfn.XLOOKUP(P1062,#REF!,#REF!)</f>
        <v>#REF!</v>
      </c>
      <c r="X1062" s="80" t="e">
        <f t="shared" si="66"/>
        <v>#REF!</v>
      </c>
      <c r="Y1062" s="80" t="e">
        <f>IF(EXACT(COUNTIFS($B$1:B1062,B1062,$E$1:E1062,E1062),_xlfn.MAXIFS(AA:AA,B:B,B1062,E:E,E1062)),SUMIFS(X:X,B:B,B1062,E:E,E1062),"")</f>
        <v>#REF!</v>
      </c>
      <c r="Z1062" s="81" t="str">
        <f t="shared" si="67"/>
        <v/>
      </c>
      <c r="AA1062" s="98">
        <f>COUNTIFS($B$1:B1062,B1062,$E$1:E1062,E1062)</f>
        <v>6</v>
      </c>
      <c r="AB1062" s="98"/>
    </row>
    <row r="1063" spans="1:28" ht="19.95" customHeight="1" x14ac:dyDescent="0.3">
      <c r="A1063" s="9" t="s">
        <v>61</v>
      </c>
      <c r="B1063" s="21" t="s">
        <v>2674</v>
      </c>
      <c r="C1063" s="21" t="s">
        <v>2675</v>
      </c>
      <c r="D1063" s="21" t="s">
        <v>616</v>
      </c>
      <c r="E1063" s="21" t="s">
        <v>1196</v>
      </c>
      <c r="F1063" s="21" t="s">
        <v>1197</v>
      </c>
      <c r="G1063" s="21" t="s">
        <v>2689</v>
      </c>
      <c r="H1063" s="21" t="s">
        <v>2690</v>
      </c>
      <c r="I1063" s="21" t="s">
        <v>2691</v>
      </c>
      <c r="J1063" s="21" t="s">
        <v>23</v>
      </c>
      <c r="K1063" s="21"/>
      <c r="L1063" s="21" t="s">
        <v>120</v>
      </c>
      <c r="M1063" s="21" t="s">
        <v>145</v>
      </c>
      <c r="N1063" s="21" t="s">
        <v>25</v>
      </c>
      <c r="O1063" s="21" t="s">
        <v>146</v>
      </c>
      <c r="P1063" s="21" t="s">
        <v>423</v>
      </c>
      <c r="Q1063" s="92">
        <v>900</v>
      </c>
      <c r="R1063" s="22">
        <f>IF(EXACT($D$6,"LOT 3 (Tots)"),SUMIF(Inventari!K:K,Tasques!E1063,Inventari!Q:Q),SUMIFS(Inventari!Q:Q,Inventari!O:O,$D$7,Inventari!K:K,Tasques!E1063))</f>
        <v>42</v>
      </c>
      <c r="S1063" s="22"/>
      <c r="T1063" s="92">
        <f t="shared" si="64"/>
        <v>37800</v>
      </c>
      <c r="U1063" s="22">
        <v>1</v>
      </c>
      <c r="V1063" s="92">
        <f t="shared" si="65"/>
        <v>37800</v>
      </c>
      <c r="W1063" s="87" t="e">
        <f>_xlfn.XLOOKUP(P1063,#REF!,#REF!)</f>
        <v>#REF!</v>
      </c>
      <c r="X1063" s="80" t="e">
        <f t="shared" si="66"/>
        <v>#REF!</v>
      </c>
      <c r="Y1063" s="80" t="str">
        <f>IF(EXACT(COUNTIFS($B$1:B1063,B1063,$E$1:E1063,E1063),_xlfn.MAXIFS(AA:AA,B:B,B1063,E:E,E1063)),SUMIFS(X:X,B:B,B1063,E:E,E1063),"")</f>
        <v/>
      </c>
      <c r="Z1063" s="81" t="str">
        <f t="shared" si="67"/>
        <v/>
      </c>
      <c r="AA1063" s="98">
        <f>COUNTIFS($B$1:B1063,B1063,$E$1:E1063,E1063)</f>
        <v>1</v>
      </c>
      <c r="AB1063" s="98"/>
    </row>
    <row r="1064" spans="1:28" ht="19.95" customHeight="1" x14ac:dyDescent="0.3">
      <c r="A1064" s="9" t="s">
        <v>61</v>
      </c>
      <c r="B1064" s="21" t="s">
        <v>2674</v>
      </c>
      <c r="C1064" s="21" t="s">
        <v>2675</v>
      </c>
      <c r="D1064" s="21" t="s">
        <v>616</v>
      </c>
      <c r="E1064" s="21" t="s">
        <v>1196</v>
      </c>
      <c r="F1064" s="21" t="s">
        <v>1197</v>
      </c>
      <c r="G1064" s="21" t="s">
        <v>2689</v>
      </c>
      <c r="H1064" s="21" t="s">
        <v>2692</v>
      </c>
      <c r="I1064" s="21" t="s">
        <v>2693</v>
      </c>
      <c r="J1064" s="21" t="s">
        <v>23</v>
      </c>
      <c r="K1064" s="21"/>
      <c r="L1064" s="21" t="s">
        <v>120</v>
      </c>
      <c r="M1064" s="21" t="s">
        <v>145</v>
      </c>
      <c r="N1064" s="21" t="s">
        <v>25</v>
      </c>
      <c r="O1064" s="21" t="s">
        <v>146</v>
      </c>
      <c r="P1064" s="21" t="s">
        <v>423</v>
      </c>
      <c r="Q1064" s="92">
        <v>900</v>
      </c>
      <c r="R1064" s="22">
        <f>IF(EXACT($D$6,"LOT 3 (Tots)"),SUMIF(Inventari!K:K,Tasques!E1064,Inventari!Q:Q),SUMIFS(Inventari!Q:Q,Inventari!O:O,$D$7,Inventari!K:K,Tasques!E1064))</f>
        <v>42</v>
      </c>
      <c r="S1064" s="22"/>
      <c r="T1064" s="92">
        <f t="shared" si="64"/>
        <v>37800</v>
      </c>
      <c r="U1064" s="22">
        <v>1</v>
      </c>
      <c r="V1064" s="92">
        <f t="shared" si="65"/>
        <v>37800</v>
      </c>
      <c r="W1064" s="87" t="e">
        <f>_xlfn.XLOOKUP(P1064,#REF!,#REF!)</f>
        <v>#REF!</v>
      </c>
      <c r="X1064" s="80" t="e">
        <f t="shared" si="66"/>
        <v>#REF!</v>
      </c>
      <c r="Y1064" s="80" t="str">
        <f>IF(EXACT(COUNTIFS($B$1:B1064,B1064,$E$1:E1064,E1064),_xlfn.MAXIFS(AA:AA,B:B,B1064,E:E,E1064)),SUMIFS(X:X,B:B,B1064,E:E,E1064),"")</f>
        <v/>
      </c>
      <c r="Z1064" s="81" t="str">
        <f t="shared" si="67"/>
        <v/>
      </c>
      <c r="AA1064" s="98">
        <f>COUNTIFS($B$1:B1064,B1064,$E$1:E1064,E1064)</f>
        <v>2</v>
      </c>
      <c r="AB1064" s="98"/>
    </row>
    <row r="1065" spans="1:28" ht="19.95" customHeight="1" x14ac:dyDescent="0.3">
      <c r="A1065" s="9" t="s">
        <v>61</v>
      </c>
      <c r="B1065" s="21" t="s">
        <v>2674</v>
      </c>
      <c r="C1065" s="21" t="s">
        <v>2675</v>
      </c>
      <c r="D1065" s="21" t="s">
        <v>616</v>
      </c>
      <c r="E1065" s="21" t="s">
        <v>1196</v>
      </c>
      <c r="F1065" s="21" t="s">
        <v>1197</v>
      </c>
      <c r="G1065" s="21" t="s">
        <v>2689</v>
      </c>
      <c r="H1065" s="21" t="s">
        <v>2694</v>
      </c>
      <c r="I1065" s="21" t="s">
        <v>2695</v>
      </c>
      <c r="J1065" s="21" t="s">
        <v>23</v>
      </c>
      <c r="K1065" s="21"/>
      <c r="L1065" s="21" t="s">
        <v>120</v>
      </c>
      <c r="M1065" s="21" t="s">
        <v>145</v>
      </c>
      <c r="N1065" s="21" t="s">
        <v>25</v>
      </c>
      <c r="O1065" s="21" t="s">
        <v>146</v>
      </c>
      <c r="P1065" s="21" t="s">
        <v>423</v>
      </c>
      <c r="Q1065" s="92">
        <v>900</v>
      </c>
      <c r="R1065" s="22">
        <f>IF(EXACT($D$6,"LOT 3 (Tots)"),SUMIF(Inventari!K:K,Tasques!E1065,Inventari!Q:Q),SUMIFS(Inventari!Q:Q,Inventari!O:O,$D$7,Inventari!K:K,Tasques!E1065))</f>
        <v>42</v>
      </c>
      <c r="S1065" s="22"/>
      <c r="T1065" s="92">
        <f t="shared" si="64"/>
        <v>37800</v>
      </c>
      <c r="U1065" s="22">
        <v>1</v>
      </c>
      <c r="V1065" s="92">
        <f t="shared" si="65"/>
        <v>37800</v>
      </c>
      <c r="W1065" s="87" t="e">
        <f>_xlfn.XLOOKUP(P1065,#REF!,#REF!)</f>
        <v>#REF!</v>
      </c>
      <c r="X1065" s="80" t="e">
        <f t="shared" si="66"/>
        <v>#REF!</v>
      </c>
      <c r="Y1065" s="80" t="str">
        <f>IF(EXACT(COUNTIFS($B$1:B1065,B1065,$E$1:E1065,E1065),_xlfn.MAXIFS(AA:AA,B:B,B1065,E:E,E1065)),SUMIFS(X:X,B:B,B1065,E:E,E1065),"")</f>
        <v/>
      </c>
      <c r="Z1065" s="81" t="str">
        <f t="shared" si="67"/>
        <v/>
      </c>
      <c r="AA1065" s="98">
        <f>COUNTIFS($B$1:B1065,B1065,$E$1:E1065,E1065)</f>
        <v>3</v>
      </c>
      <c r="AB1065" s="98"/>
    </row>
    <row r="1066" spans="1:28" ht="19.95" customHeight="1" x14ac:dyDescent="0.3">
      <c r="A1066" s="9" t="s">
        <v>61</v>
      </c>
      <c r="B1066" s="21" t="s">
        <v>2674</v>
      </c>
      <c r="C1066" s="21" t="s">
        <v>2675</v>
      </c>
      <c r="D1066" s="21" t="s">
        <v>616</v>
      </c>
      <c r="E1066" s="21" t="s">
        <v>1196</v>
      </c>
      <c r="F1066" s="21" t="s">
        <v>1197</v>
      </c>
      <c r="G1066" s="21" t="s">
        <v>2689</v>
      </c>
      <c r="H1066" s="21" t="s">
        <v>2696</v>
      </c>
      <c r="I1066" s="21" t="s">
        <v>2697</v>
      </c>
      <c r="J1066" s="21" t="s">
        <v>23</v>
      </c>
      <c r="K1066" s="21"/>
      <c r="L1066" s="21" t="s">
        <v>120</v>
      </c>
      <c r="M1066" s="21" t="s">
        <v>145</v>
      </c>
      <c r="N1066" s="21" t="s">
        <v>25</v>
      </c>
      <c r="O1066" s="21" t="s">
        <v>146</v>
      </c>
      <c r="P1066" s="21" t="s">
        <v>423</v>
      </c>
      <c r="Q1066" s="92">
        <v>900</v>
      </c>
      <c r="R1066" s="22">
        <f>IF(EXACT($D$6,"LOT 3 (Tots)"),SUMIF(Inventari!K:K,Tasques!E1066,Inventari!Q:Q),SUMIFS(Inventari!Q:Q,Inventari!O:O,$D$7,Inventari!K:K,Tasques!E1066))</f>
        <v>42</v>
      </c>
      <c r="S1066" s="22"/>
      <c r="T1066" s="92">
        <f t="shared" si="64"/>
        <v>37800</v>
      </c>
      <c r="U1066" s="22">
        <v>1</v>
      </c>
      <c r="V1066" s="92">
        <f t="shared" si="65"/>
        <v>37800</v>
      </c>
      <c r="W1066" s="87" t="e">
        <f>_xlfn.XLOOKUP(P1066,#REF!,#REF!)</f>
        <v>#REF!</v>
      </c>
      <c r="X1066" s="80" t="e">
        <f t="shared" si="66"/>
        <v>#REF!</v>
      </c>
      <c r="Y1066" s="80" t="e">
        <f>IF(EXACT(COUNTIFS($B$1:B1066,B1066,$E$1:E1066,E1066),_xlfn.MAXIFS(AA:AA,B:B,B1066,E:E,E1066)),SUMIFS(X:X,B:B,B1066,E:E,E1066),"")</f>
        <v>#REF!</v>
      </c>
      <c r="Z1066" s="81" t="str">
        <f t="shared" si="67"/>
        <v/>
      </c>
      <c r="AA1066" s="98">
        <f>COUNTIFS($B$1:B1066,B1066,$E$1:E1066,E1066)</f>
        <v>4</v>
      </c>
      <c r="AB1066" s="98"/>
    </row>
    <row r="1067" spans="1:28" ht="19.95" customHeight="1" x14ac:dyDescent="0.3">
      <c r="A1067" s="9" t="s">
        <v>61</v>
      </c>
      <c r="B1067" s="21" t="s">
        <v>2674</v>
      </c>
      <c r="C1067" s="21" t="s">
        <v>2675</v>
      </c>
      <c r="D1067" s="21" t="s">
        <v>616</v>
      </c>
      <c r="E1067" s="21" t="s">
        <v>1450</v>
      </c>
      <c r="F1067" s="21" t="s">
        <v>1451</v>
      </c>
      <c r="G1067" s="21" t="s">
        <v>2698</v>
      </c>
      <c r="H1067" s="21" t="s">
        <v>2699</v>
      </c>
      <c r="I1067" s="21" t="s">
        <v>2700</v>
      </c>
      <c r="J1067" s="21" t="s">
        <v>23</v>
      </c>
      <c r="K1067" s="21"/>
      <c r="L1067" s="21" t="s">
        <v>120</v>
      </c>
      <c r="M1067" s="21" t="s">
        <v>145</v>
      </c>
      <c r="N1067" s="21" t="s">
        <v>25</v>
      </c>
      <c r="O1067" s="21" t="s">
        <v>146</v>
      </c>
      <c r="P1067" s="21" t="s">
        <v>423</v>
      </c>
      <c r="Q1067" s="92">
        <v>150</v>
      </c>
      <c r="R1067" s="22">
        <f>IF(EXACT($D$6,"LOT 3 (Tots)"),SUMIF(Inventari!K:K,Tasques!E1067,Inventari!Q:Q),SUMIFS(Inventari!Q:Q,Inventari!O:O,$D$7,Inventari!K:K,Tasques!E1067))</f>
        <v>1</v>
      </c>
      <c r="S1067" s="22"/>
      <c r="T1067" s="92">
        <f t="shared" si="64"/>
        <v>150</v>
      </c>
      <c r="U1067" s="22">
        <v>1</v>
      </c>
      <c r="V1067" s="92">
        <f t="shared" si="65"/>
        <v>150</v>
      </c>
      <c r="W1067" s="87" t="e">
        <f>_xlfn.XLOOKUP(P1067,#REF!,#REF!)</f>
        <v>#REF!</v>
      </c>
      <c r="X1067" s="80" t="e">
        <f t="shared" si="66"/>
        <v>#REF!</v>
      </c>
      <c r="Y1067" s="80" t="str">
        <f>IF(EXACT(COUNTIFS($B$1:B1067,B1067,$E$1:E1067,E1067),_xlfn.MAXIFS(AA:AA,B:B,B1067,E:E,E1067)),SUMIFS(X:X,B:B,B1067,E:E,E1067),"")</f>
        <v/>
      </c>
      <c r="Z1067" s="81" t="str">
        <f t="shared" si="67"/>
        <v/>
      </c>
      <c r="AA1067" s="98">
        <f>COUNTIFS($B$1:B1067,B1067,$E$1:E1067,E1067)</f>
        <v>1</v>
      </c>
      <c r="AB1067" s="98"/>
    </row>
    <row r="1068" spans="1:28" ht="19.95" customHeight="1" x14ac:dyDescent="0.3">
      <c r="A1068" s="9" t="s">
        <v>61</v>
      </c>
      <c r="B1068" s="21" t="s">
        <v>2674</v>
      </c>
      <c r="C1068" s="21" t="s">
        <v>2675</v>
      </c>
      <c r="D1068" s="21" t="s">
        <v>616</v>
      </c>
      <c r="E1068" s="21" t="s">
        <v>1450</v>
      </c>
      <c r="F1068" s="21" t="s">
        <v>1451</v>
      </c>
      <c r="G1068" s="21" t="s">
        <v>2698</v>
      </c>
      <c r="H1068" s="21" t="s">
        <v>2701</v>
      </c>
      <c r="I1068" s="21" t="s">
        <v>2702</v>
      </c>
      <c r="J1068" s="21" t="s">
        <v>23</v>
      </c>
      <c r="K1068" s="21"/>
      <c r="L1068" s="21" t="s">
        <v>120</v>
      </c>
      <c r="M1068" s="21" t="s">
        <v>145</v>
      </c>
      <c r="N1068" s="21" t="s">
        <v>25</v>
      </c>
      <c r="O1068" s="21" t="s">
        <v>146</v>
      </c>
      <c r="P1068" s="21" t="s">
        <v>423</v>
      </c>
      <c r="Q1068" s="92">
        <v>150</v>
      </c>
      <c r="R1068" s="22">
        <f>IF(EXACT($D$6,"LOT 3 (Tots)"),SUMIF(Inventari!K:K,Tasques!E1068,Inventari!Q:Q),SUMIFS(Inventari!Q:Q,Inventari!O:O,$D$7,Inventari!K:K,Tasques!E1068))</f>
        <v>1</v>
      </c>
      <c r="S1068" s="22"/>
      <c r="T1068" s="92">
        <f t="shared" si="64"/>
        <v>150</v>
      </c>
      <c r="U1068" s="22">
        <v>1</v>
      </c>
      <c r="V1068" s="92">
        <f t="shared" si="65"/>
        <v>150</v>
      </c>
      <c r="W1068" s="87" t="e">
        <f>_xlfn.XLOOKUP(P1068,#REF!,#REF!)</f>
        <v>#REF!</v>
      </c>
      <c r="X1068" s="80" t="e">
        <f t="shared" si="66"/>
        <v>#REF!</v>
      </c>
      <c r="Y1068" s="80" t="str">
        <f>IF(EXACT(COUNTIFS($B$1:B1068,B1068,$E$1:E1068,E1068),_xlfn.MAXIFS(AA:AA,B:B,B1068,E:E,E1068)),SUMIFS(X:X,B:B,B1068,E:E,E1068),"")</f>
        <v/>
      </c>
      <c r="Z1068" s="81" t="str">
        <f t="shared" si="67"/>
        <v/>
      </c>
      <c r="AA1068" s="98">
        <f>COUNTIFS($B$1:B1068,B1068,$E$1:E1068,E1068)</f>
        <v>2</v>
      </c>
      <c r="AB1068" s="98"/>
    </row>
    <row r="1069" spans="1:28" ht="19.95" customHeight="1" x14ac:dyDescent="0.3">
      <c r="A1069" s="9" t="s">
        <v>61</v>
      </c>
      <c r="B1069" s="21" t="s">
        <v>2674</v>
      </c>
      <c r="C1069" s="21" t="s">
        <v>2675</v>
      </c>
      <c r="D1069" s="21" t="s">
        <v>616</v>
      </c>
      <c r="E1069" s="21" t="s">
        <v>1450</v>
      </c>
      <c r="F1069" s="21" t="s">
        <v>1451</v>
      </c>
      <c r="G1069" s="21" t="s">
        <v>2698</v>
      </c>
      <c r="H1069" s="21" t="s">
        <v>2703</v>
      </c>
      <c r="I1069" s="21" t="s">
        <v>2704</v>
      </c>
      <c r="J1069" s="21" t="s">
        <v>23</v>
      </c>
      <c r="K1069" s="21"/>
      <c r="L1069" s="21" t="s">
        <v>120</v>
      </c>
      <c r="M1069" s="21" t="s">
        <v>145</v>
      </c>
      <c r="N1069" s="21" t="s">
        <v>25</v>
      </c>
      <c r="O1069" s="21" t="s">
        <v>146</v>
      </c>
      <c r="P1069" s="21" t="s">
        <v>423</v>
      </c>
      <c r="Q1069" s="92">
        <v>150</v>
      </c>
      <c r="R1069" s="22">
        <f>IF(EXACT($D$6,"LOT 3 (Tots)"),SUMIF(Inventari!K:K,Tasques!E1069,Inventari!Q:Q),SUMIFS(Inventari!Q:Q,Inventari!O:O,$D$7,Inventari!K:K,Tasques!E1069))</f>
        <v>1</v>
      </c>
      <c r="S1069" s="22"/>
      <c r="T1069" s="92">
        <f t="shared" si="64"/>
        <v>150</v>
      </c>
      <c r="U1069" s="22">
        <v>1</v>
      </c>
      <c r="V1069" s="92">
        <f t="shared" si="65"/>
        <v>150</v>
      </c>
      <c r="W1069" s="87" t="e">
        <f>_xlfn.XLOOKUP(P1069,#REF!,#REF!)</f>
        <v>#REF!</v>
      </c>
      <c r="X1069" s="80" t="e">
        <f t="shared" si="66"/>
        <v>#REF!</v>
      </c>
      <c r="Y1069" s="80" t="str">
        <f>IF(EXACT(COUNTIFS($B$1:B1069,B1069,$E$1:E1069,E1069),_xlfn.MAXIFS(AA:AA,B:B,B1069,E:E,E1069)),SUMIFS(X:X,B:B,B1069,E:E,E1069),"")</f>
        <v/>
      </c>
      <c r="Z1069" s="81" t="str">
        <f t="shared" si="67"/>
        <v/>
      </c>
      <c r="AA1069" s="98">
        <f>COUNTIFS($B$1:B1069,B1069,$E$1:E1069,E1069)</f>
        <v>3</v>
      </c>
      <c r="AB1069" s="98"/>
    </row>
    <row r="1070" spans="1:28" ht="19.95" customHeight="1" x14ac:dyDescent="0.3">
      <c r="A1070" s="9" t="s">
        <v>61</v>
      </c>
      <c r="B1070" s="21" t="s">
        <v>2674</v>
      </c>
      <c r="C1070" s="21" t="s">
        <v>2675</v>
      </c>
      <c r="D1070" s="21" t="s">
        <v>616</v>
      </c>
      <c r="E1070" s="21" t="s">
        <v>1450</v>
      </c>
      <c r="F1070" s="21" t="s">
        <v>1451</v>
      </c>
      <c r="G1070" s="21" t="s">
        <v>2698</v>
      </c>
      <c r="H1070" s="21" t="s">
        <v>2705</v>
      </c>
      <c r="I1070" s="21" t="s">
        <v>2706</v>
      </c>
      <c r="J1070" s="21" t="s">
        <v>23</v>
      </c>
      <c r="K1070" s="21"/>
      <c r="L1070" s="21" t="s">
        <v>120</v>
      </c>
      <c r="M1070" s="21" t="s">
        <v>145</v>
      </c>
      <c r="N1070" s="21" t="s">
        <v>25</v>
      </c>
      <c r="O1070" s="21" t="s">
        <v>146</v>
      </c>
      <c r="P1070" s="21" t="s">
        <v>423</v>
      </c>
      <c r="Q1070" s="92">
        <v>150</v>
      </c>
      <c r="R1070" s="22">
        <f>IF(EXACT($D$6,"LOT 3 (Tots)"),SUMIF(Inventari!K:K,Tasques!E1070,Inventari!Q:Q),SUMIFS(Inventari!Q:Q,Inventari!O:O,$D$7,Inventari!K:K,Tasques!E1070))</f>
        <v>1</v>
      </c>
      <c r="S1070" s="22"/>
      <c r="T1070" s="92">
        <f t="shared" si="64"/>
        <v>150</v>
      </c>
      <c r="U1070" s="22">
        <v>1</v>
      </c>
      <c r="V1070" s="92">
        <f t="shared" si="65"/>
        <v>150</v>
      </c>
      <c r="W1070" s="87" t="e">
        <f>_xlfn.XLOOKUP(P1070,#REF!,#REF!)</f>
        <v>#REF!</v>
      </c>
      <c r="X1070" s="80" t="e">
        <f t="shared" si="66"/>
        <v>#REF!</v>
      </c>
      <c r="Y1070" s="80" t="str">
        <f>IF(EXACT(COUNTIFS($B$1:B1070,B1070,$E$1:E1070,E1070),_xlfn.MAXIFS(AA:AA,B:B,B1070,E:E,E1070)),SUMIFS(X:X,B:B,B1070,E:E,E1070),"")</f>
        <v/>
      </c>
      <c r="Z1070" s="81" t="str">
        <f t="shared" si="67"/>
        <v/>
      </c>
      <c r="AA1070" s="98">
        <f>COUNTIFS($B$1:B1070,B1070,$E$1:E1070,E1070)</f>
        <v>4</v>
      </c>
      <c r="AB1070" s="98"/>
    </row>
    <row r="1071" spans="1:28" ht="19.95" customHeight="1" x14ac:dyDescent="0.3">
      <c r="A1071" s="9" t="s">
        <v>61</v>
      </c>
      <c r="B1071" s="21" t="s">
        <v>2674</v>
      </c>
      <c r="C1071" s="21" t="s">
        <v>2675</v>
      </c>
      <c r="D1071" s="21" t="s">
        <v>616</v>
      </c>
      <c r="E1071" s="21" t="s">
        <v>1450</v>
      </c>
      <c r="F1071" s="21" t="s">
        <v>1451</v>
      </c>
      <c r="G1071" s="21" t="s">
        <v>2698</v>
      </c>
      <c r="H1071" s="21" t="s">
        <v>2707</v>
      </c>
      <c r="I1071" s="21" t="s">
        <v>2708</v>
      </c>
      <c r="J1071" s="21" t="s">
        <v>23</v>
      </c>
      <c r="K1071" s="21"/>
      <c r="L1071" s="21" t="s">
        <v>120</v>
      </c>
      <c r="M1071" s="21" t="s">
        <v>145</v>
      </c>
      <c r="N1071" s="21" t="s">
        <v>25</v>
      </c>
      <c r="O1071" s="21" t="s">
        <v>146</v>
      </c>
      <c r="P1071" s="21" t="s">
        <v>423</v>
      </c>
      <c r="Q1071" s="92">
        <v>150</v>
      </c>
      <c r="R1071" s="22">
        <f>IF(EXACT($D$6,"LOT 3 (Tots)"),SUMIF(Inventari!K:K,Tasques!E1071,Inventari!Q:Q),SUMIFS(Inventari!Q:Q,Inventari!O:O,$D$7,Inventari!K:K,Tasques!E1071))</f>
        <v>1</v>
      </c>
      <c r="S1071" s="22"/>
      <c r="T1071" s="92">
        <f t="shared" si="64"/>
        <v>150</v>
      </c>
      <c r="U1071" s="22">
        <v>1</v>
      </c>
      <c r="V1071" s="92">
        <f t="shared" si="65"/>
        <v>150</v>
      </c>
      <c r="W1071" s="87" t="e">
        <f>_xlfn.XLOOKUP(P1071,#REF!,#REF!)</f>
        <v>#REF!</v>
      </c>
      <c r="X1071" s="80" t="e">
        <f t="shared" si="66"/>
        <v>#REF!</v>
      </c>
      <c r="Y1071" s="80" t="str">
        <f>IF(EXACT(COUNTIFS($B$1:B1071,B1071,$E$1:E1071,E1071),_xlfn.MAXIFS(AA:AA,B:B,B1071,E:E,E1071)),SUMIFS(X:X,B:B,B1071,E:E,E1071),"")</f>
        <v/>
      </c>
      <c r="Z1071" s="81" t="str">
        <f t="shared" si="67"/>
        <v/>
      </c>
      <c r="AA1071" s="98">
        <f>COUNTIFS($B$1:B1071,B1071,$E$1:E1071,E1071)</f>
        <v>5</v>
      </c>
      <c r="AB1071" s="98"/>
    </row>
    <row r="1072" spans="1:28" ht="19.95" customHeight="1" x14ac:dyDescent="0.3">
      <c r="A1072" s="9" t="s">
        <v>61</v>
      </c>
      <c r="B1072" s="21" t="s">
        <v>2674</v>
      </c>
      <c r="C1072" s="21" t="s">
        <v>2675</v>
      </c>
      <c r="D1072" s="21" t="s">
        <v>616</v>
      </c>
      <c r="E1072" s="21" t="s">
        <v>1450</v>
      </c>
      <c r="F1072" s="21" t="s">
        <v>1451</v>
      </c>
      <c r="G1072" s="21" t="s">
        <v>2698</v>
      </c>
      <c r="H1072" s="21" t="s">
        <v>2709</v>
      </c>
      <c r="I1072" s="21" t="s">
        <v>2710</v>
      </c>
      <c r="J1072" s="21" t="s">
        <v>23</v>
      </c>
      <c r="K1072" s="21"/>
      <c r="L1072" s="21" t="s">
        <v>120</v>
      </c>
      <c r="M1072" s="21" t="s">
        <v>145</v>
      </c>
      <c r="N1072" s="21" t="s">
        <v>25</v>
      </c>
      <c r="O1072" s="21" t="s">
        <v>146</v>
      </c>
      <c r="P1072" s="21" t="s">
        <v>423</v>
      </c>
      <c r="Q1072" s="92">
        <v>150</v>
      </c>
      <c r="R1072" s="22">
        <f>IF(EXACT($D$6,"LOT 3 (Tots)"),SUMIF(Inventari!K:K,Tasques!E1072,Inventari!Q:Q),SUMIFS(Inventari!Q:Q,Inventari!O:O,$D$7,Inventari!K:K,Tasques!E1072))</f>
        <v>1</v>
      </c>
      <c r="S1072" s="22"/>
      <c r="T1072" s="92">
        <f t="shared" si="64"/>
        <v>150</v>
      </c>
      <c r="U1072" s="22">
        <v>1</v>
      </c>
      <c r="V1072" s="92">
        <f t="shared" si="65"/>
        <v>150</v>
      </c>
      <c r="W1072" s="87" t="e">
        <f>_xlfn.XLOOKUP(P1072,#REF!,#REF!)</f>
        <v>#REF!</v>
      </c>
      <c r="X1072" s="80" t="e">
        <f t="shared" si="66"/>
        <v>#REF!</v>
      </c>
      <c r="Y1072" s="80" t="e">
        <f>IF(EXACT(COUNTIFS($B$1:B1072,B1072,$E$1:E1072,E1072),_xlfn.MAXIFS(AA:AA,B:B,B1072,E:E,E1072)),SUMIFS(X:X,B:B,B1072,E:E,E1072),"")</f>
        <v>#REF!</v>
      </c>
      <c r="Z1072" s="81" t="str">
        <f t="shared" si="67"/>
        <v/>
      </c>
      <c r="AA1072" s="98">
        <f>COUNTIFS($B$1:B1072,B1072,$E$1:E1072,E1072)</f>
        <v>6</v>
      </c>
      <c r="AB1072" s="98"/>
    </row>
    <row r="1073" spans="1:28" ht="19.95" customHeight="1" x14ac:dyDescent="0.3">
      <c r="A1073" s="9" t="s">
        <v>61</v>
      </c>
      <c r="B1073" s="21" t="s">
        <v>2674</v>
      </c>
      <c r="C1073" s="21" t="s">
        <v>2675</v>
      </c>
      <c r="D1073" s="21" t="s">
        <v>616</v>
      </c>
      <c r="E1073" s="21" t="s">
        <v>2711</v>
      </c>
      <c r="F1073" s="21" t="s">
        <v>2712</v>
      </c>
      <c r="G1073" s="21" t="s">
        <v>2698</v>
      </c>
      <c r="H1073" s="21" t="s">
        <v>2713</v>
      </c>
      <c r="I1073" s="21" t="s">
        <v>2700</v>
      </c>
      <c r="J1073" s="21" t="s">
        <v>23</v>
      </c>
      <c r="K1073" s="21"/>
      <c r="L1073" s="21" t="s">
        <v>120</v>
      </c>
      <c r="M1073" s="21" t="s">
        <v>145</v>
      </c>
      <c r="N1073" s="21" t="s">
        <v>25</v>
      </c>
      <c r="O1073" s="21" t="s">
        <v>146</v>
      </c>
      <c r="P1073" s="21" t="s">
        <v>423</v>
      </c>
      <c r="Q1073" s="92">
        <v>150</v>
      </c>
      <c r="R1073" s="22">
        <f>IF(EXACT($D$6,"LOT 3 (Tots)"),SUMIF(Inventari!K:K,Tasques!E1073,Inventari!Q:Q),SUMIFS(Inventari!Q:Q,Inventari!O:O,$D$7,Inventari!K:K,Tasques!E1073))</f>
        <v>12</v>
      </c>
      <c r="S1073" s="22"/>
      <c r="T1073" s="92">
        <f t="shared" si="64"/>
        <v>1800</v>
      </c>
      <c r="U1073" s="22">
        <v>1</v>
      </c>
      <c r="V1073" s="92">
        <f t="shared" si="65"/>
        <v>1800</v>
      </c>
      <c r="W1073" s="87" t="e">
        <f>_xlfn.XLOOKUP(P1073,#REF!,#REF!)</f>
        <v>#REF!</v>
      </c>
      <c r="X1073" s="80" t="e">
        <f t="shared" si="66"/>
        <v>#REF!</v>
      </c>
      <c r="Y1073" s="80" t="str">
        <f>IF(EXACT(COUNTIFS($B$1:B1073,B1073,$E$1:E1073,E1073),_xlfn.MAXIFS(AA:AA,B:B,B1073,E:E,E1073)),SUMIFS(X:X,B:B,B1073,E:E,E1073),"")</f>
        <v/>
      </c>
      <c r="Z1073" s="81" t="str">
        <f t="shared" si="67"/>
        <v/>
      </c>
      <c r="AA1073" s="98">
        <f>COUNTIFS($B$1:B1073,B1073,$E$1:E1073,E1073)</f>
        <v>1</v>
      </c>
      <c r="AB1073" s="98"/>
    </row>
    <row r="1074" spans="1:28" ht="19.95" customHeight="1" x14ac:dyDescent="0.3">
      <c r="A1074" s="9" t="s">
        <v>61</v>
      </c>
      <c r="B1074" s="21" t="s">
        <v>2674</v>
      </c>
      <c r="C1074" s="21" t="s">
        <v>2675</v>
      </c>
      <c r="D1074" s="21" t="s">
        <v>616</v>
      </c>
      <c r="E1074" s="21" t="s">
        <v>2711</v>
      </c>
      <c r="F1074" s="21" t="s">
        <v>2712</v>
      </c>
      <c r="G1074" s="21" t="s">
        <v>2698</v>
      </c>
      <c r="H1074" s="21" t="s">
        <v>2714</v>
      </c>
      <c r="I1074" s="21" t="s">
        <v>2702</v>
      </c>
      <c r="J1074" s="21" t="s">
        <v>23</v>
      </c>
      <c r="K1074" s="21"/>
      <c r="L1074" s="21" t="s">
        <v>120</v>
      </c>
      <c r="M1074" s="21" t="s">
        <v>145</v>
      </c>
      <c r="N1074" s="21" t="s">
        <v>25</v>
      </c>
      <c r="O1074" s="21" t="s">
        <v>146</v>
      </c>
      <c r="P1074" s="21" t="s">
        <v>423</v>
      </c>
      <c r="Q1074" s="92">
        <v>150</v>
      </c>
      <c r="R1074" s="22">
        <f>IF(EXACT($D$6,"LOT 3 (Tots)"),SUMIF(Inventari!K:K,Tasques!E1074,Inventari!Q:Q),SUMIFS(Inventari!Q:Q,Inventari!O:O,$D$7,Inventari!K:K,Tasques!E1074))</f>
        <v>12</v>
      </c>
      <c r="S1074" s="22"/>
      <c r="T1074" s="92">
        <f t="shared" si="64"/>
        <v>1800</v>
      </c>
      <c r="U1074" s="22">
        <v>1</v>
      </c>
      <c r="V1074" s="92">
        <f t="shared" si="65"/>
        <v>1800</v>
      </c>
      <c r="W1074" s="87" t="e">
        <f>_xlfn.XLOOKUP(P1074,#REF!,#REF!)</f>
        <v>#REF!</v>
      </c>
      <c r="X1074" s="80" t="e">
        <f t="shared" si="66"/>
        <v>#REF!</v>
      </c>
      <c r="Y1074" s="80" t="str">
        <f>IF(EXACT(COUNTIFS($B$1:B1074,B1074,$E$1:E1074,E1074),_xlfn.MAXIFS(AA:AA,B:B,B1074,E:E,E1074)),SUMIFS(X:X,B:B,B1074,E:E,E1074),"")</f>
        <v/>
      </c>
      <c r="Z1074" s="81" t="str">
        <f t="shared" si="67"/>
        <v/>
      </c>
      <c r="AA1074" s="98">
        <f>COUNTIFS($B$1:B1074,B1074,$E$1:E1074,E1074)</f>
        <v>2</v>
      </c>
      <c r="AB1074" s="98"/>
    </row>
    <row r="1075" spans="1:28" ht="19.95" customHeight="1" x14ac:dyDescent="0.3">
      <c r="A1075" s="9" t="s">
        <v>61</v>
      </c>
      <c r="B1075" s="21" t="s">
        <v>2674</v>
      </c>
      <c r="C1075" s="21" t="s">
        <v>2675</v>
      </c>
      <c r="D1075" s="21" t="s">
        <v>616</v>
      </c>
      <c r="E1075" s="21" t="s">
        <v>2711</v>
      </c>
      <c r="F1075" s="21" t="s">
        <v>2712</v>
      </c>
      <c r="G1075" s="21" t="s">
        <v>2698</v>
      </c>
      <c r="H1075" s="21" t="s">
        <v>2715</v>
      </c>
      <c r="I1075" s="21" t="s">
        <v>2704</v>
      </c>
      <c r="J1075" s="21" t="s">
        <v>23</v>
      </c>
      <c r="K1075" s="21"/>
      <c r="L1075" s="21" t="s">
        <v>120</v>
      </c>
      <c r="M1075" s="21" t="s">
        <v>145</v>
      </c>
      <c r="N1075" s="21" t="s">
        <v>25</v>
      </c>
      <c r="O1075" s="21" t="s">
        <v>146</v>
      </c>
      <c r="P1075" s="21" t="s">
        <v>423</v>
      </c>
      <c r="Q1075" s="92">
        <v>150</v>
      </c>
      <c r="R1075" s="22">
        <f>IF(EXACT($D$6,"LOT 3 (Tots)"),SUMIF(Inventari!K:K,Tasques!E1075,Inventari!Q:Q),SUMIFS(Inventari!Q:Q,Inventari!O:O,$D$7,Inventari!K:K,Tasques!E1075))</f>
        <v>12</v>
      </c>
      <c r="S1075" s="22"/>
      <c r="T1075" s="92">
        <f t="shared" si="64"/>
        <v>1800</v>
      </c>
      <c r="U1075" s="22">
        <v>1</v>
      </c>
      <c r="V1075" s="92">
        <f t="shared" si="65"/>
        <v>1800</v>
      </c>
      <c r="W1075" s="87" t="e">
        <f>_xlfn.XLOOKUP(P1075,#REF!,#REF!)</f>
        <v>#REF!</v>
      </c>
      <c r="X1075" s="80" t="e">
        <f t="shared" si="66"/>
        <v>#REF!</v>
      </c>
      <c r="Y1075" s="80" t="str">
        <f>IF(EXACT(COUNTIFS($B$1:B1075,B1075,$E$1:E1075,E1075),_xlfn.MAXIFS(AA:AA,B:B,B1075,E:E,E1075)),SUMIFS(X:X,B:B,B1075,E:E,E1075),"")</f>
        <v/>
      </c>
      <c r="Z1075" s="81" t="str">
        <f t="shared" si="67"/>
        <v/>
      </c>
      <c r="AA1075" s="98">
        <f>COUNTIFS($B$1:B1075,B1075,$E$1:E1075,E1075)</f>
        <v>3</v>
      </c>
      <c r="AB1075" s="98"/>
    </row>
    <row r="1076" spans="1:28" ht="19.95" customHeight="1" x14ac:dyDescent="0.3">
      <c r="A1076" s="9" t="s">
        <v>61</v>
      </c>
      <c r="B1076" s="21" t="s">
        <v>2674</v>
      </c>
      <c r="C1076" s="21" t="s">
        <v>2675</v>
      </c>
      <c r="D1076" s="21" t="s">
        <v>616</v>
      </c>
      <c r="E1076" s="21" t="s">
        <v>2711</v>
      </c>
      <c r="F1076" s="21" t="s">
        <v>2712</v>
      </c>
      <c r="G1076" s="21" t="s">
        <v>2698</v>
      </c>
      <c r="H1076" s="21" t="s">
        <v>2716</v>
      </c>
      <c r="I1076" s="21" t="s">
        <v>2706</v>
      </c>
      <c r="J1076" s="21" t="s">
        <v>23</v>
      </c>
      <c r="K1076" s="21"/>
      <c r="L1076" s="21" t="s">
        <v>120</v>
      </c>
      <c r="M1076" s="21" t="s">
        <v>145</v>
      </c>
      <c r="N1076" s="21" t="s">
        <v>25</v>
      </c>
      <c r="O1076" s="21" t="s">
        <v>146</v>
      </c>
      <c r="P1076" s="21" t="s">
        <v>423</v>
      </c>
      <c r="Q1076" s="92">
        <v>150</v>
      </c>
      <c r="R1076" s="22">
        <f>IF(EXACT($D$6,"LOT 3 (Tots)"),SUMIF(Inventari!K:K,Tasques!E1076,Inventari!Q:Q),SUMIFS(Inventari!Q:Q,Inventari!O:O,$D$7,Inventari!K:K,Tasques!E1076))</f>
        <v>12</v>
      </c>
      <c r="S1076" s="22"/>
      <c r="T1076" s="92">
        <f t="shared" si="64"/>
        <v>1800</v>
      </c>
      <c r="U1076" s="22">
        <v>1</v>
      </c>
      <c r="V1076" s="92">
        <f t="shared" si="65"/>
        <v>1800</v>
      </c>
      <c r="W1076" s="87" t="e">
        <f>_xlfn.XLOOKUP(P1076,#REF!,#REF!)</f>
        <v>#REF!</v>
      </c>
      <c r="X1076" s="80" t="e">
        <f t="shared" si="66"/>
        <v>#REF!</v>
      </c>
      <c r="Y1076" s="80" t="str">
        <f>IF(EXACT(COUNTIFS($B$1:B1076,B1076,$E$1:E1076,E1076),_xlfn.MAXIFS(AA:AA,B:B,B1076,E:E,E1076)),SUMIFS(X:X,B:B,B1076,E:E,E1076),"")</f>
        <v/>
      </c>
      <c r="Z1076" s="81" t="str">
        <f t="shared" si="67"/>
        <v/>
      </c>
      <c r="AA1076" s="98">
        <f>COUNTIFS($B$1:B1076,B1076,$E$1:E1076,E1076)</f>
        <v>4</v>
      </c>
      <c r="AB1076" s="98"/>
    </row>
    <row r="1077" spans="1:28" ht="19.95" customHeight="1" x14ac:dyDescent="0.3">
      <c r="A1077" s="9" t="s">
        <v>61</v>
      </c>
      <c r="B1077" s="21" t="s">
        <v>2674</v>
      </c>
      <c r="C1077" s="21" t="s">
        <v>2675</v>
      </c>
      <c r="D1077" s="21" t="s">
        <v>616</v>
      </c>
      <c r="E1077" s="21" t="s">
        <v>2711</v>
      </c>
      <c r="F1077" s="21" t="s">
        <v>2712</v>
      </c>
      <c r="G1077" s="21" t="s">
        <v>2698</v>
      </c>
      <c r="H1077" s="21" t="s">
        <v>2717</v>
      </c>
      <c r="I1077" s="21" t="s">
        <v>2708</v>
      </c>
      <c r="J1077" s="21" t="s">
        <v>23</v>
      </c>
      <c r="K1077" s="21"/>
      <c r="L1077" s="21" t="s">
        <v>120</v>
      </c>
      <c r="M1077" s="21" t="s">
        <v>145</v>
      </c>
      <c r="N1077" s="21" t="s">
        <v>25</v>
      </c>
      <c r="O1077" s="21" t="s">
        <v>146</v>
      </c>
      <c r="P1077" s="21" t="s">
        <v>423</v>
      </c>
      <c r="Q1077" s="92">
        <v>150</v>
      </c>
      <c r="R1077" s="22">
        <f>IF(EXACT($D$6,"LOT 3 (Tots)"),SUMIF(Inventari!K:K,Tasques!E1077,Inventari!Q:Q),SUMIFS(Inventari!Q:Q,Inventari!O:O,$D$7,Inventari!K:K,Tasques!E1077))</f>
        <v>12</v>
      </c>
      <c r="S1077" s="22"/>
      <c r="T1077" s="92">
        <f t="shared" si="64"/>
        <v>1800</v>
      </c>
      <c r="U1077" s="22">
        <v>1</v>
      </c>
      <c r="V1077" s="92">
        <f t="shared" si="65"/>
        <v>1800</v>
      </c>
      <c r="W1077" s="87" t="e">
        <f>_xlfn.XLOOKUP(P1077,#REF!,#REF!)</f>
        <v>#REF!</v>
      </c>
      <c r="X1077" s="80" t="e">
        <f t="shared" si="66"/>
        <v>#REF!</v>
      </c>
      <c r="Y1077" s="80" t="str">
        <f>IF(EXACT(COUNTIFS($B$1:B1077,B1077,$E$1:E1077,E1077),_xlfn.MAXIFS(AA:AA,B:B,B1077,E:E,E1077)),SUMIFS(X:X,B:B,B1077,E:E,E1077),"")</f>
        <v/>
      </c>
      <c r="Z1077" s="81" t="str">
        <f t="shared" si="67"/>
        <v/>
      </c>
      <c r="AA1077" s="98">
        <f>COUNTIFS($B$1:B1077,B1077,$E$1:E1077,E1077)</f>
        <v>5</v>
      </c>
      <c r="AB1077" s="98"/>
    </row>
    <row r="1078" spans="1:28" ht="19.95" customHeight="1" x14ac:dyDescent="0.3">
      <c r="A1078" s="9" t="s">
        <v>61</v>
      </c>
      <c r="B1078" s="21" t="s">
        <v>2674</v>
      </c>
      <c r="C1078" s="21" t="s">
        <v>2675</v>
      </c>
      <c r="D1078" s="21" t="s">
        <v>616</v>
      </c>
      <c r="E1078" s="21" t="s">
        <v>2711</v>
      </c>
      <c r="F1078" s="21" t="s">
        <v>2712</v>
      </c>
      <c r="G1078" s="21" t="s">
        <v>2698</v>
      </c>
      <c r="H1078" s="21" t="s">
        <v>2718</v>
      </c>
      <c r="I1078" s="21" t="s">
        <v>2710</v>
      </c>
      <c r="J1078" s="21" t="s">
        <v>23</v>
      </c>
      <c r="K1078" s="21"/>
      <c r="L1078" s="21" t="s">
        <v>120</v>
      </c>
      <c r="M1078" s="21" t="s">
        <v>145</v>
      </c>
      <c r="N1078" s="21" t="s">
        <v>25</v>
      </c>
      <c r="O1078" s="21" t="s">
        <v>146</v>
      </c>
      <c r="P1078" s="21" t="s">
        <v>423</v>
      </c>
      <c r="Q1078" s="92">
        <v>150</v>
      </c>
      <c r="R1078" s="22">
        <f>IF(EXACT($D$6,"LOT 3 (Tots)"),SUMIF(Inventari!K:K,Tasques!E1078,Inventari!Q:Q),SUMIFS(Inventari!Q:Q,Inventari!O:O,$D$7,Inventari!K:K,Tasques!E1078))</f>
        <v>12</v>
      </c>
      <c r="S1078" s="22"/>
      <c r="T1078" s="92">
        <f t="shared" si="64"/>
        <v>1800</v>
      </c>
      <c r="U1078" s="22">
        <v>1</v>
      </c>
      <c r="V1078" s="92">
        <f t="shared" si="65"/>
        <v>1800</v>
      </c>
      <c r="W1078" s="87" t="e">
        <f>_xlfn.XLOOKUP(P1078,#REF!,#REF!)</f>
        <v>#REF!</v>
      </c>
      <c r="X1078" s="80" t="e">
        <f t="shared" si="66"/>
        <v>#REF!</v>
      </c>
      <c r="Y1078" s="80" t="e">
        <f>IF(EXACT(COUNTIFS($B$1:B1078,B1078,$E$1:E1078,E1078),_xlfn.MAXIFS(AA:AA,B:B,B1078,E:E,E1078)),SUMIFS(X:X,B:B,B1078,E:E,E1078),"")</f>
        <v>#REF!</v>
      </c>
      <c r="Z1078" s="81" t="e">
        <f t="shared" si="67"/>
        <v>#REF!</v>
      </c>
      <c r="AA1078" s="98">
        <f>COUNTIFS($B$1:B1078,B1078,$E$1:E1078,E1078)</f>
        <v>6</v>
      </c>
      <c r="AB1078" s="98"/>
    </row>
    <row r="1079" spans="1:28" ht="19.95" customHeight="1" x14ac:dyDescent="0.3">
      <c r="A1079" s="3" t="s">
        <v>61</v>
      </c>
      <c r="B1079" s="16" t="s">
        <v>2719</v>
      </c>
      <c r="C1079" s="16" t="s">
        <v>2720</v>
      </c>
      <c r="D1079" s="16" t="s">
        <v>335</v>
      </c>
      <c r="E1079" s="16" t="s">
        <v>601</v>
      </c>
      <c r="F1079" s="16" t="s">
        <v>602</v>
      </c>
      <c r="G1079" s="16" t="s">
        <v>2721</v>
      </c>
      <c r="H1079" s="16" t="s">
        <v>2722</v>
      </c>
      <c r="I1079" s="16" t="s">
        <v>2723</v>
      </c>
      <c r="J1079" s="16" t="s">
        <v>23</v>
      </c>
      <c r="K1079" s="16"/>
      <c r="L1079" s="16" t="s">
        <v>326</v>
      </c>
      <c r="M1079" s="16" t="s">
        <v>12</v>
      </c>
      <c r="N1079" s="16" t="s">
        <v>25</v>
      </c>
      <c r="O1079" s="16" t="s">
        <v>341</v>
      </c>
      <c r="P1079" s="16" t="s">
        <v>342</v>
      </c>
      <c r="Q1079" s="91">
        <v>7200</v>
      </c>
      <c r="R1079" s="19">
        <f>IF(EXACT($D$6,"LOT 3 (Tots)"),SUMIF(Inventari!K:K,Tasques!E1079,Inventari!Q:Q),SUMIFS(Inventari!Q:Q,Inventari!O:O,$D$7,Inventari!K:K,Tasques!E1079))</f>
        <v>2</v>
      </c>
      <c r="S1079" s="19"/>
      <c r="T1079" s="91">
        <f t="shared" si="64"/>
        <v>14400</v>
      </c>
      <c r="U1079" s="19">
        <v>1</v>
      </c>
      <c r="V1079" s="91">
        <f t="shared" si="65"/>
        <v>14400</v>
      </c>
      <c r="W1079" s="86" t="e">
        <f>_xlfn.XLOOKUP(P1079,#REF!,#REF!)</f>
        <v>#REF!</v>
      </c>
      <c r="X1079" s="78" t="e">
        <f t="shared" si="66"/>
        <v>#REF!</v>
      </c>
      <c r="Y1079" s="78" t="e">
        <f>IF(EXACT(COUNTIFS($B$1:B1079,B1079,$E$1:E1079,E1079),_xlfn.MAXIFS(AA:AA,B:B,B1079,E:E,E1079)),SUMIFS(X:X,B:B,B1079,E:E,E1079),"")</f>
        <v>#REF!</v>
      </c>
      <c r="Z1079" s="79" t="e">
        <f t="shared" si="67"/>
        <v>#REF!</v>
      </c>
      <c r="AA1079" s="97">
        <f>COUNTIFS($B$1:B1079,B1079,$E$1:E1079,E1079)</f>
        <v>1</v>
      </c>
      <c r="AB1079" s="97"/>
    </row>
    <row r="1080" spans="1:28" ht="19.95" customHeight="1" x14ac:dyDescent="0.3">
      <c r="A1080" s="9" t="s">
        <v>61</v>
      </c>
      <c r="B1080" s="21" t="s">
        <v>2724</v>
      </c>
      <c r="C1080" s="21" t="s">
        <v>2725</v>
      </c>
      <c r="D1080" s="21" t="s">
        <v>884</v>
      </c>
      <c r="E1080" s="21" t="s">
        <v>885</v>
      </c>
      <c r="F1080" s="21" t="s">
        <v>886</v>
      </c>
      <c r="G1080" s="21" t="s">
        <v>2726</v>
      </c>
      <c r="H1080" s="21" t="s">
        <v>2727</v>
      </c>
      <c r="I1080" s="21"/>
      <c r="J1080" s="21" t="s">
        <v>23</v>
      </c>
      <c r="K1080" s="21"/>
      <c r="L1080" s="21" t="s">
        <v>412</v>
      </c>
      <c r="M1080" s="21" t="s">
        <v>145</v>
      </c>
      <c r="N1080" s="21" t="s">
        <v>389</v>
      </c>
      <c r="O1080" s="21" t="s">
        <v>146</v>
      </c>
      <c r="P1080" s="21" t="s">
        <v>890</v>
      </c>
      <c r="Q1080" s="92">
        <v>0</v>
      </c>
      <c r="R1080" s="22">
        <f>IF(EXACT($D$6,"LOT 3 (Tots)"),SUMIF(Inventari!K:K,Tasques!E1080,Inventari!Q:Q),SUMIFS(Inventari!Q:Q,Inventari!O:O,$D$7,Inventari!K:K,Tasques!E1080))</f>
        <v>7</v>
      </c>
      <c r="S1080" s="22"/>
      <c r="T1080" s="92">
        <f t="shared" si="64"/>
        <v>0</v>
      </c>
      <c r="U1080" s="22">
        <v>2</v>
      </c>
      <c r="V1080" s="92">
        <f t="shared" si="65"/>
        <v>0</v>
      </c>
      <c r="W1080" s="87" t="e">
        <f>_xlfn.XLOOKUP(P1080,#REF!,#REF!)</f>
        <v>#REF!</v>
      </c>
      <c r="X1080" s="80" t="e">
        <f t="shared" si="66"/>
        <v>#REF!</v>
      </c>
      <c r="Y1080" s="80" t="e">
        <f>IF(EXACT(COUNTIFS($B$1:B1080,B1080,$E$1:E1080,E1080),_xlfn.MAXIFS(AA:AA,B:B,B1080,E:E,E1080)),SUMIFS(X:X,B:B,B1080,E:E,E1080),"")</f>
        <v>#REF!</v>
      </c>
      <c r="Z1080" s="81" t="e">
        <f t="shared" si="67"/>
        <v>#REF!</v>
      </c>
      <c r="AA1080" s="98">
        <f>COUNTIFS($B$1:B1080,B1080,$E$1:E1080,E1080)</f>
        <v>1</v>
      </c>
      <c r="AB1080" s="98"/>
    </row>
    <row r="1081" spans="1:28" ht="19.95" customHeight="1" x14ac:dyDescent="0.3">
      <c r="A1081" s="3" t="s">
        <v>61</v>
      </c>
      <c r="B1081" s="16" t="s">
        <v>2728</v>
      </c>
      <c r="C1081" s="16" t="s">
        <v>2729</v>
      </c>
      <c r="D1081" s="16" t="s">
        <v>139</v>
      </c>
      <c r="E1081" s="16" t="s">
        <v>257</v>
      </c>
      <c r="F1081" s="16" t="s">
        <v>258</v>
      </c>
      <c r="G1081" s="16" t="s">
        <v>259</v>
      </c>
      <c r="H1081" s="16" t="s">
        <v>260</v>
      </c>
      <c r="I1081" s="16" t="s">
        <v>2730</v>
      </c>
      <c r="J1081" s="16" t="s">
        <v>23</v>
      </c>
      <c r="K1081" s="16"/>
      <c r="L1081" s="16" t="s">
        <v>70</v>
      </c>
      <c r="M1081" s="16" t="s">
        <v>145</v>
      </c>
      <c r="N1081" s="16" t="s">
        <v>25</v>
      </c>
      <c r="O1081" s="16" t="s">
        <v>146</v>
      </c>
      <c r="P1081" s="16" t="s">
        <v>1423</v>
      </c>
      <c r="Q1081" s="91">
        <v>90</v>
      </c>
      <c r="R1081" s="19">
        <f>IF(EXACT($D$6,"LOT 3 (Tots)"),SUMIF(Inventari!K:K,Tasques!E1081,Inventari!Q:Q),SUMIFS(Inventari!Q:Q,Inventari!O:O,$D$7,Inventari!K:K,Tasques!E1081))</f>
        <v>355</v>
      </c>
      <c r="S1081" s="19"/>
      <c r="T1081" s="91">
        <f t="shared" si="64"/>
        <v>31950</v>
      </c>
      <c r="U1081" s="19">
        <v>4</v>
      </c>
      <c r="V1081" s="91">
        <f t="shared" si="65"/>
        <v>127800</v>
      </c>
      <c r="W1081" s="86" t="e">
        <f>_xlfn.XLOOKUP(P1081,#REF!,#REF!)</f>
        <v>#REF!</v>
      </c>
      <c r="X1081" s="78" t="e">
        <f t="shared" si="66"/>
        <v>#REF!</v>
      </c>
      <c r="Y1081" s="78" t="str">
        <f>IF(EXACT(COUNTIFS($B$1:B1081,B1081,$E$1:E1081,E1081),_xlfn.MAXIFS(AA:AA,B:B,B1081,E:E,E1081)),SUMIFS(X:X,B:B,B1081,E:E,E1081),"")</f>
        <v/>
      </c>
      <c r="Z1081" s="79" t="str">
        <f t="shared" si="67"/>
        <v/>
      </c>
      <c r="AA1081" s="97">
        <f>COUNTIFS($B$1:B1081,B1081,$E$1:E1081,E1081)</f>
        <v>1</v>
      </c>
      <c r="AB1081" s="97"/>
    </row>
    <row r="1082" spans="1:28" ht="19.95" customHeight="1" x14ac:dyDescent="0.3">
      <c r="A1082" s="3" t="s">
        <v>61</v>
      </c>
      <c r="B1082" s="16" t="s">
        <v>2728</v>
      </c>
      <c r="C1082" s="16" t="s">
        <v>2729</v>
      </c>
      <c r="D1082" s="16" t="s">
        <v>139</v>
      </c>
      <c r="E1082" s="16" t="s">
        <v>257</v>
      </c>
      <c r="F1082" s="16" t="s">
        <v>258</v>
      </c>
      <c r="G1082" s="16" t="s">
        <v>259</v>
      </c>
      <c r="H1082" s="16" t="s">
        <v>262</v>
      </c>
      <c r="I1082" s="16" t="s">
        <v>2731</v>
      </c>
      <c r="J1082" s="16" t="s">
        <v>23</v>
      </c>
      <c r="K1082" s="16"/>
      <c r="L1082" s="16" t="s">
        <v>70</v>
      </c>
      <c r="M1082" s="16" t="s">
        <v>145</v>
      </c>
      <c r="N1082" s="16" t="s">
        <v>25</v>
      </c>
      <c r="O1082" s="16" t="s">
        <v>146</v>
      </c>
      <c r="P1082" s="16" t="s">
        <v>1423</v>
      </c>
      <c r="Q1082" s="91">
        <v>90</v>
      </c>
      <c r="R1082" s="19">
        <f>IF(EXACT($D$6,"LOT 3 (Tots)"),SUMIF(Inventari!K:K,Tasques!E1082,Inventari!Q:Q),SUMIFS(Inventari!Q:Q,Inventari!O:O,$D$7,Inventari!K:K,Tasques!E1082))</f>
        <v>355</v>
      </c>
      <c r="S1082" s="19"/>
      <c r="T1082" s="91">
        <f t="shared" si="64"/>
        <v>31950</v>
      </c>
      <c r="U1082" s="19">
        <v>4</v>
      </c>
      <c r="V1082" s="91">
        <f t="shared" si="65"/>
        <v>127800</v>
      </c>
      <c r="W1082" s="86" t="e">
        <f>_xlfn.XLOOKUP(P1082,#REF!,#REF!)</f>
        <v>#REF!</v>
      </c>
      <c r="X1082" s="78" t="e">
        <f t="shared" si="66"/>
        <v>#REF!</v>
      </c>
      <c r="Y1082" s="78" t="e">
        <f>IF(EXACT(COUNTIFS($B$1:B1082,B1082,$E$1:E1082,E1082),_xlfn.MAXIFS(AA:AA,B:B,B1082,E:E,E1082)),SUMIFS(X:X,B:B,B1082,E:E,E1082),"")</f>
        <v>#REF!</v>
      </c>
      <c r="Z1082" s="79" t="e">
        <f t="shared" si="67"/>
        <v>#REF!</v>
      </c>
      <c r="AA1082" s="97">
        <f>COUNTIFS($B$1:B1082,B1082,$E$1:E1082,E1082)</f>
        <v>2</v>
      </c>
      <c r="AB1082" s="97"/>
    </row>
    <row r="1083" spans="1:28" ht="19.95" customHeight="1" x14ac:dyDescent="0.3">
      <c r="A1083" s="9" t="s">
        <v>14</v>
      </c>
      <c r="B1083" s="21" t="s">
        <v>2732</v>
      </c>
      <c r="C1083" s="21" t="s">
        <v>2733</v>
      </c>
      <c r="D1083" s="21" t="s">
        <v>17</v>
      </c>
      <c r="E1083" s="21" t="s">
        <v>39</v>
      </c>
      <c r="F1083" s="21" t="s">
        <v>40</v>
      </c>
      <c r="G1083" s="21" t="s">
        <v>2734</v>
      </c>
      <c r="H1083" s="21" t="s">
        <v>2735</v>
      </c>
      <c r="I1083" s="21" t="s">
        <v>2736</v>
      </c>
      <c r="J1083" s="21" t="s">
        <v>23</v>
      </c>
      <c r="K1083" s="21"/>
      <c r="L1083" s="21" t="s">
        <v>109</v>
      </c>
      <c r="M1083" s="21" t="s">
        <v>12</v>
      </c>
      <c r="N1083" s="21" t="s">
        <v>25</v>
      </c>
      <c r="O1083" s="21" t="s">
        <v>2737</v>
      </c>
      <c r="P1083" s="21" t="s">
        <v>27</v>
      </c>
      <c r="Q1083" s="92">
        <v>0</v>
      </c>
      <c r="R1083" s="22">
        <f>IF(EXACT($D$6,"LOT 3 (Tots)"),SUMIF(Inventari!K:K,Tasques!E1083,Inventari!Q:Q),SUMIFS(Inventari!Q:Q,Inventari!O:O,$D$7,Inventari!K:K,Tasques!E1083))</f>
        <v>1</v>
      </c>
      <c r="S1083" s="22"/>
      <c r="T1083" s="92">
        <f t="shared" si="64"/>
        <v>0</v>
      </c>
      <c r="U1083" s="22">
        <v>1</v>
      </c>
      <c r="V1083" s="92">
        <f t="shared" si="65"/>
        <v>0</v>
      </c>
      <c r="W1083" s="87" t="e">
        <f>_xlfn.XLOOKUP(P1083,#REF!,#REF!)</f>
        <v>#REF!</v>
      </c>
      <c r="X1083" s="80" t="e">
        <f t="shared" si="66"/>
        <v>#REF!</v>
      </c>
      <c r="Y1083" s="80" t="e">
        <f>IF(EXACT(COUNTIFS($B$1:B1083,B1083,$E$1:E1083,E1083),_xlfn.MAXIFS(AA:AA,B:B,B1083,E:E,E1083)),SUMIFS(X:X,B:B,B1083,E:E,E1083),"")</f>
        <v>#REF!</v>
      </c>
      <c r="Z1083" s="81" t="str">
        <f t="shared" si="67"/>
        <v/>
      </c>
      <c r="AA1083" s="98">
        <f>COUNTIFS($B$1:B1083,B1083,$E$1:E1083,E1083)</f>
        <v>1</v>
      </c>
      <c r="AB1083" s="98"/>
    </row>
    <row r="1084" spans="1:28" ht="19.95" customHeight="1" x14ac:dyDescent="0.3">
      <c r="A1084" s="9" t="s">
        <v>14</v>
      </c>
      <c r="B1084" s="21" t="s">
        <v>2732</v>
      </c>
      <c r="C1084" s="21" t="s">
        <v>2733</v>
      </c>
      <c r="D1084" s="21" t="s">
        <v>17</v>
      </c>
      <c r="E1084" s="21" t="s">
        <v>43</v>
      </c>
      <c r="F1084" s="21" t="s">
        <v>44</v>
      </c>
      <c r="G1084" s="21" t="s">
        <v>2738</v>
      </c>
      <c r="H1084" s="21" t="s">
        <v>2739</v>
      </c>
      <c r="I1084" s="21" t="s">
        <v>2736</v>
      </c>
      <c r="J1084" s="21" t="s">
        <v>23</v>
      </c>
      <c r="K1084" s="21"/>
      <c r="L1084" s="21" t="s">
        <v>109</v>
      </c>
      <c r="M1084" s="21" t="s">
        <v>12</v>
      </c>
      <c r="N1084" s="21" t="s">
        <v>25</v>
      </c>
      <c r="O1084" s="21" t="s">
        <v>2737</v>
      </c>
      <c r="P1084" s="21" t="s">
        <v>27</v>
      </c>
      <c r="Q1084" s="92">
        <v>0</v>
      </c>
      <c r="R1084" s="22">
        <f>IF(EXACT($D$6,"LOT 3 (Tots)"),SUMIF(Inventari!K:K,Tasques!E1084,Inventari!Q:Q),SUMIFS(Inventari!Q:Q,Inventari!O:O,$D$7,Inventari!K:K,Tasques!E1084))</f>
        <v>3</v>
      </c>
      <c r="S1084" s="22"/>
      <c r="T1084" s="92">
        <f t="shared" si="64"/>
        <v>0</v>
      </c>
      <c r="U1084" s="22">
        <v>1</v>
      </c>
      <c r="V1084" s="92">
        <f t="shared" si="65"/>
        <v>0</v>
      </c>
      <c r="W1084" s="87" t="e">
        <f>_xlfn.XLOOKUP(P1084,#REF!,#REF!)</f>
        <v>#REF!</v>
      </c>
      <c r="X1084" s="80" t="e">
        <f t="shared" si="66"/>
        <v>#REF!</v>
      </c>
      <c r="Y1084" s="80" t="e">
        <f>IF(EXACT(COUNTIFS($B$1:B1084,B1084,$E$1:E1084,E1084),_xlfn.MAXIFS(AA:AA,B:B,B1084,E:E,E1084)),SUMIFS(X:X,B:B,B1084,E:E,E1084),"")</f>
        <v>#REF!</v>
      </c>
      <c r="Z1084" s="81" t="str">
        <f t="shared" si="67"/>
        <v/>
      </c>
      <c r="AA1084" s="98">
        <f>COUNTIFS($B$1:B1084,B1084,$E$1:E1084,E1084)</f>
        <v>1</v>
      </c>
      <c r="AB1084" s="98"/>
    </row>
    <row r="1085" spans="1:28" ht="19.95" customHeight="1" x14ac:dyDescent="0.3">
      <c r="A1085" s="9" t="s">
        <v>14</v>
      </c>
      <c r="B1085" s="21" t="s">
        <v>2732</v>
      </c>
      <c r="C1085" s="21" t="s">
        <v>2733</v>
      </c>
      <c r="D1085" s="21" t="s">
        <v>17</v>
      </c>
      <c r="E1085" s="21" t="s">
        <v>47</v>
      </c>
      <c r="F1085" s="21" t="s">
        <v>48</v>
      </c>
      <c r="G1085" s="21" t="s">
        <v>2740</v>
      </c>
      <c r="H1085" s="21" t="s">
        <v>2741</v>
      </c>
      <c r="I1085" s="21" t="s">
        <v>2742</v>
      </c>
      <c r="J1085" s="21" t="s">
        <v>23</v>
      </c>
      <c r="K1085" s="21"/>
      <c r="L1085" s="21" t="s">
        <v>109</v>
      </c>
      <c r="M1085" s="21" t="s">
        <v>12</v>
      </c>
      <c r="N1085" s="21" t="s">
        <v>25</v>
      </c>
      <c r="O1085" s="21" t="s">
        <v>2737</v>
      </c>
      <c r="P1085" s="21" t="s">
        <v>27</v>
      </c>
      <c r="Q1085" s="92">
        <v>0</v>
      </c>
      <c r="R1085" s="22">
        <f>IF(EXACT($D$6,"LOT 3 (Tots)"),SUMIF(Inventari!K:K,Tasques!E1085,Inventari!Q:Q),SUMIFS(Inventari!Q:Q,Inventari!O:O,$D$7,Inventari!K:K,Tasques!E1085))</f>
        <v>1</v>
      </c>
      <c r="S1085" s="22"/>
      <c r="T1085" s="92">
        <f t="shared" si="64"/>
        <v>0</v>
      </c>
      <c r="U1085" s="22">
        <v>1</v>
      </c>
      <c r="V1085" s="92">
        <f t="shared" si="65"/>
        <v>0</v>
      </c>
      <c r="W1085" s="87" t="e">
        <f>_xlfn.XLOOKUP(P1085,#REF!,#REF!)</f>
        <v>#REF!</v>
      </c>
      <c r="X1085" s="80" t="e">
        <f t="shared" si="66"/>
        <v>#REF!</v>
      </c>
      <c r="Y1085" s="80" t="e">
        <f>IF(EXACT(COUNTIFS($B$1:B1085,B1085,$E$1:E1085,E1085),_xlfn.MAXIFS(AA:AA,B:B,B1085,E:E,E1085)),SUMIFS(X:X,B:B,B1085,E:E,E1085),"")</f>
        <v>#REF!</v>
      </c>
      <c r="Z1085" s="81">
        <f t="shared" si="67"/>
        <v>707</v>
      </c>
      <c r="AA1085" s="98">
        <f>COUNTIFS($B$1:B1085,B1085,$E$1:E1085,E1085)</f>
        <v>1</v>
      </c>
      <c r="AB1085" s="98">
        <f>223+(SUMIF(B:B,"CL-IPE-074",R:R)-1)*121</f>
        <v>707</v>
      </c>
    </row>
    <row r="1086" spans="1:28" ht="19.95" customHeight="1" x14ac:dyDescent="0.3">
      <c r="A1086" s="3" t="s">
        <v>14</v>
      </c>
      <c r="B1086" s="16" t="s">
        <v>2743</v>
      </c>
      <c r="C1086" s="16" t="s">
        <v>2744</v>
      </c>
      <c r="D1086" s="16" t="s">
        <v>17</v>
      </c>
      <c r="E1086" s="16" t="s">
        <v>18</v>
      </c>
      <c r="F1086" s="16" t="s">
        <v>19</v>
      </c>
      <c r="G1086" s="16" t="s">
        <v>2745</v>
      </c>
      <c r="H1086" s="16" t="s">
        <v>2746</v>
      </c>
      <c r="I1086" s="16" t="s">
        <v>2747</v>
      </c>
      <c r="J1086" s="16" t="s">
        <v>23</v>
      </c>
      <c r="K1086" s="16"/>
      <c r="L1086" s="16" t="s">
        <v>109</v>
      </c>
      <c r="M1086" s="16" t="s">
        <v>12</v>
      </c>
      <c r="N1086" s="16" t="s">
        <v>25</v>
      </c>
      <c r="O1086" s="16" t="s">
        <v>2737</v>
      </c>
      <c r="P1086" s="16" t="s">
        <v>27</v>
      </c>
      <c r="Q1086" s="91">
        <v>0</v>
      </c>
      <c r="R1086" s="19">
        <f>IF(EXACT($D$6,"LOT 3 (Tots)"),SUMIF(Inventari!K:K,Tasques!E1086,Inventari!Q:Q),SUMIFS(Inventari!Q:Q,Inventari!O:O,$D$7,Inventari!K:K,Tasques!E1086))</f>
        <v>4</v>
      </c>
      <c r="S1086" s="19"/>
      <c r="T1086" s="91">
        <f t="shared" si="64"/>
        <v>0</v>
      </c>
      <c r="U1086" s="19">
        <v>1</v>
      </c>
      <c r="V1086" s="91">
        <f t="shared" si="65"/>
        <v>0</v>
      </c>
      <c r="W1086" s="86" t="e">
        <f>_xlfn.XLOOKUP(P1086,#REF!,#REF!)</f>
        <v>#REF!</v>
      </c>
      <c r="X1086" s="78" t="e">
        <f t="shared" si="66"/>
        <v>#REF!</v>
      </c>
      <c r="Y1086" s="78" t="e">
        <f>IF(EXACT(COUNTIFS($B$1:B1086,B1086,$E$1:E1086,E1086),_xlfn.MAXIFS(AA:AA,B:B,B1086,E:E,E1086)),SUMIFS(X:X,B:B,B1086,E:E,E1086),"")</f>
        <v>#REF!</v>
      </c>
      <c r="Z1086" s="79">
        <f t="shared" si="67"/>
        <v>586</v>
      </c>
      <c r="AA1086" s="97">
        <f>COUNTIFS($B$1:B1086,B1086,$E$1:E1086,E1086)</f>
        <v>1</v>
      </c>
      <c r="AB1086" s="97">
        <f>223+(SUMIF(B:B,"CL-IPE-073",R:R)-1)*121</f>
        <v>586</v>
      </c>
    </row>
    <row r="1087" spans="1:28" ht="19.95" customHeight="1" x14ac:dyDescent="0.3">
      <c r="A1087" s="9" t="s">
        <v>61</v>
      </c>
      <c r="B1087" s="21" t="s">
        <v>2748</v>
      </c>
      <c r="C1087" s="21" t="s">
        <v>2749</v>
      </c>
      <c r="D1087" s="21" t="s">
        <v>17</v>
      </c>
      <c r="E1087" s="21" t="s">
        <v>513</v>
      </c>
      <c r="F1087" s="21" t="s">
        <v>514</v>
      </c>
      <c r="G1087" s="21" t="s">
        <v>2755</v>
      </c>
      <c r="H1087" s="21" t="s">
        <v>2756</v>
      </c>
      <c r="I1087" s="21" t="s">
        <v>2752</v>
      </c>
      <c r="J1087" s="21" t="s">
        <v>167</v>
      </c>
      <c r="K1087" s="21" t="s">
        <v>935</v>
      </c>
      <c r="L1087" s="21" t="s">
        <v>2753</v>
      </c>
      <c r="M1087" s="21" t="s">
        <v>145</v>
      </c>
      <c r="N1087" s="21" t="s">
        <v>25</v>
      </c>
      <c r="O1087" s="21" t="s">
        <v>2754</v>
      </c>
      <c r="P1087" s="21" t="s">
        <v>96</v>
      </c>
      <c r="Q1087" s="92">
        <v>120</v>
      </c>
      <c r="R1087" s="22">
        <f>IF(EXACT($D$6,"LOT 3 (Tots)"),SUMIF(Inventari!K:K,Tasques!E1087,Inventari!Q:Q),SUMIFS(Inventari!Q:Q,Inventari!O:O,$D$7,Inventari!K:K,Tasques!E1087))</f>
        <v>1</v>
      </c>
      <c r="S1087" s="22"/>
      <c r="T1087" s="92">
        <f t="shared" si="64"/>
        <v>120</v>
      </c>
      <c r="U1087" s="22">
        <v>52</v>
      </c>
      <c r="V1087" s="92">
        <f t="shared" si="65"/>
        <v>6240</v>
      </c>
      <c r="W1087" s="87" t="e">
        <f>_xlfn.XLOOKUP(P1087,#REF!,#REF!)</f>
        <v>#REF!</v>
      </c>
      <c r="X1087" s="80" t="e">
        <f t="shared" si="66"/>
        <v>#REF!</v>
      </c>
      <c r="Y1087" s="80" t="e">
        <f>IF(EXACT(COUNTIFS($B$1:B1087,B1087,$E$1:E1087,E1087),_xlfn.MAXIFS(AA:AA,B:B,B1087,E:E,E1087)),SUMIFS(X:X,B:B,B1087,E:E,E1087),"")</f>
        <v>#REF!</v>
      </c>
      <c r="Z1087" s="81" t="e">
        <f t="shared" si="67"/>
        <v>#REF!</v>
      </c>
      <c r="AA1087" s="98">
        <f>COUNTIFS($B$1:B1087,B1087,$E$1:E1087,E1087)</f>
        <v>1</v>
      </c>
      <c r="AB1087" s="98"/>
    </row>
    <row r="1088" spans="1:28" ht="19.95" customHeight="1" x14ac:dyDescent="0.3">
      <c r="A1088" s="3" t="s">
        <v>61</v>
      </c>
      <c r="B1088" s="16" t="s">
        <v>2757</v>
      </c>
      <c r="C1088" s="16" t="s">
        <v>2758</v>
      </c>
      <c r="D1088" s="16" t="s">
        <v>89</v>
      </c>
      <c r="E1088" s="16" t="s">
        <v>90</v>
      </c>
      <c r="F1088" s="16" t="s">
        <v>91</v>
      </c>
      <c r="G1088" s="16" t="s">
        <v>2759</v>
      </c>
      <c r="H1088" s="16" t="s">
        <v>2760</v>
      </c>
      <c r="I1088" s="16" t="s">
        <v>2761</v>
      </c>
      <c r="J1088" s="16" t="s">
        <v>23</v>
      </c>
      <c r="K1088" s="16"/>
      <c r="L1088" s="16" t="s">
        <v>70</v>
      </c>
      <c r="M1088" s="16" t="s">
        <v>12</v>
      </c>
      <c r="N1088" s="16" t="s">
        <v>25</v>
      </c>
      <c r="O1088" s="16" t="s">
        <v>2754</v>
      </c>
      <c r="P1088" s="16" t="s">
        <v>128</v>
      </c>
      <c r="Q1088" s="91">
        <v>7200</v>
      </c>
      <c r="R1088" s="19">
        <f>IF(EXACT($D$6,"LOT 3 (Tots)"),SUMIF(Inventari!K:K,Tasques!E1088,Inventari!Q:Q),SUMIFS(Inventari!Q:Q,Inventari!O:O,$D$7,Inventari!K:K,Tasques!E1088))</f>
        <v>13</v>
      </c>
      <c r="S1088" s="19"/>
      <c r="T1088" s="91">
        <f t="shared" si="64"/>
        <v>93600</v>
      </c>
      <c r="U1088" s="19">
        <v>4</v>
      </c>
      <c r="V1088" s="91">
        <f t="shared" si="65"/>
        <v>374400</v>
      </c>
      <c r="W1088" s="86" t="e">
        <f>_xlfn.XLOOKUP(P1088,#REF!,#REF!)</f>
        <v>#REF!</v>
      </c>
      <c r="X1088" s="78" t="e">
        <f t="shared" si="66"/>
        <v>#REF!</v>
      </c>
      <c r="Y1088" s="78" t="e">
        <f>IF(EXACT(COUNTIFS($B$1:B1088,B1088,$E$1:E1088,E1088),_xlfn.MAXIFS(AA:AA,B:B,B1088,E:E,E1088)),SUMIFS(X:X,B:B,B1088,E:E,E1088),"")</f>
        <v>#REF!</v>
      </c>
      <c r="Z1088" s="79" t="str">
        <f t="shared" si="67"/>
        <v/>
      </c>
      <c r="AA1088" s="97">
        <f>COUNTIFS($B$1:B1088,B1088,$E$1:E1088,E1088)</f>
        <v>1</v>
      </c>
      <c r="AB1088" s="97"/>
    </row>
    <row r="1089" spans="1:28" ht="19.95" customHeight="1" x14ac:dyDescent="0.3">
      <c r="A1089" s="3" t="s">
        <v>61</v>
      </c>
      <c r="B1089" s="16" t="s">
        <v>2757</v>
      </c>
      <c r="C1089" s="16" t="s">
        <v>2758</v>
      </c>
      <c r="D1089" s="16" t="s">
        <v>89</v>
      </c>
      <c r="E1089" s="16" t="s">
        <v>508</v>
      </c>
      <c r="F1089" s="16" t="s">
        <v>509</v>
      </c>
      <c r="G1089" s="16" t="s">
        <v>2759</v>
      </c>
      <c r="H1089" s="16" t="s">
        <v>2762</v>
      </c>
      <c r="I1089" s="16" t="s">
        <v>2761</v>
      </c>
      <c r="J1089" s="16" t="s">
        <v>23</v>
      </c>
      <c r="K1089" s="16"/>
      <c r="L1089" s="16" t="s">
        <v>70</v>
      </c>
      <c r="M1089" s="16" t="s">
        <v>12</v>
      </c>
      <c r="N1089" s="16" t="s">
        <v>25</v>
      </c>
      <c r="O1089" s="16" t="s">
        <v>2754</v>
      </c>
      <c r="P1089" s="16" t="s">
        <v>128</v>
      </c>
      <c r="Q1089" s="91">
        <v>7200</v>
      </c>
      <c r="R1089" s="19">
        <f>IF(EXACT($D$6,"LOT 3 (Tots)"),SUMIF(Inventari!K:K,Tasques!E1089,Inventari!Q:Q),SUMIFS(Inventari!Q:Q,Inventari!O:O,$D$7,Inventari!K:K,Tasques!E1089))</f>
        <v>12</v>
      </c>
      <c r="S1089" s="19"/>
      <c r="T1089" s="91">
        <f t="shared" si="64"/>
        <v>86400</v>
      </c>
      <c r="U1089" s="19">
        <v>4</v>
      </c>
      <c r="V1089" s="91">
        <f t="shared" si="65"/>
        <v>345600</v>
      </c>
      <c r="W1089" s="86" t="e">
        <f>_xlfn.XLOOKUP(P1089,#REF!,#REF!)</f>
        <v>#REF!</v>
      </c>
      <c r="X1089" s="78" t="e">
        <f t="shared" si="66"/>
        <v>#REF!</v>
      </c>
      <c r="Y1089" s="78" t="e">
        <f>IF(EXACT(COUNTIFS($B$1:B1089,B1089,$E$1:E1089,E1089),_xlfn.MAXIFS(AA:AA,B:B,B1089,E:E,E1089)),SUMIFS(X:X,B:B,B1089,E:E,E1089),"")</f>
        <v>#REF!</v>
      </c>
      <c r="Z1089" s="79" t="e">
        <f t="shared" si="67"/>
        <v>#REF!</v>
      </c>
      <c r="AA1089" s="97">
        <f>COUNTIFS($B$1:B1089,B1089,$E$1:E1089,E1089)</f>
        <v>1</v>
      </c>
      <c r="AB1089" s="97"/>
    </row>
    <row r="1090" spans="1:28" ht="19.95" customHeight="1" x14ac:dyDescent="0.3">
      <c r="A1090" s="9" t="s">
        <v>61</v>
      </c>
      <c r="B1090" s="21" t="s">
        <v>2763</v>
      </c>
      <c r="C1090" s="21" t="s">
        <v>2764</v>
      </c>
      <c r="D1090" s="21" t="s">
        <v>17</v>
      </c>
      <c r="E1090" s="21" t="s">
        <v>99</v>
      </c>
      <c r="F1090" s="21" t="s">
        <v>100</v>
      </c>
      <c r="G1090" s="21" t="s">
        <v>2771</v>
      </c>
      <c r="H1090" s="21" t="s">
        <v>2772</v>
      </c>
      <c r="I1090" s="21" t="s">
        <v>2773</v>
      </c>
      <c r="J1090" s="21" t="s">
        <v>167</v>
      </c>
      <c r="K1090" s="21" t="s">
        <v>935</v>
      </c>
      <c r="L1090" s="21" t="s">
        <v>2768</v>
      </c>
      <c r="M1090" s="21" t="s">
        <v>12</v>
      </c>
      <c r="N1090" s="21" t="s">
        <v>1366</v>
      </c>
      <c r="O1090" s="21" t="s">
        <v>2754</v>
      </c>
      <c r="P1090" s="21" t="s">
        <v>96</v>
      </c>
      <c r="Q1090" s="92">
        <v>120</v>
      </c>
      <c r="R1090" s="22">
        <f>IF(EXACT($D$6,"LOT 3 (Tots)"),SUMIF(Inventari!K:K,Tasques!E1090,Inventari!Q:Q),SUMIFS(Inventari!Q:Q,Inventari!O:O,$D$7,Inventari!K:K,Tasques!E1090))</f>
        <v>2</v>
      </c>
      <c r="S1090" s="22"/>
      <c r="T1090" s="92">
        <f t="shared" si="64"/>
        <v>240</v>
      </c>
      <c r="U1090" s="22">
        <v>364</v>
      </c>
      <c r="V1090" s="92">
        <f t="shared" si="65"/>
        <v>87360</v>
      </c>
      <c r="W1090" s="87" t="e">
        <f>_xlfn.XLOOKUP(P1090,#REF!,#REF!)</f>
        <v>#REF!</v>
      </c>
      <c r="X1090" s="80" t="e">
        <f t="shared" si="66"/>
        <v>#REF!</v>
      </c>
      <c r="Y1090" s="80" t="str">
        <f>IF(EXACT(COUNTIFS($B$1:B1090,B1090,$E$1:E1090,E1090),_xlfn.MAXIFS(AA:AA,B:B,B1090,E:E,E1090)),SUMIFS(X:X,B:B,B1090,E:E,E1090),"")</f>
        <v/>
      </c>
      <c r="Z1090" s="81" t="str">
        <f t="shared" si="67"/>
        <v/>
      </c>
      <c r="AA1090" s="98">
        <f>COUNTIFS($B$1:B1090,B1090,$E$1:E1090,E1090)</f>
        <v>1</v>
      </c>
      <c r="AB1090" s="98"/>
    </row>
    <row r="1091" spans="1:28" ht="19.95" customHeight="1" x14ac:dyDescent="0.3">
      <c r="A1091" s="9" t="s">
        <v>61</v>
      </c>
      <c r="B1091" s="21" t="s">
        <v>2763</v>
      </c>
      <c r="C1091" s="21" t="s">
        <v>2764</v>
      </c>
      <c r="D1091" s="21" t="s">
        <v>17</v>
      </c>
      <c r="E1091" s="21" t="s">
        <v>99</v>
      </c>
      <c r="F1091" s="21" t="s">
        <v>100</v>
      </c>
      <c r="G1091" s="21" t="s">
        <v>2771</v>
      </c>
      <c r="H1091" s="21" t="s">
        <v>2774</v>
      </c>
      <c r="I1091" s="21" t="s">
        <v>2770</v>
      </c>
      <c r="J1091" s="21" t="s">
        <v>167</v>
      </c>
      <c r="K1091" s="21" t="s">
        <v>935</v>
      </c>
      <c r="L1091" s="21" t="s">
        <v>2768</v>
      </c>
      <c r="M1091" s="21" t="s">
        <v>12</v>
      </c>
      <c r="N1091" s="21" t="s">
        <v>1366</v>
      </c>
      <c r="O1091" s="21" t="s">
        <v>2754</v>
      </c>
      <c r="P1091" s="21" t="s">
        <v>96</v>
      </c>
      <c r="Q1091" s="92">
        <v>120</v>
      </c>
      <c r="R1091" s="22">
        <f>IF(EXACT($D$6,"LOT 3 (Tots)"),SUMIF(Inventari!K:K,Tasques!E1091,Inventari!Q:Q),SUMIFS(Inventari!Q:Q,Inventari!O:O,$D$7,Inventari!K:K,Tasques!E1091))</f>
        <v>2</v>
      </c>
      <c r="S1091" s="22"/>
      <c r="T1091" s="92">
        <f t="shared" si="64"/>
        <v>240</v>
      </c>
      <c r="U1091" s="22">
        <v>364</v>
      </c>
      <c r="V1091" s="92">
        <f t="shared" si="65"/>
        <v>87360</v>
      </c>
      <c r="W1091" s="87" t="e">
        <f>_xlfn.XLOOKUP(P1091,#REF!,#REF!)</f>
        <v>#REF!</v>
      </c>
      <c r="X1091" s="80" t="e">
        <f t="shared" si="66"/>
        <v>#REF!</v>
      </c>
      <c r="Y1091" s="80" t="e">
        <f>IF(EXACT(COUNTIFS($B$1:B1091,B1091,$E$1:E1091,E1091),_xlfn.MAXIFS(AA:AA,B:B,B1091,E:E,E1091)),SUMIFS(X:X,B:B,B1091,E:E,E1091),"")</f>
        <v>#REF!</v>
      </c>
      <c r="Z1091" s="81" t="e">
        <f t="shared" si="67"/>
        <v>#REF!</v>
      </c>
      <c r="AA1091" s="98">
        <f>COUNTIFS($B$1:B1091,B1091,$E$1:E1091,E1091)</f>
        <v>2</v>
      </c>
      <c r="AB1091" s="98"/>
    </row>
    <row r="1092" spans="1:28" ht="19.95" customHeight="1" x14ac:dyDescent="0.3">
      <c r="A1092" s="3" t="s">
        <v>61</v>
      </c>
      <c r="B1092" s="16" t="s">
        <v>2775</v>
      </c>
      <c r="C1092" s="16" t="s">
        <v>2776</v>
      </c>
      <c r="D1092" s="16" t="s">
        <v>17</v>
      </c>
      <c r="E1092" s="16" t="s">
        <v>99</v>
      </c>
      <c r="F1092" s="16" t="s">
        <v>100</v>
      </c>
      <c r="G1092" s="16" t="s">
        <v>2782</v>
      </c>
      <c r="H1092" s="16" t="s">
        <v>2783</v>
      </c>
      <c r="I1092" s="16" t="s">
        <v>2784</v>
      </c>
      <c r="J1092" s="16" t="s">
        <v>23</v>
      </c>
      <c r="K1092" s="16"/>
      <c r="L1092" s="16" t="s">
        <v>2753</v>
      </c>
      <c r="M1092" s="16" t="s">
        <v>12</v>
      </c>
      <c r="N1092" s="16" t="s">
        <v>1366</v>
      </c>
      <c r="O1092" s="16" t="s">
        <v>2754</v>
      </c>
      <c r="P1092" s="16" t="s">
        <v>96</v>
      </c>
      <c r="Q1092" s="91">
        <v>5400</v>
      </c>
      <c r="R1092" s="19">
        <f>IF(EXACT($D$6,"LOT 3 (Tots)"),SUMIF(Inventari!K:K,Tasques!E1092,Inventari!Q:Q),SUMIFS(Inventari!Q:Q,Inventari!O:O,$D$7,Inventari!K:K,Tasques!E1092))</f>
        <v>2</v>
      </c>
      <c r="S1092" s="19"/>
      <c r="T1092" s="91">
        <f t="shared" ref="T1092:T1106" si="68">Q1092*R1092</f>
        <v>10800</v>
      </c>
      <c r="U1092" s="19">
        <v>52</v>
      </c>
      <c r="V1092" s="91">
        <f t="shared" ref="V1092:V1106" si="69">T1092*U1092</f>
        <v>561600</v>
      </c>
      <c r="W1092" s="86" t="e">
        <f>_xlfn.XLOOKUP(P1092,#REF!,#REF!)</f>
        <v>#REF!</v>
      </c>
      <c r="X1092" s="78" t="e">
        <f t="shared" ref="X1092:X1106" si="70">(V1092/3600)*W1092</f>
        <v>#REF!</v>
      </c>
      <c r="Y1092" s="78" t="e">
        <f>IF(EXACT(COUNTIFS($B$1:B1092,B1092,$E$1:E1092,E1092),_xlfn.MAXIFS(AA:AA,B:B,B1092,E:E,E1092)),SUMIFS(X:X,B:B,B1092,E:E,E1092),"")</f>
        <v>#REF!</v>
      </c>
      <c r="Z1092" s="79" t="str">
        <f t="shared" si="67"/>
        <v/>
      </c>
      <c r="AA1092" s="97">
        <f>COUNTIFS($B$1:B1092,B1092,$E$1:E1092,E1092)</f>
        <v>1</v>
      </c>
      <c r="AB1092" s="97"/>
    </row>
    <row r="1093" spans="1:28" ht="19.95" customHeight="1" x14ac:dyDescent="0.3">
      <c r="A1093" s="3" t="s">
        <v>61</v>
      </c>
      <c r="B1093" s="16" t="s">
        <v>2775</v>
      </c>
      <c r="C1093" s="16" t="s">
        <v>2776</v>
      </c>
      <c r="D1093" s="16" t="s">
        <v>89</v>
      </c>
      <c r="E1093" s="16" t="s">
        <v>132</v>
      </c>
      <c r="F1093" s="16" t="s">
        <v>133</v>
      </c>
      <c r="G1093" s="16" t="s">
        <v>2785</v>
      </c>
      <c r="H1093" s="16" t="s">
        <v>2786</v>
      </c>
      <c r="I1093" s="16" t="s">
        <v>2781</v>
      </c>
      <c r="J1093" s="16" t="s">
        <v>23</v>
      </c>
      <c r="K1093" s="16"/>
      <c r="L1093" s="16" t="s">
        <v>2753</v>
      </c>
      <c r="M1093" s="16" t="s">
        <v>12</v>
      </c>
      <c r="N1093" s="16" t="s">
        <v>1366</v>
      </c>
      <c r="O1093" s="16" t="s">
        <v>2754</v>
      </c>
      <c r="P1093" s="16" t="s">
        <v>96</v>
      </c>
      <c r="Q1093" s="91">
        <v>1800</v>
      </c>
      <c r="R1093" s="19">
        <f>IF(EXACT($D$6,"LOT 3 (Tots)"),SUMIF(Inventari!K:K,Tasques!E1093,Inventari!Q:Q),SUMIFS(Inventari!Q:Q,Inventari!O:O,$D$7,Inventari!K:K,Tasques!E1093))</f>
        <v>65</v>
      </c>
      <c r="S1093" s="19"/>
      <c r="T1093" s="91">
        <f t="shared" si="68"/>
        <v>117000</v>
      </c>
      <c r="U1093" s="19">
        <v>1</v>
      </c>
      <c r="V1093" s="91">
        <f t="shared" si="69"/>
        <v>117000</v>
      </c>
      <c r="W1093" s="86" t="e">
        <f>_xlfn.XLOOKUP(P1093,#REF!,#REF!)</f>
        <v>#REF!</v>
      </c>
      <c r="X1093" s="78" t="e">
        <f t="shared" si="70"/>
        <v>#REF!</v>
      </c>
      <c r="Y1093" s="78" t="e">
        <f>IF(EXACT(COUNTIFS($B$1:B1093,B1093,$E$1:E1093,E1093),_xlfn.MAXIFS(AA:AA,B:B,B1093,E:E,E1093)),SUMIFS(X:X,B:B,B1093,E:E,E1093),"")</f>
        <v>#REF!</v>
      </c>
      <c r="Z1093" s="79" t="e">
        <f t="shared" si="67"/>
        <v>#REF!</v>
      </c>
      <c r="AA1093" s="97">
        <f>COUNTIFS($B$1:B1093,B1093,$E$1:E1093,E1093)</f>
        <v>1</v>
      </c>
      <c r="AB1093" s="97"/>
    </row>
    <row r="1094" spans="1:28" ht="19.95" customHeight="1" x14ac:dyDescent="0.3">
      <c r="A1094" s="9" t="s">
        <v>61</v>
      </c>
      <c r="B1094" s="21" t="s">
        <v>2787</v>
      </c>
      <c r="C1094" s="21" t="s">
        <v>2788</v>
      </c>
      <c r="D1094" s="21" t="s">
        <v>17</v>
      </c>
      <c r="E1094" s="21" t="s">
        <v>99</v>
      </c>
      <c r="F1094" s="21" t="s">
        <v>100</v>
      </c>
      <c r="G1094" s="21" t="s">
        <v>2796</v>
      </c>
      <c r="H1094" s="21" t="s">
        <v>2797</v>
      </c>
      <c r="I1094" s="21" t="s">
        <v>2791</v>
      </c>
      <c r="J1094" s="21" t="s">
        <v>167</v>
      </c>
      <c r="K1094" s="21" t="s">
        <v>935</v>
      </c>
      <c r="L1094" s="21" t="s">
        <v>2768</v>
      </c>
      <c r="M1094" s="21" t="s">
        <v>12</v>
      </c>
      <c r="N1094" s="21" t="s">
        <v>1366</v>
      </c>
      <c r="O1094" s="21" t="s">
        <v>2754</v>
      </c>
      <c r="P1094" s="21" t="s">
        <v>96</v>
      </c>
      <c r="Q1094" s="92">
        <v>60</v>
      </c>
      <c r="R1094" s="22">
        <f>IF(EXACT($D$6,"LOT 3 (Tots)"),SUMIF(Inventari!K:K,Tasques!E1094,Inventari!Q:Q),SUMIFS(Inventari!Q:Q,Inventari!O:O,$D$7,Inventari!K:K,Tasques!E1094))</f>
        <v>2</v>
      </c>
      <c r="S1094" s="22"/>
      <c r="T1094" s="92">
        <f t="shared" si="68"/>
        <v>120</v>
      </c>
      <c r="U1094" s="22">
        <v>364</v>
      </c>
      <c r="V1094" s="92">
        <f t="shared" si="69"/>
        <v>43680</v>
      </c>
      <c r="W1094" s="87" t="e">
        <f>_xlfn.XLOOKUP(P1094,#REF!,#REF!)</f>
        <v>#REF!</v>
      </c>
      <c r="X1094" s="80" t="e">
        <f t="shared" si="70"/>
        <v>#REF!</v>
      </c>
      <c r="Y1094" s="80" t="str">
        <f>IF(EXACT(COUNTIFS($B$1:B1094,B1094,$E$1:E1094,E1094),_xlfn.MAXIFS(AA:AA,B:B,B1094,E:E,E1094)),SUMIFS(X:X,B:B,B1094,E:E,E1094),"")</f>
        <v/>
      </c>
      <c r="Z1094" s="81" t="str">
        <f t="shared" si="67"/>
        <v/>
      </c>
      <c r="AA1094" s="98">
        <f>COUNTIFS($B$1:B1094,B1094,$E$1:E1094,E1094)</f>
        <v>1</v>
      </c>
      <c r="AB1094" s="98"/>
    </row>
    <row r="1095" spans="1:28" ht="19.95" customHeight="1" x14ac:dyDescent="0.3">
      <c r="A1095" s="9" t="s">
        <v>61</v>
      </c>
      <c r="B1095" s="21" t="s">
        <v>2787</v>
      </c>
      <c r="C1095" s="21" t="s">
        <v>2788</v>
      </c>
      <c r="D1095" s="21" t="s">
        <v>17</v>
      </c>
      <c r="E1095" s="21" t="s">
        <v>99</v>
      </c>
      <c r="F1095" s="21" t="s">
        <v>100</v>
      </c>
      <c r="G1095" s="21" t="s">
        <v>2796</v>
      </c>
      <c r="H1095" s="21" t="s">
        <v>2798</v>
      </c>
      <c r="I1095" s="21" t="s">
        <v>2793</v>
      </c>
      <c r="J1095" s="21" t="s">
        <v>167</v>
      </c>
      <c r="K1095" s="21" t="s">
        <v>168</v>
      </c>
      <c r="L1095" s="21" t="s">
        <v>2768</v>
      </c>
      <c r="M1095" s="21" t="s">
        <v>12</v>
      </c>
      <c r="N1095" s="21" t="s">
        <v>1366</v>
      </c>
      <c r="O1095" s="21" t="s">
        <v>2754</v>
      </c>
      <c r="P1095" s="21" t="s">
        <v>96</v>
      </c>
      <c r="Q1095" s="92">
        <v>180</v>
      </c>
      <c r="R1095" s="22">
        <f>IF(EXACT($D$6,"LOT 3 (Tots)"),SUMIF(Inventari!K:K,Tasques!E1095,Inventari!Q:Q),SUMIFS(Inventari!Q:Q,Inventari!O:O,$D$7,Inventari!K:K,Tasques!E1095))</f>
        <v>2</v>
      </c>
      <c r="S1095" s="22"/>
      <c r="T1095" s="92">
        <f t="shared" si="68"/>
        <v>360</v>
      </c>
      <c r="U1095" s="22">
        <v>364</v>
      </c>
      <c r="V1095" s="92">
        <f t="shared" si="69"/>
        <v>131040</v>
      </c>
      <c r="W1095" s="87" t="e">
        <f>_xlfn.XLOOKUP(P1095,#REF!,#REF!)</f>
        <v>#REF!</v>
      </c>
      <c r="X1095" s="80" t="e">
        <f t="shared" si="70"/>
        <v>#REF!</v>
      </c>
      <c r="Y1095" s="80" t="str">
        <f>IF(EXACT(COUNTIFS($B$1:B1095,B1095,$E$1:E1095,E1095),_xlfn.MAXIFS(AA:AA,B:B,B1095,E:E,E1095)),SUMIFS(X:X,B:B,B1095,E:E,E1095),"")</f>
        <v/>
      </c>
      <c r="Z1095" s="81" t="str">
        <f t="shared" si="67"/>
        <v/>
      </c>
      <c r="AA1095" s="98">
        <f>COUNTIFS($B$1:B1095,B1095,$E$1:E1095,E1095)</f>
        <v>2</v>
      </c>
      <c r="AB1095" s="98"/>
    </row>
    <row r="1096" spans="1:28" ht="19.95" customHeight="1" x14ac:dyDescent="0.3">
      <c r="A1096" s="9" t="s">
        <v>61</v>
      </c>
      <c r="B1096" s="21" t="s">
        <v>2787</v>
      </c>
      <c r="C1096" s="21" t="s">
        <v>2788</v>
      </c>
      <c r="D1096" s="21" t="s">
        <v>17</v>
      </c>
      <c r="E1096" s="21" t="s">
        <v>99</v>
      </c>
      <c r="F1096" s="21" t="s">
        <v>100</v>
      </c>
      <c r="G1096" s="21" t="s">
        <v>2796</v>
      </c>
      <c r="H1096" s="21" t="s">
        <v>2799</v>
      </c>
      <c r="I1096" s="21" t="s">
        <v>2795</v>
      </c>
      <c r="J1096" s="21" t="s">
        <v>167</v>
      </c>
      <c r="K1096" s="21" t="s">
        <v>168</v>
      </c>
      <c r="L1096" s="21" t="s">
        <v>2768</v>
      </c>
      <c r="M1096" s="21" t="s">
        <v>12</v>
      </c>
      <c r="N1096" s="21" t="s">
        <v>1366</v>
      </c>
      <c r="O1096" s="21" t="s">
        <v>2754</v>
      </c>
      <c r="P1096" s="21" t="s">
        <v>96</v>
      </c>
      <c r="Q1096" s="92">
        <v>120</v>
      </c>
      <c r="R1096" s="22">
        <f>IF(EXACT($D$6,"LOT 3 (Tots)"),SUMIF(Inventari!K:K,Tasques!E1096,Inventari!Q:Q),SUMIFS(Inventari!Q:Q,Inventari!O:O,$D$7,Inventari!K:K,Tasques!E1096))</f>
        <v>2</v>
      </c>
      <c r="S1096" s="22"/>
      <c r="T1096" s="92">
        <f t="shared" si="68"/>
        <v>240</v>
      </c>
      <c r="U1096" s="22">
        <v>364</v>
      </c>
      <c r="V1096" s="92">
        <f t="shared" si="69"/>
        <v>87360</v>
      </c>
      <c r="W1096" s="87" t="e">
        <f>_xlfn.XLOOKUP(P1096,#REF!,#REF!)</f>
        <v>#REF!</v>
      </c>
      <c r="X1096" s="80" t="e">
        <f t="shared" si="70"/>
        <v>#REF!</v>
      </c>
      <c r="Y1096" s="80" t="e">
        <f>IF(EXACT(COUNTIFS($B$1:B1096,B1096,$E$1:E1096,E1096),_xlfn.MAXIFS(AA:AA,B:B,B1096,E:E,E1096)),SUMIFS(X:X,B:B,B1096,E:E,E1096),"")</f>
        <v>#REF!</v>
      </c>
      <c r="Z1096" s="81" t="str">
        <f t="shared" si="67"/>
        <v/>
      </c>
      <c r="AA1096" s="98">
        <f>COUNTIFS($B$1:B1096,B1096,$E$1:E1096,E1096)</f>
        <v>3</v>
      </c>
      <c r="AB1096" s="98"/>
    </row>
    <row r="1097" spans="1:28" ht="19.95" customHeight="1" x14ac:dyDescent="0.3">
      <c r="A1097" s="9" t="s">
        <v>61</v>
      </c>
      <c r="B1097" s="21" t="s">
        <v>2787</v>
      </c>
      <c r="C1097" s="21" t="s">
        <v>2788</v>
      </c>
      <c r="D1097" s="21" t="s">
        <v>17</v>
      </c>
      <c r="E1097" s="21" t="s">
        <v>513</v>
      </c>
      <c r="F1097" s="21" t="s">
        <v>514</v>
      </c>
      <c r="G1097" s="21" t="s">
        <v>2800</v>
      </c>
      <c r="H1097" s="21" t="s">
        <v>2803</v>
      </c>
      <c r="I1097" s="21" t="s">
        <v>2793</v>
      </c>
      <c r="J1097" s="21" t="s">
        <v>167</v>
      </c>
      <c r="K1097" s="21" t="s">
        <v>168</v>
      </c>
      <c r="L1097" s="21" t="s">
        <v>2768</v>
      </c>
      <c r="M1097" s="21" t="s">
        <v>12</v>
      </c>
      <c r="N1097" s="21" t="s">
        <v>1366</v>
      </c>
      <c r="O1097" s="21" t="s">
        <v>2754</v>
      </c>
      <c r="P1097" s="21" t="s">
        <v>96</v>
      </c>
      <c r="Q1097" s="92">
        <v>180</v>
      </c>
      <c r="R1097" s="22">
        <f>IF(EXACT($D$6,"LOT 3 (Tots)"),SUMIF(Inventari!K:K,Tasques!E1097,Inventari!Q:Q),SUMIFS(Inventari!Q:Q,Inventari!O:O,$D$7,Inventari!K:K,Tasques!E1097))</f>
        <v>1</v>
      </c>
      <c r="S1097" s="22"/>
      <c r="T1097" s="92">
        <f t="shared" si="68"/>
        <v>180</v>
      </c>
      <c r="U1097" s="22">
        <v>364</v>
      </c>
      <c r="V1097" s="92">
        <f t="shared" si="69"/>
        <v>65520</v>
      </c>
      <c r="W1097" s="87" t="e">
        <f>_xlfn.XLOOKUP(P1097,#REF!,#REF!)</f>
        <v>#REF!</v>
      </c>
      <c r="X1097" s="80" t="e">
        <f t="shared" si="70"/>
        <v>#REF!</v>
      </c>
      <c r="Y1097" s="80" t="str">
        <f>IF(EXACT(COUNTIFS($B$1:B1097,B1097,$E$1:E1097,E1097),_xlfn.MAXIFS(AA:AA,B:B,B1097,E:E,E1097)),SUMIFS(X:X,B:B,B1097,E:E,E1097),"")</f>
        <v/>
      </c>
      <c r="Z1097" s="81" t="str">
        <f t="shared" si="67"/>
        <v/>
      </c>
      <c r="AA1097" s="98">
        <f>COUNTIFS($B$1:B1097,B1097,$E$1:E1097,E1097)</f>
        <v>1</v>
      </c>
      <c r="AB1097" s="98"/>
    </row>
    <row r="1098" spans="1:28" ht="19.95" customHeight="1" x14ac:dyDescent="0.3">
      <c r="A1098" s="9" t="s">
        <v>61</v>
      </c>
      <c r="B1098" s="21" t="s">
        <v>2787</v>
      </c>
      <c r="C1098" s="21" t="s">
        <v>2788</v>
      </c>
      <c r="D1098" s="21" t="s">
        <v>17</v>
      </c>
      <c r="E1098" s="21" t="s">
        <v>513</v>
      </c>
      <c r="F1098" s="21" t="s">
        <v>514</v>
      </c>
      <c r="G1098" s="21" t="s">
        <v>2805</v>
      </c>
      <c r="H1098" s="21" t="s">
        <v>2806</v>
      </c>
      <c r="I1098" s="21" t="s">
        <v>2791</v>
      </c>
      <c r="J1098" s="21" t="s">
        <v>167</v>
      </c>
      <c r="K1098" s="21" t="s">
        <v>935</v>
      </c>
      <c r="L1098" s="21" t="s">
        <v>2768</v>
      </c>
      <c r="M1098" s="21" t="s">
        <v>12</v>
      </c>
      <c r="N1098" s="21" t="s">
        <v>1366</v>
      </c>
      <c r="O1098" s="21" t="s">
        <v>2754</v>
      </c>
      <c r="P1098" s="21" t="s">
        <v>96</v>
      </c>
      <c r="Q1098" s="92">
        <v>60</v>
      </c>
      <c r="R1098" s="22">
        <f>IF(EXACT($D$6,"LOT 3 (Tots)"),SUMIF(Inventari!K:K,Tasques!E1098,Inventari!Q:Q),SUMIFS(Inventari!Q:Q,Inventari!O:O,$D$7,Inventari!K:K,Tasques!E1098))</f>
        <v>1</v>
      </c>
      <c r="S1098" s="22"/>
      <c r="T1098" s="92">
        <f t="shared" si="68"/>
        <v>60</v>
      </c>
      <c r="U1098" s="22">
        <v>364</v>
      </c>
      <c r="V1098" s="92">
        <f t="shared" si="69"/>
        <v>21840</v>
      </c>
      <c r="W1098" s="87" t="e">
        <f>_xlfn.XLOOKUP(P1098,#REF!,#REF!)</f>
        <v>#REF!</v>
      </c>
      <c r="X1098" s="80" t="e">
        <f t="shared" si="70"/>
        <v>#REF!</v>
      </c>
      <c r="Y1098" s="80" t="str">
        <f>IF(EXACT(COUNTIFS($B$1:B1098,B1098,$E$1:E1098,E1098),_xlfn.MAXIFS(AA:AA,B:B,B1098,E:E,E1098)),SUMIFS(X:X,B:B,B1098,E:E,E1098),"")</f>
        <v/>
      </c>
      <c r="Z1098" s="81" t="str">
        <f t="shared" si="67"/>
        <v/>
      </c>
      <c r="AA1098" s="98">
        <f>COUNTIFS($B$1:B1098,B1098,$E$1:E1098,E1098)</f>
        <v>2</v>
      </c>
      <c r="AB1098" s="98"/>
    </row>
    <row r="1099" spans="1:28" ht="19.95" customHeight="1" x14ac:dyDescent="0.3">
      <c r="A1099" s="9" t="s">
        <v>61</v>
      </c>
      <c r="B1099" s="21" t="s">
        <v>2787</v>
      </c>
      <c r="C1099" s="21" t="s">
        <v>2788</v>
      </c>
      <c r="D1099" s="21" t="s">
        <v>17</v>
      </c>
      <c r="E1099" s="21" t="s">
        <v>513</v>
      </c>
      <c r="F1099" s="21" t="s">
        <v>514</v>
      </c>
      <c r="G1099" s="21" t="s">
        <v>2805</v>
      </c>
      <c r="H1099" s="21" t="s">
        <v>2807</v>
      </c>
      <c r="I1099" s="21" t="s">
        <v>2795</v>
      </c>
      <c r="J1099" s="21" t="s">
        <v>167</v>
      </c>
      <c r="K1099" s="21" t="s">
        <v>168</v>
      </c>
      <c r="L1099" s="21" t="s">
        <v>2768</v>
      </c>
      <c r="M1099" s="21" t="s">
        <v>12</v>
      </c>
      <c r="N1099" s="21" t="s">
        <v>1366</v>
      </c>
      <c r="O1099" s="21" t="s">
        <v>2754</v>
      </c>
      <c r="P1099" s="21" t="s">
        <v>96</v>
      </c>
      <c r="Q1099" s="92">
        <v>120</v>
      </c>
      <c r="R1099" s="22">
        <f>IF(EXACT($D$6,"LOT 3 (Tots)"),SUMIF(Inventari!K:K,Tasques!E1099,Inventari!Q:Q),SUMIFS(Inventari!Q:Q,Inventari!O:O,$D$7,Inventari!K:K,Tasques!E1099))</f>
        <v>1</v>
      </c>
      <c r="S1099" s="22"/>
      <c r="T1099" s="92">
        <f t="shared" si="68"/>
        <v>120</v>
      </c>
      <c r="U1099" s="22">
        <v>364</v>
      </c>
      <c r="V1099" s="92">
        <f t="shared" si="69"/>
        <v>43680</v>
      </c>
      <c r="W1099" s="87" t="e">
        <f>_xlfn.XLOOKUP(P1099,#REF!,#REF!)</f>
        <v>#REF!</v>
      </c>
      <c r="X1099" s="80" t="e">
        <f t="shared" si="70"/>
        <v>#REF!</v>
      </c>
      <c r="Y1099" s="80" t="e">
        <f>IF(EXACT(COUNTIFS($B$1:B1099,B1099,$E$1:E1099,E1099),_xlfn.MAXIFS(AA:AA,B:B,B1099,E:E,E1099)),SUMIFS(X:X,B:B,B1099,E:E,E1099),"")</f>
        <v>#REF!</v>
      </c>
      <c r="Z1099" s="81" t="e">
        <f t="shared" si="67"/>
        <v>#REF!</v>
      </c>
      <c r="AA1099" s="98">
        <f>COUNTIFS($B$1:B1099,B1099,$E$1:E1099,E1099)</f>
        <v>3</v>
      </c>
      <c r="AB1099" s="98"/>
    </row>
    <row r="1100" spans="1:28" ht="19.95" customHeight="1" x14ac:dyDescent="0.3">
      <c r="A1100" s="3" t="s">
        <v>61</v>
      </c>
      <c r="B1100" s="16" t="s">
        <v>2808</v>
      </c>
      <c r="C1100" s="16" t="s">
        <v>2809</v>
      </c>
      <c r="D1100" s="16" t="s">
        <v>89</v>
      </c>
      <c r="E1100" s="16" t="s">
        <v>90</v>
      </c>
      <c r="F1100" s="16" t="s">
        <v>91</v>
      </c>
      <c r="G1100" s="16" t="s">
        <v>2810</v>
      </c>
      <c r="H1100" s="16" t="s">
        <v>2811</v>
      </c>
      <c r="I1100" s="16" t="s">
        <v>2812</v>
      </c>
      <c r="J1100" s="16" t="s">
        <v>167</v>
      </c>
      <c r="K1100" s="16" t="s">
        <v>2813</v>
      </c>
      <c r="L1100" s="16" t="s">
        <v>2753</v>
      </c>
      <c r="M1100" s="16" t="s">
        <v>12</v>
      </c>
      <c r="N1100" s="16" t="s">
        <v>25</v>
      </c>
      <c r="O1100" s="16" t="s">
        <v>2754</v>
      </c>
      <c r="P1100" s="16" t="s">
        <v>96</v>
      </c>
      <c r="Q1100" s="91">
        <v>120</v>
      </c>
      <c r="R1100" s="19">
        <f>IF(EXACT($D$6,"LOT 3 (Tots)"),SUMIF(Inventari!K:K,Tasques!E1100,Inventari!Q:Q),SUMIFS(Inventari!Q:Q,Inventari!O:O,$D$7,Inventari!K:K,Tasques!E1100))</f>
        <v>13</v>
      </c>
      <c r="S1100" s="19"/>
      <c r="T1100" s="91">
        <f t="shared" si="68"/>
        <v>1560</v>
      </c>
      <c r="U1100" s="19">
        <v>52</v>
      </c>
      <c r="V1100" s="91">
        <f t="shared" si="69"/>
        <v>81120</v>
      </c>
      <c r="W1100" s="86" t="e">
        <f>_xlfn.XLOOKUP(P1100,#REF!,#REF!)</f>
        <v>#REF!</v>
      </c>
      <c r="X1100" s="78" t="e">
        <f t="shared" si="70"/>
        <v>#REF!</v>
      </c>
      <c r="Y1100" s="78" t="e">
        <f>IF(EXACT(COUNTIFS($B$1:B1100,B1100,$E$1:E1100,E1100),_xlfn.MAXIFS(AA:AA,B:B,B1100,E:E,E1100)),SUMIFS(X:X,B:B,B1100,E:E,E1100),"")</f>
        <v>#REF!</v>
      </c>
      <c r="Z1100" s="79" t="str">
        <f t="shared" ref="Z1100:Z1106" si="71">IF(EXACT(AB1100,""),IF(EXACT(B1100,B1101),"",SUMIF(B:B,B1100,Y:Y)),AB1100)</f>
        <v/>
      </c>
      <c r="AA1100" s="97">
        <f>COUNTIFS($B$1:B1100,B1100,$E$1:E1100,E1100)</f>
        <v>1</v>
      </c>
      <c r="AB1100" s="97"/>
    </row>
    <row r="1101" spans="1:28" ht="19.95" customHeight="1" x14ac:dyDescent="0.3">
      <c r="A1101" s="3" t="s">
        <v>61</v>
      </c>
      <c r="B1101" s="16" t="s">
        <v>2808</v>
      </c>
      <c r="C1101" s="16" t="s">
        <v>2809</v>
      </c>
      <c r="D1101" s="16" t="s">
        <v>17</v>
      </c>
      <c r="E1101" s="16" t="s">
        <v>99</v>
      </c>
      <c r="F1101" s="16" t="s">
        <v>100</v>
      </c>
      <c r="G1101" s="16" t="s">
        <v>2814</v>
      </c>
      <c r="H1101" s="16" t="s">
        <v>2815</v>
      </c>
      <c r="I1101" s="16" t="s">
        <v>2812</v>
      </c>
      <c r="J1101" s="16" t="s">
        <v>167</v>
      </c>
      <c r="K1101" s="16" t="s">
        <v>2813</v>
      </c>
      <c r="L1101" s="16" t="s">
        <v>2753</v>
      </c>
      <c r="M1101" s="16" t="s">
        <v>12</v>
      </c>
      <c r="N1101" s="16" t="s">
        <v>25</v>
      </c>
      <c r="O1101" s="16" t="s">
        <v>2754</v>
      </c>
      <c r="P1101" s="16" t="s">
        <v>96</v>
      </c>
      <c r="Q1101" s="91">
        <v>120</v>
      </c>
      <c r="R1101" s="19">
        <f>IF(EXACT($D$6,"LOT 3 (Tots)"),SUMIF(Inventari!K:K,Tasques!E1101,Inventari!Q:Q),SUMIFS(Inventari!Q:Q,Inventari!O:O,$D$7,Inventari!K:K,Tasques!E1101))</f>
        <v>2</v>
      </c>
      <c r="S1101" s="19"/>
      <c r="T1101" s="91">
        <f t="shared" si="68"/>
        <v>240</v>
      </c>
      <c r="U1101" s="19">
        <v>52</v>
      </c>
      <c r="V1101" s="91">
        <f t="shared" si="69"/>
        <v>12480</v>
      </c>
      <c r="W1101" s="86" t="e">
        <f>_xlfn.XLOOKUP(P1101,#REF!,#REF!)</f>
        <v>#REF!</v>
      </c>
      <c r="X1101" s="78" t="e">
        <f t="shared" si="70"/>
        <v>#REF!</v>
      </c>
      <c r="Y1101" s="78" t="e">
        <f>IF(EXACT(COUNTIFS($B$1:B1101,B1101,$E$1:E1101,E1101),_xlfn.MAXIFS(AA:AA,B:B,B1101,E:E,E1101)),SUMIFS(X:X,B:B,B1101,E:E,E1101),"")</f>
        <v>#REF!</v>
      </c>
      <c r="Z1101" s="79" t="str">
        <f t="shared" si="71"/>
        <v/>
      </c>
      <c r="AA1101" s="97">
        <f>COUNTIFS($B$1:B1101,B1101,$E$1:E1101,E1101)</f>
        <v>1</v>
      </c>
      <c r="AB1101" s="97"/>
    </row>
    <row r="1102" spans="1:28" ht="19.95" customHeight="1" x14ac:dyDescent="0.3">
      <c r="A1102" s="3" t="s">
        <v>61</v>
      </c>
      <c r="B1102" s="16" t="s">
        <v>2808</v>
      </c>
      <c r="C1102" s="16" t="s">
        <v>2809</v>
      </c>
      <c r="D1102" s="16" t="s">
        <v>89</v>
      </c>
      <c r="E1102" s="16" t="s">
        <v>508</v>
      </c>
      <c r="F1102" s="16" t="s">
        <v>509</v>
      </c>
      <c r="G1102" s="16" t="s">
        <v>2816</v>
      </c>
      <c r="H1102" s="16" t="s">
        <v>2817</v>
      </c>
      <c r="I1102" s="16" t="s">
        <v>2812</v>
      </c>
      <c r="J1102" s="16" t="s">
        <v>167</v>
      </c>
      <c r="K1102" s="16" t="s">
        <v>2813</v>
      </c>
      <c r="L1102" s="16" t="s">
        <v>2753</v>
      </c>
      <c r="M1102" s="16" t="s">
        <v>12</v>
      </c>
      <c r="N1102" s="16" t="s">
        <v>25</v>
      </c>
      <c r="O1102" s="16" t="s">
        <v>2754</v>
      </c>
      <c r="P1102" s="16" t="s">
        <v>96</v>
      </c>
      <c r="Q1102" s="91">
        <v>120</v>
      </c>
      <c r="R1102" s="19">
        <f>IF(EXACT($D$6,"LOT 3 (Tots)"),SUMIF(Inventari!K:K,Tasques!E1102,Inventari!Q:Q),SUMIFS(Inventari!Q:Q,Inventari!O:O,$D$7,Inventari!K:K,Tasques!E1102))</f>
        <v>12</v>
      </c>
      <c r="S1102" s="19"/>
      <c r="T1102" s="91">
        <f t="shared" si="68"/>
        <v>1440</v>
      </c>
      <c r="U1102" s="19">
        <v>52</v>
      </c>
      <c r="V1102" s="91">
        <f t="shared" si="69"/>
        <v>74880</v>
      </c>
      <c r="W1102" s="86" t="e">
        <f>_xlfn.XLOOKUP(P1102,#REF!,#REF!)</f>
        <v>#REF!</v>
      </c>
      <c r="X1102" s="78" t="e">
        <f t="shared" si="70"/>
        <v>#REF!</v>
      </c>
      <c r="Y1102" s="78" t="e">
        <f>IF(EXACT(COUNTIFS($B$1:B1102,B1102,$E$1:E1102,E1102),_xlfn.MAXIFS(AA:AA,B:B,B1102,E:E,E1102)),SUMIFS(X:X,B:B,B1102,E:E,E1102),"")</f>
        <v>#REF!</v>
      </c>
      <c r="Z1102" s="79" t="str">
        <f t="shared" si="71"/>
        <v/>
      </c>
      <c r="AA1102" s="97">
        <f>COUNTIFS($B$1:B1102,B1102,$E$1:E1102,E1102)</f>
        <v>1</v>
      </c>
      <c r="AB1102" s="97"/>
    </row>
    <row r="1103" spans="1:28" ht="19.95" customHeight="1" x14ac:dyDescent="0.3">
      <c r="A1103" s="3" t="s">
        <v>61</v>
      </c>
      <c r="B1103" s="16" t="s">
        <v>2808</v>
      </c>
      <c r="C1103" s="16" t="s">
        <v>2809</v>
      </c>
      <c r="D1103" s="16" t="s">
        <v>17</v>
      </c>
      <c r="E1103" s="16" t="s">
        <v>513</v>
      </c>
      <c r="F1103" s="16" t="s">
        <v>514</v>
      </c>
      <c r="G1103" s="16" t="s">
        <v>2818</v>
      </c>
      <c r="H1103" s="16" t="s">
        <v>2819</v>
      </c>
      <c r="I1103" s="16" t="s">
        <v>2812</v>
      </c>
      <c r="J1103" s="16" t="s">
        <v>167</v>
      </c>
      <c r="K1103" s="16" t="s">
        <v>2813</v>
      </c>
      <c r="L1103" s="16" t="s">
        <v>2753</v>
      </c>
      <c r="M1103" s="16" t="s">
        <v>12</v>
      </c>
      <c r="N1103" s="16" t="s">
        <v>25</v>
      </c>
      <c r="O1103" s="16" t="s">
        <v>2754</v>
      </c>
      <c r="P1103" s="16" t="s">
        <v>96</v>
      </c>
      <c r="Q1103" s="91">
        <v>120</v>
      </c>
      <c r="R1103" s="19">
        <f>IF(EXACT($D$6,"LOT 3 (Tots)"),SUMIF(Inventari!K:K,Tasques!E1103,Inventari!Q:Q),SUMIFS(Inventari!Q:Q,Inventari!O:O,$D$7,Inventari!K:K,Tasques!E1103))</f>
        <v>1</v>
      </c>
      <c r="S1103" s="19"/>
      <c r="T1103" s="91">
        <f t="shared" si="68"/>
        <v>120</v>
      </c>
      <c r="U1103" s="19">
        <v>52</v>
      </c>
      <c r="V1103" s="91">
        <f t="shared" si="69"/>
        <v>6240</v>
      </c>
      <c r="W1103" s="86" t="e">
        <f>_xlfn.XLOOKUP(P1103,#REF!,#REF!)</f>
        <v>#REF!</v>
      </c>
      <c r="X1103" s="78" t="e">
        <f t="shared" si="70"/>
        <v>#REF!</v>
      </c>
      <c r="Y1103" s="78" t="e">
        <f>IF(EXACT(COUNTIFS($B$1:B1103,B1103,$E$1:E1103,E1103),_xlfn.MAXIFS(AA:AA,B:B,B1103,E:E,E1103)),SUMIFS(X:X,B:B,B1103,E:E,E1103),"")</f>
        <v>#REF!</v>
      </c>
      <c r="Z1103" s="79" t="e">
        <f t="shared" si="71"/>
        <v>#REF!</v>
      </c>
      <c r="AA1103" s="97">
        <f>COUNTIFS($B$1:B1103,B1103,$E$1:E1103,E1103)</f>
        <v>1</v>
      </c>
      <c r="AB1103" s="97"/>
    </row>
    <row r="1104" spans="1:28" ht="19.95" customHeight="1" x14ac:dyDescent="0.3">
      <c r="A1104" s="9" t="s">
        <v>61</v>
      </c>
      <c r="B1104" s="21" t="s">
        <v>2820</v>
      </c>
      <c r="C1104" s="21" t="s">
        <v>2821</v>
      </c>
      <c r="D1104" s="21" t="s">
        <v>89</v>
      </c>
      <c r="E1104" s="21" t="s">
        <v>132</v>
      </c>
      <c r="F1104" s="21" t="s">
        <v>133</v>
      </c>
      <c r="G1104" s="21" t="s">
        <v>2822</v>
      </c>
      <c r="H1104" s="21" t="s">
        <v>2823</v>
      </c>
      <c r="I1104" s="21" t="s">
        <v>2824</v>
      </c>
      <c r="J1104" s="21" t="s">
        <v>167</v>
      </c>
      <c r="K1104" s="21" t="s">
        <v>168</v>
      </c>
      <c r="L1104" s="21" t="s">
        <v>2768</v>
      </c>
      <c r="M1104" s="21" t="s">
        <v>12</v>
      </c>
      <c r="N1104" s="21" t="s">
        <v>1366</v>
      </c>
      <c r="O1104" s="21" t="s">
        <v>2754</v>
      </c>
      <c r="P1104" s="21" t="s">
        <v>96</v>
      </c>
      <c r="Q1104" s="92">
        <v>900</v>
      </c>
      <c r="R1104" s="22">
        <f>IF(EXACT($D$6,"LOT 3 (Tots)"),SUMIF(Inventari!K:K,Tasques!E1104,Inventari!Q:Q),SUMIFS(Inventari!Q:Q,Inventari!O:O,$D$7,Inventari!K:K,Tasques!E1104))</f>
        <v>65</v>
      </c>
      <c r="S1104" s="22"/>
      <c r="T1104" s="92">
        <f t="shared" si="68"/>
        <v>58500</v>
      </c>
      <c r="U1104" s="22">
        <v>1</v>
      </c>
      <c r="V1104" s="92">
        <f t="shared" si="69"/>
        <v>58500</v>
      </c>
      <c r="W1104" s="87" t="e">
        <f>_xlfn.XLOOKUP(P1104,#REF!,#REF!)</f>
        <v>#REF!</v>
      </c>
      <c r="X1104" s="80" t="e">
        <f t="shared" si="70"/>
        <v>#REF!</v>
      </c>
      <c r="Y1104" s="80" t="e">
        <f>IF(EXACT(COUNTIFS($B$1:B1104,B1104,$E$1:E1104,E1104),_xlfn.MAXIFS(AA:AA,B:B,B1104,E:E,E1104)),SUMIFS(X:X,B:B,B1104,E:E,E1104),"")</f>
        <v>#REF!</v>
      </c>
      <c r="Z1104" s="81" t="e">
        <f t="shared" si="71"/>
        <v>#REF!</v>
      </c>
      <c r="AA1104" s="98">
        <f>COUNTIFS($B$1:B1104,B1104,$E$1:E1104,E1104)</f>
        <v>1</v>
      </c>
      <c r="AB1104" s="98"/>
    </row>
    <row r="1105" spans="1:28" ht="19.95" customHeight="1" x14ac:dyDescent="0.3">
      <c r="A1105" s="3" t="s">
        <v>14</v>
      </c>
      <c r="B1105" s="16" t="s">
        <v>2827</v>
      </c>
      <c r="C1105" s="16" t="s">
        <v>2828</v>
      </c>
      <c r="D1105" s="16" t="s">
        <v>89</v>
      </c>
      <c r="E1105" s="16" t="s">
        <v>90</v>
      </c>
      <c r="F1105" s="16" t="s">
        <v>91</v>
      </c>
      <c r="G1105" s="16" t="s">
        <v>2829</v>
      </c>
      <c r="H1105" s="16" t="s">
        <v>2830</v>
      </c>
      <c r="I1105" s="16" t="s">
        <v>2831</v>
      </c>
      <c r="J1105" s="16" t="s">
        <v>23</v>
      </c>
      <c r="K1105" s="16"/>
      <c r="L1105" s="16" t="s">
        <v>109</v>
      </c>
      <c r="M1105" s="16" t="s">
        <v>12</v>
      </c>
      <c r="N1105" s="16" t="s">
        <v>25</v>
      </c>
      <c r="O1105" s="16" t="s">
        <v>2832</v>
      </c>
      <c r="P1105" s="16" t="s">
        <v>27</v>
      </c>
      <c r="Q1105" s="91">
        <v>0</v>
      </c>
      <c r="R1105" s="19">
        <f>IF(EXACT($D$6,"LOT 3 (Tots)"),SUMIF(Inventari!K:K,Tasques!E1105,Inventari!Q:Q),SUMIFS(Inventari!Q:Q,Inventari!O:O,$D$7,Inventari!K:K,Tasques!E1105))</f>
        <v>13</v>
      </c>
      <c r="S1105" s="19"/>
      <c r="T1105" s="91">
        <f t="shared" si="68"/>
        <v>0</v>
      </c>
      <c r="U1105" s="19">
        <v>1</v>
      </c>
      <c r="V1105" s="91">
        <f t="shared" si="69"/>
        <v>0</v>
      </c>
      <c r="W1105" s="86" t="e">
        <f>_xlfn.XLOOKUP(P1105,#REF!,#REF!)</f>
        <v>#REF!</v>
      </c>
      <c r="X1105" s="78" t="e">
        <f t="shared" si="70"/>
        <v>#REF!</v>
      </c>
      <c r="Y1105" s="78" t="e">
        <f>IF(EXACT(COUNTIFS($B$1:B1105,B1105,$E$1:E1105,E1105),_xlfn.MAXIFS(AA:AA,B:B,B1105,E:E,E1105)),SUMIFS(X:X,B:B,B1105,E:E,E1105),"")</f>
        <v>#REF!</v>
      </c>
      <c r="Z1105" s="79" t="e">
        <f t="shared" si="71"/>
        <v>#REF!</v>
      </c>
      <c r="AA1105" s="97">
        <f>COUNTIFS($B$1:B1105,B1105,$E$1:E1105,E1105)</f>
        <v>1</v>
      </c>
      <c r="AB1105" s="97"/>
    </row>
    <row r="1106" spans="1:28" ht="19.95" customHeight="1" x14ac:dyDescent="0.3">
      <c r="A1106" s="11" t="s">
        <v>61</v>
      </c>
      <c r="B1106" s="24" t="s">
        <v>2833</v>
      </c>
      <c r="C1106" s="24" t="s">
        <v>2834</v>
      </c>
      <c r="D1106" s="24" t="s">
        <v>519</v>
      </c>
      <c r="E1106" s="24" t="s">
        <v>520</v>
      </c>
      <c r="F1106" s="24" t="s">
        <v>521</v>
      </c>
      <c r="G1106" s="24" t="s">
        <v>2835</v>
      </c>
      <c r="H1106" s="24" t="s">
        <v>2836</v>
      </c>
      <c r="I1106" s="24" t="s">
        <v>2837</v>
      </c>
      <c r="J1106" s="24" t="s">
        <v>23</v>
      </c>
      <c r="K1106" s="24"/>
      <c r="L1106" s="24" t="s">
        <v>120</v>
      </c>
      <c r="M1106" s="24" t="s">
        <v>12</v>
      </c>
      <c r="N1106" s="24" t="s">
        <v>25</v>
      </c>
      <c r="O1106" s="24" t="s">
        <v>2838</v>
      </c>
      <c r="P1106" s="24" t="s">
        <v>2839</v>
      </c>
      <c r="Q1106" s="93">
        <v>21600</v>
      </c>
      <c r="R1106" s="25">
        <f>IF(EXACT($D$6,"LOT 3 (Tots)"),SUMIF(Inventari!K:K,Tasques!E1106,Inventari!Q:Q),SUMIFS(Inventari!Q:Q,Inventari!O:O,$D$7,Inventari!K:K,Tasques!E1106))</f>
        <v>2</v>
      </c>
      <c r="S1106" s="25"/>
      <c r="T1106" s="93">
        <f t="shared" si="68"/>
        <v>43200</v>
      </c>
      <c r="U1106" s="25">
        <v>1</v>
      </c>
      <c r="V1106" s="93">
        <f t="shared" si="69"/>
        <v>43200</v>
      </c>
      <c r="W1106" s="88" t="e">
        <f>_xlfn.XLOOKUP(P1106,#REF!,#REF!)</f>
        <v>#REF!</v>
      </c>
      <c r="X1106" s="82" t="e">
        <f t="shared" si="70"/>
        <v>#REF!</v>
      </c>
      <c r="Y1106" s="82" t="e">
        <f>IF(EXACT(COUNTIFS($B$1:B1106,B1106,$E$1:E1106,E1106),_xlfn.MAXIFS(AA:AA,B:B,B1106,E:E,E1106)),SUMIFS(X:X,B:B,B1106,E:E,E1106),"")</f>
        <v>#REF!</v>
      </c>
      <c r="Z1106" s="83" t="e">
        <f t="shared" si="71"/>
        <v>#REF!</v>
      </c>
      <c r="AA1106" s="99">
        <f>COUNTIFS($B$1:B1106,B1106,$E$1:E1106,E1106)</f>
        <v>1</v>
      </c>
      <c r="AB1106" s="99"/>
    </row>
  </sheetData>
  <autoFilter ref="A10:AB1106" xr:uid="{00000000-0001-0000-0000-000000000000}"/>
  <mergeCells count="17">
    <mergeCell ref="A8:C8"/>
    <mergeCell ref="A6:C6"/>
    <mergeCell ref="A7:C7"/>
    <mergeCell ref="D9:Z9"/>
    <mergeCell ref="E6:Z6"/>
    <mergeCell ref="E7:Z7"/>
    <mergeCell ref="E8:Z8"/>
    <mergeCell ref="A9:C9"/>
    <mergeCell ref="A1:Z1"/>
    <mergeCell ref="D2:Z2"/>
    <mergeCell ref="E3:Z3"/>
    <mergeCell ref="E4:Z4"/>
    <mergeCell ref="E5:Z5"/>
    <mergeCell ref="A2:C2"/>
    <mergeCell ref="A3:C3"/>
    <mergeCell ref="A4:C4"/>
    <mergeCell ref="A5:C5"/>
  </mergeCells>
  <conditionalFormatting sqref="A11:AB1106">
    <cfRule type="expression" dxfId="1" priority="1">
      <formula>EXACT($R11,0)</formula>
    </cfRule>
  </conditionalFormatting>
  <pageMargins left="0.75" right="0.75" top="1" bottom="1" header="0.51180599999999998" footer="0.51180599999999998"/>
  <pageSetup orientation="portrait"/>
  <headerFooter>
    <oddFooter>&amp;C&amp;"Helvetica Neue,Regular"&amp;12&amp;K000000&amp;P</oddFooter>
  </headerFooter>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BF2A91-C22A-48D1-812B-C7E45D20670E}">
          <x14:formula1>
            <xm:f>Inventari!$Z$12:$Z$14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CD1-DADF-4C8E-AC39-3941AADF9AB2}">
  <dimension ref="A1:Z2088"/>
  <sheetViews>
    <sheetView showGridLines="0" tabSelected="1" zoomScaleNormal="100" workbookViewId="0">
      <pane ySplit="6" topLeftCell="A63" activePane="bottomLeft" state="frozen"/>
      <selection pane="bottomLeft" activeCell="F72" sqref="F72"/>
    </sheetView>
  </sheetViews>
  <sheetFormatPr defaultColWidth="8.88671875" defaultRowHeight="14.4" x14ac:dyDescent="0.3"/>
  <cols>
    <col min="1" max="1" width="44.88671875" style="31" bestFit="1" customWidth="1"/>
    <col min="2" max="2" width="52" style="31" customWidth="1"/>
    <col min="3" max="3" width="27.5546875" style="31" customWidth="1"/>
    <col min="4" max="4" width="29.21875" style="31" customWidth="1"/>
    <col min="5" max="5" width="29.6640625" style="31" customWidth="1"/>
    <col min="6" max="7" width="24.6640625" style="31" customWidth="1"/>
    <col min="8" max="8" width="10.5546875" style="31" customWidth="1"/>
    <col min="9" max="9" width="33" style="31" customWidth="1"/>
    <col min="10" max="10" width="12.88671875" style="31" customWidth="1"/>
    <col min="11" max="11" width="20" style="31" hidden="1" customWidth="1"/>
    <col min="12" max="12" width="20" style="31" customWidth="1"/>
    <col min="13" max="13" width="22.21875" style="31" hidden="1" customWidth="1"/>
    <col min="14" max="14" width="22.21875" style="31" customWidth="1"/>
    <col min="15" max="15" width="14" style="31" hidden="1" customWidth="1"/>
    <col min="16" max="16" width="14" style="31" customWidth="1"/>
    <col min="17" max="17" width="9.33203125" style="31" bestFit="1" customWidth="1"/>
    <col min="18" max="18" width="14" style="31" bestFit="1" customWidth="1"/>
    <col min="19" max="23" width="8.88671875" style="31"/>
    <col min="24" max="24" width="22" style="31" customWidth="1"/>
    <col min="25" max="25" width="8.88671875" style="31"/>
    <col min="26" max="26" width="23.21875" style="31" customWidth="1"/>
    <col min="27" max="16384" width="8.88671875" style="31"/>
  </cols>
  <sheetData>
    <row r="1" spans="1:26" ht="61.8" customHeight="1" x14ac:dyDescent="0.3">
      <c r="A1" s="54"/>
      <c r="B1" s="55"/>
      <c r="C1" s="56"/>
      <c r="D1" s="57"/>
      <c r="E1" s="57"/>
      <c r="F1" s="57"/>
      <c r="G1" s="57"/>
      <c r="H1" s="57"/>
      <c r="I1" s="57"/>
      <c r="J1" s="57"/>
      <c r="K1" s="57"/>
      <c r="L1" s="57"/>
      <c r="M1" s="57"/>
      <c r="N1" s="57"/>
      <c r="O1" s="57"/>
      <c r="P1" s="57"/>
      <c r="Q1" s="57"/>
      <c r="R1" s="58"/>
    </row>
    <row r="2" spans="1:26" ht="19.95" customHeight="1" x14ac:dyDescent="0.4">
      <c r="A2" s="59" t="s">
        <v>4597</v>
      </c>
      <c r="B2" s="32"/>
      <c r="C2" s="32"/>
      <c r="D2" s="33"/>
      <c r="E2" s="34"/>
      <c r="F2" s="34"/>
      <c r="G2" s="34"/>
      <c r="H2" s="34"/>
      <c r="I2" s="34"/>
      <c r="J2" s="34"/>
      <c r="K2" s="34"/>
      <c r="L2" s="34"/>
      <c r="M2" s="34"/>
      <c r="N2" s="34"/>
      <c r="O2" s="34"/>
      <c r="P2" s="34"/>
      <c r="Q2" s="34"/>
      <c r="R2" s="60"/>
    </row>
    <row r="3" spans="1:26" ht="19.95" customHeight="1" x14ac:dyDescent="0.3">
      <c r="A3" s="61" t="s">
        <v>2844</v>
      </c>
      <c r="B3" s="35"/>
      <c r="C3" s="36"/>
      <c r="D3" s="35"/>
      <c r="E3" s="35"/>
      <c r="F3" s="35"/>
      <c r="G3" s="35"/>
      <c r="H3" s="35"/>
      <c r="I3" s="35"/>
      <c r="J3" s="35"/>
      <c r="K3" s="35"/>
      <c r="L3" s="35"/>
      <c r="M3" s="35"/>
      <c r="N3" s="35"/>
      <c r="O3" s="35"/>
      <c r="P3" s="35"/>
      <c r="Q3" s="35"/>
      <c r="R3" s="62"/>
    </row>
    <row r="4" spans="1:26" ht="19.95" customHeight="1" x14ac:dyDescent="0.3">
      <c r="A4" s="61" t="str">
        <f ca="1">TEXT(TODAY(),"DD/MM/AAAA")</f>
        <v>25/09/2025</v>
      </c>
      <c r="B4" s="35"/>
      <c r="C4" s="35"/>
      <c r="D4" s="35"/>
      <c r="E4" s="35"/>
      <c r="F4" s="35"/>
      <c r="G4" s="35"/>
      <c r="H4" s="35"/>
      <c r="I4" s="35"/>
      <c r="J4" s="35"/>
      <c r="K4" s="35"/>
      <c r="L4" s="35"/>
      <c r="M4" s="35"/>
      <c r="N4" s="35"/>
      <c r="O4" s="35"/>
      <c r="P4" s="35"/>
      <c r="Q4" s="35"/>
      <c r="R4" s="62"/>
    </row>
    <row r="5" spans="1:26" ht="19.95" customHeight="1" x14ac:dyDescent="0.3">
      <c r="A5" s="63" t="s">
        <v>2862</v>
      </c>
      <c r="B5" s="37"/>
      <c r="C5" s="37"/>
      <c r="D5" s="37"/>
      <c r="E5" s="37"/>
      <c r="F5" s="37"/>
      <c r="G5" s="37"/>
      <c r="H5" s="37"/>
      <c r="I5" s="37"/>
      <c r="J5" s="37"/>
      <c r="K5" s="37"/>
      <c r="L5" s="37"/>
      <c r="M5" s="37"/>
      <c r="N5" s="37"/>
      <c r="O5" s="37"/>
      <c r="P5" s="37"/>
      <c r="Q5" s="37"/>
      <c r="R5" s="64"/>
    </row>
    <row r="6" spans="1:26" ht="19.95" customHeight="1" x14ac:dyDescent="0.3">
      <c r="A6" s="65" t="s">
        <v>2863</v>
      </c>
      <c r="B6" s="38" t="s">
        <v>2843</v>
      </c>
      <c r="C6" s="38" t="s">
        <v>2864</v>
      </c>
      <c r="D6" s="38" t="s">
        <v>2865</v>
      </c>
      <c r="E6" s="38" t="s">
        <v>6686</v>
      </c>
      <c r="F6" s="38" t="s">
        <v>6687</v>
      </c>
      <c r="G6" s="38" t="s">
        <v>6688</v>
      </c>
      <c r="H6" s="38" t="s">
        <v>6689</v>
      </c>
      <c r="I6" s="38" t="s">
        <v>6690</v>
      </c>
      <c r="J6" s="38" t="s">
        <v>2866</v>
      </c>
      <c r="K6" s="102" t="s">
        <v>2848</v>
      </c>
      <c r="L6" s="38" t="s">
        <v>6691</v>
      </c>
      <c r="M6" s="38" t="s">
        <v>6692</v>
      </c>
      <c r="N6" s="38" t="s">
        <v>3</v>
      </c>
      <c r="O6" s="38" t="s">
        <v>6693</v>
      </c>
      <c r="P6" s="38" t="s">
        <v>6694</v>
      </c>
      <c r="Q6" s="38" t="s">
        <v>2842</v>
      </c>
      <c r="R6" s="66" t="s">
        <v>2867</v>
      </c>
    </row>
    <row r="7" spans="1:26" x14ac:dyDescent="0.3">
      <c r="A7" s="67" t="s">
        <v>4598</v>
      </c>
      <c r="B7" s="39" t="s">
        <v>2868</v>
      </c>
      <c r="C7" s="39"/>
      <c r="D7" s="39"/>
      <c r="E7" s="39"/>
      <c r="F7" s="39"/>
      <c r="G7" s="39"/>
      <c r="H7" s="39"/>
      <c r="I7" s="39"/>
      <c r="J7" s="39"/>
      <c r="K7" s="39" t="s">
        <v>132</v>
      </c>
      <c r="L7" s="39" t="s">
        <v>133</v>
      </c>
      <c r="M7" s="39" t="s">
        <v>2869</v>
      </c>
      <c r="N7" s="39" t="s">
        <v>89</v>
      </c>
      <c r="O7" s="39" t="s">
        <v>2870</v>
      </c>
      <c r="P7" s="39" t="str">
        <f>_xlfn.XLOOKUP(O7,$X$12:$X$14,$Z$12:$Z$14)</f>
        <v>CCM Born</v>
      </c>
      <c r="Q7" s="39">
        <v>1</v>
      </c>
      <c r="R7" s="68" t="s">
        <v>2</v>
      </c>
      <c r="X7" s="123" t="s">
        <v>6678</v>
      </c>
      <c r="Y7" s="124"/>
      <c r="Z7" s="125"/>
    </row>
    <row r="8" spans="1:26" x14ac:dyDescent="0.3">
      <c r="A8" s="67" t="s">
        <v>4599</v>
      </c>
      <c r="B8" s="39" t="s">
        <v>2871</v>
      </c>
      <c r="C8" s="39"/>
      <c r="D8" s="39"/>
      <c r="E8" s="39"/>
      <c r="F8" s="39"/>
      <c r="G8" s="39"/>
      <c r="H8" s="39"/>
      <c r="I8" s="39"/>
      <c r="J8" s="39"/>
      <c r="K8" s="39" t="s">
        <v>2872</v>
      </c>
      <c r="L8" s="39" t="s">
        <v>6701</v>
      </c>
      <c r="M8" s="39" t="s">
        <v>2873</v>
      </c>
      <c r="N8" s="39" t="s">
        <v>6700</v>
      </c>
      <c r="O8" s="39" t="s">
        <v>2870</v>
      </c>
      <c r="P8" s="39" t="str">
        <f t="shared" ref="P8:P71" si="0">_xlfn.XLOOKUP(O8,$X$12:$X$14,$Z$12:$Z$14)</f>
        <v>CCM Born</v>
      </c>
      <c r="Q8" s="39">
        <v>1</v>
      </c>
      <c r="R8" s="68" t="s">
        <v>2</v>
      </c>
      <c r="X8" s="126"/>
      <c r="Y8" s="127"/>
      <c r="Z8" s="128"/>
    </row>
    <row r="9" spans="1:26" x14ac:dyDescent="0.3">
      <c r="A9" s="67" t="s">
        <v>4600</v>
      </c>
      <c r="B9" s="39" t="s">
        <v>2874</v>
      </c>
      <c r="C9" s="39"/>
      <c r="D9" s="39"/>
      <c r="E9" s="39"/>
      <c r="F9" s="39"/>
      <c r="G9" s="39"/>
      <c r="H9" s="39"/>
      <c r="I9" s="39"/>
      <c r="J9" s="39"/>
      <c r="K9" s="39" t="s">
        <v>90</v>
      </c>
      <c r="L9" s="39" t="s">
        <v>91</v>
      </c>
      <c r="M9" s="39" t="s">
        <v>2869</v>
      </c>
      <c r="N9" s="39" t="s">
        <v>89</v>
      </c>
      <c r="O9" s="39" t="s">
        <v>2870</v>
      </c>
      <c r="P9" s="39" t="str">
        <f t="shared" si="0"/>
        <v>CCM Born</v>
      </c>
      <c r="Q9" s="39">
        <v>1</v>
      </c>
      <c r="R9" s="68" t="s">
        <v>2</v>
      </c>
      <c r="X9" s="126"/>
      <c r="Y9" s="127"/>
      <c r="Z9" s="128"/>
    </row>
    <row r="10" spans="1:26" x14ac:dyDescent="0.3">
      <c r="A10" s="67" t="s">
        <v>4601</v>
      </c>
      <c r="B10" s="39" t="s">
        <v>2875</v>
      </c>
      <c r="C10" s="39"/>
      <c r="D10" s="39"/>
      <c r="E10" s="39"/>
      <c r="F10" s="39"/>
      <c r="G10" s="39"/>
      <c r="H10" s="39"/>
      <c r="I10" s="39"/>
      <c r="J10" s="39"/>
      <c r="K10" s="39" t="s">
        <v>508</v>
      </c>
      <c r="L10" s="39" t="s">
        <v>509</v>
      </c>
      <c r="M10" s="39" t="s">
        <v>2869</v>
      </c>
      <c r="N10" s="39" t="s">
        <v>89</v>
      </c>
      <c r="O10" s="39" t="s">
        <v>2870</v>
      </c>
      <c r="P10" s="39" t="str">
        <f t="shared" si="0"/>
        <v>CCM Born</v>
      </c>
      <c r="Q10" s="39">
        <v>1</v>
      </c>
      <c r="R10" s="68" t="s">
        <v>2</v>
      </c>
      <c r="X10" s="129"/>
      <c r="Y10" s="130"/>
      <c r="Z10" s="131"/>
    </row>
    <row r="11" spans="1:26" ht="14.4" customHeight="1" x14ac:dyDescent="0.3">
      <c r="A11" s="67" t="s">
        <v>4602</v>
      </c>
      <c r="B11" s="39" t="s">
        <v>2876</v>
      </c>
      <c r="C11" s="39"/>
      <c r="D11" s="39"/>
      <c r="E11" s="39"/>
      <c r="F11" s="39"/>
      <c r="G11" s="39"/>
      <c r="H11" s="39"/>
      <c r="I11" s="39"/>
      <c r="J11" s="39"/>
      <c r="K11" s="39" t="s">
        <v>417</v>
      </c>
      <c r="L11" s="39" t="s">
        <v>418</v>
      </c>
      <c r="M11" s="39" t="s">
        <v>2869</v>
      </c>
      <c r="N11" s="39" t="s">
        <v>89</v>
      </c>
      <c r="O11" s="39" t="s">
        <v>2870</v>
      </c>
      <c r="P11" s="39" t="str">
        <f t="shared" si="0"/>
        <v>CCM Born</v>
      </c>
      <c r="Q11" s="39">
        <v>1</v>
      </c>
      <c r="R11" s="68" t="s">
        <v>2</v>
      </c>
      <c r="X11" s="42" t="s">
        <v>2863</v>
      </c>
      <c r="Y11" s="43" t="s">
        <v>6679</v>
      </c>
      <c r="Z11" s="44" t="s">
        <v>2843</v>
      </c>
    </row>
    <row r="12" spans="1:26" ht="13.8" customHeight="1" x14ac:dyDescent="0.3">
      <c r="A12" s="67" t="s">
        <v>4603</v>
      </c>
      <c r="B12" s="39" t="s">
        <v>2877</v>
      </c>
      <c r="C12" s="39"/>
      <c r="D12" s="39"/>
      <c r="E12" s="39"/>
      <c r="F12" s="39"/>
      <c r="G12" s="39"/>
      <c r="H12" s="39"/>
      <c r="I12" s="39"/>
      <c r="J12" s="39"/>
      <c r="K12" s="39" t="s">
        <v>542</v>
      </c>
      <c r="L12" s="39" t="s">
        <v>543</v>
      </c>
      <c r="M12" s="39" t="s">
        <v>2878</v>
      </c>
      <c r="N12" s="39" t="s">
        <v>541</v>
      </c>
      <c r="O12" s="39" t="s">
        <v>2870</v>
      </c>
      <c r="P12" s="39" t="str">
        <f t="shared" si="0"/>
        <v>CCM Born</v>
      </c>
      <c r="Q12" s="39">
        <v>1</v>
      </c>
      <c r="R12" s="68" t="s">
        <v>2</v>
      </c>
      <c r="X12" s="45" t="s">
        <v>6680</v>
      </c>
      <c r="Y12" s="46" t="s">
        <v>168</v>
      </c>
      <c r="Z12" s="47" t="s">
        <v>6681</v>
      </c>
    </row>
    <row r="13" spans="1:26" ht="19.8" customHeight="1" x14ac:dyDescent="0.3">
      <c r="A13" s="67" t="s">
        <v>4604</v>
      </c>
      <c r="B13" s="39" t="s">
        <v>2879</v>
      </c>
      <c r="C13" s="39"/>
      <c r="D13" s="39"/>
      <c r="E13" s="39"/>
      <c r="F13" s="39"/>
      <c r="G13" s="39"/>
      <c r="H13" s="39"/>
      <c r="I13" s="39"/>
      <c r="J13" s="39"/>
      <c r="K13" s="39" t="s">
        <v>2572</v>
      </c>
      <c r="L13" s="39" t="s">
        <v>2573</v>
      </c>
      <c r="M13" s="39" t="s">
        <v>2880</v>
      </c>
      <c r="N13" s="39" t="s">
        <v>64</v>
      </c>
      <c r="O13" s="39" t="s">
        <v>2870</v>
      </c>
      <c r="P13" s="39" t="str">
        <f t="shared" si="0"/>
        <v>CCM Born</v>
      </c>
      <c r="Q13" s="39">
        <v>2</v>
      </c>
      <c r="R13" s="68" t="s">
        <v>2</v>
      </c>
      <c r="X13" s="48" t="s">
        <v>2870</v>
      </c>
      <c r="Y13" s="49" t="s">
        <v>4596</v>
      </c>
      <c r="Z13" s="50" t="s">
        <v>6685</v>
      </c>
    </row>
    <row r="14" spans="1:26" ht="21.6" customHeight="1" x14ac:dyDescent="0.3">
      <c r="A14" s="67" t="s">
        <v>4605</v>
      </c>
      <c r="B14" s="39" t="s">
        <v>2881</v>
      </c>
      <c r="C14" s="39"/>
      <c r="D14" s="39"/>
      <c r="E14" s="39"/>
      <c r="F14" s="39"/>
      <c r="G14" s="39"/>
      <c r="H14" s="39"/>
      <c r="I14" s="39"/>
      <c r="J14" s="39"/>
      <c r="K14" s="39" t="s">
        <v>2882</v>
      </c>
      <c r="L14" s="39" t="s">
        <v>6702</v>
      </c>
      <c r="M14" s="39" t="s">
        <v>2880</v>
      </c>
      <c r="N14" s="39" t="s">
        <v>64</v>
      </c>
      <c r="O14" s="39" t="s">
        <v>2870</v>
      </c>
      <c r="P14" s="39" t="str">
        <f t="shared" si="0"/>
        <v>CCM Born</v>
      </c>
      <c r="Q14" s="39">
        <v>1</v>
      </c>
      <c r="R14" s="68" t="s">
        <v>2</v>
      </c>
      <c r="X14" s="51" t="s">
        <v>4383</v>
      </c>
      <c r="Y14" s="52" t="s">
        <v>4596</v>
      </c>
      <c r="Z14" s="53" t="s">
        <v>6684</v>
      </c>
    </row>
    <row r="15" spans="1:26" x14ac:dyDescent="0.3">
      <c r="A15" s="67" t="s">
        <v>4606</v>
      </c>
      <c r="B15" s="39" t="s">
        <v>2883</v>
      </c>
      <c r="C15" s="39"/>
      <c r="D15" s="39"/>
      <c r="E15" s="39"/>
      <c r="F15" s="39"/>
      <c r="G15" s="39"/>
      <c r="H15" s="39"/>
      <c r="I15" s="39"/>
      <c r="J15" s="39"/>
      <c r="K15" s="39" t="s">
        <v>246</v>
      </c>
      <c r="L15" s="39" t="s">
        <v>247</v>
      </c>
      <c r="M15" s="39" t="s">
        <v>2884</v>
      </c>
      <c r="N15" s="39" t="s">
        <v>139</v>
      </c>
      <c r="O15" s="39" t="s">
        <v>2870</v>
      </c>
      <c r="P15" s="39" t="str">
        <f t="shared" si="0"/>
        <v>CCM Born</v>
      </c>
      <c r="Q15" s="39">
        <v>8</v>
      </c>
      <c r="R15" s="68" t="s">
        <v>2</v>
      </c>
    </row>
    <row r="16" spans="1:26" x14ac:dyDescent="0.3">
      <c r="A16" s="67" t="s">
        <v>4607</v>
      </c>
      <c r="B16" s="39" t="s">
        <v>2885</v>
      </c>
      <c r="C16" s="39"/>
      <c r="D16" s="39"/>
      <c r="E16" s="39"/>
      <c r="F16" s="39"/>
      <c r="G16" s="39"/>
      <c r="H16" s="39"/>
      <c r="I16" s="39"/>
      <c r="J16" s="39"/>
      <c r="K16" s="39" t="s">
        <v>246</v>
      </c>
      <c r="L16" s="39" t="s">
        <v>247</v>
      </c>
      <c r="M16" s="39" t="s">
        <v>2884</v>
      </c>
      <c r="N16" s="39" t="s">
        <v>139</v>
      </c>
      <c r="O16" s="39" t="s">
        <v>2870</v>
      </c>
      <c r="P16" s="39" t="str">
        <f t="shared" si="0"/>
        <v>CCM Born</v>
      </c>
      <c r="Q16" s="39">
        <v>10</v>
      </c>
      <c r="R16" s="68" t="s">
        <v>2</v>
      </c>
    </row>
    <row r="17" spans="1:18" x14ac:dyDescent="0.3">
      <c r="A17" s="67" t="s">
        <v>4608</v>
      </c>
      <c r="B17" s="39" t="s">
        <v>2886</v>
      </c>
      <c r="C17" s="39"/>
      <c r="D17" s="39"/>
      <c r="E17" s="39"/>
      <c r="F17" s="39"/>
      <c r="G17" s="39"/>
      <c r="H17" s="39"/>
      <c r="I17" s="39"/>
      <c r="J17" s="39"/>
      <c r="K17" s="39" t="s">
        <v>662</v>
      </c>
      <c r="L17" s="39" t="s">
        <v>663</v>
      </c>
      <c r="M17" s="39" t="s">
        <v>2887</v>
      </c>
      <c r="N17" s="39" t="s">
        <v>519</v>
      </c>
      <c r="O17" s="39" t="s">
        <v>2870</v>
      </c>
      <c r="P17" s="39" t="str">
        <f t="shared" si="0"/>
        <v>CCM Born</v>
      </c>
      <c r="Q17" s="39">
        <v>253</v>
      </c>
      <c r="R17" s="68" t="s">
        <v>2</v>
      </c>
    </row>
    <row r="18" spans="1:18" x14ac:dyDescent="0.3">
      <c r="A18" s="67" t="s">
        <v>4609</v>
      </c>
      <c r="B18" s="39" t="s">
        <v>2888</v>
      </c>
      <c r="C18" s="39"/>
      <c r="D18" s="39"/>
      <c r="E18" s="39"/>
      <c r="F18" s="39"/>
      <c r="G18" s="39"/>
      <c r="H18" s="39"/>
      <c r="I18" s="39"/>
      <c r="J18" s="39"/>
      <c r="K18" s="39" t="s">
        <v>132</v>
      </c>
      <c r="L18" s="39" t="s">
        <v>133</v>
      </c>
      <c r="M18" s="39" t="s">
        <v>2869</v>
      </c>
      <c r="N18" s="39" t="s">
        <v>89</v>
      </c>
      <c r="O18" s="39" t="s">
        <v>2870</v>
      </c>
      <c r="P18" s="39" t="str">
        <f t="shared" si="0"/>
        <v>CCM Born</v>
      </c>
      <c r="Q18" s="39">
        <v>5</v>
      </c>
      <c r="R18" s="68" t="s">
        <v>2</v>
      </c>
    </row>
    <row r="19" spans="1:18" x14ac:dyDescent="0.3">
      <c r="A19" s="67" t="s">
        <v>4610</v>
      </c>
      <c r="B19" s="39" t="s">
        <v>2889</v>
      </c>
      <c r="C19" s="39"/>
      <c r="D19" s="39"/>
      <c r="E19" s="39"/>
      <c r="F19" s="39"/>
      <c r="G19" s="39"/>
      <c r="H19" s="39"/>
      <c r="I19" s="39"/>
      <c r="J19" s="39"/>
      <c r="K19" s="39" t="s">
        <v>6742</v>
      </c>
      <c r="L19" s="39" t="s">
        <v>6743</v>
      </c>
      <c r="M19" s="39" t="s">
        <v>2887</v>
      </c>
      <c r="N19" s="39" t="s">
        <v>519</v>
      </c>
      <c r="O19" s="39" t="s">
        <v>2870</v>
      </c>
      <c r="P19" s="39" t="str">
        <f t="shared" si="0"/>
        <v>CCM Born</v>
      </c>
      <c r="Q19" s="39">
        <v>1</v>
      </c>
      <c r="R19" s="68" t="s">
        <v>2</v>
      </c>
    </row>
    <row r="20" spans="1:18" x14ac:dyDescent="0.3">
      <c r="A20" s="67" t="s">
        <v>4611</v>
      </c>
      <c r="B20" s="39" t="s">
        <v>2890</v>
      </c>
      <c r="C20" s="39"/>
      <c r="D20" s="39"/>
      <c r="E20" s="39"/>
      <c r="F20" s="39"/>
      <c r="G20" s="39"/>
      <c r="H20" s="39"/>
      <c r="I20" s="39"/>
      <c r="J20" s="39"/>
      <c r="K20" s="39" t="s">
        <v>6742</v>
      </c>
      <c r="L20" s="39" t="s">
        <v>6743</v>
      </c>
      <c r="M20" s="39" t="s">
        <v>2887</v>
      </c>
      <c r="N20" s="39" t="s">
        <v>519</v>
      </c>
      <c r="O20" s="39" t="s">
        <v>2870</v>
      </c>
      <c r="P20" s="39" t="str">
        <f t="shared" si="0"/>
        <v>CCM Born</v>
      </c>
      <c r="Q20" s="39">
        <v>17</v>
      </c>
      <c r="R20" s="68" t="s">
        <v>2</v>
      </c>
    </row>
    <row r="21" spans="1:18" x14ac:dyDescent="0.3">
      <c r="A21" s="67" t="s">
        <v>4612</v>
      </c>
      <c r="B21" s="39" t="s">
        <v>2891</v>
      </c>
      <c r="C21" s="39"/>
      <c r="D21" s="39"/>
      <c r="E21" s="39"/>
      <c r="F21" s="39"/>
      <c r="G21" s="39"/>
      <c r="H21" s="39"/>
      <c r="I21" s="39"/>
      <c r="J21" s="39"/>
      <c r="K21" s="39" t="s">
        <v>6730</v>
      </c>
      <c r="L21" s="39" t="s">
        <v>6731</v>
      </c>
      <c r="M21" s="39" t="s">
        <v>2887</v>
      </c>
      <c r="N21" s="39" t="s">
        <v>519</v>
      </c>
      <c r="O21" s="39" t="s">
        <v>2870</v>
      </c>
      <c r="P21" s="39" t="str">
        <f t="shared" si="0"/>
        <v>CCM Born</v>
      </c>
      <c r="Q21" s="39">
        <v>1</v>
      </c>
      <c r="R21" s="68" t="s">
        <v>2</v>
      </c>
    </row>
    <row r="22" spans="1:18" x14ac:dyDescent="0.3">
      <c r="A22" s="67" t="s">
        <v>4613</v>
      </c>
      <c r="B22" s="39" t="s">
        <v>2892</v>
      </c>
      <c r="C22" s="39"/>
      <c r="D22" s="39"/>
      <c r="E22" s="39"/>
      <c r="F22" s="39"/>
      <c r="G22" s="39"/>
      <c r="H22" s="39"/>
      <c r="I22" s="39"/>
      <c r="J22" s="39"/>
      <c r="K22" s="39" t="s">
        <v>6730</v>
      </c>
      <c r="L22" s="39" t="s">
        <v>6731</v>
      </c>
      <c r="M22" s="39" t="s">
        <v>2887</v>
      </c>
      <c r="N22" s="39" t="s">
        <v>519</v>
      </c>
      <c r="O22" s="39" t="s">
        <v>2870</v>
      </c>
      <c r="P22" s="39" t="str">
        <f t="shared" si="0"/>
        <v>CCM Born</v>
      </c>
      <c r="Q22" s="39">
        <v>1</v>
      </c>
      <c r="R22" s="68" t="s">
        <v>2</v>
      </c>
    </row>
    <row r="23" spans="1:18" x14ac:dyDescent="0.3">
      <c r="A23" s="67" t="s">
        <v>4614</v>
      </c>
      <c r="B23" s="39" t="s">
        <v>2893</v>
      </c>
      <c r="C23" s="39"/>
      <c r="D23" s="39"/>
      <c r="E23" s="39"/>
      <c r="F23" s="39"/>
      <c r="G23" s="39"/>
      <c r="H23" s="39"/>
      <c r="I23" s="39"/>
      <c r="J23" s="39"/>
      <c r="K23" s="39" t="s">
        <v>2018</v>
      </c>
      <c r="L23" s="39" t="s">
        <v>2019</v>
      </c>
      <c r="M23" s="39" t="s">
        <v>2887</v>
      </c>
      <c r="N23" s="39" t="s">
        <v>519</v>
      </c>
      <c r="O23" s="39" t="s">
        <v>2870</v>
      </c>
      <c r="P23" s="39" t="str">
        <f t="shared" si="0"/>
        <v>CCM Born</v>
      </c>
      <c r="Q23" s="39">
        <v>1</v>
      </c>
      <c r="R23" s="68" t="s">
        <v>2</v>
      </c>
    </row>
    <row r="24" spans="1:18" x14ac:dyDescent="0.3">
      <c r="A24" s="67" t="s">
        <v>4615</v>
      </c>
      <c r="B24" s="39" t="s">
        <v>2894</v>
      </c>
      <c r="C24" s="39"/>
      <c r="D24" s="39"/>
      <c r="E24" s="39"/>
      <c r="F24" s="39"/>
      <c r="G24" s="39"/>
      <c r="H24" s="39"/>
      <c r="I24" s="39"/>
      <c r="J24" s="39"/>
      <c r="K24" s="39" t="s">
        <v>6730</v>
      </c>
      <c r="L24" s="39" t="s">
        <v>6731</v>
      </c>
      <c r="M24" s="39" t="s">
        <v>2887</v>
      </c>
      <c r="N24" s="39" t="s">
        <v>519</v>
      </c>
      <c r="O24" s="39" t="s">
        <v>2870</v>
      </c>
      <c r="P24" s="39" t="str">
        <f t="shared" si="0"/>
        <v>CCM Born</v>
      </c>
      <c r="Q24" s="39">
        <v>3</v>
      </c>
      <c r="R24" s="68" t="s">
        <v>2</v>
      </c>
    </row>
    <row r="25" spans="1:18" x14ac:dyDescent="0.3">
      <c r="A25" s="67" t="s">
        <v>4616</v>
      </c>
      <c r="B25" s="39" t="s">
        <v>2895</v>
      </c>
      <c r="C25" s="39"/>
      <c r="D25" s="39"/>
      <c r="E25" s="39"/>
      <c r="F25" s="39"/>
      <c r="G25" s="39"/>
      <c r="H25" s="39"/>
      <c r="I25" s="39"/>
      <c r="J25" s="39"/>
      <c r="K25" s="39" t="s">
        <v>2018</v>
      </c>
      <c r="L25" s="39" t="s">
        <v>2019</v>
      </c>
      <c r="M25" s="39" t="s">
        <v>2887</v>
      </c>
      <c r="N25" s="39" t="s">
        <v>519</v>
      </c>
      <c r="O25" s="39" t="s">
        <v>2870</v>
      </c>
      <c r="P25" s="39" t="str">
        <f t="shared" si="0"/>
        <v>CCM Born</v>
      </c>
      <c r="Q25" s="39">
        <v>27</v>
      </c>
      <c r="R25" s="68" t="s">
        <v>2</v>
      </c>
    </row>
    <row r="26" spans="1:18" x14ac:dyDescent="0.3">
      <c r="A26" s="67" t="s">
        <v>4617</v>
      </c>
      <c r="B26" s="39" t="s">
        <v>2896</v>
      </c>
      <c r="C26" s="39"/>
      <c r="D26" s="39"/>
      <c r="E26" s="39"/>
      <c r="F26" s="39"/>
      <c r="G26" s="39"/>
      <c r="H26" s="39"/>
      <c r="I26" s="39"/>
      <c r="J26" s="39"/>
      <c r="K26" s="39" t="s">
        <v>2897</v>
      </c>
      <c r="L26" s="39" t="s">
        <v>2133</v>
      </c>
      <c r="M26" s="39" t="s">
        <v>2887</v>
      </c>
      <c r="N26" s="39" t="s">
        <v>519</v>
      </c>
      <c r="O26" s="39" t="s">
        <v>2870</v>
      </c>
      <c r="P26" s="39" t="str">
        <f t="shared" si="0"/>
        <v>CCM Born</v>
      </c>
      <c r="Q26" s="39">
        <v>1</v>
      </c>
      <c r="R26" s="68" t="s">
        <v>2</v>
      </c>
    </row>
    <row r="27" spans="1:18" x14ac:dyDescent="0.3">
      <c r="A27" s="67" t="s">
        <v>4618</v>
      </c>
      <c r="B27" s="39" t="s">
        <v>2898</v>
      </c>
      <c r="C27" s="39"/>
      <c r="D27" s="39"/>
      <c r="E27" s="39"/>
      <c r="F27" s="39"/>
      <c r="G27" s="39"/>
      <c r="H27" s="39"/>
      <c r="I27" s="39"/>
      <c r="J27" s="39"/>
      <c r="K27" s="39" t="s">
        <v>1908</v>
      </c>
      <c r="L27" s="39" t="s">
        <v>1909</v>
      </c>
      <c r="M27" s="39" t="s">
        <v>2887</v>
      </c>
      <c r="N27" s="39" t="s">
        <v>519</v>
      </c>
      <c r="O27" s="39" t="s">
        <v>2870</v>
      </c>
      <c r="P27" s="39" t="str">
        <f t="shared" si="0"/>
        <v>CCM Born</v>
      </c>
      <c r="Q27" s="39">
        <v>11</v>
      </c>
      <c r="R27" s="68" t="s">
        <v>2</v>
      </c>
    </row>
    <row r="28" spans="1:18" x14ac:dyDescent="0.3">
      <c r="A28" s="67" t="s">
        <v>4619</v>
      </c>
      <c r="B28" s="39" t="s">
        <v>2899</v>
      </c>
      <c r="C28" s="39"/>
      <c r="D28" s="39"/>
      <c r="E28" s="39"/>
      <c r="F28" s="39"/>
      <c r="G28" s="39"/>
      <c r="H28" s="39"/>
      <c r="I28" s="39"/>
      <c r="J28" s="39"/>
      <c r="K28" s="39" t="s">
        <v>1908</v>
      </c>
      <c r="L28" s="39" t="s">
        <v>1909</v>
      </c>
      <c r="M28" s="39" t="s">
        <v>2887</v>
      </c>
      <c r="N28" s="39" t="s">
        <v>519</v>
      </c>
      <c r="O28" s="39" t="s">
        <v>2870</v>
      </c>
      <c r="P28" s="39" t="str">
        <f t="shared" si="0"/>
        <v>CCM Born</v>
      </c>
      <c r="Q28" s="39">
        <v>136</v>
      </c>
      <c r="R28" s="68" t="s">
        <v>2</v>
      </c>
    </row>
    <row r="29" spans="1:18" x14ac:dyDescent="0.3">
      <c r="A29" s="67" t="s">
        <v>4620</v>
      </c>
      <c r="B29" s="39" t="s">
        <v>2900</v>
      </c>
      <c r="C29" s="39"/>
      <c r="D29" s="39"/>
      <c r="E29" s="39"/>
      <c r="F29" s="39"/>
      <c r="G29" s="39"/>
      <c r="H29" s="39"/>
      <c r="I29" s="39"/>
      <c r="J29" s="39"/>
      <c r="K29" s="39" t="s">
        <v>1908</v>
      </c>
      <c r="L29" s="39" t="s">
        <v>1909</v>
      </c>
      <c r="M29" s="39" t="s">
        <v>2887</v>
      </c>
      <c r="N29" s="39" t="s">
        <v>519</v>
      </c>
      <c r="O29" s="39" t="s">
        <v>2870</v>
      </c>
      <c r="P29" s="39" t="str">
        <f t="shared" si="0"/>
        <v>CCM Born</v>
      </c>
      <c r="Q29" s="39">
        <v>108</v>
      </c>
      <c r="R29" s="68" t="s">
        <v>2</v>
      </c>
    </row>
    <row r="30" spans="1:18" x14ac:dyDescent="0.3">
      <c r="A30" s="67" t="s">
        <v>4621</v>
      </c>
      <c r="B30" s="39" t="s">
        <v>2901</v>
      </c>
      <c r="C30" s="39"/>
      <c r="D30" s="39"/>
      <c r="E30" s="39"/>
      <c r="F30" s="39"/>
      <c r="G30" s="39"/>
      <c r="H30" s="39"/>
      <c r="I30" s="39"/>
      <c r="J30" s="39"/>
      <c r="K30" s="39" t="s">
        <v>1908</v>
      </c>
      <c r="L30" s="39" t="s">
        <v>1909</v>
      </c>
      <c r="M30" s="39" t="s">
        <v>2887</v>
      </c>
      <c r="N30" s="39" t="s">
        <v>519</v>
      </c>
      <c r="O30" s="39" t="s">
        <v>2870</v>
      </c>
      <c r="P30" s="39" t="str">
        <f t="shared" si="0"/>
        <v>CCM Born</v>
      </c>
      <c r="Q30" s="39">
        <v>19</v>
      </c>
      <c r="R30" s="68" t="s">
        <v>2</v>
      </c>
    </row>
    <row r="31" spans="1:18" x14ac:dyDescent="0.3">
      <c r="A31" s="67" t="s">
        <v>4622</v>
      </c>
      <c r="B31" s="39" t="s">
        <v>2902</v>
      </c>
      <c r="C31" s="39"/>
      <c r="D31" s="39"/>
      <c r="E31" s="39"/>
      <c r="F31" s="39"/>
      <c r="G31" s="39"/>
      <c r="H31" s="39"/>
      <c r="I31" s="39"/>
      <c r="J31" s="39"/>
      <c r="K31" s="39" t="s">
        <v>1908</v>
      </c>
      <c r="L31" s="39" t="s">
        <v>1909</v>
      </c>
      <c r="M31" s="39" t="s">
        <v>2887</v>
      </c>
      <c r="N31" s="39" t="s">
        <v>519</v>
      </c>
      <c r="O31" s="39" t="s">
        <v>2870</v>
      </c>
      <c r="P31" s="39" t="str">
        <f t="shared" si="0"/>
        <v>CCM Born</v>
      </c>
      <c r="Q31" s="39">
        <v>19</v>
      </c>
      <c r="R31" s="68" t="s">
        <v>2</v>
      </c>
    </row>
    <row r="32" spans="1:18" x14ac:dyDescent="0.3">
      <c r="A32" s="67" t="s">
        <v>4623</v>
      </c>
      <c r="B32" s="39" t="s">
        <v>2903</v>
      </c>
      <c r="C32" s="39"/>
      <c r="D32" s="39"/>
      <c r="E32" s="39"/>
      <c r="F32" s="39"/>
      <c r="G32" s="39"/>
      <c r="H32" s="39"/>
      <c r="I32" s="39"/>
      <c r="J32" s="39"/>
      <c r="K32" s="39" t="s">
        <v>6745</v>
      </c>
      <c r="L32" s="39" t="s">
        <v>6744</v>
      </c>
      <c r="M32" s="39" t="s">
        <v>2887</v>
      </c>
      <c r="N32" s="39" t="s">
        <v>519</v>
      </c>
      <c r="O32" s="39" t="s">
        <v>2870</v>
      </c>
      <c r="P32" s="39" t="str">
        <f t="shared" si="0"/>
        <v>CCM Born</v>
      </c>
      <c r="Q32" s="39">
        <v>28</v>
      </c>
      <c r="R32" s="68" t="s">
        <v>2</v>
      </c>
    </row>
    <row r="33" spans="1:18" x14ac:dyDescent="0.3">
      <c r="A33" s="67" t="s">
        <v>4624</v>
      </c>
      <c r="B33" s="39" t="s">
        <v>2904</v>
      </c>
      <c r="C33" s="39"/>
      <c r="D33" s="39"/>
      <c r="E33" s="39"/>
      <c r="F33" s="39"/>
      <c r="G33" s="39"/>
      <c r="H33" s="39"/>
      <c r="I33" s="39"/>
      <c r="J33" s="39"/>
      <c r="K33" s="39" t="s">
        <v>1908</v>
      </c>
      <c r="L33" s="39" t="s">
        <v>1909</v>
      </c>
      <c r="M33" s="39" t="s">
        <v>2887</v>
      </c>
      <c r="N33" s="39" t="s">
        <v>519</v>
      </c>
      <c r="O33" s="39" t="s">
        <v>2870</v>
      </c>
      <c r="P33" s="39" t="str">
        <f t="shared" si="0"/>
        <v>CCM Born</v>
      </c>
      <c r="Q33" s="39">
        <v>11</v>
      </c>
      <c r="R33" s="68" t="s">
        <v>2</v>
      </c>
    </row>
    <row r="34" spans="1:18" x14ac:dyDescent="0.3">
      <c r="A34" s="67" t="s">
        <v>4625</v>
      </c>
      <c r="B34" s="39" t="s">
        <v>2905</v>
      </c>
      <c r="C34" s="39"/>
      <c r="D34" s="39"/>
      <c r="E34" s="39"/>
      <c r="F34" s="39"/>
      <c r="G34" s="39"/>
      <c r="H34" s="39"/>
      <c r="I34" s="39"/>
      <c r="J34" s="39"/>
      <c r="K34" s="39" t="s">
        <v>2371</v>
      </c>
      <c r="L34" s="39" t="s">
        <v>2372</v>
      </c>
      <c r="M34" s="39" t="s">
        <v>2887</v>
      </c>
      <c r="N34" s="39" t="s">
        <v>519</v>
      </c>
      <c r="O34" s="39" t="s">
        <v>2870</v>
      </c>
      <c r="P34" s="39" t="str">
        <f t="shared" si="0"/>
        <v>CCM Born</v>
      </c>
      <c r="Q34" s="39">
        <v>7</v>
      </c>
      <c r="R34" s="68" t="s">
        <v>2</v>
      </c>
    </row>
    <row r="35" spans="1:18" x14ac:dyDescent="0.3">
      <c r="A35" s="67" t="s">
        <v>4626</v>
      </c>
      <c r="B35" s="39" t="s">
        <v>2906</v>
      </c>
      <c r="C35" s="39"/>
      <c r="D35" s="39"/>
      <c r="E35" s="39"/>
      <c r="F35" s="39"/>
      <c r="G35" s="39"/>
      <c r="H35" s="39"/>
      <c r="I35" s="39"/>
      <c r="J35" s="39"/>
      <c r="K35" s="39" t="s">
        <v>6745</v>
      </c>
      <c r="L35" s="39" t="s">
        <v>6744</v>
      </c>
      <c r="M35" s="39" t="s">
        <v>2887</v>
      </c>
      <c r="N35" s="39" t="s">
        <v>519</v>
      </c>
      <c r="O35" s="39" t="s">
        <v>2870</v>
      </c>
      <c r="P35" s="39" t="str">
        <f t="shared" si="0"/>
        <v>CCM Born</v>
      </c>
      <c r="Q35" s="39">
        <v>21</v>
      </c>
      <c r="R35" s="68" t="s">
        <v>2</v>
      </c>
    </row>
    <row r="36" spans="1:18" x14ac:dyDescent="0.3">
      <c r="A36" s="67" t="s">
        <v>4627</v>
      </c>
      <c r="B36" s="39" t="s">
        <v>2907</v>
      </c>
      <c r="C36" s="39"/>
      <c r="D36" s="39"/>
      <c r="E36" s="39"/>
      <c r="F36" s="39"/>
      <c r="G36" s="39"/>
      <c r="H36" s="39"/>
      <c r="I36" s="39"/>
      <c r="J36" s="39"/>
      <c r="K36" s="39" t="s">
        <v>2908</v>
      </c>
      <c r="L36" s="39" t="s">
        <v>6703</v>
      </c>
      <c r="M36" s="39" t="s">
        <v>2887</v>
      </c>
      <c r="N36" s="39" t="s">
        <v>519</v>
      </c>
      <c r="O36" s="39" t="s">
        <v>2870</v>
      </c>
      <c r="P36" s="39" t="str">
        <f t="shared" si="0"/>
        <v>CCM Born</v>
      </c>
      <c r="Q36" s="39">
        <v>83</v>
      </c>
      <c r="R36" s="68" t="s">
        <v>2</v>
      </c>
    </row>
    <row r="37" spans="1:18" x14ac:dyDescent="0.3">
      <c r="A37" s="67" t="s">
        <v>4628</v>
      </c>
      <c r="B37" s="39" t="s">
        <v>2909</v>
      </c>
      <c r="C37" s="39"/>
      <c r="D37" s="39"/>
      <c r="E37" s="39"/>
      <c r="F37" s="39"/>
      <c r="G37" s="39"/>
      <c r="H37" s="39"/>
      <c r="I37" s="39"/>
      <c r="J37" s="39"/>
      <c r="K37" s="39" t="s">
        <v>667</v>
      </c>
      <c r="L37" s="39" t="s">
        <v>668</v>
      </c>
      <c r="M37" s="39" t="s">
        <v>2887</v>
      </c>
      <c r="N37" s="39" t="s">
        <v>519</v>
      </c>
      <c r="O37" s="39" t="s">
        <v>2870</v>
      </c>
      <c r="P37" s="39" t="str">
        <f t="shared" si="0"/>
        <v>CCM Born</v>
      </c>
      <c r="Q37" s="39">
        <v>38</v>
      </c>
      <c r="R37" s="68" t="s">
        <v>2</v>
      </c>
    </row>
    <row r="38" spans="1:18" x14ac:dyDescent="0.3">
      <c r="A38" s="67" t="s">
        <v>4629</v>
      </c>
      <c r="B38" s="39" t="s">
        <v>2910</v>
      </c>
      <c r="C38" s="39"/>
      <c r="D38" s="39"/>
      <c r="E38" s="39"/>
      <c r="F38" s="39"/>
      <c r="G38" s="39"/>
      <c r="H38" s="39"/>
      <c r="I38" s="39"/>
      <c r="J38" s="39"/>
      <c r="K38" s="39" t="s">
        <v>667</v>
      </c>
      <c r="L38" s="39" t="s">
        <v>668</v>
      </c>
      <c r="M38" s="39" t="s">
        <v>2887</v>
      </c>
      <c r="N38" s="39" t="s">
        <v>519</v>
      </c>
      <c r="O38" s="39" t="s">
        <v>2870</v>
      </c>
      <c r="P38" s="39" t="str">
        <f t="shared" si="0"/>
        <v>CCM Born</v>
      </c>
      <c r="Q38" s="39">
        <v>6</v>
      </c>
      <c r="R38" s="68" t="s">
        <v>2</v>
      </c>
    </row>
    <row r="39" spans="1:18" x14ac:dyDescent="0.3">
      <c r="A39" s="67" t="s">
        <v>4630</v>
      </c>
      <c r="B39" s="39" t="s">
        <v>2911</v>
      </c>
      <c r="C39" s="39"/>
      <c r="D39" s="39"/>
      <c r="E39" s="39"/>
      <c r="F39" s="39"/>
      <c r="G39" s="39"/>
      <c r="H39" s="39"/>
      <c r="I39" s="39"/>
      <c r="J39" s="39"/>
      <c r="K39" s="39" t="s">
        <v>2908</v>
      </c>
      <c r="L39" s="39" t="s">
        <v>6703</v>
      </c>
      <c r="M39" s="39" t="s">
        <v>2887</v>
      </c>
      <c r="N39" s="39" t="s">
        <v>519</v>
      </c>
      <c r="O39" s="39" t="s">
        <v>2870</v>
      </c>
      <c r="P39" s="39" t="str">
        <f t="shared" si="0"/>
        <v>CCM Born</v>
      </c>
      <c r="Q39" s="39">
        <v>1927</v>
      </c>
      <c r="R39" s="68" t="s">
        <v>2</v>
      </c>
    </row>
    <row r="40" spans="1:18" x14ac:dyDescent="0.3">
      <c r="A40" s="67" t="s">
        <v>4631</v>
      </c>
      <c r="B40" s="39" t="s">
        <v>2912</v>
      </c>
      <c r="C40" s="39"/>
      <c r="D40" s="39"/>
      <c r="E40" s="39"/>
      <c r="F40" s="39"/>
      <c r="G40" s="39"/>
      <c r="H40" s="39"/>
      <c r="I40" s="39"/>
      <c r="J40" s="39"/>
      <c r="K40" s="39" t="s">
        <v>667</v>
      </c>
      <c r="L40" s="39" t="s">
        <v>668</v>
      </c>
      <c r="M40" s="39" t="s">
        <v>2887</v>
      </c>
      <c r="N40" s="39" t="s">
        <v>519</v>
      </c>
      <c r="O40" s="39" t="s">
        <v>2870</v>
      </c>
      <c r="P40" s="39" t="str">
        <f t="shared" si="0"/>
        <v>CCM Born</v>
      </c>
      <c r="Q40" s="39">
        <v>1016</v>
      </c>
      <c r="R40" s="68" t="s">
        <v>2</v>
      </c>
    </row>
    <row r="41" spans="1:18" x14ac:dyDescent="0.3">
      <c r="A41" s="67" t="s">
        <v>4632</v>
      </c>
      <c r="B41" s="39" t="s">
        <v>2913</v>
      </c>
      <c r="C41" s="39"/>
      <c r="D41" s="39"/>
      <c r="E41" s="39"/>
      <c r="F41" s="39"/>
      <c r="G41" s="39"/>
      <c r="H41" s="39"/>
      <c r="I41" s="39"/>
      <c r="J41" s="39"/>
      <c r="K41" s="39" t="s">
        <v>667</v>
      </c>
      <c r="L41" s="39" t="s">
        <v>668</v>
      </c>
      <c r="M41" s="39" t="s">
        <v>2887</v>
      </c>
      <c r="N41" s="39" t="s">
        <v>519</v>
      </c>
      <c r="O41" s="39" t="s">
        <v>2870</v>
      </c>
      <c r="P41" s="39" t="str">
        <f t="shared" si="0"/>
        <v>CCM Born</v>
      </c>
      <c r="Q41" s="39">
        <v>6</v>
      </c>
      <c r="R41" s="68" t="s">
        <v>2</v>
      </c>
    </row>
    <row r="42" spans="1:18" x14ac:dyDescent="0.3">
      <c r="A42" s="67" t="s">
        <v>4633</v>
      </c>
      <c r="B42" s="39" t="s">
        <v>2914</v>
      </c>
      <c r="C42" s="39"/>
      <c r="D42" s="39"/>
      <c r="E42" s="39"/>
      <c r="F42" s="39"/>
      <c r="G42" s="39"/>
      <c r="H42" s="39"/>
      <c r="I42" s="39"/>
      <c r="J42" s="39"/>
      <c r="K42" s="39" t="s">
        <v>1955</v>
      </c>
      <c r="L42" s="39" t="s">
        <v>1956</v>
      </c>
      <c r="M42" s="39" t="s">
        <v>2887</v>
      </c>
      <c r="N42" s="39" t="s">
        <v>519</v>
      </c>
      <c r="O42" s="39" t="s">
        <v>2870</v>
      </c>
      <c r="P42" s="39" t="str">
        <f t="shared" si="0"/>
        <v>CCM Born</v>
      </c>
      <c r="Q42" s="39">
        <v>8</v>
      </c>
      <c r="R42" s="68" t="s">
        <v>2</v>
      </c>
    </row>
    <row r="43" spans="1:18" x14ac:dyDescent="0.3">
      <c r="A43" s="67" t="s">
        <v>4634</v>
      </c>
      <c r="B43" s="39" t="s">
        <v>2915</v>
      </c>
      <c r="C43" s="39"/>
      <c r="D43" s="39"/>
      <c r="E43" s="39"/>
      <c r="F43" s="39"/>
      <c r="G43" s="39"/>
      <c r="H43" s="39"/>
      <c r="I43" s="39"/>
      <c r="J43" s="39"/>
      <c r="K43" s="39" t="s">
        <v>2353</v>
      </c>
      <c r="L43" s="39" t="s">
        <v>2354</v>
      </c>
      <c r="M43" s="39" t="s">
        <v>2887</v>
      </c>
      <c r="N43" s="39" t="s">
        <v>519</v>
      </c>
      <c r="O43" s="39" t="s">
        <v>2870</v>
      </c>
      <c r="P43" s="39" t="str">
        <f t="shared" si="0"/>
        <v>CCM Born</v>
      </c>
      <c r="Q43" s="39">
        <v>39</v>
      </c>
      <c r="R43" s="68" t="s">
        <v>2</v>
      </c>
    </row>
    <row r="44" spans="1:18" x14ac:dyDescent="0.3">
      <c r="A44" s="67" t="s">
        <v>4635</v>
      </c>
      <c r="B44" s="39" t="s">
        <v>2916</v>
      </c>
      <c r="C44" s="39"/>
      <c r="D44" s="39"/>
      <c r="E44" s="39"/>
      <c r="F44" s="39"/>
      <c r="G44" s="39"/>
      <c r="H44" s="39"/>
      <c r="I44" s="39"/>
      <c r="J44" s="39"/>
      <c r="K44" s="39" t="s">
        <v>6745</v>
      </c>
      <c r="L44" s="39" t="s">
        <v>6744</v>
      </c>
      <c r="M44" s="39" t="s">
        <v>2887</v>
      </c>
      <c r="N44" s="39" t="s">
        <v>519</v>
      </c>
      <c r="O44" s="39" t="s">
        <v>2870</v>
      </c>
      <c r="P44" s="39" t="str">
        <f t="shared" si="0"/>
        <v>CCM Born</v>
      </c>
      <c r="Q44" s="39">
        <v>81</v>
      </c>
      <c r="R44" s="68" t="s">
        <v>2</v>
      </c>
    </row>
    <row r="45" spans="1:18" x14ac:dyDescent="0.3">
      <c r="A45" s="67" t="s">
        <v>4636</v>
      </c>
      <c r="B45" s="39" t="s">
        <v>2917</v>
      </c>
      <c r="C45" s="39"/>
      <c r="D45" s="39"/>
      <c r="E45" s="39"/>
      <c r="F45" s="39"/>
      <c r="G45" s="39"/>
      <c r="H45" s="39"/>
      <c r="I45" s="39"/>
      <c r="J45" s="39"/>
      <c r="K45" s="39" t="s">
        <v>6745</v>
      </c>
      <c r="L45" s="39" t="s">
        <v>6744</v>
      </c>
      <c r="M45" s="39" t="s">
        <v>2887</v>
      </c>
      <c r="N45" s="39" t="s">
        <v>519</v>
      </c>
      <c r="O45" s="39" t="s">
        <v>2870</v>
      </c>
      <c r="P45" s="39" t="str">
        <f t="shared" si="0"/>
        <v>CCM Born</v>
      </c>
      <c r="Q45" s="39">
        <v>497</v>
      </c>
      <c r="R45" s="68" t="s">
        <v>2</v>
      </c>
    </row>
    <row r="46" spans="1:18" x14ac:dyDescent="0.3">
      <c r="A46" s="67" t="s">
        <v>4637</v>
      </c>
      <c r="B46" s="39" t="s">
        <v>2918</v>
      </c>
      <c r="C46" s="39"/>
      <c r="D46" s="39"/>
      <c r="E46" s="39"/>
      <c r="F46" s="39"/>
      <c r="G46" s="39"/>
      <c r="H46" s="39"/>
      <c r="I46" s="39"/>
      <c r="J46" s="39"/>
      <c r="K46" s="39" t="s">
        <v>2100</v>
      </c>
      <c r="L46" s="39" t="s">
        <v>2101</v>
      </c>
      <c r="M46" s="39" t="s">
        <v>2887</v>
      </c>
      <c r="N46" s="39" t="s">
        <v>519</v>
      </c>
      <c r="O46" s="39" t="s">
        <v>2870</v>
      </c>
      <c r="P46" s="39" t="str">
        <f t="shared" si="0"/>
        <v>CCM Born</v>
      </c>
      <c r="Q46" s="39">
        <v>53</v>
      </c>
      <c r="R46" s="68" t="s">
        <v>2</v>
      </c>
    </row>
    <row r="47" spans="1:18" x14ac:dyDescent="0.3">
      <c r="A47" s="67" t="s">
        <v>4638</v>
      </c>
      <c r="B47" s="39" t="s">
        <v>2919</v>
      </c>
      <c r="C47" s="39"/>
      <c r="D47" s="39"/>
      <c r="E47" s="39"/>
      <c r="F47" s="39"/>
      <c r="G47" s="39"/>
      <c r="H47" s="39"/>
      <c r="I47" s="39"/>
      <c r="J47" s="39"/>
      <c r="K47" s="39" t="s">
        <v>2165</v>
      </c>
      <c r="L47" s="39" t="s">
        <v>2166</v>
      </c>
      <c r="M47" s="39" t="s">
        <v>2887</v>
      </c>
      <c r="N47" s="39" t="s">
        <v>519</v>
      </c>
      <c r="O47" s="39" t="s">
        <v>2870</v>
      </c>
      <c r="P47" s="39" t="str">
        <f t="shared" si="0"/>
        <v>CCM Born</v>
      </c>
      <c r="Q47" s="39">
        <v>41</v>
      </c>
      <c r="R47" s="68" t="s">
        <v>2</v>
      </c>
    </row>
    <row r="48" spans="1:18" x14ac:dyDescent="0.3">
      <c r="A48" s="67" t="s">
        <v>4639</v>
      </c>
      <c r="B48" s="39" t="s">
        <v>2920</v>
      </c>
      <c r="C48" s="39"/>
      <c r="D48" s="39"/>
      <c r="E48" s="39"/>
      <c r="F48" s="39"/>
      <c r="G48" s="39"/>
      <c r="H48" s="39"/>
      <c r="I48" s="39"/>
      <c r="J48" s="39"/>
      <c r="K48" s="39" t="s">
        <v>2165</v>
      </c>
      <c r="L48" s="39" t="s">
        <v>2166</v>
      </c>
      <c r="M48" s="39" t="s">
        <v>2887</v>
      </c>
      <c r="N48" s="39" t="s">
        <v>519</v>
      </c>
      <c r="O48" s="39" t="s">
        <v>2870</v>
      </c>
      <c r="P48" s="39" t="str">
        <f t="shared" si="0"/>
        <v>CCM Born</v>
      </c>
      <c r="Q48" s="39">
        <v>13</v>
      </c>
      <c r="R48" s="68" t="s">
        <v>2</v>
      </c>
    </row>
    <row r="49" spans="1:18" x14ac:dyDescent="0.3">
      <c r="A49" s="67" t="s">
        <v>4640</v>
      </c>
      <c r="B49" s="39" t="s">
        <v>2921</v>
      </c>
      <c r="C49" s="39"/>
      <c r="D49" s="39"/>
      <c r="E49" s="39"/>
      <c r="F49" s="39"/>
      <c r="G49" s="39"/>
      <c r="H49" s="39"/>
      <c r="I49" s="39"/>
      <c r="J49" s="39"/>
      <c r="K49" s="39" t="s">
        <v>1982</v>
      </c>
      <c r="L49" s="39" t="s">
        <v>1983</v>
      </c>
      <c r="M49" s="39" t="s">
        <v>2887</v>
      </c>
      <c r="N49" s="39" t="s">
        <v>519</v>
      </c>
      <c r="O49" s="39" t="s">
        <v>2870</v>
      </c>
      <c r="P49" s="39" t="str">
        <f t="shared" si="0"/>
        <v>CCM Born</v>
      </c>
      <c r="Q49" s="39">
        <v>63</v>
      </c>
      <c r="R49" s="68" t="s">
        <v>2</v>
      </c>
    </row>
    <row r="50" spans="1:18" x14ac:dyDescent="0.3">
      <c r="A50" s="67" t="s">
        <v>4641</v>
      </c>
      <c r="B50" s="39" t="s">
        <v>2922</v>
      </c>
      <c r="C50" s="39"/>
      <c r="D50" s="39"/>
      <c r="E50" s="39"/>
      <c r="F50" s="39"/>
      <c r="G50" s="39"/>
      <c r="H50" s="39"/>
      <c r="I50" s="39"/>
      <c r="J50" s="39"/>
      <c r="K50" s="39" t="s">
        <v>2018</v>
      </c>
      <c r="L50" s="39" t="s">
        <v>2019</v>
      </c>
      <c r="M50" s="39" t="s">
        <v>2887</v>
      </c>
      <c r="N50" s="39" t="s">
        <v>519</v>
      </c>
      <c r="O50" s="39" t="s">
        <v>2870</v>
      </c>
      <c r="P50" s="39" t="str">
        <f t="shared" si="0"/>
        <v>CCM Born</v>
      </c>
      <c r="Q50" s="39">
        <v>183</v>
      </c>
      <c r="R50" s="68" t="s">
        <v>2</v>
      </c>
    </row>
    <row r="51" spans="1:18" x14ac:dyDescent="0.3">
      <c r="A51" s="67" t="s">
        <v>4642</v>
      </c>
      <c r="B51" s="39" t="s">
        <v>2923</v>
      </c>
      <c r="C51" s="39"/>
      <c r="D51" s="39"/>
      <c r="E51" s="39"/>
      <c r="F51" s="39"/>
      <c r="G51" s="39"/>
      <c r="H51" s="39"/>
      <c r="I51" s="39"/>
      <c r="J51" s="39"/>
      <c r="K51" s="39" t="s">
        <v>2316</v>
      </c>
      <c r="L51" s="39" t="s">
        <v>2317</v>
      </c>
      <c r="M51" s="39" t="s">
        <v>2887</v>
      </c>
      <c r="N51" s="39" t="s">
        <v>519</v>
      </c>
      <c r="O51" s="39" t="s">
        <v>2870</v>
      </c>
      <c r="P51" s="39" t="str">
        <f t="shared" si="0"/>
        <v>CCM Born</v>
      </c>
      <c r="Q51" s="39">
        <v>2</v>
      </c>
      <c r="R51" s="68" t="s">
        <v>2</v>
      </c>
    </row>
    <row r="52" spans="1:18" x14ac:dyDescent="0.3">
      <c r="A52" s="67" t="s">
        <v>4643</v>
      </c>
      <c r="B52" s="39" t="s">
        <v>2924</v>
      </c>
      <c r="C52" s="39"/>
      <c r="D52" s="39"/>
      <c r="E52" s="39"/>
      <c r="F52" s="39"/>
      <c r="G52" s="39"/>
      <c r="H52" s="39"/>
      <c r="I52" s="39"/>
      <c r="J52" s="39"/>
      <c r="K52" s="39" t="s">
        <v>2218</v>
      </c>
      <c r="L52" s="39" t="s">
        <v>2219</v>
      </c>
      <c r="M52" s="39" t="s">
        <v>2887</v>
      </c>
      <c r="N52" s="39" t="s">
        <v>519</v>
      </c>
      <c r="O52" s="39" t="s">
        <v>2870</v>
      </c>
      <c r="P52" s="39" t="str">
        <f t="shared" si="0"/>
        <v>CCM Born</v>
      </c>
      <c r="Q52" s="39">
        <v>2</v>
      </c>
      <c r="R52" s="68" t="s">
        <v>2</v>
      </c>
    </row>
    <row r="53" spans="1:18" x14ac:dyDescent="0.3">
      <c r="A53" s="67" t="s">
        <v>4644</v>
      </c>
      <c r="B53" s="39" t="s">
        <v>2925</v>
      </c>
      <c r="C53" s="39"/>
      <c r="D53" s="39"/>
      <c r="E53" s="39"/>
      <c r="F53" s="39"/>
      <c r="G53" s="39"/>
      <c r="H53" s="39"/>
      <c r="I53" s="39"/>
      <c r="J53" s="39"/>
      <c r="K53" s="39" t="s">
        <v>2218</v>
      </c>
      <c r="L53" s="39" t="s">
        <v>2219</v>
      </c>
      <c r="M53" s="39" t="s">
        <v>2887</v>
      </c>
      <c r="N53" s="39" t="s">
        <v>519</v>
      </c>
      <c r="O53" s="39" t="s">
        <v>2870</v>
      </c>
      <c r="P53" s="39" t="str">
        <f t="shared" si="0"/>
        <v>CCM Born</v>
      </c>
      <c r="Q53" s="39">
        <v>5</v>
      </c>
      <c r="R53" s="68" t="s">
        <v>2</v>
      </c>
    </row>
    <row r="54" spans="1:18" x14ac:dyDescent="0.3">
      <c r="A54" s="67" t="s">
        <v>4645</v>
      </c>
      <c r="B54" s="39" t="s">
        <v>2926</v>
      </c>
      <c r="C54" s="39"/>
      <c r="D54" s="39"/>
      <c r="E54" s="39"/>
      <c r="F54" s="39"/>
      <c r="G54" s="39"/>
      <c r="H54" s="39"/>
      <c r="I54" s="39"/>
      <c r="J54" s="39"/>
      <c r="K54" s="39" t="s">
        <v>2218</v>
      </c>
      <c r="L54" s="39" t="s">
        <v>2219</v>
      </c>
      <c r="M54" s="39" t="s">
        <v>2887</v>
      </c>
      <c r="N54" s="39" t="s">
        <v>519</v>
      </c>
      <c r="O54" s="39" t="s">
        <v>2870</v>
      </c>
      <c r="P54" s="39" t="str">
        <f t="shared" si="0"/>
        <v>CCM Born</v>
      </c>
      <c r="Q54" s="39">
        <v>3</v>
      </c>
      <c r="R54" s="68" t="s">
        <v>2</v>
      </c>
    </row>
    <row r="55" spans="1:18" x14ac:dyDescent="0.3">
      <c r="A55" s="67" t="s">
        <v>4646</v>
      </c>
      <c r="B55" s="39" t="s">
        <v>2927</v>
      </c>
      <c r="C55" s="39"/>
      <c r="D55" s="39"/>
      <c r="E55" s="39"/>
      <c r="F55" s="39"/>
      <c r="G55" s="39"/>
      <c r="H55" s="39"/>
      <c r="I55" s="39"/>
      <c r="J55" s="39"/>
      <c r="K55" s="39" t="s">
        <v>2218</v>
      </c>
      <c r="L55" s="39" t="s">
        <v>2219</v>
      </c>
      <c r="M55" s="39" t="s">
        <v>2887</v>
      </c>
      <c r="N55" s="39" t="s">
        <v>519</v>
      </c>
      <c r="O55" s="39" t="s">
        <v>2870</v>
      </c>
      <c r="P55" s="39" t="str">
        <f t="shared" si="0"/>
        <v>CCM Born</v>
      </c>
      <c r="Q55" s="39">
        <v>1</v>
      </c>
      <c r="R55" s="68" t="s">
        <v>2</v>
      </c>
    </row>
    <row r="56" spans="1:18" x14ac:dyDescent="0.3">
      <c r="A56" s="67" t="s">
        <v>4647</v>
      </c>
      <c r="B56" s="39" t="s">
        <v>2928</v>
      </c>
      <c r="C56" s="39"/>
      <c r="D56" s="39"/>
      <c r="E56" s="39"/>
      <c r="F56" s="39"/>
      <c r="G56" s="39"/>
      <c r="H56" s="39"/>
      <c r="I56" s="39"/>
      <c r="J56" s="39"/>
      <c r="K56" s="39" t="s">
        <v>2218</v>
      </c>
      <c r="L56" s="39" t="s">
        <v>2219</v>
      </c>
      <c r="M56" s="39" t="s">
        <v>2887</v>
      </c>
      <c r="N56" s="39" t="s">
        <v>519</v>
      </c>
      <c r="O56" s="39" t="s">
        <v>2870</v>
      </c>
      <c r="P56" s="39" t="str">
        <f t="shared" si="0"/>
        <v>CCM Born</v>
      </c>
      <c r="Q56" s="39">
        <v>1</v>
      </c>
      <c r="R56" s="68" t="s">
        <v>2</v>
      </c>
    </row>
    <row r="57" spans="1:18" x14ac:dyDescent="0.3">
      <c r="A57" s="67" t="s">
        <v>4648</v>
      </c>
      <c r="B57" s="39" t="s">
        <v>2929</v>
      </c>
      <c r="C57" s="39"/>
      <c r="D57" s="39"/>
      <c r="E57" s="39"/>
      <c r="F57" s="39"/>
      <c r="G57" s="39"/>
      <c r="H57" s="39"/>
      <c r="I57" s="39"/>
      <c r="J57" s="39"/>
      <c r="K57" s="39" t="s">
        <v>2930</v>
      </c>
      <c r="L57" s="39" t="s">
        <v>6704</v>
      </c>
      <c r="M57" s="39" t="s">
        <v>2887</v>
      </c>
      <c r="N57" s="39" t="s">
        <v>519</v>
      </c>
      <c r="O57" s="39" t="s">
        <v>2870</v>
      </c>
      <c r="P57" s="39" t="str">
        <f t="shared" si="0"/>
        <v>CCM Born</v>
      </c>
      <c r="Q57" s="39">
        <v>350</v>
      </c>
      <c r="R57" s="68" t="s">
        <v>2</v>
      </c>
    </row>
    <row r="58" spans="1:18" x14ac:dyDescent="0.3">
      <c r="A58" s="67" t="s">
        <v>4649</v>
      </c>
      <c r="B58" s="39" t="s">
        <v>2931</v>
      </c>
      <c r="C58" s="39"/>
      <c r="D58" s="39"/>
      <c r="E58" s="39"/>
      <c r="F58" s="39"/>
      <c r="G58" s="39"/>
      <c r="H58" s="39"/>
      <c r="I58" s="39"/>
      <c r="J58" s="39"/>
      <c r="K58" s="39" t="s">
        <v>693</v>
      </c>
      <c r="L58" s="39" t="s">
        <v>694</v>
      </c>
      <c r="M58" s="39" t="s">
        <v>2887</v>
      </c>
      <c r="N58" s="39" t="s">
        <v>519</v>
      </c>
      <c r="O58" s="39" t="s">
        <v>2870</v>
      </c>
      <c r="P58" s="39" t="str">
        <f t="shared" si="0"/>
        <v>CCM Born</v>
      </c>
      <c r="Q58" s="39">
        <v>123</v>
      </c>
      <c r="R58" s="68" t="s">
        <v>2</v>
      </c>
    </row>
    <row r="59" spans="1:18" x14ac:dyDescent="0.3">
      <c r="A59" s="67" t="s">
        <v>4650</v>
      </c>
      <c r="B59" s="39" t="s">
        <v>2932</v>
      </c>
      <c r="C59" s="39"/>
      <c r="D59" s="39"/>
      <c r="E59" s="39"/>
      <c r="F59" s="39"/>
      <c r="G59" s="39"/>
      <c r="H59" s="39"/>
      <c r="I59" s="39"/>
      <c r="J59" s="39"/>
      <c r="K59" s="39" t="s">
        <v>2079</v>
      </c>
      <c r="L59" s="39" t="s">
        <v>2080</v>
      </c>
      <c r="M59" s="39" t="s">
        <v>2887</v>
      </c>
      <c r="N59" s="39" t="s">
        <v>519</v>
      </c>
      <c r="O59" s="39" t="s">
        <v>2870</v>
      </c>
      <c r="P59" s="39" t="str">
        <f t="shared" si="0"/>
        <v>CCM Born</v>
      </c>
      <c r="Q59" s="39">
        <v>5</v>
      </c>
      <c r="R59" s="68" t="s">
        <v>2</v>
      </c>
    </row>
    <row r="60" spans="1:18" x14ac:dyDescent="0.3">
      <c r="A60" s="67" t="s">
        <v>4651</v>
      </c>
      <c r="B60" s="39" t="s">
        <v>2933</v>
      </c>
      <c r="C60" s="39"/>
      <c r="D60" s="39"/>
      <c r="E60" s="39"/>
      <c r="F60" s="39"/>
      <c r="G60" s="39"/>
      <c r="H60" s="39"/>
      <c r="I60" s="39"/>
      <c r="J60" s="39"/>
      <c r="K60" s="39" t="s">
        <v>2079</v>
      </c>
      <c r="L60" s="39" t="s">
        <v>2080</v>
      </c>
      <c r="M60" s="39" t="s">
        <v>2887</v>
      </c>
      <c r="N60" s="39" t="s">
        <v>519</v>
      </c>
      <c r="O60" s="39" t="s">
        <v>2870</v>
      </c>
      <c r="P60" s="39" t="str">
        <f t="shared" si="0"/>
        <v>CCM Born</v>
      </c>
      <c r="Q60" s="39">
        <v>151</v>
      </c>
      <c r="R60" s="68" t="s">
        <v>2</v>
      </c>
    </row>
    <row r="61" spans="1:18" x14ac:dyDescent="0.3">
      <c r="A61" s="67" t="s">
        <v>4652</v>
      </c>
      <c r="B61" s="39" t="s">
        <v>2934</v>
      </c>
      <c r="C61" s="39"/>
      <c r="D61" s="39"/>
      <c r="E61" s="39"/>
      <c r="F61" s="39"/>
      <c r="G61" s="39"/>
      <c r="H61" s="39"/>
      <c r="I61" s="39"/>
      <c r="J61" s="39"/>
      <c r="K61" s="39" t="s">
        <v>2070</v>
      </c>
      <c r="L61" s="39" t="s">
        <v>2071</v>
      </c>
      <c r="M61" s="39" t="s">
        <v>2887</v>
      </c>
      <c r="N61" s="39" t="s">
        <v>519</v>
      </c>
      <c r="O61" s="39" t="s">
        <v>2870</v>
      </c>
      <c r="P61" s="39" t="str">
        <f t="shared" si="0"/>
        <v>CCM Born</v>
      </c>
      <c r="Q61" s="39">
        <v>2</v>
      </c>
      <c r="R61" s="68" t="s">
        <v>2</v>
      </c>
    </row>
    <row r="62" spans="1:18" x14ac:dyDescent="0.3">
      <c r="A62" s="67" t="s">
        <v>4653</v>
      </c>
      <c r="B62" s="39" t="s">
        <v>2935</v>
      </c>
      <c r="C62" s="39"/>
      <c r="D62" s="39"/>
      <c r="E62" s="39"/>
      <c r="F62" s="39"/>
      <c r="G62" s="39"/>
      <c r="H62" s="39"/>
      <c r="I62" s="39"/>
      <c r="J62" s="39"/>
      <c r="K62" s="39" t="s">
        <v>2070</v>
      </c>
      <c r="L62" s="39" t="s">
        <v>2071</v>
      </c>
      <c r="M62" s="39" t="s">
        <v>2887</v>
      </c>
      <c r="N62" s="39" t="s">
        <v>519</v>
      </c>
      <c r="O62" s="39" t="s">
        <v>2870</v>
      </c>
      <c r="P62" s="39" t="str">
        <f t="shared" si="0"/>
        <v>CCM Born</v>
      </c>
      <c r="Q62" s="39">
        <v>17</v>
      </c>
      <c r="R62" s="68" t="s">
        <v>2</v>
      </c>
    </row>
    <row r="63" spans="1:18" x14ac:dyDescent="0.3">
      <c r="A63" s="67" t="s">
        <v>4654</v>
      </c>
      <c r="B63" s="39" t="s">
        <v>2936</v>
      </c>
      <c r="C63" s="39"/>
      <c r="D63" s="39"/>
      <c r="E63" s="39"/>
      <c r="F63" s="39"/>
      <c r="G63" s="39"/>
      <c r="H63" s="39"/>
      <c r="I63" s="39"/>
      <c r="J63" s="39"/>
      <c r="K63" s="39" t="s">
        <v>697</v>
      </c>
      <c r="L63" s="39" t="s">
        <v>698</v>
      </c>
      <c r="M63" s="39" t="s">
        <v>2887</v>
      </c>
      <c r="N63" s="39" t="s">
        <v>519</v>
      </c>
      <c r="O63" s="39" t="s">
        <v>2870</v>
      </c>
      <c r="P63" s="39" t="str">
        <f t="shared" si="0"/>
        <v>CCM Born</v>
      </c>
      <c r="Q63" s="39">
        <v>105</v>
      </c>
      <c r="R63" s="68" t="s">
        <v>2</v>
      </c>
    </row>
    <row r="64" spans="1:18" x14ac:dyDescent="0.3">
      <c r="A64" s="67" t="s">
        <v>4655</v>
      </c>
      <c r="B64" s="39" t="s">
        <v>2937</v>
      </c>
      <c r="C64" s="39"/>
      <c r="D64" s="39"/>
      <c r="E64" s="39"/>
      <c r="F64" s="39"/>
      <c r="G64" s="39"/>
      <c r="H64" s="39"/>
      <c r="I64" s="39"/>
      <c r="J64" s="39"/>
      <c r="K64" s="39" t="s">
        <v>2040</v>
      </c>
      <c r="L64" s="39" t="s">
        <v>2041</v>
      </c>
      <c r="M64" s="39" t="s">
        <v>2887</v>
      </c>
      <c r="N64" s="39" t="s">
        <v>519</v>
      </c>
      <c r="O64" s="39" t="s">
        <v>2870</v>
      </c>
      <c r="P64" s="39" t="str">
        <f t="shared" si="0"/>
        <v>CCM Born</v>
      </c>
      <c r="Q64" s="39">
        <v>238</v>
      </c>
      <c r="R64" s="68" t="s">
        <v>2</v>
      </c>
    </row>
    <row r="65" spans="1:18" x14ac:dyDescent="0.3">
      <c r="A65" s="67" t="s">
        <v>4656</v>
      </c>
      <c r="B65" s="39" t="s">
        <v>2938</v>
      </c>
      <c r="C65" s="39"/>
      <c r="D65" s="39"/>
      <c r="E65" s="39"/>
      <c r="F65" s="39"/>
      <c r="G65" s="39"/>
      <c r="H65" s="39"/>
      <c r="I65" s="39"/>
      <c r="J65" s="39"/>
      <c r="K65" s="39" t="s">
        <v>885</v>
      </c>
      <c r="L65" s="39" t="s">
        <v>886</v>
      </c>
      <c r="M65" s="39" t="s">
        <v>2887</v>
      </c>
      <c r="N65" s="39" t="s">
        <v>519</v>
      </c>
      <c r="O65" s="39" t="s">
        <v>2870</v>
      </c>
      <c r="P65" s="39" t="str">
        <f t="shared" si="0"/>
        <v>CCM Born</v>
      </c>
      <c r="Q65" s="39">
        <v>1</v>
      </c>
      <c r="R65" s="68" t="s">
        <v>2</v>
      </c>
    </row>
    <row r="66" spans="1:18" x14ac:dyDescent="0.3">
      <c r="A66" s="67" t="s">
        <v>4657</v>
      </c>
      <c r="B66" s="39" t="s">
        <v>2939</v>
      </c>
      <c r="C66" s="39"/>
      <c r="D66" s="39"/>
      <c r="E66" s="39"/>
      <c r="F66" s="39"/>
      <c r="G66" s="39"/>
      <c r="H66" s="39"/>
      <c r="I66" s="39"/>
      <c r="J66" s="39"/>
      <c r="K66" s="39" t="s">
        <v>662</v>
      </c>
      <c r="L66" s="39" t="s">
        <v>663</v>
      </c>
      <c r="M66" s="39" t="s">
        <v>2887</v>
      </c>
      <c r="N66" s="39" t="s">
        <v>519</v>
      </c>
      <c r="O66" s="39" t="s">
        <v>2870</v>
      </c>
      <c r="P66" s="39" t="str">
        <f t="shared" si="0"/>
        <v>CCM Born</v>
      </c>
      <c r="Q66" s="39">
        <v>331</v>
      </c>
      <c r="R66" s="68" t="s">
        <v>2</v>
      </c>
    </row>
    <row r="67" spans="1:18" x14ac:dyDescent="0.3">
      <c r="A67" s="67" t="s">
        <v>4658</v>
      </c>
      <c r="B67" s="39" t="s">
        <v>2940</v>
      </c>
      <c r="C67" s="39"/>
      <c r="D67" s="39"/>
      <c r="E67" s="39"/>
      <c r="F67" s="39"/>
      <c r="G67" s="39"/>
      <c r="H67" s="39"/>
      <c r="I67" s="39"/>
      <c r="J67" s="39"/>
      <c r="K67" s="39" t="s">
        <v>2156</v>
      </c>
      <c r="L67" s="39" t="s">
        <v>2157</v>
      </c>
      <c r="M67" s="39" t="s">
        <v>2887</v>
      </c>
      <c r="N67" s="39" t="s">
        <v>519</v>
      </c>
      <c r="O67" s="39" t="s">
        <v>2870</v>
      </c>
      <c r="P67" s="39" t="str">
        <f t="shared" si="0"/>
        <v>CCM Born</v>
      </c>
      <c r="Q67" s="39">
        <v>1</v>
      </c>
      <c r="R67" s="68" t="s">
        <v>2</v>
      </c>
    </row>
    <row r="68" spans="1:18" x14ac:dyDescent="0.3">
      <c r="A68" s="67" t="s">
        <v>4659</v>
      </c>
      <c r="B68" s="39" t="s">
        <v>2941</v>
      </c>
      <c r="C68" s="39"/>
      <c r="D68" s="39"/>
      <c r="E68" s="39"/>
      <c r="F68" s="39"/>
      <c r="G68" s="39"/>
      <c r="H68" s="39"/>
      <c r="I68" s="39"/>
      <c r="J68" s="39"/>
      <c r="K68" s="39" t="s">
        <v>2134</v>
      </c>
      <c r="L68" s="39" t="s">
        <v>2135</v>
      </c>
      <c r="M68" s="39" t="s">
        <v>2887</v>
      </c>
      <c r="N68" s="39" t="s">
        <v>519</v>
      </c>
      <c r="O68" s="39" t="s">
        <v>2870</v>
      </c>
      <c r="P68" s="39" t="str">
        <f t="shared" si="0"/>
        <v>CCM Born</v>
      </c>
      <c r="Q68" s="39">
        <v>1</v>
      </c>
      <c r="R68" s="68" t="s">
        <v>2</v>
      </c>
    </row>
    <row r="69" spans="1:18" x14ac:dyDescent="0.3">
      <c r="A69" s="67" t="s">
        <v>4660</v>
      </c>
      <c r="B69" s="39" t="s">
        <v>2942</v>
      </c>
      <c r="C69" s="39"/>
      <c r="D69" s="39"/>
      <c r="E69" s="39"/>
      <c r="F69" s="39"/>
      <c r="G69" s="39"/>
      <c r="H69" s="39"/>
      <c r="I69" s="39"/>
      <c r="J69" s="39"/>
      <c r="K69" s="39" t="s">
        <v>2897</v>
      </c>
      <c r="L69" s="39" t="s">
        <v>2133</v>
      </c>
      <c r="M69" s="39" t="s">
        <v>2887</v>
      </c>
      <c r="N69" s="39" t="s">
        <v>519</v>
      </c>
      <c r="O69" s="39" t="s">
        <v>2870</v>
      </c>
      <c r="P69" s="39" t="str">
        <f t="shared" si="0"/>
        <v>CCM Born</v>
      </c>
      <c r="Q69" s="39">
        <v>1</v>
      </c>
      <c r="R69" s="68" t="s">
        <v>2</v>
      </c>
    </row>
    <row r="70" spans="1:18" x14ac:dyDescent="0.3">
      <c r="A70" s="67" t="s">
        <v>4661</v>
      </c>
      <c r="B70" s="39" t="s">
        <v>2943</v>
      </c>
      <c r="C70" s="39"/>
      <c r="D70" s="39"/>
      <c r="E70" s="39"/>
      <c r="F70" s="39"/>
      <c r="G70" s="39"/>
      <c r="H70" s="39"/>
      <c r="I70" s="39"/>
      <c r="J70" s="39"/>
      <c r="K70" s="39" t="s">
        <v>459</v>
      </c>
      <c r="L70" s="39" t="s">
        <v>460</v>
      </c>
      <c r="M70" s="39" t="s">
        <v>2887</v>
      </c>
      <c r="N70" s="39" t="s">
        <v>519</v>
      </c>
      <c r="O70" s="39" t="s">
        <v>2870</v>
      </c>
      <c r="P70" s="39" t="str">
        <f t="shared" si="0"/>
        <v>CCM Born</v>
      </c>
      <c r="Q70" s="39">
        <v>27</v>
      </c>
      <c r="R70" s="68" t="s">
        <v>2</v>
      </c>
    </row>
    <row r="71" spans="1:18" x14ac:dyDescent="0.3">
      <c r="A71" s="67" t="s">
        <v>4662</v>
      </c>
      <c r="B71" s="39" t="s">
        <v>2944</v>
      </c>
      <c r="C71" s="39"/>
      <c r="D71" s="39"/>
      <c r="E71" s="39"/>
      <c r="F71" s="39"/>
      <c r="G71" s="39"/>
      <c r="H71" s="39"/>
      <c r="I71" s="39"/>
      <c r="J71" s="39"/>
      <c r="K71" s="39" t="s">
        <v>2897</v>
      </c>
      <c r="L71" s="39" t="s">
        <v>2133</v>
      </c>
      <c r="M71" s="39" t="s">
        <v>2887</v>
      </c>
      <c r="N71" s="39" t="s">
        <v>519</v>
      </c>
      <c r="O71" s="39" t="s">
        <v>2870</v>
      </c>
      <c r="P71" s="39" t="str">
        <f t="shared" si="0"/>
        <v>CCM Born</v>
      </c>
      <c r="Q71" s="39">
        <v>1</v>
      </c>
      <c r="R71" s="68" t="s">
        <v>2</v>
      </c>
    </row>
    <row r="72" spans="1:18" x14ac:dyDescent="0.3">
      <c r="A72" s="67" t="s">
        <v>4663</v>
      </c>
      <c r="B72" s="39" t="s">
        <v>2945</v>
      </c>
      <c r="C72" s="39"/>
      <c r="D72" s="39"/>
      <c r="E72" s="39"/>
      <c r="F72" s="39"/>
      <c r="G72" s="39"/>
      <c r="H72" s="39"/>
      <c r="I72" s="39"/>
      <c r="J72" s="39"/>
      <c r="K72" s="39" t="s">
        <v>2946</v>
      </c>
      <c r="L72" s="39" t="s">
        <v>6705</v>
      </c>
      <c r="M72" s="39" t="s">
        <v>2887</v>
      </c>
      <c r="N72" s="39" t="s">
        <v>519</v>
      </c>
      <c r="O72" s="39" t="s">
        <v>2870</v>
      </c>
      <c r="P72" s="39" t="str">
        <f t="shared" ref="P72:P135" si="1">_xlfn.XLOOKUP(O72,$X$12:$X$14,$Z$12:$Z$14)</f>
        <v>CCM Born</v>
      </c>
      <c r="Q72" s="39">
        <v>1</v>
      </c>
      <c r="R72" s="68" t="s">
        <v>2</v>
      </c>
    </row>
    <row r="73" spans="1:18" x14ac:dyDescent="0.3">
      <c r="A73" s="67" t="s">
        <v>4664</v>
      </c>
      <c r="B73" s="39" t="s">
        <v>2947</v>
      </c>
      <c r="C73" s="39"/>
      <c r="D73" s="39"/>
      <c r="E73" s="39"/>
      <c r="F73" s="39"/>
      <c r="G73" s="39"/>
      <c r="H73" s="39"/>
      <c r="I73" s="39"/>
      <c r="J73" s="39"/>
      <c r="K73" s="39" t="s">
        <v>2948</v>
      </c>
      <c r="L73" s="39" t="s">
        <v>6706</v>
      </c>
      <c r="M73" s="39" t="s">
        <v>2887</v>
      </c>
      <c r="N73" s="39" t="s">
        <v>519</v>
      </c>
      <c r="O73" s="39" t="s">
        <v>2870</v>
      </c>
      <c r="P73" s="39" t="str">
        <f t="shared" si="1"/>
        <v>CCM Born</v>
      </c>
      <c r="Q73" s="39">
        <v>1</v>
      </c>
      <c r="R73" s="68" t="s">
        <v>2</v>
      </c>
    </row>
    <row r="74" spans="1:18" x14ac:dyDescent="0.3">
      <c r="A74" s="67" t="s">
        <v>4665</v>
      </c>
      <c r="B74" s="39" t="s">
        <v>2949</v>
      </c>
      <c r="C74" s="39"/>
      <c r="D74" s="39"/>
      <c r="E74" s="39"/>
      <c r="F74" s="39"/>
      <c r="G74" s="39"/>
      <c r="H74" s="39"/>
      <c r="I74" s="39"/>
      <c r="J74" s="39"/>
      <c r="K74" s="39" t="s">
        <v>2897</v>
      </c>
      <c r="L74" s="39" t="s">
        <v>2133</v>
      </c>
      <c r="M74" s="39" t="s">
        <v>2887</v>
      </c>
      <c r="N74" s="39" t="s">
        <v>519</v>
      </c>
      <c r="O74" s="39" t="s">
        <v>2870</v>
      </c>
      <c r="P74" s="39" t="str">
        <f t="shared" si="1"/>
        <v>CCM Born</v>
      </c>
      <c r="Q74" s="39">
        <v>18</v>
      </c>
      <c r="R74" s="68" t="s">
        <v>2</v>
      </c>
    </row>
    <row r="75" spans="1:18" x14ac:dyDescent="0.3">
      <c r="A75" s="67" t="s">
        <v>4666</v>
      </c>
      <c r="B75" s="39" t="s">
        <v>2950</v>
      </c>
      <c r="C75" s="39"/>
      <c r="D75" s="39"/>
      <c r="E75" s="39"/>
      <c r="F75" s="39"/>
      <c r="G75" s="39"/>
      <c r="H75" s="39"/>
      <c r="I75" s="39"/>
      <c r="J75" s="39"/>
      <c r="K75" s="39" t="s">
        <v>2897</v>
      </c>
      <c r="L75" s="39" t="s">
        <v>2133</v>
      </c>
      <c r="M75" s="39" t="s">
        <v>2887</v>
      </c>
      <c r="N75" s="39" t="s">
        <v>519</v>
      </c>
      <c r="O75" s="39" t="s">
        <v>2870</v>
      </c>
      <c r="P75" s="39" t="str">
        <f t="shared" si="1"/>
        <v>CCM Born</v>
      </c>
      <c r="Q75" s="39">
        <v>1</v>
      </c>
      <c r="R75" s="68" t="s">
        <v>2</v>
      </c>
    </row>
    <row r="76" spans="1:18" x14ac:dyDescent="0.3">
      <c r="A76" s="67" t="s">
        <v>4667</v>
      </c>
      <c r="B76" s="39" t="s">
        <v>2951</v>
      </c>
      <c r="C76" s="39"/>
      <c r="D76" s="39"/>
      <c r="E76" s="39"/>
      <c r="F76" s="39"/>
      <c r="G76" s="39"/>
      <c r="H76" s="39"/>
      <c r="I76" s="39"/>
      <c r="J76" s="39"/>
      <c r="K76" s="39" t="s">
        <v>2897</v>
      </c>
      <c r="L76" s="39" t="s">
        <v>2133</v>
      </c>
      <c r="M76" s="39" t="s">
        <v>2887</v>
      </c>
      <c r="N76" s="39" t="s">
        <v>519</v>
      </c>
      <c r="O76" s="39" t="s">
        <v>2870</v>
      </c>
      <c r="P76" s="39" t="str">
        <f t="shared" si="1"/>
        <v>CCM Born</v>
      </c>
      <c r="Q76" s="39">
        <v>1</v>
      </c>
      <c r="R76" s="68" t="s">
        <v>2</v>
      </c>
    </row>
    <row r="77" spans="1:18" x14ac:dyDescent="0.3">
      <c r="A77" s="67" t="s">
        <v>4668</v>
      </c>
      <c r="B77" s="39" t="s">
        <v>2952</v>
      </c>
      <c r="C77" s="39"/>
      <c r="D77" s="39"/>
      <c r="E77" s="39"/>
      <c r="F77" s="39"/>
      <c r="G77" s="39"/>
      <c r="H77" s="39"/>
      <c r="I77" s="39"/>
      <c r="J77" s="39"/>
      <c r="K77" s="39" t="s">
        <v>2897</v>
      </c>
      <c r="L77" s="39" t="s">
        <v>2133</v>
      </c>
      <c r="M77" s="39" t="s">
        <v>2887</v>
      </c>
      <c r="N77" s="39" t="s">
        <v>519</v>
      </c>
      <c r="O77" s="39" t="s">
        <v>2870</v>
      </c>
      <c r="P77" s="39" t="str">
        <f t="shared" si="1"/>
        <v>CCM Born</v>
      </c>
      <c r="Q77" s="39">
        <v>1</v>
      </c>
      <c r="R77" s="68" t="s">
        <v>2</v>
      </c>
    </row>
    <row r="78" spans="1:18" x14ac:dyDescent="0.3">
      <c r="A78" s="67" t="s">
        <v>4669</v>
      </c>
      <c r="B78" s="39" t="s">
        <v>2953</v>
      </c>
      <c r="C78" s="39"/>
      <c r="D78" s="39"/>
      <c r="E78" s="39"/>
      <c r="F78" s="39"/>
      <c r="G78" s="39"/>
      <c r="H78" s="39"/>
      <c r="I78" s="39"/>
      <c r="J78" s="39"/>
      <c r="K78" s="39" t="s">
        <v>657</v>
      </c>
      <c r="L78" s="39" t="s">
        <v>658</v>
      </c>
      <c r="M78" s="39" t="s">
        <v>2887</v>
      </c>
      <c r="N78" s="39" t="s">
        <v>519</v>
      </c>
      <c r="O78" s="39" t="s">
        <v>2870</v>
      </c>
      <c r="P78" s="39" t="str">
        <f t="shared" si="1"/>
        <v>CCM Born</v>
      </c>
      <c r="Q78" s="39">
        <v>2</v>
      </c>
      <c r="R78" s="68" t="s">
        <v>2</v>
      </c>
    </row>
    <row r="79" spans="1:18" x14ac:dyDescent="0.3">
      <c r="A79" s="67" t="s">
        <v>4670</v>
      </c>
      <c r="B79" s="39" t="s">
        <v>2954</v>
      </c>
      <c r="C79" s="39"/>
      <c r="D79" s="39"/>
      <c r="E79" s="39"/>
      <c r="F79" s="39"/>
      <c r="G79" s="39"/>
      <c r="H79" s="39"/>
      <c r="I79" s="39"/>
      <c r="J79" s="39"/>
      <c r="K79" s="39" t="s">
        <v>2178</v>
      </c>
      <c r="L79" s="39" t="s">
        <v>2179</v>
      </c>
      <c r="M79" s="39" t="s">
        <v>2887</v>
      </c>
      <c r="N79" s="39" t="s">
        <v>519</v>
      </c>
      <c r="O79" s="39" t="s">
        <v>2870</v>
      </c>
      <c r="P79" s="39" t="str">
        <f t="shared" si="1"/>
        <v>CCM Born</v>
      </c>
      <c r="Q79" s="39">
        <v>36</v>
      </c>
      <c r="R79" s="68" t="s">
        <v>2</v>
      </c>
    </row>
    <row r="80" spans="1:18" x14ac:dyDescent="0.3">
      <c r="A80" s="67" t="s">
        <v>4671</v>
      </c>
      <c r="B80" s="39" t="s">
        <v>2955</v>
      </c>
      <c r="C80" s="39"/>
      <c r="D80" s="39"/>
      <c r="E80" s="39"/>
      <c r="F80" s="39"/>
      <c r="G80" s="39"/>
      <c r="H80" s="39"/>
      <c r="I80" s="39"/>
      <c r="J80" s="39"/>
      <c r="K80" s="39" t="s">
        <v>2178</v>
      </c>
      <c r="L80" s="39" t="s">
        <v>2179</v>
      </c>
      <c r="M80" s="39" t="s">
        <v>2887</v>
      </c>
      <c r="N80" s="39" t="s">
        <v>519</v>
      </c>
      <c r="O80" s="39" t="s">
        <v>2870</v>
      </c>
      <c r="P80" s="39" t="str">
        <f t="shared" si="1"/>
        <v>CCM Born</v>
      </c>
      <c r="Q80" s="39">
        <v>1226</v>
      </c>
      <c r="R80" s="68" t="s">
        <v>2</v>
      </c>
    </row>
    <row r="81" spans="1:18" x14ac:dyDescent="0.3">
      <c r="A81" s="67" t="s">
        <v>4672</v>
      </c>
      <c r="B81" s="39" t="s">
        <v>2956</v>
      </c>
      <c r="C81" s="39"/>
      <c r="D81" s="39"/>
      <c r="E81" s="39"/>
      <c r="F81" s="39"/>
      <c r="G81" s="39"/>
      <c r="H81" s="39"/>
      <c r="I81" s="39"/>
      <c r="J81" s="39"/>
      <c r="K81" s="39" t="s">
        <v>2270</v>
      </c>
      <c r="L81" s="39" t="s">
        <v>2271</v>
      </c>
      <c r="M81" s="39" t="s">
        <v>2887</v>
      </c>
      <c r="N81" s="39" t="s">
        <v>519</v>
      </c>
      <c r="O81" s="39" t="s">
        <v>2870</v>
      </c>
      <c r="P81" s="39" t="str">
        <f t="shared" si="1"/>
        <v>CCM Born</v>
      </c>
      <c r="Q81" s="39">
        <v>2</v>
      </c>
      <c r="R81" s="68" t="s">
        <v>2</v>
      </c>
    </row>
    <row r="82" spans="1:18" x14ac:dyDescent="0.3">
      <c r="A82" s="67" t="s">
        <v>4673</v>
      </c>
      <c r="B82" s="39" t="s">
        <v>2957</v>
      </c>
      <c r="C82" s="39"/>
      <c r="D82" s="39"/>
      <c r="E82" s="39"/>
      <c r="F82" s="39"/>
      <c r="G82" s="39"/>
      <c r="H82" s="39"/>
      <c r="I82" s="39"/>
      <c r="J82" s="39"/>
      <c r="K82" s="39" t="s">
        <v>2189</v>
      </c>
      <c r="L82" s="39" t="s">
        <v>2190</v>
      </c>
      <c r="M82" s="39" t="s">
        <v>2887</v>
      </c>
      <c r="N82" s="39" t="s">
        <v>519</v>
      </c>
      <c r="O82" s="39" t="s">
        <v>2870</v>
      </c>
      <c r="P82" s="39" t="str">
        <f t="shared" si="1"/>
        <v>CCM Born</v>
      </c>
      <c r="Q82" s="39">
        <v>140</v>
      </c>
      <c r="R82" s="68" t="s">
        <v>2</v>
      </c>
    </row>
    <row r="83" spans="1:18" x14ac:dyDescent="0.3">
      <c r="A83" s="67" t="s">
        <v>4674</v>
      </c>
      <c r="B83" s="39" t="s">
        <v>2958</v>
      </c>
      <c r="C83" s="39"/>
      <c r="D83" s="39"/>
      <c r="E83" s="39"/>
      <c r="F83" s="39"/>
      <c r="G83" s="39"/>
      <c r="H83" s="39"/>
      <c r="I83" s="39"/>
      <c r="J83" s="39"/>
      <c r="K83" s="39" t="s">
        <v>2054</v>
      </c>
      <c r="L83" s="39" t="s">
        <v>2055</v>
      </c>
      <c r="M83" s="39" t="s">
        <v>2887</v>
      </c>
      <c r="N83" s="39" t="s">
        <v>519</v>
      </c>
      <c r="O83" s="39" t="s">
        <v>2870</v>
      </c>
      <c r="P83" s="39" t="str">
        <f t="shared" si="1"/>
        <v>CCM Born</v>
      </c>
      <c r="Q83" s="39">
        <v>240</v>
      </c>
      <c r="R83" s="68" t="s">
        <v>2</v>
      </c>
    </row>
    <row r="84" spans="1:18" x14ac:dyDescent="0.3">
      <c r="A84" s="67" t="s">
        <v>4675</v>
      </c>
      <c r="B84" s="39" t="s">
        <v>2959</v>
      </c>
      <c r="C84" s="39"/>
      <c r="D84" s="39"/>
      <c r="E84" s="39"/>
      <c r="F84" s="39"/>
      <c r="G84" s="39"/>
      <c r="H84" s="39"/>
      <c r="I84" s="39"/>
      <c r="J84" s="39"/>
      <c r="K84" s="39" t="s">
        <v>2189</v>
      </c>
      <c r="L84" s="39" t="s">
        <v>2190</v>
      </c>
      <c r="M84" s="39" t="s">
        <v>2887</v>
      </c>
      <c r="N84" s="39" t="s">
        <v>519</v>
      </c>
      <c r="O84" s="39" t="s">
        <v>2870</v>
      </c>
      <c r="P84" s="39" t="str">
        <f t="shared" si="1"/>
        <v>CCM Born</v>
      </c>
      <c r="Q84" s="39">
        <v>240</v>
      </c>
      <c r="R84" s="68" t="s">
        <v>2</v>
      </c>
    </row>
    <row r="85" spans="1:18" x14ac:dyDescent="0.3">
      <c r="A85" s="67" t="s">
        <v>4676</v>
      </c>
      <c r="B85" s="39" t="s">
        <v>2960</v>
      </c>
      <c r="C85" s="39"/>
      <c r="D85" s="39"/>
      <c r="E85" s="39"/>
      <c r="F85" s="39"/>
      <c r="G85" s="39"/>
      <c r="H85" s="39"/>
      <c r="I85" s="39"/>
      <c r="J85" s="39"/>
      <c r="K85" s="39" t="s">
        <v>2189</v>
      </c>
      <c r="L85" s="39" t="s">
        <v>2190</v>
      </c>
      <c r="M85" s="39" t="s">
        <v>2887</v>
      </c>
      <c r="N85" s="39" t="s">
        <v>519</v>
      </c>
      <c r="O85" s="39" t="s">
        <v>2870</v>
      </c>
      <c r="P85" s="39" t="str">
        <f t="shared" si="1"/>
        <v>CCM Born</v>
      </c>
      <c r="Q85" s="39">
        <v>333</v>
      </c>
      <c r="R85" s="68" t="s">
        <v>2</v>
      </c>
    </row>
    <row r="86" spans="1:18" x14ac:dyDescent="0.3">
      <c r="A86" s="67" t="s">
        <v>4677</v>
      </c>
      <c r="B86" s="39" t="s">
        <v>2961</v>
      </c>
      <c r="C86" s="39"/>
      <c r="D86" s="39"/>
      <c r="E86" s="39"/>
      <c r="F86" s="39"/>
      <c r="G86" s="39"/>
      <c r="H86" s="39"/>
      <c r="I86" s="39"/>
      <c r="J86" s="39"/>
      <c r="K86" s="39" t="s">
        <v>2189</v>
      </c>
      <c r="L86" s="39" t="s">
        <v>2190</v>
      </c>
      <c r="M86" s="39" t="s">
        <v>2887</v>
      </c>
      <c r="N86" s="39" t="s">
        <v>519</v>
      </c>
      <c r="O86" s="39" t="s">
        <v>2870</v>
      </c>
      <c r="P86" s="39" t="str">
        <f t="shared" si="1"/>
        <v>CCM Born</v>
      </c>
      <c r="Q86" s="39">
        <v>255</v>
      </c>
      <c r="R86" s="68" t="s">
        <v>2</v>
      </c>
    </row>
    <row r="87" spans="1:18" x14ac:dyDescent="0.3">
      <c r="A87" s="67" t="s">
        <v>4678</v>
      </c>
      <c r="B87" s="39" t="s">
        <v>2962</v>
      </c>
      <c r="C87" s="39"/>
      <c r="D87" s="39"/>
      <c r="E87" s="39"/>
      <c r="F87" s="39"/>
      <c r="G87" s="39"/>
      <c r="H87" s="39"/>
      <c r="I87" s="39"/>
      <c r="J87" s="39"/>
      <c r="K87" s="39" t="s">
        <v>2189</v>
      </c>
      <c r="L87" s="39" t="s">
        <v>2190</v>
      </c>
      <c r="M87" s="39" t="s">
        <v>2887</v>
      </c>
      <c r="N87" s="39" t="s">
        <v>519</v>
      </c>
      <c r="O87" s="39" t="s">
        <v>2870</v>
      </c>
      <c r="P87" s="39" t="str">
        <f t="shared" si="1"/>
        <v>CCM Born</v>
      </c>
      <c r="Q87" s="39">
        <v>240</v>
      </c>
      <c r="R87" s="68" t="s">
        <v>2</v>
      </c>
    </row>
    <row r="88" spans="1:18" x14ac:dyDescent="0.3">
      <c r="A88" s="67" t="s">
        <v>4679</v>
      </c>
      <c r="B88" s="39" t="s">
        <v>2963</v>
      </c>
      <c r="C88" s="39"/>
      <c r="D88" s="39"/>
      <c r="E88" s="39"/>
      <c r="F88" s="39"/>
      <c r="G88" s="39"/>
      <c r="H88" s="39"/>
      <c r="I88" s="39"/>
      <c r="J88" s="39"/>
      <c r="K88" s="39" t="s">
        <v>2189</v>
      </c>
      <c r="L88" s="39" t="s">
        <v>2190</v>
      </c>
      <c r="M88" s="39" t="s">
        <v>2887</v>
      </c>
      <c r="N88" s="39" t="s">
        <v>519</v>
      </c>
      <c r="O88" s="39" t="s">
        <v>2870</v>
      </c>
      <c r="P88" s="39" t="str">
        <f t="shared" si="1"/>
        <v>CCM Born</v>
      </c>
      <c r="Q88" s="39">
        <v>60</v>
      </c>
      <c r="R88" s="68" t="s">
        <v>2</v>
      </c>
    </row>
    <row r="89" spans="1:18" x14ac:dyDescent="0.3">
      <c r="A89" s="67" t="s">
        <v>4680</v>
      </c>
      <c r="B89" s="39" t="s">
        <v>2964</v>
      </c>
      <c r="C89" s="39"/>
      <c r="D89" s="39"/>
      <c r="E89" s="39"/>
      <c r="F89" s="39"/>
      <c r="G89" s="39"/>
      <c r="H89" s="39"/>
      <c r="I89" s="39"/>
      <c r="J89" s="39"/>
      <c r="K89" s="39" t="s">
        <v>2189</v>
      </c>
      <c r="L89" s="39" t="s">
        <v>2190</v>
      </c>
      <c r="M89" s="39" t="s">
        <v>2887</v>
      </c>
      <c r="N89" s="39" t="s">
        <v>519</v>
      </c>
      <c r="O89" s="39" t="s">
        <v>2870</v>
      </c>
      <c r="P89" s="39" t="str">
        <f t="shared" si="1"/>
        <v>CCM Born</v>
      </c>
      <c r="Q89" s="39">
        <v>36</v>
      </c>
      <c r="R89" s="68" t="s">
        <v>2</v>
      </c>
    </row>
    <row r="90" spans="1:18" x14ac:dyDescent="0.3">
      <c r="A90" s="67" t="s">
        <v>4681</v>
      </c>
      <c r="B90" s="39" t="s">
        <v>2965</v>
      </c>
      <c r="C90" s="39"/>
      <c r="D90" s="39"/>
      <c r="E90" s="39"/>
      <c r="F90" s="39"/>
      <c r="G90" s="39"/>
      <c r="H90" s="39"/>
      <c r="I90" s="39"/>
      <c r="J90" s="39"/>
      <c r="K90" s="39" t="s">
        <v>672</v>
      </c>
      <c r="L90" s="39" t="s">
        <v>673</v>
      </c>
      <c r="M90" s="39" t="s">
        <v>2887</v>
      </c>
      <c r="N90" s="39" t="s">
        <v>519</v>
      </c>
      <c r="O90" s="39" t="s">
        <v>2870</v>
      </c>
      <c r="P90" s="39" t="str">
        <f t="shared" si="1"/>
        <v>CCM Born</v>
      </c>
      <c r="Q90" s="39">
        <v>56</v>
      </c>
      <c r="R90" s="68" t="s">
        <v>2</v>
      </c>
    </row>
    <row r="91" spans="1:18" x14ac:dyDescent="0.3">
      <c r="A91" s="67" t="s">
        <v>4682</v>
      </c>
      <c r="B91" s="39" t="s">
        <v>2966</v>
      </c>
      <c r="C91" s="39"/>
      <c r="D91" s="39"/>
      <c r="E91" s="39"/>
      <c r="F91" s="39"/>
      <c r="G91" s="39"/>
      <c r="H91" s="39"/>
      <c r="I91" s="39"/>
      <c r="J91" s="39"/>
      <c r="K91" s="39" t="s">
        <v>2018</v>
      </c>
      <c r="L91" s="39" t="s">
        <v>2019</v>
      </c>
      <c r="M91" s="39" t="s">
        <v>2887</v>
      </c>
      <c r="N91" s="39" t="s">
        <v>519</v>
      </c>
      <c r="O91" s="39" t="s">
        <v>2870</v>
      </c>
      <c r="P91" s="39" t="str">
        <f t="shared" si="1"/>
        <v>CCM Born</v>
      </c>
      <c r="Q91" s="39">
        <v>4</v>
      </c>
      <c r="R91" s="68" t="s">
        <v>2</v>
      </c>
    </row>
    <row r="92" spans="1:18" x14ac:dyDescent="0.3">
      <c r="A92" s="67" t="s">
        <v>4683</v>
      </c>
      <c r="B92" s="39" t="s">
        <v>2967</v>
      </c>
      <c r="C92" s="39"/>
      <c r="D92" s="39"/>
      <c r="E92" s="39"/>
      <c r="F92" s="39"/>
      <c r="G92" s="39"/>
      <c r="H92" s="39"/>
      <c r="I92" s="39"/>
      <c r="J92" s="39"/>
      <c r="K92" s="39" t="s">
        <v>2033</v>
      </c>
      <c r="L92" s="39" t="s">
        <v>2034</v>
      </c>
      <c r="M92" s="39" t="s">
        <v>2887</v>
      </c>
      <c r="N92" s="39" t="s">
        <v>519</v>
      </c>
      <c r="O92" s="39" t="s">
        <v>2870</v>
      </c>
      <c r="P92" s="39" t="str">
        <f t="shared" si="1"/>
        <v>CCM Born</v>
      </c>
      <c r="Q92" s="39">
        <v>13</v>
      </c>
      <c r="R92" s="68" t="s">
        <v>2</v>
      </c>
    </row>
    <row r="93" spans="1:18" x14ac:dyDescent="0.3">
      <c r="A93" s="67" t="s">
        <v>4684</v>
      </c>
      <c r="B93" s="39" t="s">
        <v>2968</v>
      </c>
      <c r="C93" s="39"/>
      <c r="D93" s="39"/>
      <c r="E93" s="39"/>
      <c r="F93" s="39"/>
      <c r="G93" s="39"/>
      <c r="H93" s="39"/>
      <c r="I93" s="39"/>
      <c r="J93" s="39"/>
      <c r="K93" s="39" t="s">
        <v>1921</v>
      </c>
      <c r="L93" s="39" t="s">
        <v>1922</v>
      </c>
      <c r="M93" s="39" t="s">
        <v>2887</v>
      </c>
      <c r="N93" s="39" t="s">
        <v>519</v>
      </c>
      <c r="O93" s="39" t="s">
        <v>2870</v>
      </c>
      <c r="P93" s="39" t="str">
        <f t="shared" si="1"/>
        <v>CCM Born</v>
      </c>
      <c r="Q93" s="39">
        <v>123</v>
      </c>
      <c r="R93" s="68" t="s">
        <v>2</v>
      </c>
    </row>
    <row r="94" spans="1:18" x14ac:dyDescent="0.3">
      <c r="A94" s="67" t="s">
        <v>4685</v>
      </c>
      <c r="B94" s="39" t="s">
        <v>2969</v>
      </c>
      <c r="C94" s="39"/>
      <c r="D94" s="39"/>
      <c r="E94" s="39"/>
      <c r="F94" s="39"/>
      <c r="G94" s="39"/>
      <c r="H94" s="39"/>
      <c r="I94" s="39"/>
      <c r="J94" s="39"/>
      <c r="K94" s="39" t="s">
        <v>2018</v>
      </c>
      <c r="L94" s="39" t="s">
        <v>2019</v>
      </c>
      <c r="M94" s="39" t="s">
        <v>2887</v>
      </c>
      <c r="N94" s="39" t="s">
        <v>519</v>
      </c>
      <c r="O94" s="39" t="s">
        <v>2870</v>
      </c>
      <c r="P94" s="39" t="str">
        <f t="shared" si="1"/>
        <v>CCM Born</v>
      </c>
      <c r="Q94" s="39">
        <v>4</v>
      </c>
      <c r="R94" s="68" t="s">
        <v>2</v>
      </c>
    </row>
    <row r="95" spans="1:18" x14ac:dyDescent="0.3">
      <c r="A95" s="67" t="s">
        <v>4686</v>
      </c>
      <c r="B95" s="39" t="s">
        <v>2970</v>
      </c>
      <c r="C95" s="39"/>
      <c r="D95" s="39"/>
      <c r="E95" s="39"/>
      <c r="F95" s="39"/>
      <c r="G95" s="39"/>
      <c r="H95" s="39"/>
      <c r="I95" s="39"/>
      <c r="J95" s="39"/>
      <c r="K95" s="39" t="s">
        <v>1982</v>
      </c>
      <c r="L95" s="39" t="s">
        <v>1983</v>
      </c>
      <c r="M95" s="39" t="s">
        <v>2887</v>
      </c>
      <c r="N95" s="39" t="s">
        <v>519</v>
      </c>
      <c r="O95" s="39" t="s">
        <v>2870</v>
      </c>
      <c r="P95" s="39" t="str">
        <f t="shared" si="1"/>
        <v>CCM Born</v>
      </c>
      <c r="Q95" s="39">
        <v>11</v>
      </c>
      <c r="R95" s="68" t="s">
        <v>2</v>
      </c>
    </row>
    <row r="96" spans="1:18" x14ac:dyDescent="0.3">
      <c r="A96" s="67" t="s">
        <v>4687</v>
      </c>
      <c r="B96" s="39" t="s">
        <v>2971</v>
      </c>
      <c r="C96" s="39"/>
      <c r="D96" s="39"/>
      <c r="E96" s="39"/>
      <c r="F96" s="39"/>
      <c r="G96" s="39"/>
      <c r="H96" s="39"/>
      <c r="I96" s="39"/>
      <c r="J96" s="39"/>
      <c r="K96" s="39" t="s">
        <v>2018</v>
      </c>
      <c r="L96" s="39" t="s">
        <v>2019</v>
      </c>
      <c r="M96" s="39" t="s">
        <v>2887</v>
      </c>
      <c r="N96" s="39" t="s">
        <v>519</v>
      </c>
      <c r="O96" s="39" t="s">
        <v>2870</v>
      </c>
      <c r="P96" s="39" t="str">
        <f t="shared" si="1"/>
        <v>CCM Born</v>
      </c>
      <c r="Q96" s="39">
        <v>2</v>
      </c>
      <c r="R96" s="68" t="s">
        <v>2</v>
      </c>
    </row>
    <row r="97" spans="1:18" x14ac:dyDescent="0.3">
      <c r="A97" s="67" t="s">
        <v>4688</v>
      </c>
      <c r="B97" s="39" t="s">
        <v>2972</v>
      </c>
      <c r="C97" s="39"/>
      <c r="D97" s="39"/>
      <c r="E97" s="39"/>
      <c r="F97" s="39"/>
      <c r="G97" s="39"/>
      <c r="H97" s="39"/>
      <c r="I97" s="39"/>
      <c r="J97" s="39"/>
      <c r="K97" s="39" t="s">
        <v>547</v>
      </c>
      <c r="L97" s="39" t="s">
        <v>548</v>
      </c>
      <c r="M97" s="39" t="s">
        <v>2878</v>
      </c>
      <c r="N97" s="39" t="s">
        <v>541</v>
      </c>
      <c r="O97" s="39" t="s">
        <v>2870</v>
      </c>
      <c r="P97" s="39" t="str">
        <f t="shared" si="1"/>
        <v>CCM Born</v>
      </c>
      <c r="Q97" s="39">
        <v>5</v>
      </c>
      <c r="R97" s="68" t="s">
        <v>2</v>
      </c>
    </row>
    <row r="98" spans="1:18" x14ac:dyDescent="0.3">
      <c r="A98" s="67" t="s">
        <v>4689</v>
      </c>
      <c r="B98" s="39" t="s">
        <v>2972</v>
      </c>
      <c r="C98" s="39"/>
      <c r="D98" s="39"/>
      <c r="E98" s="39"/>
      <c r="F98" s="39"/>
      <c r="G98" s="39"/>
      <c r="H98" s="39"/>
      <c r="I98" s="39"/>
      <c r="J98" s="39"/>
      <c r="K98" s="39" t="s">
        <v>349</v>
      </c>
      <c r="L98" s="39" t="s">
        <v>350</v>
      </c>
      <c r="M98" s="39" t="s">
        <v>2973</v>
      </c>
      <c r="N98" s="39" t="s">
        <v>335</v>
      </c>
      <c r="O98" s="39" t="s">
        <v>2870</v>
      </c>
      <c r="P98" s="39" t="str">
        <f t="shared" si="1"/>
        <v>CCM Born</v>
      </c>
      <c r="Q98" s="39">
        <v>5</v>
      </c>
      <c r="R98" s="68" t="s">
        <v>2</v>
      </c>
    </row>
    <row r="99" spans="1:18" x14ac:dyDescent="0.3">
      <c r="A99" s="67" t="s">
        <v>4690</v>
      </c>
      <c r="B99" s="39" t="s">
        <v>2972</v>
      </c>
      <c r="C99" s="39"/>
      <c r="D99" s="39"/>
      <c r="E99" s="39"/>
      <c r="F99" s="39"/>
      <c r="G99" s="39"/>
      <c r="H99" s="39"/>
      <c r="I99" s="39"/>
      <c r="J99" s="39"/>
      <c r="K99" s="39" t="s">
        <v>336</v>
      </c>
      <c r="L99" s="39" t="s">
        <v>337</v>
      </c>
      <c r="M99" s="39" t="s">
        <v>2973</v>
      </c>
      <c r="N99" s="39" t="s">
        <v>335</v>
      </c>
      <c r="O99" s="39" t="s">
        <v>2870</v>
      </c>
      <c r="P99" s="39" t="str">
        <f t="shared" si="1"/>
        <v>CCM Born</v>
      </c>
      <c r="Q99" s="39">
        <v>5</v>
      </c>
      <c r="R99" s="68" t="s">
        <v>2</v>
      </c>
    </row>
    <row r="100" spans="1:18" x14ac:dyDescent="0.3">
      <c r="A100" s="67" t="s">
        <v>4691</v>
      </c>
      <c r="B100" s="39" t="s">
        <v>2972</v>
      </c>
      <c r="C100" s="39"/>
      <c r="D100" s="39"/>
      <c r="E100" s="39"/>
      <c r="F100" s="39"/>
      <c r="G100" s="39"/>
      <c r="H100" s="39"/>
      <c r="I100" s="39"/>
      <c r="J100" s="39"/>
      <c r="K100" s="39" t="s">
        <v>343</v>
      </c>
      <c r="L100" s="39" t="s">
        <v>344</v>
      </c>
      <c r="M100" s="39" t="s">
        <v>2973</v>
      </c>
      <c r="N100" s="39" t="s">
        <v>335</v>
      </c>
      <c r="O100" s="39" t="s">
        <v>2870</v>
      </c>
      <c r="P100" s="39" t="str">
        <f t="shared" si="1"/>
        <v>CCM Born</v>
      </c>
      <c r="Q100" s="39">
        <v>5</v>
      </c>
      <c r="R100" s="68" t="s">
        <v>2</v>
      </c>
    </row>
    <row r="101" spans="1:18" x14ac:dyDescent="0.3">
      <c r="A101" s="67" t="s">
        <v>4692</v>
      </c>
      <c r="B101" s="39" t="s">
        <v>2974</v>
      </c>
      <c r="C101" s="39"/>
      <c r="D101" s="39"/>
      <c r="E101" s="39"/>
      <c r="F101" s="39"/>
      <c r="G101" s="39"/>
      <c r="H101" s="39"/>
      <c r="I101" s="39"/>
      <c r="J101" s="39"/>
      <c r="K101" s="39" t="s">
        <v>2353</v>
      </c>
      <c r="L101" s="39" t="s">
        <v>2354</v>
      </c>
      <c r="M101" s="39" t="s">
        <v>2887</v>
      </c>
      <c r="N101" s="39" t="s">
        <v>519</v>
      </c>
      <c r="O101" s="39" t="s">
        <v>2870</v>
      </c>
      <c r="P101" s="39" t="str">
        <f t="shared" si="1"/>
        <v>CCM Born</v>
      </c>
      <c r="Q101" s="39">
        <v>4</v>
      </c>
      <c r="R101" s="68" t="s">
        <v>2</v>
      </c>
    </row>
    <row r="102" spans="1:18" x14ac:dyDescent="0.3">
      <c r="A102" s="67" t="s">
        <v>4693</v>
      </c>
      <c r="B102" s="39" t="s">
        <v>2975</v>
      </c>
      <c r="C102" s="39"/>
      <c r="D102" s="39"/>
      <c r="E102" s="39"/>
      <c r="F102" s="39"/>
      <c r="G102" s="39"/>
      <c r="H102" s="39"/>
      <c r="I102" s="39"/>
      <c r="J102" s="39"/>
      <c r="K102" s="39" t="s">
        <v>2353</v>
      </c>
      <c r="L102" s="39" t="s">
        <v>2354</v>
      </c>
      <c r="M102" s="39" t="s">
        <v>2887</v>
      </c>
      <c r="N102" s="39" t="s">
        <v>519</v>
      </c>
      <c r="O102" s="39" t="s">
        <v>2870</v>
      </c>
      <c r="P102" s="39" t="str">
        <f t="shared" si="1"/>
        <v>CCM Born</v>
      </c>
      <c r="Q102" s="39">
        <v>39</v>
      </c>
      <c r="R102" s="68" t="s">
        <v>2</v>
      </c>
    </row>
    <row r="103" spans="1:18" x14ac:dyDescent="0.3">
      <c r="A103" s="67" t="s">
        <v>4694</v>
      </c>
      <c r="B103" s="39" t="s">
        <v>2976</v>
      </c>
      <c r="C103" s="39"/>
      <c r="D103" s="39"/>
      <c r="E103" s="39"/>
      <c r="F103" s="39"/>
      <c r="G103" s="39"/>
      <c r="H103" s="39"/>
      <c r="I103" s="39"/>
      <c r="J103" s="39"/>
      <c r="K103" s="39" t="s">
        <v>2333</v>
      </c>
      <c r="L103" s="39" t="s">
        <v>2334</v>
      </c>
      <c r="M103" s="39" t="s">
        <v>2887</v>
      </c>
      <c r="N103" s="39" t="s">
        <v>519</v>
      </c>
      <c r="O103" s="39" t="s">
        <v>2870</v>
      </c>
      <c r="P103" s="39" t="str">
        <f t="shared" si="1"/>
        <v>CCM Born</v>
      </c>
      <c r="Q103" s="39">
        <v>692</v>
      </c>
      <c r="R103" s="68" t="s">
        <v>2</v>
      </c>
    </row>
    <row r="104" spans="1:18" x14ac:dyDescent="0.3">
      <c r="A104" s="67" t="s">
        <v>4695</v>
      </c>
      <c r="B104" s="39" t="s">
        <v>2977</v>
      </c>
      <c r="C104" s="39"/>
      <c r="D104" s="39"/>
      <c r="E104" s="39"/>
      <c r="F104" s="39"/>
      <c r="G104" s="39"/>
      <c r="H104" s="39"/>
      <c r="I104" s="39"/>
      <c r="J104" s="39"/>
      <c r="K104" s="39" t="s">
        <v>2333</v>
      </c>
      <c r="L104" s="39" t="s">
        <v>2334</v>
      </c>
      <c r="M104" s="39" t="s">
        <v>2887</v>
      </c>
      <c r="N104" s="39" t="s">
        <v>519</v>
      </c>
      <c r="O104" s="39" t="s">
        <v>2870</v>
      </c>
      <c r="P104" s="39" t="str">
        <f t="shared" si="1"/>
        <v>CCM Born</v>
      </c>
      <c r="Q104" s="39">
        <v>19</v>
      </c>
      <c r="R104" s="68" t="s">
        <v>2</v>
      </c>
    </row>
    <row r="105" spans="1:18" x14ac:dyDescent="0.3">
      <c r="A105" s="67" t="s">
        <v>4696</v>
      </c>
      <c r="B105" s="39" t="s">
        <v>2978</v>
      </c>
      <c r="C105" s="39"/>
      <c r="D105" s="39"/>
      <c r="E105" s="39"/>
      <c r="F105" s="39"/>
      <c r="G105" s="39"/>
      <c r="H105" s="39"/>
      <c r="I105" s="39"/>
      <c r="J105" s="39"/>
      <c r="K105" s="39" t="s">
        <v>2333</v>
      </c>
      <c r="L105" s="39" t="s">
        <v>2334</v>
      </c>
      <c r="M105" s="39" t="s">
        <v>2887</v>
      </c>
      <c r="N105" s="39" t="s">
        <v>519</v>
      </c>
      <c r="O105" s="39" t="s">
        <v>2870</v>
      </c>
      <c r="P105" s="39" t="str">
        <f t="shared" si="1"/>
        <v>CCM Born</v>
      </c>
      <c r="Q105" s="39">
        <v>4946</v>
      </c>
      <c r="R105" s="68" t="s">
        <v>2</v>
      </c>
    </row>
    <row r="106" spans="1:18" x14ac:dyDescent="0.3">
      <c r="A106" s="67" t="s">
        <v>4697</v>
      </c>
      <c r="B106" s="39" t="s">
        <v>2979</v>
      </c>
      <c r="C106" s="39"/>
      <c r="D106" s="39"/>
      <c r="E106" s="39"/>
      <c r="F106" s="39"/>
      <c r="G106" s="39"/>
      <c r="H106" s="39"/>
      <c r="I106" s="39"/>
      <c r="J106" s="39"/>
      <c r="K106" s="39" t="s">
        <v>2093</v>
      </c>
      <c r="L106" s="39" t="s">
        <v>2094</v>
      </c>
      <c r="M106" s="39" t="s">
        <v>2887</v>
      </c>
      <c r="N106" s="39" t="s">
        <v>519</v>
      </c>
      <c r="O106" s="39" t="s">
        <v>2870</v>
      </c>
      <c r="P106" s="39" t="str">
        <f t="shared" si="1"/>
        <v>CCM Born</v>
      </c>
      <c r="Q106" s="39">
        <v>2</v>
      </c>
      <c r="R106" s="68" t="s">
        <v>2</v>
      </c>
    </row>
    <row r="107" spans="1:18" x14ac:dyDescent="0.3">
      <c r="A107" s="67" t="s">
        <v>4698</v>
      </c>
      <c r="B107" s="39" t="s">
        <v>2980</v>
      </c>
      <c r="C107" s="39"/>
      <c r="D107" s="39"/>
      <c r="E107" s="39"/>
      <c r="F107" s="39"/>
      <c r="G107" s="39"/>
      <c r="H107" s="39"/>
      <c r="I107" s="39"/>
      <c r="J107" s="39"/>
      <c r="K107" s="39" t="s">
        <v>2033</v>
      </c>
      <c r="L107" s="39" t="s">
        <v>2034</v>
      </c>
      <c r="M107" s="39" t="s">
        <v>2887</v>
      </c>
      <c r="N107" s="39" t="s">
        <v>519</v>
      </c>
      <c r="O107" s="39" t="s">
        <v>2870</v>
      </c>
      <c r="P107" s="39" t="str">
        <f t="shared" si="1"/>
        <v>CCM Born</v>
      </c>
      <c r="Q107" s="39">
        <v>1</v>
      </c>
      <c r="R107" s="68" t="s">
        <v>2</v>
      </c>
    </row>
    <row r="108" spans="1:18" x14ac:dyDescent="0.3">
      <c r="A108" s="67" t="s">
        <v>4699</v>
      </c>
      <c r="B108" s="39" t="s">
        <v>2981</v>
      </c>
      <c r="C108" s="39"/>
      <c r="D108" s="39"/>
      <c r="E108" s="39"/>
      <c r="F108" s="39"/>
      <c r="G108" s="39"/>
      <c r="H108" s="39"/>
      <c r="I108" s="39"/>
      <c r="J108" s="39"/>
      <c r="K108" s="39" t="s">
        <v>2100</v>
      </c>
      <c r="L108" s="39" t="s">
        <v>2101</v>
      </c>
      <c r="M108" s="39" t="s">
        <v>2887</v>
      </c>
      <c r="N108" s="39" t="s">
        <v>519</v>
      </c>
      <c r="O108" s="39" t="s">
        <v>2870</v>
      </c>
      <c r="P108" s="39" t="str">
        <f t="shared" si="1"/>
        <v>CCM Born</v>
      </c>
      <c r="Q108" s="39">
        <v>588</v>
      </c>
      <c r="R108" s="68" t="s">
        <v>2</v>
      </c>
    </row>
    <row r="109" spans="1:18" x14ac:dyDescent="0.3">
      <c r="A109" s="67" t="s">
        <v>4700</v>
      </c>
      <c r="B109" s="39" t="s">
        <v>2982</v>
      </c>
      <c r="C109" s="39"/>
      <c r="D109" s="39"/>
      <c r="E109" s="39"/>
      <c r="F109" s="39"/>
      <c r="G109" s="39"/>
      <c r="H109" s="39"/>
      <c r="I109" s="39"/>
      <c r="J109" s="39"/>
      <c r="K109" s="39" t="s">
        <v>2033</v>
      </c>
      <c r="L109" s="39" t="s">
        <v>2034</v>
      </c>
      <c r="M109" s="39" t="s">
        <v>2887</v>
      </c>
      <c r="N109" s="39" t="s">
        <v>519</v>
      </c>
      <c r="O109" s="39" t="s">
        <v>2870</v>
      </c>
      <c r="P109" s="39" t="str">
        <f t="shared" si="1"/>
        <v>CCM Born</v>
      </c>
      <c r="Q109" s="39">
        <v>1</v>
      </c>
      <c r="R109" s="68" t="s">
        <v>2</v>
      </c>
    </row>
    <row r="110" spans="1:18" x14ac:dyDescent="0.3">
      <c r="A110" s="67" t="s">
        <v>4701</v>
      </c>
      <c r="B110" s="39" t="s">
        <v>2983</v>
      </c>
      <c r="C110" s="39"/>
      <c r="D110" s="39"/>
      <c r="E110" s="39"/>
      <c r="F110" s="39"/>
      <c r="G110" s="39"/>
      <c r="H110" s="39"/>
      <c r="I110" s="39"/>
      <c r="J110" s="39"/>
      <c r="K110" s="39" t="s">
        <v>2018</v>
      </c>
      <c r="L110" s="39" t="s">
        <v>2019</v>
      </c>
      <c r="M110" s="39" t="s">
        <v>2887</v>
      </c>
      <c r="N110" s="39" t="s">
        <v>519</v>
      </c>
      <c r="O110" s="39" t="s">
        <v>2870</v>
      </c>
      <c r="P110" s="39" t="str">
        <f t="shared" si="1"/>
        <v>CCM Born</v>
      </c>
      <c r="Q110" s="39">
        <v>2</v>
      </c>
      <c r="R110" s="68" t="s">
        <v>2</v>
      </c>
    </row>
    <row r="111" spans="1:18" x14ac:dyDescent="0.3">
      <c r="A111" s="67" t="s">
        <v>4702</v>
      </c>
      <c r="B111" s="39" t="s">
        <v>2984</v>
      </c>
      <c r="C111" s="39"/>
      <c r="D111" s="39"/>
      <c r="E111" s="39"/>
      <c r="F111" s="39"/>
      <c r="G111" s="39"/>
      <c r="H111" s="39"/>
      <c r="I111" s="39"/>
      <c r="J111" s="39"/>
      <c r="K111" s="39" t="s">
        <v>2897</v>
      </c>
      <c r="L111" s="39" t="s">
        <v>2133</v>
      </c>
      <c r="M111" s="39" t="s">
        <v>2985</v>
      </c>
      <c r="N111" s="39" t="s">
        <v>2133</v>
      </c>
      <c r="O111" s="39" t="s">
        <v>2870</v>
      </c>
      <c r="P111" s="39" t="str">
        <f t="shared" si="1"/>
        <v>CCM Born</v>
      </c>
      <c r="Q111" s="39">
        <v>11</v>
      </c>
      <c r="R111" s="68" t="s">
        <v>2</v>
      </c>
    </row>
    <row r="112" spans="1:18" x14ac:dyDescent="0.3">
      <c r="A112" s="67" t="s">
        <v>4703</v>
      </c>
      <c r="B112" s="39" t="s">
        <v>2986</v>
      </c>
      <c r="C112" s="39"/>
      <c r="D112" s="39"/>
      <c r="E112" s="39"/>
      <c r="F112" s="39"/>
      <c r="G112" s="39"/>
      <c r="H112" s="39"/>
      <c r="I112" s="39"/>
      <c r="J112" s="39"/>
      <c r="K112" s="39" t="s">
        <v>2897</v>
      </c>
      <c r="L112" s="39" t="s">
        <v>2133</v>
      </c>
      <c r="M112" s="39" t="s">
        <v>2985</v>
      </c>
      <c r="N112" s="39" t="s">
        <v>2133</v>
      </c>
      <c r="O112" s="39" t="s">
        <v>2870</v>
      </c>
      <c r="P112" s="39" t="str">
        <f t="shared" si="1"/>
        <v>CCM Born</v>
      </c>
      <c r="Q112" s="39">
        <v>2</v>
      </c>
      <c r="R112" s="68" t="s">
        <v>2</v>
      </c>
    </row>
    <row r="113" spans="1:18" x14ac:dyDescent="0.3">
      <c r="A113" s="67" t="s">
        <v>4704</v>
      </c>
      <c r="B113" s="39" t="s">
        <v>2987</v>
      </c>
      <c r="C113" s="39"/>
      <c r="D113" s="39"/>
      <c r="E113" s="39"/>
      <c r="F113" s="39"/>
      <c r="G113" s="39"/>
      <c r="H113" s="39"/>
      <c r="I113" s="39"/>
      <c r="J113" s="39"/>
      <c r="K113" s="39" t="s">
        <v>2897</v>
      </c>
      <c r="L113" s="39" t="s">
        <v>2133</v>
      </c>
      <c r="M113" s="39" t="s">
        <v>2985</v>
      </c>
      <c r="N113" s="39" t="s">
        <v>2133</v>
      </c>
      <c r="O113" s="39" t="s">
        <v>2870</v>
      </c>
      <c r="P113" s="39" t="str">
        <f t="shared" si="1"/>
        <v>CCM Born</v>
      </c>
      <c r="Q113" s="39">
        <v>2</v>
      </c>
      <c r="R113" s="68" t="s">
        <v>2</v>
      </c>
    </row>
    <row r="114" spans="1:18" x14ac:dyDescent="0.3">
      <c r="A114" s="67" t="s">
        <v>4705</v>
      </c>
      <c r="B114" s="39" t="s">
        <v>2988</v>
      </c>
      <c r="C114" s="39"/>
      <c r="D114" s="39"/>
      <c r="E114" s="39"/>
      <c r="F114" s="39"/>
      <c r="G114" s="39"/>
      <c r="H114" s="39"/>
      <c r="I114" s="39"/>
      <c r="J114" s="39"/>
      <c r="K114" s="39" t="s">
        <v>2897</v>
      </c>
      <c r="L114" s="39" t="s">
        <v>2133</v>
      </c>
      <c r="M114" s="39" t="s">
        <v>2985</v>
      </c>
      <c r="N114" s="39" t="s">
        <v>2133</v>
      </c>
      <c r="O114" s="39" t="s">
        <v>2870</v>
      </c>
      <c r="P114" s="39" t="str">
        <f t="shared" si="1"/>
        <v>CCM Born</v>
      </c>
      <c r="Q114" s="39">
        <v>175</v>
      </c>
      <c r="R114" s="68" t="s">
        <v>2</v>
      </c>
    </row>
    <row r="115" spans="1:18" x14ac:dyDescent="0.3">
      <c r="A115" s="67" t="s">
        <v>4706</v>
      </c>
      <c r="B115" s="39" t="s">
        <v>2989</v>
      </c>
      <c r="C115" s="39"/>
      <c r="D115" s="39"/>
      <c r="E115" s="39"/>
      <c r="F115" s="39"/>
      <c r="G115" s="39"/>
      <c r="H115" s="39"/>
      <c r="I115" s="39"/>
      <c r="J115" s="39"/>
      <c r="K115" s="39" t="s">
        <v>2990</v>
      </c>
      <c r="L115" s="39" t="s">
        <v>6707</v>
      </c>
      <c r="M115" s="39" t="s">
        <v>2991</v>
      </c>
      <c r="N115" s="39" t="s">
        <v>17</v>
      </c>
      <c r="O115" s="39" t="s">
        <v>2870</v>
      </c>
      <c r="P115" s="39" t="str">
        <f t="shared" si="1"/>
        <v>CCM Born</v>
      </c>
      <c r="Q115" s="39">
        <v>3</v>
      </c>
      <c r="R115" s="68" t="s">
        <v>2</v>
      </c>
    </row>
    <row r="116" spans="1:18" x14ac:dyDescent="0.3">
      <c r="A116" s="67" t="s">
        <v>4707</v>
      </c>
      <c r="B116" s="39" t="s">
        <v>2992</v>
      </c>
      <c r="C116" s="39"/>
      <c r="D116" s="39"/>
      <c r="E116" s="39"/>
      <c r="F116" s="39"/>
      <c r="G116" s="39"/>
      <c r="H116" s="39"/>
      <c r="I116" s="39"/>
      <c r="J116" s="39"/>
      <c r="K116" s="39" t="s">
        <v>2897</v>
      </c>
      <c r="L116" s="39" t="s">
        <v>2133</v>
      </c>
      <c r="M116" s="39" t="s">
        <v>2985</v>
      </c>
      <c r="N116" s="39" t="s">
        <v>2133</v>
      </c>
      <c r="O116" s="39" t="s">
        <v>2870</v>
      </c>
      <c r="P116" s="39" t="str">
        <f t="shared" si="1"/>
        <v>CCM Born</v>
      </c>
      <c r="Q116" s="39">
        <v>2</v>
      </c>
      <c r="R116" s="68" t="s">
        <v>2</v>
      </c>
    </row>
    <row r="117" spans="1:18" x14ac:dyDescent="0.3">
      <c r="A117" s="67" t="s">
        <v>4708</v>
      </c>
      <c r="B117" s="39" t="s">
        <v>2993</v>
      </c>
      <c r="C117" s="39"/>
      <c r="D117" s="39"/>
      <c r="E117" s="39"/>
      <c r="F117" s="39"/>
      <c r="G117" s="39"/>
      <c r="H117" s="39"/>
      <c r="I117" s="39"/>
      <c r="J117" s="39"/>
      <c r="K117" s="39" t="s">
        <v>2897</v>
      </c>
      <c r="L117" s="39" t="s">
        <v>2133</v>
      </c>
      <c r="M117" s="39" t="s">
        <v>2985</v>
      </c>
      <c r="N117" s="39" t="s">
        <v>2133</v>
      </c>
      <c r="O117" s="39" t="s">
        <v>2870</v>
      </c>
      <c r="P117" s="39" t="str">
        <f t="shared" si="1"/>
        <v>CCM Born</v>
      </c>
      <c r="Q117" s="39">
        <v>12</v>
      </c>
      <c r="R117" s="68" t="s">
        <v>2</v>
      </c>
    </row>
    <row r="118" spans="1:18" x14ac:dyDescent="0.3">
      <c r="A118" s="67" t="s">
        <v>4709</v>
      </c>
      <c r="B118" s="39" t="s">
        <v>2994</v>
      </c>
      <c r="C118" s="39"/>
      <c r="D118" s="39"/>
      <c r="E118" s="39"/>
      <c r="F118" s="39"/>
      <c r="G118" s="39"/>
      <c r="H118" s="39"/>
      <c r="I118" s="39"/>
      <c r="J118" s="39"/>
      <c r="K118" s="39" t="s">
        <v>2227</v>
      </c>
      <c r="L118" s="39" t="s">
        <v>2228</v>
      </c>
      <c r="M118" s="39" t="s">
        <v>2887</v>
      </c>
      <c r="N118" s="39" t="s">
        <v>519</v>
      </c>
      <c r="O118" s="39" t="s">
        <v>2870</v>
      </c>
      <c r="P118" s="39" t="str">
        <f t="shared" si="1"/>
        <v>CCM Born</v>
      </c>
      <c r="Q118" s="39">
        <v>1</v>
      </c>
      <c r="R118" s="68" t="s">
        <v>2</v>
      </c>
    </row>
    <row r="119" spans="1:18" x14ac:dyDescent="0.3">
      <c r="A119" s="67" t="s">
        <v>4710</v>
      </c>
      <c r="B119" s="39" t="s">
        <v>2995</v>
      </c>
      <c r="C119" s="39"/>
      <c r="D119" s="39"/>
      <c r="E119" s="39"/>
      <c r="F119" s="39"/>
      <c r="G119" s="39"/>
      <c r="H119" s="39"/>
      <c r="I119" s="39"/>
      <c r="J119" s="39"/>
      <c r="K119" s="39" t="s">
        <v>2227</v>
      </c>
      <c r="L119" s="39" t="s">
        <v>2228</v>
      </c>
      <c r="M119" s="39" t="s">
        <v>2887</v>
      </c>
      <c r="N119" s="39" t="s">
        <v>519</v>
      </c>
      <c r="O119" s="39" t="s">
        <v>2870</v>
      </c>
      <c r="P119" s="39" t="str">
        <f t="shared" si="1"/>
        <v>CCM Born</v>
      </c>
      <c r="Q119" s="39">
        <v>2</v>
      </c>
      <c r="R119" s="68" t="s">
        <v>2</v>
      </c>
    </row>
    <row r="120" spans="1:18" x14ac:dyDescent="0.3">
      <c r="A120" s="67" t="s">
        <v>4711</v>
      </c>
      <c r="B120" s="39" t="s">
        <v>2996</v>
      </c>
      <c r="C120" s="39"/>
      <c r="D120" s="39"/>
      <c r="E120" s="39"/>
      <c r="F120" s="39"/>
      <c r="G120" s="39"/>
      <c r="H120" s="39"/>
      <c r="I120" s="39"/>
      <c r="J120" s="39"/>
      <c r="K120" s="39" t="s">
        <v>2018</v>
      </c>
      <c r="L120" s="39" t="s">
        <v>2019</v>
      </c>
      <c r="M120" s="39" t="s">
        <v>2887</v>
      </c>
      <c r="N120" s="39" t="s">
        <v>519</v>
      </c>
      <c r="O120" s="39" t="s">
        <v>2870</v>
      </c>
      <c r="P120" s="39" t="str">
        <f t="shared" si="1"/>
        <v>CCM Born</v>
      </c>
      <c r="Q120" s="39">
        <v>3</v>
      </c>
      <c r="R120" s="68" t="s">
        <v>2</v>
      </c>
    </row>
    <row r="121" spans="1:18" x14ac:dyDescent="0.3">
      <c r="A121" s="67" t="s">
        <v>4712</v>
      </c>
      <c r="B121" s="39" t="s">
        <v>2997</v>
      </c>
      <c r="C121" s="39"/>
      <c r="D121" s="39"/>
      <c r="E121" s="39"/>
      <c r="F121" s="39"/>
      <c r="G121" s="39"/>
      <c r="H121" s="39"/>
      <c r="I121" s="39"/>
      <c r="J121" s="39"/>
      <c r="K121" s="39" t="s">
        <v>2018</v>
      </c>
      <c r="L121" s="39" t="s">
        <v>2019</v>
      </c>
      <c r="M121" s="39" t="s">
        <v>2887</v>
      </c>
      <c r="N121" s="39" t="s">
        <v>519</v>
      </c>
      <c r="O121" s="39" t="s">
        <v>2870</v>
      </c>
      <c r="P121" s="39" t="str">
        <f t="shared" si="1"/>
        <v>CCM Born</v>
      </c>
      <c r="Q121" s="39">
        <v>3</v>
      </c>
      <c r="R121" s="68" t="s">
        <v>2</v>
      </c>
    </row>
    <row r="122" spans="1:18" x14ac:dyDescent="0.3">
      <c r="A122" s="67" t="s">
        <v>4713</v>
      </c>
      <c r="B122" s="39" t="s">
        <v>2998</v>
      </c>
      <c r="C122" s="39"/>
      <c r="D122" s="39"/>
      <c r="E122" s="39"/>
      <c r="F122" s="39"/>
      <c r="G122" s="39"/>
      <c r="H122" s="39"/>
      <c r="I122" s="39"/>
      <c r="J122" s="39"/>
      <c r="K122" s="39" t="s">
        <v>2502</v>
      </c>
      <c r="L122" s="39" t="s">
        <v>2503</v>
      </c>
      <c r="M122" s="39" t="s">
        <v>2887</v>
      </c>
      <c r="N122" s="39" t="s">
        <v>519</v>
      </c>
      <c r="O122" s="39" t="s">
        <v>2870</v>
      </c>
      <c r="P122" s="39" t="str">
        <f t="shared" si="1"/>
        <v>CCM Born</v>
      </c>
      <c r="Q122" s="39">
        <v>75</v>
      </c>
      <c r="R122" s="68" t="s">
        <v>2</v>
      </c>
    </row>
    <row r="123" spans="1:18" x14ac:dyDescent="0.3">
      <c r="A123" s="67" t="s">
        <v>4714</v>
      </c>
      <c r="B123" s="39" t="s">
        <v>2999</v>
      </c>
      <c r="C123" s="39"/>
      <c r="D123" s="39"/>
      <c r="E123" s="39"/>
      <c r="F123" s="39"/>
      <c r="G123" s="39"/>
      <c r="H123" s="39"/>
      <c r="I123" s="39"/>
      <c r="J123" s="39"/>
      <c r="K123" s="39" t="s">
        <v>2040</v>
      </c>
      <c r="L123" s="39" t="s">
        <v>2041</v>
      </c>
      <c r="M123" s="39" t="s">
        <v>2887</v>
      </c>
      <c r="N123" s="39" t="s">
        <v>519</v>
      </c>
      <c r="O123" s="39" t="s">
        <v>2870</v>
      </c>
      <c r="P123" s="39" t="str">
        <f t="shared" si="1"/>
        <v>CCM Born</v>
      </c>
      <c r="Q123" s="39">
        <v>2</v>
      </c>
      <c r="R123" s="68" t="s">
        <v>2</v>
      </c>
    </row>
    <row r="124" spans="1:18" x14ac:dyDescent="0.3">
      <c r="A124" s="67" t="s">
        <v>4715</v>
      </c>
      <c r="B124" s="39" t="s">
        <v>3000</v>
      </c>
      <c r="C124" s="39"/>
      <c r="D124" s="39"/>
      <c r="E124" s="39"/>
      <c r="F124" s="39"/>
      <c r="G124" s="39"/>
      <c r="H124" s="39"/>
      <c r="I124" s="39"/>
      <c r="J124" s="39"/>
      <c r="K124" s="39" t="s">
        <v>2018</v>
      </c>
      <c r="L124" s="39" t="s">
        <v>2019</v>
      </c>
      <c r="M124" s="39" t="s">
        <v>2887</v>
      </c>
      <c r="N124" s="39" t="s">
        <v>519</v>
      </c>
      <c r="O124" s="39" t="s">
        <v>2870</v>
      </c>
      <c r="P124" s="39" t="str">
        <f t="shared" si="1"/>
        <v>CCM Born</v>
      </c>
      <c r="Q124" s="39">
        <v>1</v>
      </c>
      <c r="R124" s="68" t="s">
        <v>2</v>
      </c>
    </row>
    <row r="125" spans="1:18" x14ac:dyDescent="0.3">
      <c r="A125" s="67" t="s">
        <v>4716</v>
      </c>
      <c r="B125" s="39" t="s">
        <v>3001</v>
      </c>
      <c r="C125" s="39"/>
      <c r="D125" s="39"/>
      <c r="E125" s="39"/>
      <c r="F125" s="39"/>
      <c r="G125" s="39"/>
      <c r="H125" s="39"/>
      <c r="I125" s="39"/>
      <c r="J125" s="39"/>
      <c r="K125" s="39" t="s">
        <v>2018</v>
      </c>
      <c r="L125" s="39" t="s">
        <v>2019</v>
      </c>
      <c r="M125" s="39" t="s">
        <v>2887</v>
      </c>
      <c r="N125" s="39" t="s">
        <v>519</v>
      </c>
      <c r="O125" s="39" t="s">
        <v>2870</v>
      </c>
      <c r="P125" s="39" t="str">
        <f t="shared" si="1"/>
        <v>CCM Born</v>
      </c>
      <c r="Q125" s="39">
        <v>1</v>
      </c>
      <c r="R125" s="68" t="s">
        <v>2</v>
      </c>
    </row>
    <row r="126" spans="1:18" x14ac:dyDescent="0.3">
      <c r="A126" s="67" t="s">
        <v>4717</v>
      </c>
      <c r="B126" s="39" t="s">
        <v>3002</v>
      </c>
      <c r="C126" s="39"/>
      <c r="D126" s="39"/>
      <c r="E126" s="39"/>
      <c r="F126" s="39"/>
      <c r="G126" s="39"/>
      <c r="H126" s="39"/>
      <c r="I126" s="39"/>
      <c r="J126" s="39"/>
      <c r="K126" s="39" t="s">
        <v>2018</v>
      </c>
      <c r="L126" s="39" t="s">
        <v>2019</v>
      </c>
      <c r="M126" s="39" t="s">
        <v>2887</v>
      </c>
      <c r="N126" s="39" t="s">
        <v>519</v>
      </c>
      <c r="O126" s="39" t="s">
        <v>2870</v>
      </c>
      <c r="P126" s="39" t="str">
        <f t="shared" si="1"/>
        <v>CCM Born</v>
      </c>
      <c r="Q126" s="39">
        <v>2</v>
      </c>
      <c r="R126" s="68" t="s">
        <v>2</v>
      </c>
    </row>
    <row r="127" spans="1:18" x14ac:dyDescent="0.3">
      <c r="A127" s="67" t="s">
        <v>4718</v>
      </c>
      <c r="B127" s="39" t="s">
        <v>3003</v>
      </c>
      <c r="C127" s="39"/>
      <c r="D127" s="39"/>
      <c r="E127" s="39"/>
      <c r="F127" s="39"/>
      <c r="G127" s="39"/>
      <c r="H127" s="39"/>
      <c r="I127" s="39"/>
      <c r="J127" s="39"/>
      <c r="K127" s="39" t="s">
        <v>2227</v>
      </c>
      <c r="L127" s="39" t="s">
        <v>2228</v>
      </c>
      <c r="M127" s="39" t="s">
        <v>2887</v>
      </c>
      <c r="N127" s="39" t="s">
        <v>519</v>
      </c>
      <c r="O127" s="39" t="s">
        <v>2870</v>
      </c>
      <c r="P127" s="39" t="str">
        <f t="shared" si="1"/>
        <v>CCM Born</v>
      </c>
      <c r="Q127" s="39">
        <v>15</v>
      </c>
      <c r="R127" s="68" t="s">
        <v>2</v>
      </c>
    </row>
    <row r="128" spans="1:18" x14ac:dyDescent="0.3">
      <c r="A128" s="67" t="s">
        <v>4719</v>
      </c>
      <c r="B128" s="39" t="s">
        <v>3004</v>
      </c>
      <c r="C128" s="39"/>
      <c r="D128" s="39"/>
      <c r="E128" s="39"/>
      <c r="F128" s="39"/>
      <c r="G128" s="39"/>
      <c r="H128" s="39"/>
      <c r="I128" s="39"/>
      <c r="J128" s="39"/>
      <c r="K128" s="39" t="s">
        <v>2227</v>
      </c>
      <c r="L128" s="39" t="s">
        <v>2228</v>
      </c>
      <c r="M128" s="39" t="s">
        <v>2887</v>
      </c>
      <c r="N128" s="39" t="s">
        <v>519</v>
      </c>
      <c r="O128" s="39" t="s">
        <v>2870</v>
      </c>
      <c r="P128" s="39" t="str">
        <f t="shared" si="1"/>
        <v>CCM Born</v>
      </c>
      <c r="Q128" s="39">
        <v>168</v>
      </c>
      <c r="R128" s="68" t="s">
        <v>2</v>
      </c>
    </row>
    <row r="129" spans="1:18" x14ac:dyDescent="0.3">
      <c r="A129" s="67" t="s">
        <v>4720</v>
      </c>
      <c r="B129" s="39" t="s">
        <v>3005</v>
      </c>
      <c r="C129" s="39"/>
      <c r="D129" s="39"/>
      <c r="E129" s="39"/>
      <c r="F129" s="39"/>
      <c r="G129" s="39"/>
      <c r="H129" s="39"/>
      <c r="I129" s="39"/>
      <c r="J129" s="39"/>
      <c r="K129" s="39" t="s">
        <v>2227</v>
      </c>
      <c r="L129" s="39" t="s">
        <v>2228</v>
      </c>
      <c r="M129" s="39" t="s">
        <v>2887</v>
      </c>
      <c r="N129" s="39" t="s">
        <v>519</v>
      </c>
      <c r="O129" s="39" t="s">
        <v>2870</v>
      </c>
      <c r="P129" s="39" t="str">
        <f t="shared" si="1"/>
        <v>CCM Born</v>
      </c>
      <c r="Q129" s="39">
        <v>167</v>
      </c>
      <c r="R129" s="68" t="s">
        <v>2</v>
      </c>
    </row>
    <row r="130" spans="1:18" x14ac:dyDescent="0.3">
      <c r="A130" s="67" t="s">
        <v>4721</v>
      </c>
      <c r="B130" s="39" t="s">
        <v>3006</v>
      </c>
      <c r="C130" s="39"/>
      <c r="D130" s="39"/>
      <c r="E130" s="39"/>
      <c r="F130" s="39"/>
      <c r="G130" s="39"/>
      <c r="H130" s="39"/>
      <c r="I130" s="39"/>
      <c r="J130" s="39"/>
      <c r="K130" s="39" t="s">
        <v>2227</v>
      </c>
      <c r="L130" s="39" t="s">
        <v>2228</v>
      </c>
      <c r="M130" s="39" t="s">
        <v>2887</v>
      </c>
      <c r="N130" s="39" t="s">
        <v>519</v>
      </c>
      <c r="O130" s="39" t="s">
        <v>2870</v>
      </c>
      <c r="P130" s="39" t="str">
        <f t="shared" si="1"/>
        <v>CCM Born</v>
      </c>
      <c r="Q130" s="39">
        <v>65</v>
      </c>
      <c r="R130" s="68" t="s">
        <v>2</v>
      </c>
    </row>
    <row r="131" spans="1:18" x14ac:dyDescent="0.3">
      <c r="A131" s="67" t="s">
        <v>4722</v>
      </c>
      <c r="B131" s="39" t="s">
        <v>3007</v>
      </c>
      <c r="C131" s="39"/>
      <c r="D131" s="39"/>
      <c r="E131" s="39"/>
      <c r="F131" s="39"/>
      <c r="G131" s="39"/>
      <c r="H131" s="39"/>
      <c r="I131" s="39"/>
      <c r="J131" s="39"/>
      <c r="K131" s="39" t="s">
        <v>2018</v>
      </c>
      <c r="L131" s="39" t="s">
        <v>2019</v>
      </c>
      <c r="M131" s="39" t="s">
        <v>2887</v>
      </c>
      <c r="N131" s="39" t="s">
        <v>519</v>
      </c>
      <c r="O131" s="39" t="s">
        <v>2870</v>
      </c>
      <c r="P131" s="39" t="str">
        <f t="shared" si="1"/>
        <v>CCM Born</v>
      </c>
      <c r="Q131" s="39">
        <v>2</v>
      </c>
      <c r="R131" s="68" t="s">
        <v>2</v>
      </c>
    </row>
    <row r="132" spans="1:18" x14ac:dyDescent="0.3">
      <c r="A132" s="67" t="s">
        <v>4723</v>
      </c>
      <c r="B132" s="39" t="s">
        <v>3008</v>
      </c>
      <c r="C132" s="39"/>
      <c r="D132" s="39"/>
      <c r="E132" s="39"/>
      <c r="F132" s="39"/>
      <c r="G132" s="39"/>
      <c r="H132" s="39"/>
      <c r="I132" s="39"/>
      <c r="J132" s="39"/>
      <c r="K132" s="39" t="s">
        <v>2018</v>
      </c>
      <c r="L132" s="39" t="s">
        <v>2019</v>
      </c>
      <c r="M132" s="39" t="s">
        <v>2887</v>
      </c>
      <c r="N132" s="39" t="s">
        <v>519</v>
      </c>
      <c r="O132" s="39" t="s">
        <v>2870</v>
      </c>
      <c r="P132" s="39" t="str">
        <f t="shared" si="1"/>
        <v>CCM Born</v>
      </c>
      <c r="Q132" s="39">
        <v>2</v>
      </c>
      <c r="R132" s="68" t="s">
        <v>2</v>
      </c>
    </row>
    <row r="133" spans="1:18" x14ac:dyDescent="0.3">
      <c r="A133" s="67" t="s">
        <v>4724</v>
      </c>
      <c r="B133" s="39" t="s">
        <v>3009</v>
      </c>
      <c r="C133" s="39"/>
      <c r="D133" s="39"/>
      <c r="E133" s="39"/>
      <c r="F133" s="39"/>
      <c r="G133" s="39"/>
      <c r="H133" s="39"/>
      <c r="I133" s="39"/>
      <c r="J133" s="39"/>
      <c r="K133" s="39" t="s">
        <v>2502</v>
      </c>
      <c r="L133" s="39" t="s">
        <v>2503</v>
      </c>
      <c r="M133" s="39" t="s">
        <v>2887</v>
      </c>
      <c r="N133" s="39" t="s">
        <v>519</v>
      </c>
      <c r="O133" s="39" t="s">
        <v>2870</v>
      </c>
      <c r="P133" s="39" t="str">
        <f t="shared" si="1"/>
        <v>CCM Born</v>
      </c>
      <c r="Q133" s="39">
        <v>677</v>
      </c>
      <c r="R133" s="68" t="s">
        <v>2</v>
      </c>
    </row>
    <row r="134" spans="1:18" x14ac:dyDescent="0.3">
      <c r="A134" s="67" t="s">
        <v>4725</v>
      </c>
      <c r="B134" s="39" t="s">
        <v>3010</v>
      </c>
      <c r="C134" s="39"/>
      <c r="D134" s="39"/>
      <c r="E134" s="39"/>
      <c r="F134" s="39"/>
      <c r="G134" s="39"/>
      <c r="H134" s="39"/>
      <c r="I134" s="39"/>
      <c r="J134" s="39"/>
      <c r="K134" s="39" t="s">
        <v>2227</v>
      </c>
      <c r="L134" s="39" t="s">
        <v>2228</v>
      </c>
      <c r="M134" s="39" t="s">
        <v>2887</v>
      </c>
      <c r="N134" s="39" t="s">
        <v>519</v>
      </c>
      <c r="O134" s="39" t="s">
        <v>2870</v>
      </c>
      <c r="P134" s="39" t="str">
        <f t="shared" si="1"/>
        <v>CCM Born</v>
      </c>
      <c r="Q134" s="39">
        <v>400</v>
      </c>
      <c r="R134" s="68" t="s">
        <v>2</v>
      </c>
    </row>
    <row r="135" spans="1:18" x14ac:dyDescent="0.3">
      <c r="A135" s="67" t="s">
        <v>4726</v>
      </c>
      <c r="B135" s="39" t="s">
        <v>3011</v>
      </c>
      <c r="C135" s="39"/>
      <c r="D135" s="39"/>
      <c r="E135" s="39"/>
      <c r="F135" s="39"/>
      <c r="G135" s="39"/>
      <c r="H135" s="39"/>
      <c r="I135" s="39"/>
      <c r="J135" s="39"/>
      <c r="K135" s="39" t="s">
        <v>1284</v>
      </c>
      <c r="L135" s="39" t="s">
        <v>1285</v>
      </c>
      <c r="M135" s="39" t="s">
        <v>2973</v>
      </c>
      <c r="N135" s="39" t="s">
        <v>335</v>
      </c>
      <c r="O135" s="39" t="s">
        <v>2870</v>
      </c>
      <c r="P135" s="39" t="str">
        <f t="shared" si="1"/>
        <v>CCM Born</v>
      </c>
      <c r="Q135" s="39">
        <v>5</v>
      </c>
      <c r="R135" s="68" t="s">
        <v>2</v>
      </c>
    </row>
    <row r="136" spans="1:18" x14ac:dyDescent="0.3">
      <c r="A136" s="67" t="s">
        <v>4727</v>
      </c>
      <c r="B136" s="39" t="s">
        <v>3012</v>
      </c>
      <c r="C136" s="39"/>
      <c r="D136" s="39"/>
      <c r="E136" s="39"/>
      <c r="F136" s="39"/>
      <c r="G136" s="39"/>
      <c r="H136" s="39"/>
      <c r="I136" s="39"/>
      <c r="J136" s="39"/>
      <c r="K136" s="39" t="s">
        <v>2333</v>
      </c>
      <c r="L136" s="39" t="s">
        <v>2334</v>
      </c>
      <c r="M136" s="39" t="s">
        <v>2887</v>
      </c>
      <c r="N136" s="39" t="s">
        <v>519</v>
      </c>
      <c r="O136" s="39" t="s">
        <v>2870</v>
      </c>
      <c r="P136" s="39" t="str">
        <f t="shared" ref="P136:P199" si="2">_xlfn.XLOOKUP(O136,$X$12:$X$14,$Z$12:$Z$14)</f>
        <v>CCM Born</v>
      </c>
      <c r="Q136" s="39">
        <v>6485</v>
      </c>
      <c r="R136" s="68" t="s">
        <v>2</v>
      </c>
    </row>
    <row r="137" spans="1:18" x14ac:dyDescent="0.3">
      <c r="A137" s="67" t="s">
        <v>4728</v>
      </c>
      <c r="B137" s="39" t="s">
        <v>3013</v>
      </c>
      <c r="C137" s="39"/>
      <c r="D137" s="39"/>
      <c r="E137" s="39"/>
      <c r="F137" s="39"/>
      <c r="G137" s="39"/>
      <c r="H137" s="39"/>
      <c r="I137" s="39"/>
      <c r="J137" s="39"/>
      <c r="K137" s="39" t="s">
        <v>2165</v>
      </c>
      <c r="L137" s="39" t="s">
        <v>2166</v>
      </c>
      <c r="M137" s="39" t="s">
        <v>2887</v>
      </c>
      <c r="N137" s="39" t="s">
        <v>519</v>
      </c>
      <c r="O137" s="39" t="s">
        <v>2870</v>
      </c>
      <c r="P137" s="39" t="str">
        <f t="shared" si="2"/>
        <v>CCM Born</v>
      </c>
      <c r="Q137" s="39">
        <v>520</v>
      </c>
      <c r="R137" s="68" t="s">
        <v>2</v>
      </c>
    </row>
    <row r="138" spans="1:18" x14ac:dyDescent="0.3">
      <c r="A138" s="67" t="s">
        <v>4729</v>
      </c>
      <c r="B138" s="39" t="s">
        <v>3014</v>
      </c>
      <c r="C138" s="39"/>
      <c r="D138" s="39"/>
      <c r="E138" s="39"/>
      <c r="F138" s="39"/>
      <c r="G138" s="39"/>
      <c r="H138" s="39"/>
      <c r="I138" s="39"/>
      <c r="J138" s="39"/>
      <c r="K138" s="39" t="s">
        <v>2165</v>
      </c>
      <c r="L138" s="39" t="s">
        <v>2166</v>
      </c>
      <c r="M138" s="39" t="s">
        <v>2887</v>
      </c>
      <c r="N138" s="39" t="s">
        <v>519</v>
      </c>
      <c r="O138" s="39" t="s">
        <v>2870</v>
      </c>
      <c r="P138" s="39" t="str">
        <f t="shared" si="2"/>
        <v>CCM Born</v>
      </c>
      <c r="Q138" s="39">
        <v>55</v>
      </c>
      <c r="R138" s="68" t="s">
        <v>2</v>
      </c>
    </row>
    <row r="139" spans="1:18" x14ac:dyDescent="0.3">
      <c r="A139" s="67" t="s">
        <v>4730</v>
      </c>
      <c r="B139" s="39" t="s">
        <v>3015</v>
      </c>
      <c r="C139" s="39"/>
      <c r="D139" s="39"/>
      <c r="E139" s="39"/>
      <c r="F139" s="39"/>
      <c r="G139" s="39"/>
      <c r="H139" s="39"/>
      <c r="I139" s="39"/>
      <c r="J139" s="39"/>
      <c r="K139" s="39" t="s">
        <v>3016</v>
      </c>
      <c r="L139" s="39" t="s">
        <v>6708</v>
      </c>
      <c r="M139" s="39" t="s">
        <v>2887</v>
      </c>
      <c r="N139" s="39" t="s">
        <v>519</v>
      </c>
      <c r="O139" s="39" t="s">
        <v>2870</v>
      </c>
      <c r="P139" s="39" t="str">
        <f t="shared" si="2"/>
        <v>CCM Born</v>
      </c>
      <c r="Q139" s="39">
        <v>3</v>
      </c>
      <c r="R139" s="68" t="s">
        <v>2</v>
      </c>
    </row>
    <row r="140" spans="1:18" x14ac:dyDescent="0.3">
      <c r="A140" s="67" t="s">
        <v>4731</v>
      </c>
      <c r="B140" s="39" t="s">
        <v>3017</v>
      </c>
      <c r="C140" s="39"/>
      <c r="D140" s="39"/>
      <c r="E140" s="39"/>
      <c r="F140" s="39"/>
      <c r="G140" s="39"/>
      <c r="H140" s="39"/>
      <c r="I140" s="39"/>
      <c r="J140" s="39"/>
      <c r="K140" s="39" t="s">
        <v>1921</v>
      </c>
      <c r="L140" s="39" t="s">
        <v>1922</v>
      </c>
      <c r="M140" s="39" t="s">
        <v>2887</v>
      </c>
      <c r="N140" s="39" t="s">
        <v>519</v>
      </c>
      <c r="O140" s="39" t="s">
        <v>2870</v>
      </c>
      <c r="P140" s="39" t="str">
        <f t="shared" si="2"/>
        <v>CCM Born</v>
      </c>
      <c r="Q140" s="39">
        <v>49</v>
      </c>
      <c r="R140" s="68" t="s">
        <v>2</v>
      </c>
    </row>
    <row r="141" spans="1:18" x14ac:dyDescent="0.3">
      <c r="A141" s="67" t="s">
        <v>4732</v>
      </c>
      <c r="B141" s="39" t="s">
        <v>3018</v>
      </c>
      <c r="C141" s="39"/>
      <c r="D141" s="39"/>
      <c r="E141" s="39"/>
      <c r="F141" s="39"/>
      <c r="G141" s="39"/>
      <c r="H141" s="39"/>
      <c r="I141" s="39"/>
      <c r="J141" s="39"/>
      <c r="K141" s="39" t="s">
        <v>1992</v>
      </c>
      <c r="L141" s="39" t="s">
        <v>1993</v>
      </c>
      <c r="M141" s="39" t="s">
        <v>2887</v>
      </c>
      <c r="N141" s="39" t="s">
        <v>519</v>
      </c>
      <c r="O141" s="39" t="s">
        <v>2870</v>
      </c>
      <c r="P141" s="39" t="str">
        <f t="shared" si="2"/>
        <v>CCM Born</v>
      </c>
      <c r="Q141" s="39">
        <v>24</v>
      </c>
      <c r="R141" s="68" t="s">
        <v>2</v>
      </c>
    </row>
    <row r="142" spans="1:18" x14ac:dyDescent="0.3">
      <c r="A142" s="67" t="s">
        <v>4733</v>
      </c>
      <c r="B142" s="39" t="s">
        <v>3019</v>
      </c>
      <c r="C142" s="39"/>
      <c r="D142" s="39"/>
      <c r="E142" s="39"/>
      <c r="F142" s="39"/>
      <c r="G142" s="39"/>
      <c r="H142" s="39"/>
      <c r="I142" s="39"/>
      <c r="J142" s="39"/>
      <c r="K142" s="39" t="s">
        <v>1921</v>
      </c>
      <c r="L142" s="39" t="s">
        <v>1922</v>
      </c>
      <c r="M142" s="39" t="s">
        <v>2887</v>
      </c>
      <c r="N142" s="39" t="s">
        <v>519</v>
      </c>
      <c r="O142" s="39" t="s">
        <v>2870</v>
      </c>
      <c r="P142" s="39" t="str">
        <f t="shared" si="2"/>
        <v>CCM Born</v>
      </c>
      <c r="Q142" s="39">
        <v>8</v>
      </c>
      <c r="R142" s="68" t="s">
        <v>2</v>
      </c>
    </row>
    <row r="143" spans="1:18" x14ac:dyDescent="0.3">
      <c r="A143" s="67" t="s">
        <v>4734</v>
      </c>
      <c r="B143" s="39" t="s">
        <v>3020</v>
      </c>
      <c r="C143" s="39"/>
      <c r="D143" s="39"/>
      <c r="E143" s="39"/>
      <c r="F143" s="39"/>
      <c r="G143" s="39"/>
      <c r="H143" s="39"/>
      <c r="I143" s="39"/>
      <c r="J143" s="39"/>
      <c r="K143" s="39" t="s">
        <v>1948</v>
      </c>
      <c r="L143" s="39" t="s">
        <v>1949</v>
      </c>
      <c r="M143" s="39" t="s">
        <v>2887</v>
      </c>
      <c r="N143" s="39" t="s">
        <v>519</v>
      </c>
      <c r="O143" s="39" t="s">
        <v>2870</v>
      </c>
      <c r="P143" s="39" t="str">
        <f t="shared" si="2"/>
        <v>CCM Born</v>
      </c>
      <c r="Q143" s="39">
        <v>127</v>
      </c>
      <c r="R143" s="68" t="s">
        <v>2</v>
      </c>
    </row>
    <row r="144" spans="1:18" x14ac:dyDescent="0.3">
      <c r="A144" s="67" t="s">
        <v>4735</v>
      </c>
      <c r="B144" s="39" t="s">
        <v>3021</v>
      </c>
      <c r="C144" s="39"/>
      <c r="D144" s="39"/>
      <c r="E144" s="39"/>
      <c r="F144" s="39"/>
      <c r="G144" s="39"/>
      <c r="H144" s="39"/>
      <c r="I144" s="39"/>
      <c r="J144" s="39"/>
      <c r="K144" s="39" t="s">
        <v>1921</v>
      </c>
      <c r="L144" s="39" t="s">
        <v>1922</v>
      </c>
      <c r="M144" s="39" t="s">
        <v>2887</v>
      </c>
      <c r="N144" s="39" t="s">
        <v>519</v>
      </c>
      <c r="O144" s="39" t="s">
        <v>2870</v>
      </c>
      <c r="P144" s="39" t="str">
        <f t="shared" si="2"/>
        <v>CCM Born</v>
      </c>
      <c r="Q144" s="39">
        <v>6</v>
      </c>
      <c r="R144" s="68" t="s">
        <v>2</v>
      </c>
    </row>
    <row r="145" spans="1:18" x14ac:dyDescent="0.3">
      <c r="A145" s="67" t="s">
        <v>4736</v>
      </c>
      <c r="B145" s="39" t="s">
        <v>3022</v>
      </c>
      <c r="C145" s="39"/>
      <c r="D145" s="39"/>
      <c r="E145" s="39"/>
      <c r="F145" s="39"/>
      <c r="G145" s="39"/>
      <c r="H145" s="39"/>
      <c r="I145" s="39"/>
      <c r="J145" s="39"/>
      <c r="K145" s="39" t="s">
        <v>2490</v>
      </c>
      <c r="L145" s="39" t="s">
        <v>2491</v>
      </c>
      <c r="M145" s="39" t="s">
        <v>2887</v>
      </c>
      <c r="N145" s="39" t="s">
        <v>519</v>
      </c>
      <c r="O145" s="39" t="s">
        <v>2870</v>
      </c>
      <c r="P145" s="39" t="str">
        <f t="shared" si="2"/>
        <v>CCM Born</v>
      </c>
      <c r="Q145" s="39">
        <v>1214</v>
      </c>
      <c r="R145" s="68" t="s">
        <v>2</v>
      </c>
    </row>
    <row r="146" spans="1:18" x14ac:dyDescent="0.3">
      <c r="A146" s="67" t="s">
        <v>4737</v>
      </c>
      <c r="B146" s="39" t="s">
        <v>3023</v>
      </c>
      <c r="C146" s="39"/>
      <c r="D146" s="39"/>
      <c r="E146" s="39"/>
      <c r="F146" s="39"/>
      <c r="G146" s="39"/>
      <c r="H146" s="39"/>
      <c r="I146" s="39"/>
      <c r="J146" s="39"/>
      <c r="K146" s="39" t="s">
        <v>1999</v>
      </c>
      <c r="L146" s="39" t="s">
        <v>2000</v>
      </c>
      <c r="M146" s="39" t="s">
        <v>2887</v>
      </c>
      <c r="N146" s="39" t="s">
        <v>519</v>
      </c>
      <c r="O146" s="39" t="s">
        <v>2870</v>
      </c>
      <c r="P146" s="39" t="str">
        <f t="shared" si="2"/>
        <v>CCM Born</v>
      </c>
      <c r="Q146" s="39">
        <v>136</v>
      </c>
      <c r="R146" s="68" t="s">
        <v>2</v>
      </c>
    </row>
    <row r="147" spans="1:18" x14ac:dyDescent="0.3">
      <c r="A147" s="67" t="s">
        <v>4738</v>
      </c>
      <c r="B147" s="39" t="s">
        <v>3024</v>
      </c>
      <c r="C147" s="39"/>
      <c r="D147" s="39"/>
      <c r="E147" s="39"/>
      <c r="F147" s="39"/>
      <c r="G147" s="39"/>
      <c r="H147" s="39"/>
      <c r="I147" s="39"/>
      <c r="J147" s="39"/>
      <c r="K147" s="39" t="s">
        <v>3016</v>
      </c>
      <c r="L147" s="39" t="s">
        <v>6708</v>
      </c>
      <c r="M147" s="39" t="s">
        <v>2887</v>
      </c>
      <c r="N147" s="39" t="s">
        <v>519</v>
      </c>
      <c r="O147" s="39" t="s">
        <v>2870</v>
      </c>
      <c r="P147" s="39" t="str">
        <f t="shared" si="2"/>
        <v>CCM Born</v>
      </c>
      <c r="Q147" s="39">
        <v>1006</v>
      </c>
      <c r="R147" s="68" t="s">
        <v>2</v>
      </c>
    </row>
    <row r="148" spans="1:18" x14ac:dyDescent="0.3">
      <c r="A148" s="67" t="s">
        <v>4739</v>
      </c>
      <c r="B148" s="39" t="s">
        <v>3025</v>
      </c>
      <c r="C148" s="39"/>
      <c r="D148" s="39"/>
      <c r="E148" s="39"/>
      <c r="F148" s="39"/>
      <c r="G148" s="39"/>
      <c r="H148" s="39"/>
      <c r="I148" s="39"/>
      <c r="J148" s="39"/>
      <c r="K148" s="39" t="s">
        <v>2490</v>
      </c>
      <c r="L148" s="39" t="s">
        <v>2491</v>
      </c>
      <c r="M148" s="39" t="s">
        <v>2887</v>
      </c>
      <c r="N148" s="39" t="s">
        <v>519</v>
      </c>
      <c r="O148" s="39" t="s">
        <v>2870</v>
      </c>
      <c r="P148" s="39" t="str">
        <f t="shared" si="2"/>
        <v>CCM Born</v>
      </c>
      <c r="Q148" s="39">
        <v>217</v>
      </c>
      <c r="R148" s="68" t="s">
        <v>2</v>
      </c>
    </row>
    <row r="149" spans="1:18" x14ac:dyDescent="0.3">
      <c r="A149" s="67" t="s">
        <v>4740</v>
      </c>
      <c r="B149" s="39" t="s">
        <v>3026</v>
      </c>
      <c r="C149" s="39"/>
      <c r="D149" s="39"/>
      <c r="E149" s="39"/>
      <c r="F149" s="39"/>
      <c r="G149" s="39"/>
      <c r="H149" s="39"/>
      <c r="I149" s="39"/>
      <c r="J149" s="39"/>
      <c r="K149" s="39" t="s">
        <v>3016</v>
      </c>
      <c r="L149" s="39" t="s">
        <v>6708</v>
      </c>
      <c r="M149" s="39" t="s">
        <v>2887</v>
      </c>
      <c r="N149" s="39" t="s">
        <v>519</v>
      </c>
      <c r="O149" s="39" t="s">
        <v>2870</v>
      </c>
      <c r="P149" s="39" t="str">
        <f t="shared" si="2"/>
        <v>CCM Born</v>
      </c>
      <c r="Q149" s="39">
        <v>35</v>
      </c>
      <c r="R149" s="68" t="s">
        <v>2</v>
      </c>
    </row>
    <row r="150" spans="1:18" x14ac:dyDescent="0.3">
      <c r="A150" s="67" t="s">
        <v>4741</v>
      </c>
      <c r="B150" s="39" t="s">
        <v>3027</v>
      </c>
      <c r="C150" s="39"/>
      <c r="D150" s="39"/>
      <c r="E150" s="39"/>
      <c r="F150" s="39"/>
      <c r="G150" s="39"/>
      <c r="H150" s="39"/>
      <c r="I150" s="39"/>
      <c r="J150" s="39"/>
      <c r="K150" s="39" t="s">
        <v>652</v>
      </c>
      <c r="L150" s="39" t="s">
        <v>653</v>
      </c>
      <c r="M150" s="39" t="s">
        <v>2887</v>
      </c>
      <c r="N150" s="39" t="s">
        <v>519</v>
      </c>
      <c r="O150" s="39" t="s">
        <v>2870</v>
      </c>
      <c r="P150" s="39" t="str">
        <f t="shared" si="2"/>
        <v>CCM Born</v>
      </c>
      <c r="Q150" s="39">
        <v>67</v>
      </c>
      <c r="R150" s="68" t="s">
        <v>2</v>
      </c>
    </row>
    <row r="151" spans="1:18" x14ac:dyDescent="0.3">
      <c r="A151" s="67" t="s">
        <v>4742</v>
      </c>
      <c r="B151" s="39" t="s">
        <v>3028</v>
      </c>
      <c r="C151" s="39"/>
      <c r="D151" s="39"/>
      <c r="E151" s="39"/>
      <c r="F151" s="39"/>
      <c r="G151" s="39"/>
      <c r="H151" s="39"/>
      <c r="I151" s="39"/>
      <c r="J151" s="39"/>
      <c r="K151" s="39" t="s">
        <v>6726</v>
      </c>
      <c r="L151" s="39" t="s">
        <v>6727</v>
      </c>
      <c r="M151" s="39" t="s">
        <v>2887</v>
      </c>
      <c r="N151" s="39" t="s">
        <v>519</v>
      </c>
      <c r="O151" s="39" t="s">
        <v>2870</v>
      </c>
      <c r="P151" s="39" t="str">
        <f t="shared" si="2"/>
        <v>CCM Born</v>
      </c>
      <c r="Q151" s="39">
        <v>13</v>
      </c>
      <c r="R151" s="68" t="s">
        <v>2</v>
      </c>
    </row>
    <row r="152" spans="1:18" x14ac:dyDescent="0.3">
      <c r="A152" s="67" t="s">
        <v>4743</v>
      </c>
      <c r="B152" s="39" t="s">
        <v>3029</v>
      </c>
      <c r="C152" s="39"/>
      <c r="D152" s="39"/>
      <c r="E152" s="39"/>
      <c r="F152" s="39"/>
      <c r="G152" s="39"/>
      <c r="H152" s="39"/>
      <c r="I152" s="39"/>
      <c r="J152" s="39"/>
      <c r="K152" s="39" t="s">
        <v>6724</v>
      </c>
      <c r="L152" s="39" t="s">
        <v>6725</v>
      </c>
      <c r="M152" s="39" t="s">
        <v>2887</v>
      </c>
      <c r="N152" s="39" t="s">
        <v>519</v>
      </c>
      <c r="O152" s="39" t="s">
        <v>2870</v>
      </c>
      <c r="P152" s="39" t="str">
        <f t="shared" si="2"/>
        <v>CCM Born</v>
      </c>
      <c r="Q152" s="39">
        <v>29</v>
      </c>
      <c r="R152" s="68" t="s">
        <v>2</v>
      </c>
    </row>
    <row r="153" spans="1:18" x14ac:dyDescent="0.3">
      <c r="A153" s="67" t="s">
        <v>4744</v>
      </c>
      <c r="B153" s="39" t="s">
        <v>3030</v>
      </c>
      <c r="C153" s="39"/>
      <c r="D153" s="39"/>
      <c r="E153" s="39"/>
      <c r="F153" s="39"/>
      <c r="G153" s="39"/>
      <c r="H153" s="39"/>
      <c r="I153" s="39"/>
      <c r="J153" s="39"/>
      <c r="K153" s="39" t="s">
        <v>6726</v>
      </c>
      <c r="L153" s="39" t="s">
        <v>6727</v>
      </c>
      <c r="M153" s="39" t="s">
        <v>2887</v>
      </c>
      <c r="N153" s="39" t="s">
        <v>519</v>
      </c>
      <c r="O153" s="39" t="s">
        <v>2870</v>
      </c>
      <c r="P153" s="39" t="str">
        <f t="shared" si="2"/>
        <v>CCM Born</v>
      </c>
      <c r="Q153" s="39">
        <v>14</v>
      </c>
      <c r="R153" s="68" t="s">
        <v>2</v>
      </c>
    </row>
    <row r="154" spans="1:18" x14ac:dyDescent="0.3">
      <c r="A154" s="67" t="s">
        <v>4745</v>
      </c>
      <c r="B154" s="39" t="s">
        <v>3031</v>
      </c>
      <c r="C154" s="39"/>
      <c r="D154" s="39"/>
      <c r="E154" s="39"/>
      <c r="F154" s="39"/>
      <c r="G154" s="39"/>
      <c r="H154" s="39"/>
      <c r="I154" s="39"/>
      <c r="J154" s="39"/>
      <c r="K154" s="39" t="s">
        <v>6726</v>
      </c>
      <c r="L154" s="39" t="s">
        <v>6727</v>
      </c>
      <c r="M154" s="39" t="s">
        <v>2887</v>
      </c>
      <c r="N154" s="39" t="s">
        <v>519</v>
      </c>
      <c r="O154" s="39" t="s">
        <v>2870</v>
      </c>
      <c r="P154" s="39" t="str">
        <f t="shared" si="2"/>
        <v>CCM Born</v>
      </c>
      <c r="Q154" s="39">
        <v>74</v>
      </c>
      <c r="R154" s="68" t="s">
        <v>2</v>
      </c>
    </row>
    <row r="155" spans="1:18" x14ac:dyDescent="0.3">
      <c r="A155" s="67" t="s">
        <v>4746</v>
      </c>
      <c r="B155" s="39" t="s">
        <v>3032</v>
      </c>
      <c r="C155" s="39"/>
      <c r="D155" s="39"/>
      <c r="E155" s="39"/>
      <c r="F155" s="39"/>
      <c r="G155" s="39"/>
      <c r="H155" s="39"/>
      <c r="I155" s="39"/>
      <c r="J155" s="39"/>
      <c r="K155" s="39" t="s">
        <v>2502</v>
      </c>
      <c r="L155" s="39" t="s">
        <v>2503</v>
      </c>
      <c r="M155" s="39" t="s">
        <v>2887</v>
      </c>
      <c r="N155" s="39" t="s">
        <v>519</v>
      </c>
      <c r="O155" s="39" t="s">
        <v>2870</v>
      </c>
      <c r="P155" s="39" t="str">
        <f t="shared" si="2"/>
        <v>CCM Born</v>
      </c>
      <c r="Q155" s="39">
        <v>35</v>
      </c>
      <c r="R155" s="68" t="s">
        <v>2</v>
      </c>
    </row>
    <row r="156" spans="1:18" x14ac:dyDescent="0.3">
      <c r="A156" s="67" t="s">
        <v>4747</v>
      </c>
      <c r="B156" s="39" t="s">
        <v>3033</v>
      </c>
      <c r="C156" s="39"/>
      <c r="D156" s="39"/>
      <c r="E156" s="39"/>
      <c r="F156" s="39"/>
      <c r="G156" s="39"/>
      <c r="H156" s="39"/>
      <c r="I156" s="39"/>
      <c r="J156" s="39"/>
      <c r="K156" s="39" t="s">
        <v>6726</v>
      </c>
      <c r="L156" s="39" t="s">
        <v>6727</v>
      </c>
      <c r="M156" s="39" t="s">
        <v>2887</v>
      </c>
      <c r="N156" s="39" t="s">
        <v>519</v>
      </c>
      <c r="O156" s="39" t="s">
        <v>2870</v>
      </c>
      <c r="P156" s="39" t="str">
        <f t="shared" si="2"/>
        <v>CCM Born</v>
      </c>
      <c r="Q156" s="39">
        <v>60</v>
      </c>
      <c r="R156" s="68" t="s">
        <v>2</v>
      </c>
    </row>
    <row r="157" spans="1:18" x14ac:dyDescent="0.3">
      <c r="A157" s="67" t="s">
        <v>4748</v>
      </c>
      <c r="B157" s="39" t="s">
        <v>3034</v>
      </c>
      <c r="C157" s="39"/>
      <c r="D157" s="39"/>
      <c r="E157" s="39"/>
      <c r="F157" s="39"/>
      <c r="G157" s="39"/>
      <c r="H157" s="39"/>
      <c r="I157" s="39"/>
      <c r="J157" s="39"/>
      <c r="K157" s="39" t="s">
        <v>6726</v>
      </c>
      <c r="L157" s="39" t="s">
        <v>6727</v>
      </c>
      <c r="M157" s="39" t="s">
        <v>2887</v>
      </c>
      <c r="N157" s="39" t="s">
        <v>519</v>
      </c>
      <c r="O157" s="39" t="s">
        <v>2870</v>
      </c>
      <c r="P157" s="39" t="str">
        <f t="shared" si="2"/>
        <v>CCM Born</v>
      </c>
      <c r="Q157" s="39">
        <v>34</v>
      </c>
      <c r="R157" s="68" t="s">
        <v>2</v>
      </c>
    </row>
    <row r="158" spans="1:18" x14ac:dyDescent="0.3">
      <c r="A158" s="67" t="s">
        <v>4749</v>
      </c>
      <c r="B158" s="39" t="s">
        <v>3035</v>
      </c>
      <c r="C158" s="39"/>
      <c r="D158" s="39"/>
      <c r="E158" s="39"/>
      <c r="F158" s="39"/>
      <c r="G158" s="39"/>
      <c r="H158" s="39"/>
      <c r="I158" s="39"/>
      <c r="J158" s="39"/>
      <c r="K158" s="39" t="s">
        <v>2196</v>
      </c>
      <c r="L158" s="39" t="s">
        <v>2197</v>
      </c>
      <c r="M158" s="39" t="s">
        <v>2887</v>
      </c>
      <c r="N158" s="39" t="s">
        <v>519</v>
      </c>
      <c r="O158" s="39" t="s">
        <v>2870</v>
      </c>
      <c r="P158" s="39" t="str">
        <f t="shared" si="2"/>
        <v>CCM Born</v>
      </c>
      <c r="Q158" s="39">
        <v>38</v>
      </c>
      <c r="R158" s="68" t="s">
        <v>2</v>
      </c>
    </row>
    <row r="159" spans="1:18" x14ac:dyDescent="0.3">
      <c r="A159" s="67" t="s">
        <v>4750</v>
      </c>
      <c r="B159" s="39" t="s">
        <v>3036</v>
      </c>
      <c r="C159" s="39"/>
      <c r="D159" s="39"/>
      <c r="E159" s="39"/>
      <c r="F159" s="39"/>
      <c r="G159" s="39"/>
      <c r="H159" s="39"/>
      <c r="I159" s="39"/>
      <c r="J159" s="39"/>
      <c r="K159" s="39" t="s">
        <v>2196</v>
      </c>
      <c r="L159" s="39" t="s">
        <v>2197</v>
      </c>
      <c r="M159" s="39" t="s">
        <v>2887</v>
      </c>
      <c r="N159" s="39" t="s">
        <v>519</v>
      </c>
      <c r="O159" s="39" t="s">
        <v>2870</v>
      </c>
      <c r="P159" s="39" t="str">
        <f t="shared" si="2"/>
        <v>CCM Born</v>
      </c>
      <c r="Q159" s="39">
        <v>107</v>
      </c>
      <c r="R159" s="68" t="s">
        <v>2</v>
      </c>
    </row>
    <row r="160" spans="1:18" x14ac:dyDescent="0.3">
      <c r="A160" s="67" t="s">
        <v>4751</v>
      </c>
      <c r="B160" s="39" t="s">
        <v>3037</v>
      </c>
      <c r="C160" s="39"/>
      <c r="D160" s="39"/>
      <c r="E160" s="39"/>
      <c r="F160" s="39"/>
      <c r="G160" s="39"/>
      <c r="H160" s="39"/>
      <c r="I160" s="39"/>
      <c r="J160" s="39"/>
      <c r="K160" s="39" t="s">
        <v>2061</v>
      </c>
      <c r="L160" s="39" t="s">
        <v>2062</v>
      </c>
      <c r="M160" s="39" t="s">
        <v>2887</v>
      </c>
      <c r="N160" s="39" t="s">
        <v>519</v>
      </c>
      <c r="O160" s="39" t="s">
        <v>2870</v>
      </c>
      <c r="P160" s="39" t="str">
        <f t="shared" si="2"/>
        <v>CCM Born</v>
      </c>
      <c r="Q160" s="39">
        <v>36</v>
      </c>
      <c r="R160" s="68" t="s">
        <v>2</v>
      </c>
    </row>
    <row r="161" spans="1:18" x14ac:dyDescent="0.3">
      <c r="A161" s="67" t="s">
        <v>4752</v>
      </c>
      <c r="B161" s="39" t="s">
        <v>3038</v>
      </c>
      <c r="C161" s="39"/>
      <c r="D161" s="39"/>
      <c r="E161" s="39"/>
      <c r="F161" s="39"/>
      <c r="G161" s="39"/>
      <c r="H161" s="39"/>
      <c r="I161" s="39"/>
      <c r="J161" s="39"/>
      <c r="K161" s="39" t="s">
        <v>2196</v>
      </c>
      <c r="L161" s="39" t="s">
        <v>2197</v>
      </c>
      <c r="M161" s="39" t="s">
        <v>2887</v>
      </c>
      <c r="N161" s="39" t="s">
        <v>519</v>
      </c>
      <c r="O161" s="39" t="s">
        <v>2870</v>
      </c>
      <c r="P161" s="39" t="str">
        <f t="shared" si="2"/>
        <v>CCM Born</v>
      </c>
      <c r="Q161" s="39">
        <v>180</v>
      </c>
      <c r="R161" s="68" t="s">
        <v>2</v>
      </c>
    </row>
    <row r="162" spans="1:18" x14ac:dyDescent="0.3">
      <c r="A162" s="67" t="s">
        <v>4753</v>
      </c>
      <c r="B162" s="39" t="s">
        <v>3039</v>
      </c>
      <c r="C162" s="39"/>
      <c r="D162" s="39"/>
      <c r="E162" s="39"/>
      <c r="F162" s="39"/>
      <c r="G162" s="39"/>
      <c r="H162" s="39"/>
      <c r="I162" s="39"/>
      <c r="J162" s="39"/>
      <c r="K162" s="39" t="s">
        <v>2061</v>
      </c>
      <c r="L162" s="39" t="s">
        <v>2062</v>
      </c>
      <c r="M162" s="39" t="s">
        <v>2887</v>
      </c>
      <c r="N162" s="39" t="s">
        <v>519</v>
      </c>
      <c r="O162" s="39" t="s">
        <v>2870</v>
      </c>
      <c r="P162" s="39" t="str">
        <f t="shared" si="2"/>
        <v>CCM Born</v>
      </c>
      <c r="Q162" s="39">
        <v>534</v>
      </c>
      <c r="R162" s="68" t="s">
        <v>2</v>
      </c>
    </row>
    <row r="163" spans="1:18" x14ac:dyDescent="0.3">
      <c r="A163" s="67" t="s">
        <v>4754</v>
      </c>
      <c r="B163" s="39" t="s">
        <v>3040</v>
      </c>
      <c r="C163" s="39"/>
      <c r="D163" s="39"/>
      <c r="E163" s="39"/>
      <c r="F163" s="39"/>
      <c r="G163" s="39"/>
      <c r="H163" s="39"/>
      <c r="I163" s="39"/>
      <c r="J163" s="39"/>
      <c r="K163" s="39" t="s">
        <v>2018</v>
      </c>
      <c r="L163" s="39" t="s">
        <v>2019</v>
      </c>
      <c r="M163" s="39" t="s">
        <v>2887</v>
      </c>
      <c r="N163" s="39" t="s">
        <v>519</v>
      </c>
      <c r="O163" s="39" t="s">
        <v>2870</v>
      </c>
      <c r="P163" s="39" t="str">
        <f t="shared" si="2"/>
        <v>CCM Born</v>
      </c>
      <c r="Q163" s="39">
        <v>3</v>
      </c>
      <c r="R163" s="68" t="s">
        <v>2</v>
      </c>
    </row>
    <row r="164" spans="1:18" x14ac:dyDescent="0.3">
      <c r="A164" s="67" t="s">
        <v>4755</v>
      </c>
      <c r="B164" s="39" t="s">
        <v>3041</v>
      </c>
      <c r="C164" s="39"/>
      <c r="D164" s="39"/>
      <c r="E164" s="39"/>
      <c r="F164" s="39"/>
      <c r="G164" s="39"/>
      <c r="H164" s="39"/>
      <c r="I164" s="39"/>
      <c r="J164" s="39"/>
      <c r="K164" s="39" t="s">
        <v>2018</v>
      </c>
      <c r="L164" s="39" t="s">
        <v>2019</v>
      </c>
      <c r="M164" s="39" t="s">
        <v>2887</v>
      </c>
      <c r="N164" s="39" t="s">
        <v>519</v>
      </c>
      <c r="O164" s="39" t="s">
        <v>2870</v>
      </c>
      <c r="P164" s="39" t="str">
        <f t="shared" si="2"/>
        <v>CCM Born</v>
      </c>
      <c r="Q164" s="39">
        <v>309</v>
      </c>
      <c r="R164" s="68" t="s">
        <v>2</v>
      </c>
    </row>
    <row r="165" spans="1:18" x14ac:dyDescent="0.3">
      <c r="A165" s="67" t="s">
        <v>4756</v>
      </c>
      <c r="B165" s="39" t="s">
        <v>3042</v>
      </c>
      <c r="C165" s="39"/>
      <c r="D165" s="39"/>
      <c r="E165" s="39"/>
      <c r="F165" s="39"/>
      <c r="G165" s="39"/>
      <c r="H165" s="39"/>
      <c r="I165" s="39"/>
      <c r="J165" s="39"/>
      <c r="K165" s="39" t="s">
        <v>2018</v>
      </c>
      <c r="L165" s="39" t="s">
        <v>2019</v>
      </c>
      <c r="M165" s="39" t="s">
        <v>2887</v>
      </c>
      <c r="N165" s="39" t="s">
        <v>519</v>
      </c>
      <c r="O165" s="39" t="s">
        <v>2870</v>
      </c>
      <c r="P165" s="39" t="str">
        <f t="shared" si="2"/>
        <v>CCM Born</v>
      </c>
      <c r="Q165" s="39">
        <v>70</v>
      </c>
      <c r="R165" s="68" t="s">
        <v>2</v>
      </c>
    </row>
    <row r="166" spans="1:18" x14ac:dyDescent="0.3">
      <c r="A166" s="67" t="s">
        <v>4757</v>
      </c>
      <c r="B166" s="39" t="s">
        <v>3043</v>
      </c>
      <c r="C166" s="39"/>
      <c r="D166" s="39"/>
      <c r="E166" s="39"/>
      <c r="F166" s="39"/>
      <c r="G166" s="39"/>
      <c r="H166" s="39"/>
      <c r="I166" s="39"/>
      <c r="J166" s="39"/>
      <c r="K166" s="39" t="s">
        <v>652</v>
      </c>
      <c r="L166" s="39" t="s">
        <v>653</v>
      </c>
      <c r="M166" s="39" t="s">
        <v>2887</v>
      </c>
      <c r="N166" s="39" t="s">
        <v>519</v>
      </c>
      <c r="O166" s="39" t="s">
        <v>2870</v>
      </c>
      <c r="P166" s="39" t="str">
        <f t="shared" si="2"/>
        <v>CCM Born</v>
      </c>
      <c r="Q166" s="39">
        <v>263</v>
      </c>
      <c r="R166" s="68" t="s">
        <v>2</v>
      </c>
    </row>
    <row r="167" spans="1:18" x14ac:dyDescent="0.3">
      <c r="A167" s="67" t="s">
        <v>4758</v>
      </c>
      <c r="B167" s="39" t="s">
        <v>3044</v>
      </c>
      <c r="C167" s="39"/>
      <c r="D167" s="39"/>
      <c r="E167" s="39"/>
      <c r="F167" s="39"/>
      <c r="G167" s="39"/>
      <c r="H167" s="39"/>
      <c r="I167" s="39"/>
      <c r="J167" s="39"/>
      <c r="K167" s="39" t="s">
        <v>2211</v>
      </c>
      <c r="L167" s="39" t="s">
        <v>2212</v>
      </c>
      <c r="M167" s="39" t="s">
        <v>2887</v>
      </c>
      <c r="N167" s="39" t="s">
        <v>519</v>
      </c>
      <c r="O167" s="39" t="s">
        <v>2870</v>
      </c>
      <c r="P167" s="39" t="str">
        <f t="shared" si="2"/>
        <v>CCM Born</v>
      </c>
      <c r="Q167" s="39">
        <v>155</v>
      </c>
      <c r="R167" s="68" t="s">
        <v>2</v>
      </c>
    </row>
    <row r="168" spans="1:18" x14ac:dyDescent="0.3">
      <c r="A168" s="67" t="s">
        <v>4759</v>
      </c>
      <c r="B168" s="39" t="s">
        <v>3045</v>
      </c>
      <c r="C168" s="39"/>
      <c r="D168" s="39"/>
      <c r="E168" s="39"/>
      <c r="F168" s="39"/>
      <c r="G168" s="39"/>
      <c r="H168" s="39"/>
      <c r="I168" s="39"/>
      <c r="J168" s="39"/>
      <c r="K168" s="39" t="s">
        <v>2371</v>
      </c>
      <c r="L168" s="39" t="s">
        <v>2372</v>
      </c>
      <c r="M168" s="39" t="s">
        <v>2887</v>
      </c>
      <c r="N168" s="39" t="s">
        <v>519</v>
      </c>
      <c r="O168" s="39" t="s">
        <v>2870</v>
      </c>
      <c r="P168" s="39" t="str">
        <f t="shared" si="2"/>
        <v>CCM Born</v>
      </c>
      <c r="Q168" s="39">
        <v>32</v>
      </c>
      <c r="R168" s="68" t="s">
        <v>2</v>
      </c>
    </row>
    <row r="169" spans="1:18" x14ac:dyDescent="0.3">
      <c r="A169" s="67" t="s">
        <v>4760</v>
      </c>
      <c r="B169" s="39" t="s">
        <v>3046</v>
      </c>
      <c r="C169" s="39"/>
      <c r="D169" s="39"/>
      <c r="E169" s="39"/>
      <c r="F169" s="39"/>
      <c r="G169" s="39"/>
      <c r="H169" s="39"/>
      <c r="I169" s="39"/>
      <c r="J169" s="39"/>
      <c r="K169" s="39" t="s">
        <v>2178</v>
      </c>
      <c r="L169" s="39" t="s">
        <v>2179</v>
      </c>
      <c r="M169" s="39" t="s">
        <v>2887</v>
      </c>
      <c r="N169" s="39" t="s">
        <v>519</v>
      </c>
      <c r="O169" s="39" t="s">
        <v>2870</v>
      </c>
      <c r="P169" s="39" t="str">
        <f t="shared" si="2"/>
        <v>CCM Born</v>
      </c>
      <c r="Q169" s="39">
        <v>57</v>
      </c>
      <c r="R169" s="68" t="s">
        <v>2</v>
      </c>
    </row>
    <row r="170" spans="1:18" x14ac:dyDescent="0.3">
      <c r="A170" s="67" t="s">
        <v>4761</v>
      </c>
      <c r="B170" s="39" t="s">
        <v>3047</v>
      </c>
      <c r="C170" s="39"/>
      <c r="D170" s="39"/>
      <c r="E170" s="39"/>
      <c r="F170" s="39"/>
      <c r="G170" s="39"/>
      <c r="H170" s="39"/>
      <c r="I170" s="39"/>
      <c r="J170" s="39"/>
      <c r="K170" s="39" t="s">
        <v>2100</v>
      </c>
      <c r="L170" s="39" t="s">
        <v>2101</v>
      </c>
      <c r="M170" s="39" t="s">
        <v>2887</v>
      </c>
      <c r="N170" s="39" t="s">
        <v>519</v>
      </c>
      <c r="O170" s="39" t="s">
        <v>2870</v>
      </c>
      <c r="P170" s="39" t="str">
        <f t="shared" si="2"/>
        <v>CCM Born</v>
      </c>
      <c r="Q170" s="39">
        <v>115</v>
      </c>
      <c r="R170" s="68" t="s">
        <v>2</v>
      </c>
    </row>
    <row r="171" spans="1:18" x14ac:dyDescent="0.3">
      <c r="A171" s="67" t="s">
        <v>4762</v>
      </c>
      <c r="B171" s="39" t="s">
        <v>3048</v>
      </c>
      <c r="C171" s="39"/>
      <c r="D171" s="39"/>
      <c r="E171" s="39"/>
      <c r="F171" s="39"/>
      <c r="G171" s="39"/>
      <c r="H171" s="39"/>
      <c r="I171" s="39"/>
      <c r="J171" s="39"/>
      <c r="K171" s="39" t="s">
        <v>2211</v>
      </c>
      <c r="L171" s="39" t="s">
        <v>2212</v>
      </c>
      <c r="M171" s="39" t="s">
        <v>2887</v>
      </c>
      <c r="N171" s="39" t="s">
        <v>519</v>
      </c>
      <c r="O171" s="39" t="s">
        <v>2870</v>
      </c>
      <c r="P171" s="39" t="str">
        <f t="shared" si="2"/>
        <v>CCM Born</v>
      </c>
      <c r="Q171" s="39">
        <v>2</v>
      </c>
      <c r="R171" s="68" t="s">
        <v>2</v>
      </c>
    </row>
    <row r="172" spans="1:18" x14ac:dyDescent="0.3">
      <c r="A172" s="67" t="s">
        <v>4763</v>
      </c>
      <c r="B172" s="39" t="s">
        <v>3049</v>
      </c>
      <c r="C172" s="39"/>
      <c r="D172" s="39"/>
      <c r="E172" s="39"/>
      <c r="F172" s="39"/>
      <c r="G172" s="39"/>
      <c r="H172" s="39"/>
      <c r="I172" s="39"/>
      <c r="J172" s="39"/>
      <c r="K172" s="39" t="s">
        <v>2572</v>
      </c>
      <c r="L172" s="39" t="s">
        <v>2573</v>
      </c>
      <c r="M172" s="39" t="s">
        <v>2880</v>
      </c>
      <c r="N172" s="39" t="s">
        <v>64</v>
      </c>
      <c r="O172" s="39" t="s">
        <v>2870</v>
      </c>
      <c r="P172" s="39" t="str">
        <f t="shared" si="2"/>
        <v>CCM Born</v>
      </c>
      <c r="Q172" s="39">
        <v>1</v>
      </c>
      <c r="R172" s="68" t="s">
        <v>2</v>
      </c>
    </row>
    <row r="173" spans="1:18" x14ac:dyDescent="0.3">
      <c r="A173" s="67" t="s">
        <v>4764</v>
      </c>
      <c r="B173" s="39" t="s">
        <v>3050</v>
      </c>
      <c r="C173" s="39"/>
      <c r="D173" s="39"/>
      <c r="E173" s="39"/>
      <c r="F173" s="39"/>
      <c r="G173" s="39"/>
      <c r="H173" s="39"/>
      <c r="I173" s="39"/>
      <c r="J173" s="39"/>
      <c r="K173" s="39" t="s">
        <v>2872</v>
      </c>
      <c r="L173" s="39" t="s">
        <v>6701</v>
      </c>
      <c r="M173" s="39" t="s">
        <v>2873</v>
      </c>
      <c r="N173" s="39" t="s">
        <v>6700</v>
      </c>
      <c r="O173" s="39" t="s">
        <v>2870</v>
      </c>
      <c r="P173" s="39" t="str">
        <f t="shared" si="2"/>
        <v>CCM Born</v>
      </c>
      <c r="Q173" s="39">
        <v>4</v>
      </c>
      <c r="R173" s="68" t="s">
        <v>2</v>
      </c>
    </row>
    <row r="174" spans="1:18" x14ac:dyDescent="0.3">
      <c r="A174" s="67" t="s">
        <v>4765</v>
      </c>
      <c r="B174" s="39" t="s">
        <v>3051</v>
      </c>
      <c r="C174" s="39"/>
      <c r="D174" s="39"/>
      <c r="E174" s="39"/>
      <c r="F174" s="39"/>
      <c r="G174" s="39"/>
      <c r="H174" s="39"/>
      <c r="I174" s="39"/>
      <c r="J174" s="39"/>
      <c r="K174" s="39" t="s">
        <v>2872</v>
      </c>
      <c r="L174" s="39" t="s">
        <v>6701</v>
      </c>
      <c r="M174" s="39" t="s">
        <v>2873</v>
      </c>
      <c r="N174" s="39" t="s">
        <v>6700</v>
      </c>
      <c r="O174" s="39" t="s">
        <v>2870</v>
      </c>
      <c r="P174" s="39" t="str">
        <f t="shared" si="2"/>
        <v>CCM Born</v>
      </c>
      <c r="Q174" s="39">
        <v>1</v>
      </c>
      <c r="R174" s="68" t="s">
        <v>2</v>
      </c>
    </row>
    <row r="175" spans="1:18" x14ac:dyDescent="0.3">
      <c r="A175" s="67" t="s">
        <v>4766</v>
      </c>
      <c r="B175" s="39" t="s">
        <v>3052</v>
      </c>
      <c r="C175" s="39"/>
      <c r="D175" s="39"/>
      <c r="E175" s="39"/>
      <c r="F175" s="39"/>
      <c r="G175" s="39"/>
      <c r="H175" s="39"/>
      <c r="I175" s="39"/>
      <c r="J175" s="39"/>
      <c r="K175" s="39" t="s">
        <v>2872</v>
      </c>
      <c r="L175" s="39" t="s">
        <v>6701</v>
      </c>
      <c r="M175" s="39" t="s">
        <v>2873</v>
      </c>
      <c r="N175" s="39" t="s">
        <v>6700</v>
      </c>
      <c r="O175" s="39" t="s">
        <v>2870</v>
      </c>
      <c r="P175" s="39" t="str">
        <f t="shared" si="2"/>
        <v>CCM Born</v>
      </c>
      <c r="Q175" s="39">
        <v>2</v>
      </c>
      <c r="R175" s="68" t="s">
        <v>2</v>
      </c>
    </row>
    <row r="176" spans="1:18" x14ac:dyDescent="0.3">
      <c r="A176" s="67" t="s">
        <v>4767</v>
      </c>
      <c r="B176" s="39" t="s">
        <v>3053</v>
      </c>
      <c r="C176" s="39"/>
      <c r="D176" s="39"/>
      <c r="E176" s="39"/>
      <c r="F176" s="39"/>
      <c r="G176" s="39"/>
      <c r="H176" s="39"/>
      <c r="I176" s="39"/>
      <c r="J176" s="39"/>
      <c r="K176" s="39" t="s">
        <v>3054</v>
      </c>
      <c r="L176" s="39" t="s">
        <v>6709</v>
      </c>
      <c r="M176" s="39" t="s">
        <v>2884</v>
      </c>
      <c r="N176" s="39" t="s">
        <v>139</v>
      </c>
      <c r="O176" s="39" t="s">
        <v>2870</v>
      </c>
      <c r="P176" s="39" t="str">
        <f t="shared" si="2"/>
        <v>CCM Born</v>
      </c>
      <c r="Q176" s="39">
        <v>22</v>
      </c>
      <c r="R176" s="68" t="s">
        <v>2</v>
      </c>
    </row>
    <row r="177" spans="1:18" x14ac:dyDescent="0.3">
      <c r="A177" s="67" t="s">
        <v>4768</v>
      </c>
      <c r="B177" s="39" t="s">
        <v>3055</v>
      </c>
      <c r="C177" s="39"/>
      <c r="D177" s="39"/>
      <c r="E177" s="39"/>
      <c r="F177" s="39"/>
      <c r="G177" s="39"/>
      <c r="H177" s="39"/>
      <c r="I177" s="39"/>
      <c r="J177" s="39"/>
      <c r="K177" s="39" t="s">
        <v>2872</v>
      </c>
      <c r="L177" s="39" t="s">
        <v>6701</v>
      </c>
      <c r="M177" s="39" t="s">
        <v>2873</v>
      </c>
      <c r="N177" s="39" t="s">
        <v>6700</v>
      </c>
      <c r="O177" s="39" t="s">
        <v>2870</v>
      </c>
      <c r="P177" s="39" t="str">
        <f t="shared" si="2"/>
        <v>CCM Born</v>
      </c>
      <c r="Q177" s="39">
        <v>1</v>
      </c>
      <c r="R177" s="68" t="s">
        <v>2</v>
      </c>
    </row>
    <row r="178" spans="1:18" x14ac:dyDescent="0.3">
      <c r="A178" s="67" t="s">
        <v>4769</v>
      </c>
      <c r="B178" s="39" t="s">
        <v>3056</v>
      </c>
      <c r="C178" s="39"/>
      <c r="D178" s="39"/>
      <c r="E178" s="39"/>
      <c r="F178" s="39"/>
      <c r="G178" s="39"/>
      <c r="H178" s="39"/>
      <c r="I178" s="39"/>
      <c r="J178" s="39"/>
      <c r="K178" s="39" t="s">
        <v>3054</v>
      </c>
      <c r="L178" s="39" t="s">
        <v>6709</v>
      </c>
      <c r="M178" s="39" t="s">
        <v>2884</v>
      </c>
      <c r="N178" s="39" t="s">
        <v>139</v>
      </c>
      <c r="O178" s="39" t="s">
        <v>2870</v>
      </c>
      <c r="P178" s="39" t="str">
        <f t="shared" si="2"/>
        <v>CCM Born</v>
      </c>
      <c r="Q178" s="39">
        <v>1</v>
      </c>
      <c r="R178" s="68" t="s">
        <v>2</v>
      </c>
    </row>
    <row r="179" spans="1:18" x14ac:dyDescent="0.3">
      <c r="A179" s="67" t="s">
        <v>4770</v>
      </c>
      <c r="B179" s="39" t="s">
        <v>3057</v>
      </c>
      <c r="C179" s="39"/>
      <c r="D179" s="39"/>
      <c r="E179" s="39"/>
      <c r="F179" s="39"/>
      <c r="G179" s="39"/>
      <c r="H179" s="39"/>
      <c r="I179" s="39"/>
      <c r="J179" s="39"/>
      <c r="K179" s="39" t="s">
        <v>3054</v>
      </c>
      <c r="L179" s="39" t="s">
        <v>6709</v>
      </c>
      <c r="M179" s="39" t="s">
        <v>2884</v>
      </c>
      <c r="N179" s="39" t="s">
        <v>139</v>
      </c>
      <c r="O179" s="39" t="s">
        <v>2870</v>
      </c>
      <c r="P179" s="39" t="str">
        <f t="shared" si="2"/>
        <v>CCM Born</v>
      </c>
      <c r="Q179" s="39">
        <v>12</v>
      </c>
      <c r="R179" s="68" t="s">
        <v>2</v>
      </c>
    </row>
    <row r="180" spans="1:18" x14ac:dyDescent="0.3">
      <c r="A180" s="67" t="s">
        <v>4771</v>
      </c>
      <c r="B180" s="39" t="s">
        <v>3058</v>
      </c>
      <c r="C180" s="39"/>
      <c r="D180" s="39"/>
      <c r="E180" s="39"/>
      <c r="F180" s="39"/>
      <c r="G180" s="39"/>
      <c r="H180" s="39"/>
      <c r="I180" s="39"/>
      <c r="J180" s="39"/>
      <c r="K180" s="39" t="s">
        <v>3059</v>
      </c>
      <c r="L180" s="39" t="s">
        <v>6710</v>
      </c>
      <c r="M180" s="39" t="s">
        <v>2884</v>
      </c>
      <c r="N180" s="39" t="s">
        <v>139</v>
      </c>
      <c r="O180" s="39" t="s">
        <v>2870</v>
      </c>
      <c r="P180" s="39" t="str">
        <f t="shared" si="2"/>
        <v>CCM Born</v>
      </c>
      <c r="Q180" s="39">
        <v>1</v>
      </c>
      <c r="R180" s="68" t="s">
        <v>2</v>
      </c>
    </row>
    <row r="181" spans="1:18" x14ac:dyDescent="0.3">
      <c r="A181" s="67" t="s">
        <v>4772</v>
      </c>
      <c r="B181" s="39" t="s">
        <v>3060</v>
      </c>
      <c r="C181" s="39"/>
      <c r="D181" s="39"/>
      <c r="E181" s="39"/>
      <c r="F181" s="39"/>
      <c r="G181" s="39"/>
      <c r="H181" s="39"/>
      <c r="I181" s="39"/>
      <c r="J181" s="39"/>
      <c r="K181" s="39" t="s">
        <v>3059</v>
      </c>
      <c r="L181" s="39" t="s">
        <v>6710</v>
      </c>
      <c r="M181" s="39" t="s">
        <v>2884</v>
      </c>
      <c r="N181" s="39" t="s">
        <v>139</v>
      </c>
      <c r="O181" s="39" t="s">
        <v>2870</v>
      </c>
      <c r="P181" s="39" t="str">
        <f t="shared" si="2"/>
        <v>CCM Born</v>
      </c>
      <c r="Q181" s="39">
        <v>1</v>
      </c>
      <c r="R181" s="68" t="s">
        <v>2</v>
      </c>
    </row>
    <row r="182" spans="1:18" x14ac:dyDescent="0.3">
      <c r="A182" s="67" t="s">
        <v>4773</v>
      </c>
      <c r="B182" s="39" t="s">
        <v>3061</v>
      </c>
      <c r="C182" s="39"/>
      <c r="D182" s="39"/>
      <c r="E182" s="39"/>
      <c r="F182" s="39"/>
      <c r="G182" s="39"/>
      <c r="H182" s="39"/>
      <c r="I182" s="39"/>
      <c r="J182" s="39"/>
      <c r="K182" s="39" t="s">
        <v>6747</v>
      </c>
      <c r="L182" s="39" t="s">
        <v>6746</v>
      </c>
      <c r="M182" s="39" t="s">
        <v>2880</v>
      </c>
      <c r="N182" s="39" t="s">
        <v>64</v>
      </c>
      <c r="O182" s="39" t="s">
        <v>2870</v>
      </c>
      <c r="P182" s="39" t="str">
        <f t="shared" si="2"/>
        <v>CCM Born</v>
      </c>
      <c r="Q182" s="39">
        <v>1</v>
      </c>
      <c r="R182" s="68" t="s">
        <v>2</v>
      </c>
    </row>
    <row r="183" spans="1:18" x14ac:dyDescent="0.3">
      <c r="A183" s="67" t="s">
        <v>4774</v>
      </c>
      <c r="B183" s="39" t="s">
        <v>3062</v>
      </c>
      <c r="C183" s="39"/>
      <c r="D183" s="39"/>
      <c r="E183" s="39"/>
      <c r="F183" s="39"/>
      <c r="G183" s="39"/>
      <c r="H183" s="39"/>
      <c r="I183" s="39"/>
      <c r="J183" s="39"/>
      <c r="K183" s="39" t="s">
        <v>6728</v>
      </c>
      <c r="L183" s="39" t="s">
        <v>6729</v>
      </c>
      <c r="M183" s="39" t="s">
        <v>2873</v>
      </c>
      <c r="N183" s="39" t="s">
        <v>6700</v>
      </c>
      <c r="O183" s="39" t="s">
        <v>2870</v>
      </c>
      <c r="P183" s="39" t="str">
        <f t="shared" si="2"/>
        <v>CCM Born</v>
      </c>
      <c r="Q183" s="39">
        <v>4</v>
      </c>
      <c r="R183" s="68" t="s">
        <v>2</v>
      </c>
    </row>
    <row r="184" spans="1:18" x14ac:dyDescent="0.3">
      <c r="A184" s="67" t="s">
        <v>4775</v>
      </c>
      <c r="B184" s="39" t="s">
        <v>3063</v>
      </c>
      <c r="C184" s="39"/>
      <c r="D184" s="39"/>
      <c r="E184" s="39"/>
      <c r="F184" s="39"/>
      <c r="G184" s="39"/>
      <c r="H184" s="39"/>
      <c r="I184" s="39"/>
      <c r="J184" s="39"/>
      <c r="K184" s="39" t="s">
        <v>6747</v>
      </c>
      <c r="L184" s="39" t="s">
        <v>6746</v>
      </c>
      <c r="M184" s="39" t="s">
        <v>2880</v>
      </c>
      <c r="N184" s="39" t="s">
        <v>64</v>
      </c>
      <c r="O184" s="39" t="s">
        <v>2870</v>
      </c>
      <c r="P184" s="39" t="str">
        <f t="shared" si="2"/>
        <v>CCM Born</v>
      </c>
      <c r="Q184" s="39">
        <v>6</v>
      </c>
      <c r="R184" s="68" t="s">
        <v>2</v>
      </c>
    </row>
    <row r="185" spans="1:18" x14ac:dyDescent="0.3">
      <c r="A185" s="67" t="s">
        <v>4776</v>
      </c>
      <c r="B185" s="39" t="s">
        <v>3064</v>
      </c>
      <c r="C185" s="39"/>
      <c r="D185" s="39"/>
      <c r="E185" s="39"/>
      <c r="F185" s="39"/>
      <c r="G185" s="39"/>
      <c r="H185" s="39"/>
      <c r="I185" s="39"/>
      <c r="J185" s="39"/>
      <c r="K185" s="39" t="s">
        <v>6747</v>
      </c>
      <c r="L185" s="39" t="s">
        <v>6746</v>
      </c>
      <c r="M185" s="39" t="s">
        <v>2880</v>
      </c>
      <c r="N185" s="39" t="s">
        <v>64</v>
      </c>
      <c r="O185" s="39" t="s">
        <v>2870</v>
      </c>
      <c r="P185" s="39" t="str">
        <f t="shared" si="2"/>
        <v>CCM Born</v>
      </c>
      <c r="Q185" s="39">
        <v>11</v>
      </c>
      <c r="R185" s="68" t="s">
        <v>2</v>
      </c>
    </row>
    <row r="186" spans="1:18" x14ac:dyDescent="0.3">
      <c r="A186" s="67" t="s">
        <v>4777</v>
      </c>
      <c r="B186" s="39" t="s">
        <v>3065</v>
      </c>
      <c r="C186" s="39"/>
      <c r="D186" s="39"/>
      <c r="E186" s="39"/>
      <c r="F186" s="39"/>
      <c r="G186" s="39"/>
      <c r="H186" s="39"/>
      <c r="I186" s="39"/>
      <c r="J186" s="39"/>
      <c r="K186" s="39" t="s">
        <v>6747</v>
      </c>
      <c r="L186" s="39" t="s">
        <v>6746</v>
      </c>
      <c r="M186" s="39" t="s">
        <v>2880</v>
      </c>
      <c r="N186" s="39" t="s">
        <v>64</v>
      </c>
      <c r="O186" s="39" t="s">
        <v>2870</v>
      </c>
      <c r="P186" s="39" t="str">
        <f t="shared" si="2"/>
        <v>CCM Born</v>
      </c>
      <c r="Q186" s="39">
        <v>1</v>
      </c>
      <c r="R186" s="68" t="s">
        <v>2</v>
      </c>
    </row>
    <row r="187" spans="1:18" x14ac:dyDescent="0.3">
      <c r="A187" s="67" t="s">
        <v>4778</v>
      </c>
      <c r="B187" s="39" t="s">
        <v>3066</v>
      </c>
      <c r="C187" s="39"/>
      <c r="D187" s="39"/>
      <c r="E187" s="39"/>
      <c r="F187" s="39"/>
      <c r="G187" s="39"/>
      <c r="H187" s="39"/>
      <c r="I187" s="39"/>
      <c r="J187" s="39"/>
      <c r="K187" s="39" t="s">
        <v>2872</v>
      </c>
      <c r="L187" s="39" t="s">
        <v>6701</v>
      </c>
      <c r="M187" s="39" t="s">
        <v>2884</v>
      </c>
      <c r="N187" s="39" t="s">
        <v>139</v>
      </c>
      <c r="O187" s="39" t="s">
        <v>2870</v>
      </c>
      <c r="P187" s="39" t="str">
        <f t="shared" si="2"/>
        <v>CCM Born</v>
      </c>
      <c r="Q187" s="39">
        <v>3</v>
      </c>
      <c r="R187" s="68" t="s">
        <v>2</v>
      </c>
    </row>
    <row r="188" spans="1:18" x14ac:dyDescent="0.3">
      <c r="A188" s="67" t="s">
        <v>4779</v>
      </c>
      <c r="B188" s="39" t="s">
        <v>3066</v>
      </c>
      <c r="C188" s="39"/>
      <c r="D188" s="39"/>
      <c r="E188" s="39"/>
      <c r="F188" s="39"/>
      <c r="G188" s="39"/>
      <c r="H188" s="39"/>
      <c r="I188" s="39"/>
      <c r="J188" s="39"/>
      <c r="K188" s="39" t="s">
        <v>2872</v>
      </c>
      <c r="L188" s="39" t="s">
        <v>6701</v>
      </c>
      <c r="M188" s="39" t="s">
        <v>2884</v>
      </c>
      <c r="N188" s="39" t="s">
        <v>139</v>
      </c>
      <c r="O188" s="39" t="s">
        <v>2870</v>
      </c>
      <c r="P188" s="39" t="str">
        <f t="shared" si="2"/>
        <v>CCM Born</v>
      </c>
      <c r="Q188" s="39">
        <v>1</v>
      </c>
      <c r="R188" s="68" t="s">
        <v>2</v>
      </c>
    </row>
    <row r="189" spans="1:18" x14ac:dyDescent="0.3">
      <c r="A189" s="67" t="s">
        <v>4780</v>
      </c>
      <c r="B189" s="39" t="s">
        <v>3067</v>
      </c>
      <c r="C189" s="39"/>
      <c r="D189" s="39"/>
      <c r="E189" s="39"/>
      <c r="F189" s="39"/>
      <c r="G189" s="39"/>
      <c r="H189" s="39"/>
      <c r="I189" s="39"/>
      <c r="J189" s="39"/>
      <c r="K189" s="39" t="s">
        <v>2872</v>
      </c>
      <c r="L189" s="39" t="s">
        <v>6701</v>
      </c>
      <c r="M189" s="39" t="s">
        <v>2884</v>
      </c>
      <c r="N189" s="39" t="s">
        <v>139</v>
      </c>
      <c r="O189" s="39" t="s">
        <v>2870</v>
      </c>
      <c r="P189" s="39" t="str">
        <f t="shared" si="2"/>
        <v>CCM Born</v>
      </c>
      <c r="Q189" s="39">
        <v>1</v>
      </c>
      <c r="R189" s="68" t="s">
        <v>2</v>
      </c>
    </row>
    <row r="190" spans="1:18" x14ac:dyDescent="0.3">
      <c r="A190" s="67" t="s">
        <v>4781</v>
      </c>
      <c r="B190" s="39" t="s">
        <v>3056</v>
      </c>
      <c r="C190" s="39"/>
      <c r="D190" s="39"/>
      <c r="E190" s="39"/>
      <c r="F190" s="39"/>
      <c r="G190" s="39"/>
      <c r="H190" s="39"/>
      <c r="I190" s="39"/>
      <c r="J190" s="39"/>
      <c r="K190" s="39" t="s">
        <v>3054</v>
      </c>
      <c r="L190" s="39" t="s">
        <v>6709</v>
      </c>
      <c r="M190" s="39" t="s">
        <v>2884</v>
      </c>
      <c r="N190" s="39" t="s">
        <v>139</v>
      </c>
      <c r="O190" s="39" t="s">
        <v>2870</v>
      </c>
      <c r="P190" s="39" t="str">
        <f t="shared" si="2"/>
        <v>CCM Born</v>
      </c>
      <c r="Q190" s="39">
        <v>1</v>
      </c>
      <c r="R190" s="68" t="s">
        <v>2</v>
      </c>
    </row>
    <row r="191" spans="1:18" x14ac:dyDescent="0.3">
      <c r="A191" s="67" t="s">
        <v>4782</v>
      </c>
      <c r="B191" s="39" t="s">
        <v>3058</v>
      </c>
      <c r="C191" s="39"/>
      <c r="D191" s="39"/>
      <c r="E191" s="39"/>
      <c r="F191" s="39"/>
      <c r="G191" s="39"/>
      <c r="H191" s="39"/>
      <c r="I191" s="39"/>
      <c r="J191" s="39"/>
      <c r="K191" s="39" t="s">
        <v>3059</v>
      </c>
      <c r="L191" s="39" t="s">
        <v>6710</v>
      </c>
      <c r="M191" s="39" t="s">
        <v>2884</v>
      </c>
      <c r="N191" s="39" t="s">
        <v>139</v>
      </c>
      <c r="O191" s="39" t="s">
        <v>2870</v>
      </c>
      <c r="P191" s="39" t="str">
        <f t="shared" si="2"/>
        <v>CCM Born</v>
      </c>
      <c r="Q191" s="39">
        <v>1</v>
      </c>
      <c r="R191" s="68" t="s">
        <v>2</v>
      </c>
    </row>
    <row r="192" spans="1:18" x14ac:dyDescent="0.3">
      <c r="A192" s="67" t="s">
        <v>4783</v>
      </c>
      <c r="B192" s="39" t="s">
        <v>3060</v>
      </c>
      <c r="C192" s="39"/>
      <c r="D192" s="39"/>
      <c r="E192" s="39"/>
      <c r="F192" s="39"/>
      <c r="G192" s="39"/>
      <c r="H192" s="39"/>
      <c r="I192" s="39"/>
      <c r="J192" s="39"/>
      <c r="K192" s="39" t="s">
        <v>3059</v>
      </c>
      <c r="L192" s="39" t="s">
        <v>6710</v>
      </c>
      <c r="M192" s="39" t="s">
        <v>2884</v>
      </c>
      <c r="N192" s="39" t="s">
        <v>139</v>
      </c>
      <c r="O192" s="39" t="s">
        <v>2870</v>
      </c>
      <c r="P192" s="39" t="str">
        <f t="shared" si="2"/>
        <v>CCM Born</v>
      </c>
      <c r="Q192" s="39">
        <v>1</v>
      </c>
      <c r="R192" s="68" t="s">
        <v>2</v>
      </c>
    </row>
    <row r="193" spans="1:18" x14ac:dyDescent="0.3">
      <c r="A193" s="67" t="s">
        <v>4784</v>
      </c>
      <c r="B193" s="39" t="s">
        <v>3068</v>
      </c>
      <c r="C193" s="39"/>
      <c r="D193" s="39"/>
      <c r="E193" s="39"/>
      <c r="F193" s="39"/>
      <c r="G193" s="39"/>
      <c r="H193" s="39"/>
      <c r="I193" s="39"/>
      <c r="J193" s="39"/>
      <c r="K193" s="39" t="s">
        <v>6728</v>
      </c>
      <c r="L193" s="39" t="s">
        <v>6729</v>
      </c>
      <c r="M193" s="39" t="s">
        <v>2873</v>
      </c>
      <c r="N193" s="39" t="s">
        <v>6700</v>
      </c>
      <c r="O193" s="39" t="s">
        <v>2870</v>
      </c>
      <c r="P193" s="39" t="str">
        <f t="shared" si="2"/>
        <v>CCM Born</v>
      </c>
      <c r="Q193" s="39">
        <v>1</v>
      </c>
      <c r="R193" s="68" t="s">
        <v>2</v>
      </c>
    </row>
    <row r="194" spans="1:18" x14ac:dyDescent="0.3">
      <c r="A194" s="67" t="s">
        <v>4785</v>
      </c>
      <c r="B194" s="39" t="s">
        <v>3069</v>
      </c>
      <c r="C194" s="39"/>
      <c r="D194" s="39"/>
      <c r="E194" s="39"/>
      <c r="F194" s="39"/>
      <c r="G194" s="39"/>
      <c r="H194" s="39"/>
      <c r="I194" s="39"/>
      <c r="J194" s="39"/>
      <c r="K194" s="39" t="s">
        <v>3070</v>
      </c>
      <c r="L194" s="39" t="s">
        <v>6711</v>
      </c>
      <c r="M194" s="39" t="s">
        <v>2884</v>
      </c>
      <c r="N194" s="39" t="s">
        <v>139</v>
      </c>
      <c r="O194" s="39" t="s">
        <v>2870</v>
      </c>
      <c r="P194" s="39" t="str">
        <f t="shared" si="2"/>
        <v>CCM Born</v>
      </c>
      <c r="Q194" s="39">
        <v>1</v>
      </c>
      <c r="R194" s="68" t="s">
        <v>2</v>
      </c>
    </row>
    <row r="195" spans="1:18" x14ac:dyDescent="0.3">
      <c r="A195" s="67" t="s">
        <v>4786</v>
      </c>
      <c r="B195" s="39" t="s">
        <v>3071</v>
      </c>
      <c r="C195" s="39"/>
      <c r="D195" s="39"/>
      <c r="E195" s="39"/>
      <c r="F195" s="39"/>
      <c r="G195" s="39"/>
      <c r="H195" s="39"/>
      <c r="I195" s="39"/>
      <c r="J195" s="39"/>
      <c r="K195" s="39" t="s">
        <v>6728</v>
      </c>
      <c r="L195" s="39" t="s">
        <v>6729</v>
      </c>
      <c r="M195" s="39" t="s">
        <v>2873</v>
      </c>
      <c r="N195" s="39" t="s">
        <v>6700</v>
      </c>
      <c r="O195" s="39" t="s">
        <v>2870</v>
      </c>
      <c r="P195" s="39" t="str">
        <f t="shared" si="2"/>
        <v>CCM Born</v>
      </c>
      <c r="Q195" s="39">
        <v>1</v>
      </c>
      <c r="R195" s="68" t="s">
        <v>2</v>
      </c>
    </row>
    <row r="196" spans="1:18" x14ac:dyDescent="0.3">
      <c r="A196" s="67" t="s">
        <v>4787</v>
      </c>
      <c r="B196" s="39" t="s">
        <v>3066</v>
      </c>
      <c r="C196" s="39"/>
      <c r="D196" s="39"/>
      <c r="E196" s="39"/>
      <c r="F196" s="39"/>
      <c r="G196" s="39"/>
      <c r="H196" s="39"/>
      <c r="I196" s="39"/>
      <c r="J196" s="39"/>
      <c r="K196" s="39" t="s">
        <v>2872</v>
      </c>
      <c r="L196" s="39" t="s">
        <v>6701</v>
      </c>
      <c r="M196" s="39" t="s">
        <v>2884</v>
      </c>
      <c r="N196" s="39" t="s">
        <v>139</v>
      </c>
      <c r="O196" s="39" t="s">
        <v>2870</v>
      </c>
      <c r="P196" s="39" t="str">
        <f t="shared" si="2"/>
        <v>CCM Born</v>
      </c>
      <c r="Q196" s="39">
        <v>1</v>
      </c>
      <c r="R196" s="68" t="s">
        <v>2</v>
      </c>
    </row>
    <row r="197" spans="1:18" x14ac:dyDescent="0.3">
      <c r="A197" s="67" t="s">
        <v>4788</v>
      </c>
      <c r="B197" s="39" t="s">
        <v>3072</v>
      </c>
      <c r="C197" s="39"/>
      <c r="D197" s="39"/>
      <c r="E197" s="39"/>
      <c r="F197" s="39"/>
      <c r="G197" s="39"/>
      <c r="H197" s="39"/>
      <c r="I197" s="39"/>
      <c r="J197" s="39"/>
      <c r="K197" s="39" t="s">
        <v>3073</v>
      </c>
      <c r="L197" s="39" t="s">
        <v>6712</v>
      </c>
      <c r="M197" s="39" t="s">
        <v>2884</v>
      </c>
      <c r="N197" s="39" t="s">
        <v>139</v>
      </c>
      <c r="O197" s="39" t="s">
        <v>2870</v>
      </c>
      <c r="P197" s="39" t="str">
        <f t="shared" si="2"/>
        <v>CCM Born</v>
      </c>
      <c r="Q197" s="39">
        <v>2</v>
      </c>
      <c r="R197" s="68" t="s">
        <v>2</v>
      </c>
    </row>
    <row r="198" spans="1:18" x14ac:dyDescent="0.3">
      <c r="A198" s="67" t="s">
        <v>4789</v>
      </c>
      <c r="B198" s="39" t="s">
        <v>3074</v>
      </c>
      <c r="C198" s="39"/>
      <c r="D198" s="39"/>
      <c r="E198" s="39"/>
      <c r="F198" s="39"/>
      <c r="G198" s="39"/>
      <c r="H198" s="39"/>
      <c r="I198" s="39"/>
      <c r="J198" s="39"/>
      <c r="K198" s="39" t="s">
        <v>3073</v>
      </c>
      <c r="L198" s="39" t="s">
        <v>6712</v>
      </c>
      <c r="M198" s="39" t="s">
        <v>2884</v>
      </c>
      <c r="N198" s="39" t="s">
        <v>139</v>
      </c>
      <c r="O198" s="39" t="s">
        <v>2870</v>
      </c>
      <c r="P198" s="39" t="str">
        <f t="shared" si="2"/>
        <v>CCM Born</v>
      </c>
      <c r="Q198" s="39">
        <v>4</v>
      </c>
      <c r="R198" s="68" t="s">
        <v>2</v>
      </c>
    </row>
    <row r="199" spans="1:18" x14ac:dyDescent="0.3">
      <c r="A199" s="67" t="s">
        <v>4790</v>
      </c>
      <c r="B199" s="39" t="s">
        <v>3075</v>
      </c>
      <c r="C199" s="39"/>
      <c r="D199" s="39"/>
      <c r="E199" s="39"/>
      <c r="F199" s="39"/>
      <c r="G199" s="39"/>
      <c r="H199" s="39"/>
      <c r="I199" s="39"/>
      <c r="J199" s="39"/>
      <c r="K199" s="39" t="s">
        <v>3073</v>
      </c>
      <c r="L199" s="39" t="s">
        <v>6712</v>
      </c>
      <c r="M199" s="39" t="s">
        <v>2884</v>
      </c>
      <c r="N199" s="39" t="s">
        <v>139</v>
      </c>
      <c r="O199" s="39" t="s">
        <v>2870</v>
      </c>
      <c r="P199" s="39" t="str">
        <f t="shared" si="2"/>
        <v>CCM Born</v>
      </c>
      <c r="Q199" s="39">
        <v>2</v>
      </c>
      <c r="R199" s="68" t="s">
        <v>2</v>
      </c>
    </row>
    <row r="200" spans="1:18" x14ac:dyDescent="0.3">
      <c r="A200" s="67" t="s">
        <v>4791</v>
      </c>
      <c r="B200" s="39" t="s">
        <v>3076</v>
      </c>
      <c r="C200" s="39"/>
      <c r="D200" s="39"/>
      <c r="E200" s="39"/>
      <c r="F200" s="39"/>
      <c r="G200" s="39"/>
      <c r="H200" s="39"/>
      <c r="I200" s="39"/>
      <c r="J200" s="39"/>
      <c r="K200" s="39" t="s">
        <v>3073</v>
      </c>
      <c r="L200" s="39" t="s">
        <v>6712</v>
      </c>
      <c r="M200" s="39" t="s">
        <v>2884</v>
      </c>
      <c r="N200" s="39" t="s">
        <v>139</v>
      </c>
      <c r="O200" s="39" t="s">
        <v>2870</v>
      </c>
      <c r="P200" s="39" t="str">
        <f t="shared" ref="P200:P263" si="3">_xlfn.XLOOKUP(O200,$X$12:$X$14,$Z$12:$Z$14)</f>
        <v>CCM Born</v>
      </c>
      <c r="Q200" s="39">
        <v>9</v>
      </c>
      <c r="R200" s="68" t="s">
        <v>2</v>
      </c>
    </row>
    <row r="201" spans="1:18" x14ac:dyDescent="0.3">
      <c r="A201" s="67" t="s">
        <v>4792</v>
      </c>
      <c r="B201" s="39" t="s">
        <v>3077</v>
      </c>
      <c r="C201" s="39"/>
      <c r="D201" s="39"/>
      <c r="E201" s="39"/>
      <c r="F201" s="39"/>
      <c r="G201" s="39"/>
      <c r="H201" s="39"/>
      <c r="I201" s="39"/>
      <c r="J201" s="39"/>
      <c r="K201" s="39" t="s">
        <v>132</v>
      </c>
      <c r="L201" s="39" t="s">
        <v>133</v>
      </c>
      <c r="M201" s="39" t="s">
        <v>2869</v>
      </c>
      <c r="N201" s="39" t="s">
        <v>89</v>
      </c>
      <c r="O201" s="39" t="s">
        <v>2870</v>
      </c>
      <c r="P201" s="39" t="str">
        <f t="shared" si="3"/>
        <v>CCM Born</v>
      </c>
      <c r="Q201" s="39">
        <v>1</v>
      </c>
      <c r="R201" s="68" t="s">
        <v>2</v>
      </c>
    </row>
    <row r="202" spans="1:18" x14ac:dyDescent="0.3">
      <c r="A202" s="67" t="s">
        <v>4793</v>
      </c>
      <c r="B202" s="39" t="s">
        <v>3078</v>
      </c>
      <c r="C202" s="39"/>
      <c r="D202" s="39"/>
      <c r="E202" s="39"/>
      <c r="F202" s="39"/>
      <c r="G202" s="39"/>
      <c r="H202" s="39"/>
      <c r="I202" s="39"/>
      <c r="J202" s="39"/>
      <c r="K202" s="39" t="s">
        <v>2872</v>
      </c>
      <c r="L202" s="39" t="s">
        <v>6701</v>
      </c>
      <c r="M202" s="39" t="s">
        <v>2873</v>
      </c>
      <c r="N202" s="39" t="s">
        <v>6700</v>
      </c>
      <c r="O202" s="39" t="s">
        <v>2870</v>
      </c>
      <c r="P202" s="39" t="str">
        <f t="shared" si="3"/>
        <v>CCM Born</v>
      </c>
      <c r="Q202" s="39">
        <v>27</v>
      </c>
      <c r="R202" s="68" t="s">
        <v>2</v>
      </c>
    </row>
    <row r="203" spans="1:18" x14ac:dyDescent="0.3">
      <c r="A203" s="67" t="s">
        <v>4794</v>
      </c>
      <c r="B203" s="39" t="s">
        <v>3079</v>
      </c>
      <c r="C203" s="39"/>
      <c r="D203" s="39"/>
      <c r="E203" s="39"/>
      <c r="F203" s="39"/>
      <c r="G203" s="39"/>
      <c r="H203" s="39"/>
      <c r="I203" s="39"/>
      <c r="J203" s="39"/>
      <c r="K203" s="39" t="s">
        <v>2872</v>
      </c>
      <c r="L203" s="39" t="s">
        <v>6701</v>
      </c>
      <c r="M203" s="39" t="s">
        <v>2873</v>
      </c>
      <c r="N203" s="39" t="s">
        <v>6700</v>
      </c>
      <c r="O203" s="39" t="s">
        <v>2870</v>
      </c>
      <c r="P203" s="39" t="str">
        <f t="shared" si="3"/>
        <v>CCM Born</v>
      </c>
      <c r="Q203" s="39">
        <v>9</v>
      </c>
      <c r="R203" s="68" t="s">
        <v>2</v>
      </c>
    </row>
    <row r="204" spans="1:18" x14ac:dyDescent="0.3">
      <c r="A204" s="67" t="s">
        <v>4795</v>
      </c>
      <c r="B204" s="39" t="s">
        <v>3080</v>
      </c>
      <c r="C204" s="39"/>
      <c r="D204" s="39"/>
      <c r="E204" s="39"/>
      <c r="F204" s="39"/>
      <c r="G204" s="39"/>
      <c r="H204" s="39"/>
      <c r="I204" s="39"/>
      <c r="J204" s="39"/>
      <c r="K204" s="39" t="s">
        <v>1670</v>
      </c>
      <c r="L204" s="39" t="s">
        <v>1671</v>
      </c>
      <c r="M204" s="39" t="s">
        <v>2869</v>
      </c>
      <c r="N204" s="39" t="s">
        <v>89</v>
      </c>
      <c r="O204" s="39" t="s">
        <v>2870</v>
      </c>
      <c r="P204" s="39" t="str">
        <f t="shared" si="3"/>
        <v>CCM Born</v>
      </c>
      <c r="Q204" s="39">
        <v>1</v>
      </c>
      <c r="R204" s="68" t="s">
        <v>2</v>
      </c>
    </row>
    <row r="205" spans="1:18" x14ac:dyDescent="0.3">
      <c r="A205" s="67" t="s">
        <v>4796</v>
      </c>
      <c r="B205" s="39" t="s">
        <v>3081</v>
      </c>
      <c r="C205" s="39"/>
      <c r="D205" s="39"/>
      <c r="E205" s="39"/>
      <c r="F205" s="39"/>
      <c r="G205" s="39"/>
      <c r="H205" s="39"/>
      <c r="I205" s="39"/>
      <c r="J205" s="39"/>
      <c r="K205" s="39" t="s">
        <v>2711</v>
      </c>
      <c r="L205" s="39" t="s">
        <v>2712</v>
      </c>
      <c r="M205" s="39" t="s">
        <v>3082</v>
      </c>
      <c r="N205" s="39" t="s">
        <v>616</v>
      </c>
      <c r="O205" s="39" t="s">
        <v>2870</v>
      </c>
      <c r="P205" s="39" t="str">
        <f t="shared" si="3"/>
        <v>CCM Born</v>
      </c>
      <c r="Q205" s="39">
        <v>1</v>
      </c>
      <c r="R205" s="68" t="s">
        <v>2</v>
      </c>
    </row>
    <row r="206" spans="1:18" x14ac:dyDescent="0.3">
      <c r="A206" s="67" t="s">
        <v>4797</v>
      </c>
      <c r="B206" s="39" t="s">
        <v>3083</v>
      </c>
      <c r="C206" s="39"/>
      <c r="D206" s="39"/>
      <c r="E206" s="39"/>
      <c r="F206" s="39"/>
      <c r="G206" s="39"/>
      <c r="H206" s="39"/>
      <c r="I206" s="39"/>
      <c r="J206" s="39"/>
      <c r="K206" s="39" t="s">
        <v>1099</v>
      </c>
      <c r="L206" s="39" t="s">
        <v>1100</v>
      </c>
      <c r="M206" s="39" t="s">
        <v>2991</v>
      </c>
      <c r="N206" s="39" t="s">
        <v>17</v>
      </c>
      <c r="O206" s="39" t="s">
        <v>2870</v>
      </c>
      <c r="P206" s="39" t="str">
        <f t="shared" si="3"/>
        <v>CCM Born</v>
      </c>
      <c r="Q206" s="39">
        <v>1</v>
      </c>
      <c r="R206" s="68" t="s">
        <v>2</v>
      </c>
    </row>
    <row r="207" spans="1:18" x14ac:dyDescent="0.3">
      <c r="A207" s="67" t="s">
        <v>4798</v>
      </c>
      <c r="B207" s="39" t="s">
        <v>3084</v>
      </c>
      <c r="C207" s="39"/>
      <c r="D207" s="39"/>
      <c r="E207" s="39"/>
      <c r="F207" s="39"/>
      <c r="G207" s="39"/>
      <c r="H207" s="39"/>
      <c r="I207" s="39"/>
      <c r="J207" s="39"/>
      <c r="K207" s="39" t="s">
        <v>893</v>
      </c>
      <c r="L207" s="39" t="s">
        <v>894</v>
      </c>
      <c r="M207" s="39" t="s">
        <v>2991</v>
      </c>
      <c r="N207" s="39" t="s">
        <v>17</v>
      </c>
      <c r="O207" s="39" t="s">
        <v>2870</v>
      </c>
      <c r="P207" s="39" t="str">
        <f t="shared" si="3"/>
        <v>CCM Born</v>
      </c>
      <c r="Q207" s="39">
        <v>1</v>
      </c>
      <c r="R207" s="68" t="s">
        <v>2</v>
      </c>
    </row>
    <row r="208" spans="1:18" x14ac:dyDescent="0.3">
      <c r="A208" s="67" t="s">
        <v>4799</v>
      </c>
      <c r="B208" s="39" t="s">
        <v>3085</v>
      </c>
      <c r="C208" s="39"/>
      <c r="D208" s="39"/>
      <c r="E208" s="39"/>
      <c r="F208" s="39"/>
      <c r="G208" s="39"/>
      <c r="H208" s="39"/>
      <c r="I208" s="39"/>
      <c r="J208" s="39"/>
      <c r="K208" s="39" t="s">
        <v>90</v>
      </c>
      <c r="L208" s="39" t="s">
        <v>91</v>
      </c>
      <c r="M208" s="39" t="s">
        <v>2869</v>
      </c>
      <c r="N208" s="39" t="s">
        <v>89</v>
      </c>
      <c r="O208" s="39" t="s">
        <v>2870</v>
      </c>
      <c r="P208" s="39" t="str">
        <f t="shared" si="3"/>
        <v>CCM Born</v>
      </c>
      <c r="Q208" s="39">
        <v>1</v>
      </c>
      <c r="R208" s="68" t="s">
        <v>2</v>
      </c>
    </row>
    <row r="209" spans="1:18" x14ac:dyDescent="0.3">
      <c r="A209" s="67" t="s">
        <v>4800</v>
      </c>
      <c r="B209" s="39" t="s">
        <v>3086</v>
      </c>
      <c r="C209" s="39"/>
      <c r="D209" s="39"/>
      <c r="E209" s="39"/>
      <c r="F209" s="39"/>
      <c r="G209" s="39"/>
      <c r="H209" s="39"/>
      <c r="I209" s="39"/>
      <c r="J209" s="39"/>
      <c r="K209" s="39" t="s">
        <v>508</v>
      </c>
      <c r="L209" s="39" t="s">
        <v>509</v>
      </c>
      <c r="M209" s="39" t="s">
        <v>2869</v>
      </c>
      <c r="N209" s="39" t="s">
        <v>89</v>
      </c>
      <c r="O209" s="39" t="s">
        <v>2870</v>
      </c>
      <c r="P209" s="39" t="str">
        <f t="shared" si="3"/>
        <v>CCM Born</v>
      </c>
      <c r="Q209" s="39">
        <v>1</v>
      </c>
      <c r="R209" s="68" t="s">
        <v>2</v>
      </c>
    </row>
    <row r="210" spans="1:18" x14ac:dyDescent="0.3">
      <c r="A210" s="67" t="s">
        <v>4801</v>
      </c>
      <c r="B210" s="39" t="s">
        <v>3087</v>
      </c>
      <c r="C210" s="39"/>
      <c r="D210" s="39"/>
      <c r="E210" s="39"/>
      <c r="F210" s="39"/>
      <c r="G210" s="39"/>
      <c r="H210" s="39"/>
      <c r="I210" s="39"/>
      <c r="J210" s="39"/>
      <c r="K210" s="39" t="s">
        <v>735</v>
      </c>
      <c r="L210" s="39" t="s">
        <v>736</v>
      </c>
      <c r="M210" s="39" t="s">
        <v>3088</v>
      </c>
      <c r="N210" s="39" t="s">
        <v>114</v>
      </c>
      <c r="O210" s="39" t="s">
        <v>2870</v>
      </c>
      <c r="P210" s="39" t="str">
        <f t="shared" si="3"/>
        <v>CCM Born</v>
      </c>
      <c r="Q210" s="39">
        <v>1</v>
      </c>
      <c r="R210" s="68" t="s">
        <v>2</v>
      </c>
    </row>
    <row r="211" spans="1:18" x14ac:dyDescent="0.3">
      <c r="A211" s="67" t="s">
        <v>4802</v>
      </c>
      <c r="B211" s="39" t="s">
        <v>3089</v>
      </c>
      <c r="C211" s="39"/>
      <c r="D211" s="39"/>
      <c r="E211" s="39"/>
      <c r="F211" s="39"/>
      <c r="G211" s="39"/>
      <c r="H211" s="39"/>
      <c r="I211" s="39"/>
      <c r="J211" s="39"/>
      <c r="K211" s="39" t="s">
        <v>417</v>
      </c>
      <c r="L211" s="39" t="s">
        <v>418</v>
      </c>
      <c r="M211" s="39" t="s">
        <v>2869</v>
      </c>
      <c r="N211" s="39" t="s">
        <v>89</v>
      </c>
      <c r="O211" s="39" t="s">
        <v>2870</v>
      </c>
      <c r="P211" s="39" t="str">
        <f t="shared" si="3"/>
        <v>CCM Born</v>
      </c>
      <c r="Q211" s="39">
        <v>1</v>
      </c>
      <c r="R211" s="68" t="s">
        <v>2</v>
      </c>
    </row>
    <row r="212" spans="1:18" x14ac:dyDescent="0.3">
      <c r="A212" s="67" t="s">
        <v>4803</v>
      </c>
      <c r="B212" s="39" t="s">
        <v>3090</v>
      </c>
      <c r="C212" s="39"/>
      <c r="D212" s="39"/>
      <c r="E212" s="39"/>
      <c r="F212" s="39"/>
      <c r="G212" s="39"/>
      <c r="H212" s="39"/>
      <c r="I212" s="39"/>
      <c r="J212" s="39"/>
      <c r="K212" s="39" t="s">
        <v>2572</v>
      </c>
      <c r="L212" s="39" t="s">
        <v>2573</v>
      </c>
      <c r="M212" s="39" t="s">
        <v>2880</v>
      </c>
      <c r="N212" s="39" t="s">
        <v>64</v>
      </c>
      <c r="O212" s="39" t="s">
        <v>2870</v>
      </c>
      <c r="P212" s="39" t="str">
        <f t="shared" si="3"/>
        <v>CCM Born</v>
      </c>
      <c r="Q212" s="39">
        <v>12</v>
      </c>
      <c r="R212" s="68" t="s">
        <v>2</v>
      </c>
    </row>
    <row r="213" spans="1:18" x14ac:dyDescent="0.3">
      <c r="A213" s="67" t="s">
        <v>4804</v>
      </c>
      <c r="B213" s="39" t="s">
        <v>3091</v>
      </c>
      <c r="C213" s="39"/>
      <c r="D213" s="39"/>
      <c r="E213" s="39"/>
      <c r="F213" s="39"/>
      <c r="G213" s="39"/>
      <c r="H213" s="39"/>
      <c r="I213" s="39"/>
      <c r="J213" s="39"/>
      <c r="K213" s="39" t="s">
        <v>748</v>
      </c>
      <c r="L213" s="39" t="s">
        <v>749</v>
      </c>
      <c r="M213" s="39" t="s">
        <v>2878</v>
      </c>
      <c r="N213" s="39" t="s">
        <v>541</v>
      </c>
      <c r="O213" s="39" t="s">
        <v>2870</v>
      </c>
      <c r="P213" s="39" t="str">
        <f t="shared" si="3"/>
        <v>CCM Born</v>
      </c>
      <c r="Q213" s="39">
        <v>11</v>
      </c>
      <c r="R213" s="68" t="s">
        <v>2</v>
      </c>
    </row>
    <row r="214" spans="1:18" x14ac:dyDescent="0.3">
      <c r="A214" s="67" t="s">
        <v>4805</v>
      </c>
      <c r="B214" s="39" t="s">
        <v>3092</v>
      </c>
      <c r="C214" s="39"/>
      <c r="D214" s="39"/>
      <c r="E214" s="39"/>
      <c r="F214" s="39"/>
      <c r="G214" s="39"/>
      <c r="H214" s="39"/>
      <c r="I214" s="39"/>
      <c r="J214" s="39"/>
      <c r="K214" s="39" t="s">
        <v>1374</v>
      </c>
      <c r="L214" s="39" t="s">
        <v>1375</v>
      </c>
      <c r="M214" s="39" t="s">
        <v>3093</v>
      </c>
      <c r="N214" s="39" t="s">
        <v>1373</v>
      </c>
      <c r="O214" s="39" t="s">
        <v>2870</v>
      </c>
      <c r="P214" s="39" t="str">
        <f t="shared" si="3"/>
        <v>CCM Born</v>
      </c>
      <c r="Q214" s="39">
        <v>1</v>
      </c>
      <c r="R214" s="68" t="s">
        <v>2</v>
      </c>
    </row>
    <row r="215" spans="1:18" x14ac:dyDescent="0.3">
      <c r="A215" s="67" t="s">
        <v>4806</v>
      </c>
      <c r="B215" s="39" t="s">
        <v>3094</v>
      </c>
      <c r="C215" s="39"/>
      <c r="D215" s="39"/>
      <c r="E215" s="39"/>
      <c r="F215" s="39"/>
      <c r="G215" s="39"/>
      <c r="H215" s="39"/>
      <c r="I215" s="39"/>
      <c r="J215" s="39"/>
      <c r="K215" s="39" t="s">
        <v>6750</v>
      </c>
      <c r="L215" s="39" t="s">
        <v>6751</v>
      </c>
      <c r="M215" s="39" t="s">
        <v>3095</v>
      </c>
      <c r="N215" s="39" t="s">
        <v>884</v>
      </c>
      <c r="O215" s="39" t="s">
        <v>2870</v>
      </c>
      <c r="P215" s="39" t="str">
        <f t="shared" si="3"/>
        <v>CCM Born</v>
      </c>
      <c r="Q215" s="39">
        <v>1</v>
      </c>
      <c r="R215" s="68" t="s">
        <v>2</v>
      </c>
    </row>
    <row r="216" spans="1:18" x14ac:dyDescent="0.3">
      <c r="A216" s="67" t="s">
        <v>4807</v>
      </c>
      <c r="B216" s="39" t="s">
        <v>3096</v>
      </c>
      <c r="C216" s="39"/>
      <c r="D216" s="39"/>
      <c r="E216" s="39"/>
      <c r="F216" s="39"/>
      <c r="G216" s="39"/>
      <c r="H216" s="39"/>
      <c r="I216" s="39"/>
      <c r="J216" s="39"/>
      <c r="K216" s="39" t="s">
        <v>3097</v>
      </c>
      <c r="L216" s="39" t="s">
        <v>6713</v>
      </c>
      <c r="M216" s="39" t="s">
        <v>3082</v>
      </c>
      <c r="N216" s="39" t="s">
        <v>616</v>
      </c>
      <c r="O216" s="39" t="s">
        <v>2870</v>
      </c>
      <c r="P216" s="39" t="str">
        <f t="shared" si="3"/>
        <v>CCM Born</v>
      </c>
      <c r="Q216" s="39">
        <v>9</v>
      </c>
      <c r="R216" s="68" t="s">
        <v>2</v>
      </c>
    </row>
    <row r="217" spans="1:18" x14ac:dyDescent="0.3">
      <c r="A217" s="67" t="s">
        <v>4808</v>
      </c>
      <c r="B217" s="39" t="s">
        <v>3098</v>
      </c>
      <c r="C217" s="39"/>
      <c r="D217" s="39"/>
      <c r="E217" s="39"/>
      <c r="F217" s="39"/>
      <c r="G217" s="39"/>
      <c r="H217" s="39"/>
      <c r="I217" s="39"/>
      <c r="J217" s="39"/>
      <c r="K217" s="39" t="s">
        <v>246</v>
      </c>
      <c r="L217" s="39" t="s">
        <v>247</v>
      </c>
      <c r="M217" s="39" t="s">
        <v>2884</v>
      </c>
      <c r="N217" s="39" t="s">
        <v>139</v>
      </c>
      <c r="O217" s="39" t="s">
        <v>2870</v>
      </c>
      <c r="P217" s="39" t="str">
        <f t="shared" si="3"/>
        <v>CCM Born</v>
      </c>
      <c r="Q217" s="39">
        <v>39</v>
      </c>
      <c r="R217" s="68" t="s">
        <v>2</v>
      </c>
    </row>
    <row r="218" spans="1:18" x14ac:dyDescent="0.3">
      <c r="A218" s="67" t="s">
        <v>4809</v>
      </c>
      <c r="B218" s="39" t="s">
        <v>3099</v>
      </c>
      <c r="C218" s="39"/>
      <c r="D218" s="39"/>
      <c r="E218" s="39"/>
      <c r="F218" s="39"/>
      <c r="G218" s="39"/>
      <c r="H218" s="39"/>
      <c r="I218" s="39"/>
      <c r="J218" s="39"/>
      <c r="K218" s="39" t="s">
        <v>246</v>
      </c>
      <c r="L218" s="39" t="s">
        <v>247</v>
      </c>
      <c r="M218" s="39" t="s">
        <v>2884</v>
      </c>
      <c r="N218" s="39" t="s">
        <v>139</v>
      </c>
      <c r="O218" s="39" t="s">
        <v>2870</v>
      </c>
      <c r="P218" s="39" t="str">
        <f t="shared" si="3"/>
        <v>CCM Born</v>
      </c>
      <c r="Q218" s="39">
        <v>2</v>
      </c>
      <c r="R218" s="68" t="s">
        <v>2</v>
      </c>
    </row>
    <row r="219" spans="1:18" x14ac:dyDescent="0.3">
      <c r="A219" s="67" t="s">
        <v>4810</v>
      </c>
      <c r="B219" s="39" t="s">
        <v>3100</v>
      </c>
      <c r="C219" s="39"/>
      <c r="D219" s="39"/>
      <c r="E219" s="39"/>
      <c r="F219" s="39"/>
      <c r="G219" s="39"/>
      <c r="H219" s="39"/>
      <c r="I219" s="39"/>
      <c r="J219" s="39"/>
      <c r="K219" s="39" t="s">
        <v>246</v>
      </c>
      <c r="L219" s="39" t="s">
        <v>247</v>
      </c>
      <c r="M219" s="39" t="s">
        <v>2884</v>
      </c>
      <c r="N219" s="39" t="s">
        <v>139</v>
      </c>
      <c r="O219" s="39" t="s">
        <v>2870</v>
      </c>
      <c r="P219" s="39" t="str">
        <f t="shared" si="3"/>
        <v>CCM Born</v>
      </c>
      <c r="Q219" s="39">
        <v>9</v>
      </c>
      <c r="R219" s="68" t="s">
        <v>2</v>
      </c>
    </row>
    <row r="220" spans="1:18" x14ac:dyDescent="0.3">
      <c r="A220" s="67" t="s">
        <v>4811</v>
      </c>
      <c r="B220" s="39" t="s">
        <v>3100</v>
      </c>
      <c r="C220" s="39"/>
      <c r="D220" s="39"/>
      <c r="E220" s="39"/>
      <c r="F220" s="39"/>
      <c r="G220" s="39"/>
      <c r="H220" s="39"/>
      <c r="I220" s="39"/>
      <c r="J220" s="39"/>
      <c r="K220" s="39" t="s">
        <v>246</v>
      </c>
      <c r="L220" s="39" t="s">
        <v>247</v>
      </c>
      <c r="M220" s="39" t="s">
        <v>2884</v>
      </c>
      <c r="N220" s="39" t="s">
        <v>139</v>
      </c>
      <c r="O220" s="39" t="s">
        <v>2870</v>
      </c>
      <c r="P220" s="39" t="str">
        <f t="shared" si="3"/>
        <v>CCM Born</v>
      </c>
      <c r="Q220" s="39">
        <v>22</v>
      </c>
      <c r="R220" s="68" t="s">
        <v>2</v>
      </c>
    </row>
    <row r="221" spans="1:18" x14ac:dyDescent="0.3">
      <c r="A221" s="67" t="s">
        <v>4812</v>
      </c>
      <c r="B221" s="39" t="s">
        <v>3101</v>
      </c>
      <c r="C221" s="39"/>
      <c r="D221" s="39"/>
      <c r="E221" s="39"/>
      <c r="F221" s="39"/>
      <c r="G221" s="39"/>
      <c r="H221" s="39"/>
      <c r="I221" s="39"/>
      <c r="J221" s="39"/>
      <c r="K221" s="39" t="s">
        <v>246</v>
      </c>
      <c r="L221" s="39" t="s">
        <v>247</v>
      </c>
      <c r="M221" s="39" t="s">
        <v>2884</v>
      </c>
      <c r="N221" s="39" t="s">
        <v>139</v>
      </c>
      <c r="O221" s="39" t="s">
        <v>2870</v>
      </c>
      <c r="P221" s="39" t="str">
        <f t="shared" si="3"/>
        <v>CCM Born</v>
      </c>
      <c r="Q221" s="39">
        <v>8</v>
      </c>
      <c r="R221" s="68" t="s">
        <v>2</v>
      </c>
    </row>
    <row r="222" spans="1:18" x14ac:dyDescent="0.3">
      <c r="A222" s="67" t="s">
        <v>4813</v>
      </c>
      <c r="B222" s="39" t="s">
        <v>3102</v>
      </c>
      <c r="C222" s="39"/>
      <c r="D222" s="39"/>
      <c r="E222" s="39"/>
      <c r="F222" s="39"/>
      <c r="G222" s="39"/>
      <c r="H222" s="39"/>
      <c r="I222" s="39"/>
      <c r="J222" s="39"/>
      <c r="K222" s="39" t="s">
        <v>246</v>
      </c>
      <c r="L222" s="39" t="s">
        <v>247</v>
      </c>
      <c r="M222" s="39" t="s">
        <v>2884</v>
      </c>
      <c r="N222" s="39" t="s">
        <v>139</v>
      </c>
      <c r="O222" s="39" t="s">
        <v>2870</v>
      </c>
      <c r="P222" s="39" t="str">
        <f t="shared" si="3"/>
        <v>CCM Born</v>
      </c>
      <c r="Q222" s="39">
        <v>12</v>
      </c>
      <c r="R222" s="68" t="s">
        <v>2</v>
      </c>
    </row>
    <row r="223" spans="1:18" x14ac:dyDescent="0.3">
      <c r="A223" s="67" t="s">
        <v>4814</v>
      </c>
      <c r="B223" s="39" t="s">
        <v>3103</v>
      </c>
      <c r="C223" s="39"/>
      <c r="D223" s="39"/>
      <c r="E223" s="39"/>
      <c r="F223" s="39"/>
      <c r="G223" s="39"/>
      <c r="H223" s="39"/>
      <c r="I223" s="39"/>
      <c r="J223" s="39"/>
      <c r="K223" s="39" t="s">
        <v>257</v>
      </c>
      <c r="L223" s="39" t="s">
        <v>258</v>
      </c>
      <c r="M223" s="39" t="s">
        <v>2884</v>
      </c>
      <c r="N223" s="39" t="s">
        <v>139</v>
      </c>
      <c r="O223" s="39" t="s">
        <v>2870</v>
      </c>
      <c r="P223" s="39" t="str">
        <f t="shared" si="3"/>
        <v>CCM Born</v>
      </c>
      <c r="Q223" s="39">
        <v>65</v>
      </c>
      <c r="R223" s="68" t="s">
        <v>2</v>
      </c>
    </row>
    <row r="224" spans="1:18" x14ac:dyDescent="0.3">
      <c r="A224" s="67" t="s">
        <v>4815</v>
      </c>
      <c r="B224" s="39" t="s">
        <v>3104</v>
      </c>
      <c r="C224" s="39"/>
      <c r="D224" s="39"/>
      <c r="E224" s="39"/>
      <c r="F224" s="39"/>
      <c r="G224" s="39"/>
      <c r="H224" s="39"/>
      <c r="I224" s="39"/>
      <c r="J224" s="39"/>
      <c r="K224" s="39" t="s">
        <v>1419</v>
      </c>
      <c r="L224" s="39" t="s">
        <v>1420</v>
      </c>
      <c r="M224" s="39" t="s">
        <v>2884</v>
      </c>
      <c r="N224" s="39" t="s">
        <v>139</v>
      </c>
      <c r="O224" s="39" t="s">
        <v>2870</v>
      </c>
      <c r="P224" s="39" t="str">
        <f t="shared" si="3"/>
        <v>CCM Born</v>
      </c>
      <c r="Q224" s="39">
        <v>15</v>
      </c>
      <c r="R224" s="68" t="s">
        <v>2</v>
      </c>
    </row>
    <row r="225" spans="1:18" x14ac:dyDescent="0.3">
      <c r="A225" s="67" t="s">
        <v>4816</v>
      </c>
      <c r="B225" s="39" t="s">
        <v>3105</v>
      </c>
      <c r="C225" s="39"/>
      <c r="D225" s="39"/>
      <c r="E225" s="39"/>
      <c r="F225" s="39"/>
      <c r="G225" s="39"/>
      <c r="H225" s="39"/>
      <c r="I225" s="39"/>
      <c r="J225" s="39"/>
      <c r="K225" s="39" t="s">
        <v>246</v>
      </c>
      <c r="L225" s="39" t="s">
        <v>247</v>
      </c>
      <c r="M225" s="39" t="s">
        <v>2884</v>
      </c>
      <c r="N225" s="39" t="s">
        <v>139</v>
      </c>
      <c r="O225" s="39" t="s">
        <v>2870</v>
      </c>
      <c r="P225" s="39" t="str">
        <f t="shared" si="3"/>
        <v>CCM Born</v>
      </c>
      <c r="Q225" s="39">
        <v>30</v>
      </c>
      <c r="R225" s="68" t="s">
        <v>2</v>
      </c>
    </row>
    <row r="226" spans="1:18" x14ac:dyDescent="0.3">
      <c r="A226" s="67" t="s">
        <v>4817</v>
      </c>
      <c r="B226" s="39" t="s">
        <v>3106</v>
      </c>
      <c r="C226" s="39"/>
      <c r="D226" s="39"/>
      <c r="E226" s="39"/>
      <c r="F226" s="39"/>
      <c r="G226" s="39"/>
      <c r="H226" s="39"/>
      <c r="I226" s="39"/>
      <c r="J226" s="39"/>
      <c r="K226" s="39" t="s">
        <v>497</v>
      </c>
      <c r="L226" s="39" t="s">
        <v>498</v>
      </c>
      <c r="M226" s="39" t="s">
        <v>3088</v>
      </c>
      <c r="N226" s="39" t="s">
        <v>114</v>
      </c>
      <c r="O226" s="39" t="s">
        <v>2870</v>
      </c>
      <c r="P226" s="39" t="str">
        <f t="shared" si="3"/>
        <v>CCM Born</v>
      </c>
      <c r="Q226" s="39">
        <v>3</v>
      </c>
      <c r="R226" s="68" t="s">
        <v>2</v>
      </c>
    </row>
    <row r="227" spans="1:18" x14ac:dyDescent="0.3">
      <c r="A227" s="67" t="s">
        <v>4818</v>
      </c>
      <c r="B227" s="39" t="s">
        <v>3107</v>
      </c>
      <c r="C227" s="39"/>
      <c r="D227" s="39"/>
      <c r="E227" s="39"/>
      <c r="F227" s="39"/>
      <c r="G227" s="39"/>
      <c r="H227" s="39"/>
      <c r="I227" s="39"/>
      <c r="J227" s="39"/>
      <c r="K227" s="39" t="s">
        <v>246</v>
      </c>
      <c r="L227" s="39" t="s">
        <v>247</v>
      </c>
      <c r="M227" s="39" t="s">
        <v>2884</v>
      </c>
      <c r="N227" s="39" t="s">
        <v>139</v>
      </c>
      <c r="O227" s="39" t="s">
        <v>2870</v>
      </c>
      <c r="P227" s="39" t="str">
        <f t="shared" si="3"/>
        <v>CCM Born</v>
      </c>
      <c r="Q227" s="39">
        <v>5</v>
      </c>
      <c r="R227" s="68" t="s">
        <v>2</v>
      </c>
    </row>
    <row r="228" spans="1:18" x14ac:dyDescent="0.3">
      <c r="A228" s="67" t="s">
        <v>4819</v>
      </c>
      <c r="B228" s="39" t="s">
        <v>3108</v>
      </c>
      <c r="C228" s="39"/>
      <c r="D228" s="39"/>
      <c r="E228" s="39"/>
      <c r="F228" s="39"/>
      <c r="G228" s="39"/>
      <c r="H228" s="39"/>
      <c r="I228" s="39"/>
      <c r="J228" s="39"/>
      <c r="K228" s="39" t="s">
        <v>662</v>
      </c>
      <c r="L228" s="39" t="s">
        <v>663</v>
      </c>
      <c r="M228" s="39" t="s">
        <v>2887</v>
      </c>
      <c r="N228" s="39" t="s">
        <v>519</v>
      </c>
      <c r="O228" s="39" t="s">
        <v>2870</v>
      </c>
      <c r="P228" s="39" t="str">
        <f t="shared" si="3"/>
        <v>CCM Born</v>
      </c>
      <c r="Q228" s="39">
        <v>253</v>
      </c>
      <c r="R228" s="68" t="s">
        <v>2</v>
      </c>
    </row>
    <row r="229" spans="1:18" x14ac:dyDescent="0.3">
      <c r="A229" s="67" t="s">
        <v>4820</v>
      </c>
      <c r="B229" s="39" t="s">
        <v>3109</v>
      </c>
      <c r="C229" s="39"/>
      <c r="D229" s="39"/>
      <c r="E229" s="39"/>
      <c r="F229" s="39"/>
      <c r="G229" s="39"/>
      <c r="H229" s="39"/>
      <c r="I229" s="39"/>
      <c r="J229" s="39"/>
      <c r="K229" s="39" t="s">
        <v>132</v>
      </c>
      <c r="L229" s="39" t="s">
        <v>133</v>
      </c>
      <c r="M229" s="39" t="s">
        <v>2869</v>
      </c>
      <c r="N229" s="39" t="s">
        <v>89</v>
      </c>
      <c r="O229" s="39" t="s">
        <v>2870</v>
      </c>
      <c r="P229" s="39" t="str">
        <f t="shared" si="3"/>
        <v>CCM Born</v>
      </c>
      <c r="Q229" s="39">
        <v>5</v>
      </c>
      <c r="R229" s="68" t="s">
        <v>2</v>
      </c>
    </row>
    <row r="230" spans="1:18" x14ac:dyDescent="0.3">
      <c r="A230" s="67" t="s">
        <v>4821</v>
      </c>
      <c r="B230" s="39" t="s">
        <v>3110</v>
      </c>
      <c r="C230" s="39"/>
      <c r="D230" s="39"/>
      <c r="E230" s="39"/>
      <c r="F230" s="39"/>
      <c r="G230" s="39"/>
      <c r="H230" s="39"/>
      <c r="I230" s="39"/>
      <c r="J230" s="39"/>
      <c r="K230" s="39" t="s">
        <v>6742</v>
      </c>
      <c r="L230" s="39" t="s">
        <v>6743</v>
      </c>
      <c r="M230" s="39" t="s">
        <v>2887</v>
      </c>
      <c r="N230" s="39" t="s">
        <v>519</v>
      </c>
      <c r="O230" s="39" t="s">
        <v>2870</v>
      </c>
      <c r="P230" s="39" t="str">
        <f t="shared" si="3"/>
        <v>CCM Born</v>
      </c>
      <c r="Q230" s="39">
        <v>1</v>
      </c>
      <c r="R230" s="68" t="s">
        <v>2</v>
      </c>
    </row>
    <row r="231" spans="1:18" x14ac:dyDescent="0.3">
      <c r="A231" s="67" t="s">
        <v>4822</v>
      </c>
      <c r="B231" s="39" t="s">
        <v>3111</v>
      </c>
      <c r="C231" s="39"/>
      <c r="D231" s="39"/>
      <c r="E231" s="39"/>
      <c r="F231" s="39"/>
      <c r="G231" s="39"/>
      <c r="H231" s="39"/>
      <c r="I231" s="39"/>
      <c r="J231" s="39"/>
      <c r="K231" s="39" t="s">
        <v>6742</v>
      </c>
      <c r="L231" s="39" t="s">
        <v>6743</v>
      </c>
      <c r="M231" s="39" t="s">
        <v>2887</v>
      </c>
      <c r="N231" s="39" t="s">
        <v>519</v>
      </c>
      <c r="O231" s="39" t="s">
        <v>2870</v>
      </c>
      <c r="P231" s="39" t="str">
        <f t="shared" si="3"/>
        <v>CCM Born</v>
      </c>
      <c r="Q231" s="39">
        <v>17</v>
      </c>
      <c r="R231" s="68" t="s">
        <v>2</v>
      </c>
    </row>
    <row r="232" spans="1:18" x14ac:dyDescent="0.3">
      <c r="A232" s="67" t="s">
        <v>4823</v>
      </c>
      <c r="B232" s="39" t="s">
        <v>3112</v>
      </c>
      <c r="C232" s="39"/>
      <c r="D232" s="39"/>
      <c r="E232" s="39"/>
      <c r="F232" s="39"/>
      <c r="G232" s="39"/>
      <c r="H232" s="39"/>
      <c r="I232" s="39"/>
      <c r="J232" s="39"/>
      <c r="K232" s="39" t="s">
        <v>6730</v>
      </c>
      <c r="L232" s="39" t="s">
        <v>6731</v>
      </c>
      <c r="M232" s="39" t="s">
        <v>2887</v>
      </c>
      <c r="N232" s="39" t="s">
        <v>519</v>
      </c>
      <c r="O232" s="39" t="s">
        <v>2870</v>
      </c>
      <c r="P232" s="39" t="str">
        <f t="shared" si="3"/>
        <v>CCM Born</v>
      </c>
      <c r="Q232" s="39">
        <v>1</v>
      </c>
      <c r="R232" s="68" t="s">
        <v>2</v>
      </c>
    </row>
    <row r="233" spans="1:18" x14ac:dyDescent="0.3">
      <c r="A233" s="67" t="s">
        <v>4824</v>
      </c>
      <c r="B233" s="39" t="s">
        <v>3113</v>
      </c>
      <c r="C233" s="39"/>
      <c r="D233" s="39"/>
      <c r="E233" s="39"/>
      <c r="F233" s="39"/>
      <c r="G233" s="39"/>
      <c r="H233" s="39"/>
      <c r="I233" s="39"/>
      <c r="J233" s="39"/>
      <c r="K233" s="39" t="s">
        <v>6730</v>
      </c>
      <c r="L233" s="39" t="s">
        <v>6731</v>
      </c>
      <c r="M233" s="39" t="s">
        <v>2887</v>
      </c>
      <c r="N233" s="39" t="s">
        <v>519</v>
      </c>
      <c r="O233" s="39" t="s">
        <v>2870</v>
      </c>
      <c r="P233" s="39" t="str">
        <f t="shared" si="3"/>
        <v>CCM Born</v>
      </c>
      <c r="Q233" s="39">
        <v>1</v>
      </c>
      <c r="R233" s="68" t="s">
        <v>2</v>
      </c>
    </row>
    <row r="234" spans="1:18" x14ac:dyDescent="0.3">
      <c r="A234" s="67" t="s">
        <v>4825</v>
      </c>
      <c r="B234" s="39" t="s">
        <v>3114</v>
      </c>
      <c r="C234" s="39"/>
      <c r="D234" s="39"/>
      <c r="E234" s="39"/>
      <c r="F234" s="39"/>
      <c r="G234" s="39"/>
      <c r="H234" s="39"/>
      <c r="I234" s="39"/>
      <c r="J234" s="39"/>
      <c r="K234" s="39" t="s">
        <v>2018</v>
      </c>
      <c r="L234" s="39" t="s">
        <v>2019</v>
      </c>
      <c r="M234" s="39" t="s">
        <v>2887</v>
      </c>
      <c r="N234" s="39" t="s">
        <v>519</v>
      </c>
      <c r="O234" s="39" t="s">
        <v>2870</v>
      </c>
      <c r="P234" s="39" t="str">
        <f t="shared" si="3"/>
        <v>CCM Born</v>
      </c>
      <c r="Q234" s="39">
        <v>1</v>
      </c>
      <c r="R234" s="68" t="s">
        <v>2</v>
      </c>
    </row>
    <row r="235" spans="1:18" x14ac:dyDescent="0.3">
      <c r="A235" s="67" t="s">
        <v>4826</v>
      </c>
      <c r="B235" s="39" t="s">
        <v>3115</v>
      </c>
      <c r="C235" s="39"/>
      <c r="D235" s="39"/>
      <c r="E235" s="39"/>
      <c r="F235" s="39"/>
      <c r="G235" s="39"/>
      <c r="H235" s="39"/>
      <c r="I235" s="39"/>
      <c r="J235" s="39"/>
      <c r="K235" s="39" t="s">
        <v>6730</v>
      </c>
      <c r="L235" s="39" t="s">
        <v>6731</v>
      </c>
      <c r="M235" s="39" t="s">
        <v>2887</v>
      </c>
      <c r="N235" s="39" t="s">
        <v>519</v>
      </c>
      <c r="O235" s="39" t="s">
        <v>2870</v>
      </c>
      <c r="P235" s="39" t="str">
        <f t="shared" si="3"/>
        <v>CCM Born</v>
      </c>
      <c r="Q235" s="39">
        <v>3</v>
      </c>
      <c r="R235" s="68" t="s">
        <v>2</v>
      </c>
    </row>
    <row r="236" spans="1:18" x14ac:dyDescent="0.3">
      <c r="A236" s="67" t="s">
        <v>4827</v>
      </c>
      <c r="B236" s="39" t="s">
        <v>3116</v>
      </c>
      <c r="C236" s="39"/>
      <c r="D236" s="39"/>
      <c r="E236" s="39"/>
      <c r="F236" s="39"/>
      <c r="G236" s="39"/>
      <c r="H236" s="39"/>
      <c r="I236" s="39"/>
      <c r="J236" s="39"/>
      <c r="K236" s="39" t="s">
        <v>2018</v>
      </c>
      <c r="L236" s="39" t="s">
        <v>2019</v>
      </c>
      <c r="M236" s="39" t="s">
        <v>2887</v>
      </c>
      <c r="N236" s="39" t="s">
        <v>519</v>
      </c>
      <c r="O236" s="39" t="s">
        <v>2870</v>
      </c>
      <c r="P236" s="39" t="str">
        <f t="shared" si="3"/>
        <v>CCM Born</v>
      </c>
      <c r="Q236" s="39">
        <v>27</v>
      </c>
      <c r="R236" s="68" t="s">
        <v>2</v>
      </c>
    </row>
    <row r="237" spans="1:18" x14ac:dyDescent="0.3">
      <c r="A237" s="67" t="s">
        <v>4828</v>
      </c>
      <c r="B237" s="39" t="s">
        <v>3117</v>
      </c>
      <c r="C237" s="39"/>
      <c r="D237" s="39"/>
      <c r="E237" s="39"/>
      <c r="F237" s="39"/>
      <c r="G237" s="39"/>
      <c r="H237" s="39"/>
      <c r="I237" s="39"/>
      <c r="J237" s="39"/>
      <c r="K237" s="39" t="s">
        <v>647</v>
      </c>
      <c r="L237" s="39" t="s">
        <v>648</v>
      </c>
      <c r="M237" s="39" t="s">
        <v>2869</v>
      </c>
      <c r="N237" s="39" t="s">
        <v>89</v>
      </c>
      <c r="O237" s="39" t="s">
        <v>2870</v>
      </c>
      <c r="P237" s="39" t="str">
        <f t="shared" si="3"/>
        <v>CCM Born</v>
      </c>
      <c r="Q237" s="39">
        <v>13</v>
      </c>
      <c r="R237" s="68" t="s">
        <v>2</v>
      </c>
    </row>
    <row r="238" spans="1:18" x14ac:dyDescent="0.3">
      <c r="A238" s="67" t="s">
        <v>4829</v>
      </c>
      <c r="B238" s="39" t="s">
        <v>3118</v>
      </c>
      <c r="C238" s="39"/>
      <c r="D238" s="39"/>
      <c r="E238" s="39"/>
      <c r="F238" s="39"/>
      <c r="G238" s="39"/>
      <c r="H238" s="39"/>
      <c r="I238" s="39"/>
      <c r="J238" s="39"/>
      <c r="K238" s="39" t="s">
        <v>1908</v>
      </c>
      <c r="L238" s="39" t="s">
        <v>1909</v>
      </c>
      <c r="M238" s="39" t="s">
        <v>2887</v>
      </c>
      <c r="N238" s="39" t="s">
        <v>519</v>
      </c>
      <c r="O238" s="39" t="s">
        <v>2870</v>
      </c>
      <c r="P238" s="39" t="str">
        <f t="shared" si="3"/>
        <v>CCM Born</v>
      </c>
      <c r="Q238" s="39">
        <v>11</v>
      </c>
      <c r="R238" s="68" t="s">
        <v>2</v>
      </c>
    </row>
    <row r="239" spans="1:18" x14ac:dyDescent="0.3">
      <c r="A239" s="67" t="s">
        <v>4830</v>
      </c>
      <c r="B239" s="39" t="s">
        <v>3119</v>
      </c>
      <c r="C239" s="39"/>
      <c r="D239" s="39"/>
      <c r="E239" s="39"/>
      <c r="F239" s="39"/>
      <c r="G239" s="39"/>
      <c r="H239" s="39"/>
      <c r="I239" s="39"/>
      <c r="J239" s="39"/>
      <c r="K239" s="39" t="s">
        <v>1908</v>
      </c>
      <c r="L239" s="39" t="s">
        <v>1909</v>
      </c>
      <c r="M239" s="39" t="s">
        <v>2887</v>
      </c>
      <c r="N239" s="39" t="s">
        <v>519</v>
      </c>
      <c r="O239" s="39" t="s">
        <v>2870</v>
      </c>
      <c r="P239" s="39" t="str">
        <f t="shared" si="3"/>
        <v>CCM Born</v>
      </c>
      <c r="Q239" s="39">
        <v>136</v>
      </c>
      <c r="R239" s="68" t="s">
        <v>2</v>
      </c>
    </row>
    <row r="240" spans="1:18" x14ac:dyDescent="0.3">
      <c r="A240" s="67" t="s">
        <v>4831</v>
      </c>
      <c r="B240" s="39" t="s">
        <v>3120</v>
      </c>
      <c r="C240" s="39"/>
      <c r="D240" s="39"/>
      <c r="E240" s="39"/>
      <c r="F240" s="39"/>
      <c r="G240" s="39"/>
      <c r="H240" s="39"/>
      <c r="I240" s="39"/>
      <c r="J240" s="39"/>
      <c r="K240" s="39" t="s">
        <v>1908</v>
      </c>
      <c r="L240" s="39" t="s">
        <v>1909</v>
      </c>
      <c r="M240" s="39" t="s">
        <v>2887</v>
      </c>
      <c r="N240" s="39" t="s">
        <v>519</v>
      </c>
      <c r="O240" s="39" t="s">
        <v>2870</v>
      </c>
      <c r="P240" s="39" t="str">
        <f t="shared" si="3"/>
        <v>CCM Born</v>
      </c>
      <c r="Q240" s="39">
        <v>108</v>
      </c>
      <c r="R240" s="68" t="s">
        <v>2</v>
      </c>
    </row>
    <row r="241" spans="1:18" x14ac:dyDescent="0.3">
      <c r="A241" s="67" t="s">
        <v>4832</v>
      </c>
      <c r="B241" s="39" t="s">
        <v>3121</v>
      </c>
      <c r="C241" s="39"/>
      <c r="D241" s="39"/>
      <c r="E241" s="39"/>
      <c r="F241" s="39"/>
      <c r="G241" s="39"/>
      <c r="H241" s="39"/>
      <c r="I241" s="39"/>
      <c r="J241" s="39"/>
      <c r="K241" s="39" t="s">
        <v>1908</v>
      </c>
      <c r="L241" s="39" t="s">
        <v>1909</v>
      </c>
      <c r="M241" s="39" t="s">
        <v>2887</v>
      </c>
      <c r="N241" s="39" t="s">
        <v>519</v>
      </c>
      <c r="O241" s="39" t="s">
        <v>2870</v>
      </c>
      <c r="P241" s="39" t="str">
        <f t="shared" si="3"/>
        <v>CCM Born</v>
      </c>
      <c r="Q241" s="39">
        <v>19</v>
      </c>
      <c r="R241" s="68" t="s">
        <v>2</v>
      </c>
    </row>
    <row r="242" spans="1:18" x14ac:dyDescent="0.3">
      <c r="A242" s="67" t="s">
        <v>4833</v>
      </c>
      <c r="B242" s="39" t="s">
        <v>3122</v>
      </c>
      <c r="C242" s="39"/>
      <c r="D242" s="39"/>
      <c r="E242" s="39"/>
      <c r="F242" s="39"/>
      <c r="G242" s="39"/>
      <c r="H242" s="39"/>
      <c r="I242" s="39"/>
      <c r="J242" s="39"/>
      <c r="K242" s="39" t="s">
        <v>1908</v>
      </c>
      <c r="L242" s="39" t="s">
        <v>1909</v>
      </c>
      <c r="M242" s="39" t="s">
        <v>2887</v>
      </c>
      <c r="N242" s="39" t="s">
        <v>519</v>
      </c>
      <c r="O242" s="39" t="s">
        <v>2870</v>
      </c>
      <c r="P242" s="39" t="str">
        <f t="shared" si="3"/>
        <v>CCM Born</v>
      </c>
      <c r="Q242" s="39">
        <v>19</v>
      </c>
      <c r="R242" s="68" t="s">
        <v>2</v>
      </c>
    </row>
    <row r="243" spans="1:18" x14ac:dyDescent="0.3">
      <c r="A243" s="67" t="s">
        <v>4834</v>
      </c>
      <c r="B243" s="39" t="s">
        <v>3123</v>
      </c>
      <c r="C243" s="39"/>
      <c r="D243" s="39"/>
      <c r="E243" s="39"/>
      <c r="F243" s="39"/>
      <c r="G243" s="39"/>
      <c r="H243" s="39"/>
      <c r="I243" s="39"/>
      <c r="J243" s="39"/>
      <c r="K243" s="39" t="s">
        <v>6745</v>
      </c>
      <c r="L243" s="39" t="s">
        <v>6744</v>
      </c>
      <c r="M243" s="39" t="s">
        <v>2887</v>
      </c>
      <c r="N243" s="39" t="s">
        <v>519</v>
      </c>
      <c r="O243" s="39" t="s">
        <v>2870</v>
      </c>
      <c r="P243" s="39" t="str">
        <f t="shared" si="3"/>
        <v>CCM Born</v>
      </c>
      <c r="Q243" s="39">
        <v>28</v>
      </c>
      <c r="R243" s="68" t="s">
        <v>2</v>
      </c>
    </row>
    <row r="244" spans="1:18" x14ac:dyDescent="0.3">
      <c r="A244" s="67" t="s">
        <v>4835</v>
      </c>
      <c r="B244" s="39" t="s">
        <v>3124</v>
      </c>
      <c r="C244" s="39"/>
      <c r="D244" s="39"/>
      <c r="E244" s="39"/>
      <c r="F244" s="39"/>
      <c r="G244" s="39"/>
      <c r="H244" s="39"/>
      <c r="I244" s="39"/>
      <c r="J244" s="39"/>
      <c r="K244" s="39" t="s">
        <v>1908</v>
      </c>
      <c r="L244" s="39" t="s">
        <v>1909</v>
      </c>
      <c r="M244" s="39" t="s">
        <v>2887</v>
      </c>
      <c r="N244" s="39" t="s">
        <v>519</v>
      </c>
      <c r="O244" s="39" t="s">
        <v>2870</v>
      </c>
      <c r="P244" s="39" t="str">
        <f t="shared" si="3"/>
        <v>CCM Born</v>
      </c>
      <c r="Q244" s="39">
        <v>11</v>
      </c>
      <c r="R244" s="68" t="s">
        <v>2</v>
      </c>
    </row>
    <row r="245" spans="1:18" x14ac:dyDescent="0.3">
      <c r="A245" s="67" t="s">
        <v>4836</v>
      </c>
      <c r="B245" s="39" t="s">
        <v>3125</v>
      </c>
      <c r="C245" s="39"/>
      <c r="D245" s="39"/>
      <c r="E245" s="39"/>
      <c r="F245" s="39"/>
      <c r="G245" s="39"/>
      <c r="H245" s="39"/>
      <c r="I245" s="39"/>
      <c r="J245" s="39"/>
      <c r="K245" s="39" t="s">
        <v>2371</v>
      </c>
      <c r="L245" s="39" t="s">
        <v>2372</v>
      </c>
      <c r="M245" s="39" t="s">
        <v>2887</v>
      </c>
      <c r="N245" s="39" t="s">
        <v>519</v>
      </c>
      <c r="O245" s="39" t="s">
        <v>2870</v>
      </c>
      <c r="P245" s="39" t="str">
        <f t="shared" si="3"/>
        <v>CCM Born</v>
      </c>
      <c r="Q245" s="39">
        <v>7</v>
      </c>
      <c r="R245" s="68" t="s">
        <v>2</v>
      </c>
    </row>
    <row r="246" spans="1:18" x14ac:dyDescent="0.3">
      <c r="A246" s="67" t="s">
        <v>4837</v>
      </c>
      <c r="B246" s="39" t="s">
        <v>3126</v>
      </c>
      <c r="C246" s="39"/>
      <c r="D246" s="39"/>
      <c r="E246" s="39"/>
      <c r="F246" s="39"/>
      <c r="G246" s="39"/>
      <c r="H246" s="39"/>
      <c r="I246" s="39"/>
      <c r="J246" s="39"/>
      <c r="K246" s="39" t="s">
        <v>6745</v>
      </c>
      <c r="L246" s="39" t="s">
        <v>6744</v>
      </c>
      <c r="M246" s="39" t="s">
        <v>2887</v>
      </c>
      <c r="N246" s="39" t="s">
        <v>519</v>
      </c>
      <c r="O246" s="39" t="s">
        <v>2870</v>
      </c>
      <c r="P246" s="39" t="str">
        <f t="shared" si="3"/>
        <v>CCM Born</v>
      </c>
      <c r="Q246" s="39">
        <v>21</v>
      </c>
      <c r="R246" s="68" t="s">
        <v>2</v>
      </c>
    </row>
    <row r="247" spans="1:18" x14ac:dyDescent="0.3">
      <c r="A247" s="67" t="s">
        <v>4838</v>
      </c>
      <c r="B247" s="39" t="s">
        <v>3127</v>
      </c>
      <c r="C247" s="39"/>
      <c r="D247" s="39"/>
      <c r="E247" s="39"/>
      <c r="F247" s="39"/>
      <c r="G247" s="39"/>
      <c r="H247" s="39"/>
      <c r="I247" s="39"/>
      <c r="J247" s="39"/>
      <c r="K247" s="39" t="s">
        <v>2908</v>
      </c>
      <c r="L247" s="39" t="s">
        <v>6703</v>
      </c>
      <c r="M247" s="39" t="s">
        <v>2887</v>
      </c>
      <c r="N247" s="39" t="s">
        <v>519</v>
      </c>
      <c r="O247" s="39" t="s">
        <v>2870</v>
      </c>
      <c r="P247" s="39" t="str">
        <f t="shared" si="3"/>
        <v>CCM Born</v>
      </c>
      <c r="Q247" s="39">
        <v>83</v>
      </c>
      <c r="R247" s="68" t="s">
        <v>2</v>
      </c>
    </row>
    <row r="248" spans="1:18" x14ac:dyDescent="0.3">
      <c r="A248" s="67" t="s">
        <v>4839</v>
      </c>
      <c r="B248" s="39" t="s">
        <v>3128</v>
      </c>
      <c r="C248" s="39"/>
      <c r="D248" s="39"/>
      <c r="E248" s="39"/>
      <c r="F248" s="39"/>
      <c r="G248" s="39"/>
      <c r="H248" s="39"/>
      <c r="I248" s="39"/>
      <c r="J248" s="39"/>
      <c r="K248" s="39" t="s">
        <v>667</v>
      </c>
      <c r="L248" s="39" t="s">
        <v>668</v>
      </c>
      <c r="M248" s="39" t="s">
        <v>2887</v>
      </c>
      <c r="N248" s="39" t="s">
        <v>519</v>
      </c>
      <c r="O248" s="39" t="s">
        <v>2870</v>
      </c>
      <c r="P248" s="39" t="str">
        <f t="shared" si="3"/>
        <v>CCM Born</v>
      </c>
      <c r="Q248" s="39">
        <v>38</v>
      </c>
      <c r="R248" s="68" t="s">
        <v>2</v>
      </c>
    </row>
    <row r="249" spans="1:18" x14ac:dyDescent="0.3">
      <c r="A249" s="67" t="s">
        <v>4840</v>
      </c>
      <c r="B249" s="39" t="s">
        <v>3129</v>
      </c>
      <c r="C249" s="39"/>
      <c r="D249" s="39"/>
      <c r="E249" s="39"/>
      <c r="F249" s="39"/>
      <c r="G249" s="39"/>
      <c r="H249" s="39"/>
      <c r="I249" s="39"/>
      <c r="J249" s="39"/>
      <c r="K249" s="39" t="s">
        <v>667</v>
      </c>
      <c r="L249" s="39" t="s">
        <v>668</v>
      </c>
      <c r="M249" s="39" t="s">
        <v>2887</v>
      </c>
      <c r="N249" s="39" t="s">
        <v>519</v>
      </c>
      <c r="O249" s="39" t="s">
        <v>2870</v>
      </c>
      <c r="P249" s="39" t="str">
        <f t="shared" si="3"/>
        <v>CCM Born</v>
      </c>
      <c r="Q249" s="39">
        <v>6</v>
      </c>
      <c r="R249" s="68" t="s">
        <v>2</v>
      </c>
    </row>
    <row r="250" spans="1:18" x14ac:dyDescent="0.3">
      <c r="A250" s="67" t="s">
        <v>4841</v>
      </c>
      <c r="B250" s="39" t="s">
        <v>3130</v>
      </c>
      <c r="C250" s="39"/>
      <c r="D250" s="39"/>
      <c r="E250" s="39"/>
      <c r="F250" s="39"/>
      <c r="G250" s="39"/>
      <c r="H250" s="39"/>
      <c r="I250" s="39"/>
      <c r="J250" s="39"/>
      <c r="K250" s="39" t="s">
        <v>2908</v>
      </c>
      <c r="L250" s="39" t="s">
        <v>6703</v>
      </c>
      <c r="M250" s="39" t="s">
        <v>2887</v>
      </c>
      <c r="N250" s="39" t="s">
        <v>519</v>
      </c>
      <c r="O250" s="39" t="s">
        <v>2870</v>
      </c>
      <c r="P250" s="39" t="str">
        <f t="shared" si="3"/>
        <v>CCM Born</v>
      </c>
      <c r="Q250" s="39">
        <v>1927</v>
      </c>
      <c r="R250" s="68" t="s">
        <v>2</v>
      </c>
    </row>
    <row r="251" spans="1:18" x14ac:dyDescent="0.3">
      <c r="A251" s="67" t="s">
        <v>4842</v>
      </c>
      <c r="B251" s="39" t="s">
        <v>3131</v>
      </c>
      <c r="C251" s="39"/>
      <c r="D251" s="39"/>
      <c r="E251" s="39"/>
      <c r="F251" s="39"/>
      <c r="G251" s="39"/>
      <c r="H251" s="39"/>
      <c r="I251" s="39"/>
      <c r="J251" s="39"/>
      <c r="K251" s="39" t="s">
        <v>667</v>
      </c>
      <c r="L251" s="39" t="s">
        <v>668</v>
      </c>
      <c r="M251" s="39" t="s">
        <v>2887</v>
      </c>
      <c r="N251" s="39" t="s">
        <v>519</v>
      </c>
      <c r="O251" s="39" t="s">
        <v>2870</v>
      </c>
      <c r="P251" s="39" t="str">
        <f t="shared" si="3"/>
        <v>CCM Born</v>
      </c>
      <c r="Q251" s="39">
        <v>1016</v>
      </c>
      <c r="R251" s="68" t="s">
        <v>2</v>
      </c>
    </row>
    <row r="252" spans="1:18" x14ac:dyDescent="0.3">
      <c r="A252" s="67" t="s">
        <v>4843</v>
      </c>
      <c r="B252" s="39" t="s">
        <v>3132</v>
      </c>
      <c r="C252" s="39"/>
      <c r="D252" s="39"/>
      <c r="E252" s="39"/>
      <c r="F252" s="39"/>
      <c r="G252" s="39"/>
      <c r="H252" s="39"/>
      <c r="I252" s="39"/>
      <c r="J252" s="39"/>
      <c r="K252" s="39" t="s">
        <v>667</v>
      </c>
      <c r="L252" s="39" t="s">
        <v>668</v>
      </c>
      <c r="M252" s="39" t="s">
        <v>2887</v>
      </c>
      <c r="N252" s="39" t="s">
        <v>519</v>
      </c>
      <c r="O252" s="39" t="s">
        <v>2870</v>
      </c>
      <c r="P252" s="39" t="str">
        <f t="shared" si="3"/>
        <v>CCM Born</v>
      </c>
      <c r="Q252" s="39">
        <v>6</v>
      </c>
      <c r="R252" s="68" t="s">
        <v>2</v>
      </c>
    </row>
    <row r="253" spans="1:18" x14ac:dyDescent="0.3">
      <c r="A253" s="67" t="s">
        <v>4844</v>
      </c>
      <c r="B253" s="39" t="s">
        <v>3133</v>
      </c>
      <c r="C253" s="39"/>
      <c r="D253" s="39"/>
      <c r="E253" s="39"/>
      <c r="F253" s="39"/>
      <c r="G253" s="39"/>
      <c r="H253" s="39"/>
      <c r="I253" s="39"/>
      <c r="J253" s="39"/>
      <c r="K253" s="39" t="s">
        <v>1955</v>
      </c>
      <c r="L253" s="39" t="s">
        <v>1956</v>
      </c>
      <c r="M253" s="39" t="s">
        <v>2887</v>
      </c>
      <c r="N253" s="39" t="s">
        <v>519</v>
      </c>
      <c r="O253" s="39" t="s">
        <v>2870</v>
      </c>
      <c r="P253" s="39" t="str">
        <f t="shared" si="3"/>
        <v>CCM Born</v>
      </c>
      <c r="Q253" s="39">
        <v>8</v>
      </c>
      <c r="R253" s="68" t="s">
        <v>2</v>
      </c>
    </row>
    <row r="254" spans="1:18" x14ac:dyDescent="0.3">
      <c r="A254" s="67" t="s">
        <v>4845</v>
      </c>
      <c r="B254" s="39" t="s">
        <v>3134</v>
      </c>
      <c r="C254" s="39"/>
      <c r="D254" s="39"/>
      <c r="E254" s="39"/>
      <c r="F254" s="39"/>
      <c r="G254" s="39"/>
      <c r="H254" s="39"/>
      <c r="I254" s="39"/>
      <c r="J254" s="39"/>
      <c r="K254" s="39" t="s">
        <v>2353</v>
      </c>
      <c r="L254" s="39" t="s">
        <v>2354</v>
      </c>
      <c r="M254" s="39" t="s">
        <v>2887</v>
      </c>
      <c r="N254" s="39" t="s">
        <v>519</v>
      </c>
      <c r="O254" s="39" t="s">
        <v>2870</v>
      </c>
      <c r="P254" s="39" t="str">
        <f t="shared" si="3"/>
        <v>CCM Born</v>
      </c>
      <c r="Q254" s="39">
        <v>39</v>
      </c>
      <c r="R254" s="68" t="s">
        <v>2</v>
      </c>
    </row>
    <row r="255" spans="1:18" x14ac:dyDescent="0.3">
      <c r="A255" s="67" t="s">
        <v>4846</v>
      </c>
      <c r="B255" s="39" t="s">
        <v>3135</v>
      </c>
      <c r="C255" s="39"/>
      <c r="D255" s="39"/>
      <c r="E255" s="39"/>
      <c r="F255" s="39"/>
      <c r="G255" s="39"/>
      <c r="H255" s="39"/>
      <c r="I255" s="39"/>
      <c r="J255" s="39"/>
      <c r="K255" s="39" t="s">
        <v>6745</v>
      </c>
      <c r="L255" s="39" t="s">
        <v>6744</v>
      </c>
      <c r="M255" s="39" t="s">
        <v>2887</v>
      </c>
      <c r="N255" s="39" t="s">
        <v>519</v>
      </c>
      <c r="O255" s="39" t="s">
        <v>2870</v>
      </c>
      <c r="P255" s="39" t="str">
        <f t="shared" si="3"/>
        <v>CCM Born</v>
      </c>
      <c r="Q255" s="39">
        <v>81</v>
      </c>
      <c r="R255" s="68" t="s">
        <v>2</v>
      </c>
    </row>
    <row r="256" spans="1:18" x14ac:dyDescent="0.3">
      <c r="A256" s="67" t="s">
        <v>4847</v>
      </c>
      <c r="B256" s="39" t="s">
        <v>3136</v>
      </c>
      <c r="C256" s="39"/>
      <c r="D256" s="39"/>
      <c r="E256" s="39"/>
      <c r="F256" s="39"/>
      <c r="G256" s="39"/>
      <c r="H256" s="39"/>
      <c r="I256" s="39"/>
      <c r="J256" s="39"/>
      <c r="K256" s="39" t="s">
        <v>6745</v>
      </c>
      <c r="L256" s="39" t="s">
        <v>6744</v>
      </c>
      <c r="M256" s="39" t="s">
        <v>2887</v>
      </c>
      <c r="N256" s="39" t="s">
        <v>519</v>
      </c>
      <c r="O256" s="39" t="s">
        <v>2870</v>
      </c>
      <c r="P256" s="39" t="str">
        <f t="shared" si="3"/>
        <v>CCM Born</v>
      </c>
      <c r="Q256" s="39">
        <v>497</v>
      </c>
      <c r="R256" s="68" t="s">
        <v>2</v>
      </c>
    </row>
    <row r="257" spans="1:18" x14ac:dyDescent="0.3">
      <c r="A257" s="67" t="s">
        <v>4848</v>
      </c>
      <c r="B257" s="39" t="s">
        <v>3137</v>
      </c>
      <c r="C257" s="39"/>
      <c r="D257" s="39"/>
      <c r="E257" s="39"/>
      <c r="F257" s="39"/>
      <c r="G257" s="39"/>
      <c r="H257" s="39"/>
      <c r="I257" s="39"/>
      <c r="J257" s="39"/>
      <c r="K257" s="39" t="s">
        <v>2100</v>
      </c>
      <c r="L257" s="39" t="s">
        <v>2101</v>
      </c>
      <c r="M257" s="39" t="s">
        <v>2887</v>
      </c>
      <c r="N257" s="39" t="s">
        <v>519</v>
      </c>
      <c r="O257" s="39" t="s">
        <v>2870</v>
      </c>
      <c r="P257" s="39" t="str">
        <f t="shared" si="3"/>
        <v>CCM Born</v>
      </c>
      <c r="Q257" s="39">
        <v>53</v>
      </c>
      <c r="R257" s="68" t="s">
        <v>2</v>
      </c>
    </row>
    <row r="258" spans="1:18" x14ac:dyDescent="0.3">
      <c r="A258" s="67" t="s">
        <v>4849</v>
      </c>
      <c r="B258" s="39" t="s">
        <v>3138</v>
      </c>
      <c r="C258" s="39"/>
      <c r="D258" s="39"/>
      <c r="E258" s="39"/>
      <c r="F258" s="39"/>
      <c r="G258" s="39"/>
      <c r="H258" s="39"/>
      <c r="I258" s="39"/>
      <c r="J258" s="39"/>
      <c r="K258" s="39" t="s">
        <v>2165</v>
      </c>
      <c r="L258" s="39" t="s">
        <v>2166</v>
      </c>
      <c r="M258" s="39" t="s">
        <v>2887</v>
      </c>
      <c r="N258" s="39" t="s">
        <v>519</v>
      </c>
      <c r="O258" s="39" t="s">
        <v>2870</v>
      </c>
      <c r="P258" s="39" t="str">
        <f t="shared" si="3"/>
        <v>CCM Born</v>
      </c>
      <c r="Q258" s="39">
        <v>41</v>
      </c>
      <c r="R258" s="68" t="s">
        <v>2</v>
      </c>
    </row>
    <row r="259" spans="1:18" x14ac:dyDescent="0.3">
      <c r="A259" s="67" t="s">
        <v>4850</v>
      </c>
      <c r="B259" s="39" t="s">
        <v>3139</v>
      </c>
      <c r="C259" s="39"/>
      <c r="D259" s="39"/>
      <c r="E259" s="39"/>
      <c r="F259" s="39"/>
      <c r="G259" s="39"/>
      <c r="H259" s="39"/>
      <c r="I259" s="39"/>
      <c r="J259" s="39"/>
      <c r="K259" s="39" t="s">
        <v>2165</v>
      </c>
      <c r="L259" s="39" t="s">
        <v>2166</v>
      </c>
      <c r="M259" s="39" t="s">
        <v>2887</v>
      </c>
      <c r="N259" s="39" t="s">
        <v>519</v>
      </c>
      <c r="O259" s="39" t="s">
        <v>2870</v>
      </c>
      <c r="P259" s="39" t="str">
        <f t="shared" si="3"/>
        <v>CCM Born</v>
      </c>
      <c r="Q259" s="39">
        <v>13</v>
      </c>
      <c r="R259" s="68" t="s">
        <v>2</v>
      </c>
    </row>
    <row r="260" spans="1:18" x14ac:dyDescent="0.3">
      <c r="A260" s="67" t="s">
        <v>4851</v>
      </c>
      <c r="B260" s="39" t="s">
        <v>3140</v>
      </c>
      <c r="C260" s="39"/>
      <c r="D260" s="39"/>
      <c r="E260" s="39"/>
      <c r="F260" s="39"/>
      <c r="G260" s="39"/>
      <c r="H260" s="39"/>
      <c r="I260" s="39"/>
      <c r="J260" s="39"/>
      <c r="K260" s="39" t="s">
        <v>1982</v>
      </c>
      <c r="L260" s="39" t="s">
        <v>1983</v>
      </c>
      <c r="M260" s="39" t="s">
        <v>2887</v>
      </c>
      <c r="N260" s="39" t="s">
        <v>519</v>
      </c>
      <c r="O260" s="39" t="s">
        <v>2870</v>
      </c>
      <c r="P260" s="39" t="str">
        <f t="shared" si="3"/>
        <v>CCM Born</v>
      </c>
      <c r="Q260" s="39">
        <v>63</v>
      </c>
      <c r="R260" s="68" t="s">
        <v>2</v>
      </c>
    </row>
    <row r="261" spans="1:18" x14ac:dyDescent="0.3">
      <c r="A261" s="67" t="s">
        <v>4852</v>
      </c>
      <c r="B261" s="39" t="s">
        <v>3141</v>
      </c>
      <c r="C261" s="39"/>
      <c r="D261" s="39"/>
      <c r="E261" s="39"/>
      <c r="F261" s="39"/>
      <c r="G261" s="39"/>
      <c r="H261" s="39"/>
      <c r="I261" s="39"/>
      <c r="J261" s="39"/>
      <c r="K261" s="39" t="s">
        <v>2018</v>
      </c>
      <c r="L261" s="39" t="s">
        <v>2019</v>
      </c>
      <c r="M261" s="39" t="s">
        <v>2887</v>
      </c>
      <c r="N261" s="39" t="s">
        <v>519</v>
      </c>
      <c r="O261" s="39" t="s">
        <v>2870</v>
      </c>
      <c r="P261" s="39" t="str">
        <f t="shared" si="3"/>
        <v>CCM Born</v>
      </c>
      <c r="Q261" s="39">
        <v>183</v>
      </c>
      <c r="R261" s="68" t="s">
        <v>2</v>
      </c>
    </row>
    <row r="262" spans="1:18" x14ac:dyDescent="0.3">
      <c r="A262" s="67" t="s">
        <v>4853</v>
      </c>
      <c r="B262" s="39" t="s">
        <v>3142</v>
      </c>
      <c r="C262" s="39"/>
      <c r="D262" s="39"/>
      <c r="E262" s="39"/>
      <c r="F262" s="39"/>
      <c r="G262" s="39"/>
      <c r="H262" s="39"/>
      <c r="I262" s="39"/>
      <c r="J262" s="39"/>
      <c r="K262" s="39" t="s">
        <v>2316</v>
      </c>
      <c r="L262" s="39" t="s">
        <v>2317</v>
      </c>
      <c r="M262" s="39" t="s">
        <v>2887</v>
      </c>
      <c r="N262" s="39" t="s">
        <v>519</v>
      </c>
      <c r="O262" s="39" t="s">
        <v>2870</v>
      </c>
      <c r="P262" s="39" t="str">
        <f t="shared" si="3"/>
        <v>CCM Born</v>
      </c>
      <c r="Q262" s="39">
        <v>2</v>
      </c>
      <c r="R262" s="68" t="s">
        <v>2</v>
      </c>
    </row>
    <row r="263" spans="1:18" x14ac:dyDescent="0.3">
      <c r="A263" s="67" t="s">
        <v>4854</v>
      </c>
      <c r="B263" s="39" t="s">
        <v>3143</v>
      </c>
      <c r="C263" s="39"/>
      <c r="D263" s="39"/>
      <c r="E263" s="39"/>
      <c r="F263" s="39"/>
      <c r="G263" s="39"/>
      <c r="H263" s="39"/>
      <c r="I263" s="39"/>
      <c r="J263" s="39"/>
      <c r="K263" s="39" t="s">
        <v>2218</v>
      </c>
      <c r="L263" s="39" t="s">
        <v>2219</v>
      </c>
      <c r="M263" s="39" t="s">
        <v>2887</v>
      </c>
      <c r="N263" s="39" t="s">
        <v>519</v>
      </c>
      <c r="O263" s="39" t="s">
        <v>2870</v>
      </c>
      <c r="P263" s="39" t="str">
        <f t="shared" si="3"/>
        <v>CCM Born</v>
      </c>
      <c r="Q263" s="39">
        <v>2</v>
      </c>
      <c r="R263" s="68" t="s">
        <v>2</v>
      </c>
    </row>
    <row r="264" spans="1:18" x14ac:dyDescent="0.3">
      <c r="A264" s="67" t="s">
        <v>4855</v>
      </c>
      <c r="B264" s="39" t="s">
        <v>3144</v>
      </c>
      <c r="C264" s="39"/>
      <c r="D264" s="39"/>
      <c r="E264" s="39"/>
      <c r="F264" s="39"/>
      <c r="G264" s="39"/>
      <c r="H264" s="39"/>
      <c r="I264" s="39"/>
      <c r="J264" s="39"/>
      <c r="K264" s="39" t="s">
        <v>2218</v>
      </c>
      <c r="L264" s="39" t="s">
        <v>2219</v>
      </c>
      <c r="M264" s="39" t="s">
        <v>2887</v>
      </c>
      <c r="N264" s="39" t="s">
        <v>519</v>
      </c>
      <c r="O264" s="39" t="s">
        <v>2870</v>
      </c>
      <c r="P264" s="39" t="str">
        <f t="shared" ref="P264:P327" si="4">_xlfn.XLOOKUP(O264,$X$12:$X$14,$Z$12:$Z$14)</f>
        <v>CCM Born</v>
      </c>
      <c r="Q264" s="39">
        <v>5</v>
      </c>
      <c r="R264" s="68" t="s">
        <v>2</v>
      </c>
    </row>
    <row r="265" spans="1:18" x14ac:dyDescent="0.3">
      <c r="A265" s="67" t="s">
        <v>4856</v>
      </c>
      <c r="B265" s="39" t="s">
        <v>3145</v>
      </c>
      <c r="C265" s="39"/>
      <c r="D265" s="39"/>
      <c r="E265" s="39"/>
      <c r="F265" s="39"/>
      <c r="G265" s="39"/>
      <c r="H265" s="39"/>
      <c r="I265" s="39"/>
      <c r="J265" s="39"/>
      <c r="K265" s="39" t="s">
        <v>2218</v>
      </c>
      <c r="L265" s="39" t="s">
        <v>2219</v>
      </c>
      <c r="M265" s="39" t="s">
        <v>2887</v>
      </c>
      <c r="N265" s="39" t="s">
        <v>519</v>
      </c>
      <c r="O265" s="39" t="s">
        <v>2870</v>
      </c>
      <c r="P265" s="39" t="str">
        <f t="shared" si="4"/>
        <v>CCM Born</v>
      </c>
      <c r="Q265" s="39">
        <v>3</v>
      </c>
      <c r="R265" s="68" t="s">
        <v>2</v>
      </c>
    </row>
    <row r="266" spans="1:18" x14ac:dyDescent="0.3">
      <c r="A266" s="67" t="s">
        <v>4857</v>
      </c>
      <c r="B266" s="39" t="s">
        <v>3146</v>
      </c>
      <c r="C266" s="39"/>
      <c r="D266" s="39"/>
      <c r="E266" s="39"/>
      <c r="F266" s="39"/>
      <c r="G266" s="39"/>
      <c r="H266" s="39"/>
      <c r="I266" s="39"/>
      <c r="J266" s="39"/>
      <c r="K266" s="39" t="s">
        <v>2383</v>
      </c>
      <c r="L266" s="39" t="s">
        <v>2384</v>
      </c>
      <c r="M266" s="39" t="s">
        <v>2887</v>
      </c>
      <c r="N266" s="39" t="s">
        <v>519</v>
      </c>
      <c r="O266" s="39" t="s">
        <v>2870</v>
      </c>
      <c r="P266" s="39" t="str">
        <f t="shared" si="4"/>
        <v>CCM Born</v>
      </c>
      <c r="Q266" s="39">
        <v>1</v>
      </c>
      <c r="R266" s="68" t="s">
        <v>2</v>
      </c>
    </row>
    <row r="267" spans="1:18" x14ac:dyDescent="0.3">
      <c r="A267" s="67" t="s">
        <v>4858</v>
      </c>
      <c r="B267" s="39" t="s">
        <v>3147</v>
      </c>
      <c r="C267" s="39"/>
      <c r="D267" s="39"/>
      <c r="E267" s="39"/>
      <c r="F267" s="39"/>
      <c r="G267" s="39"/>
      <c r="H267" s="39"/>
      <c r="I267" s="39"/>
      <c r="J267" s="39"/>
      <c r="K267" s="39" t="s">
        <v>2218</v>
      </c>
      <c r="L267" s="39" t="s">
        <v>2219</v>
      </c>
      <c r="M267" s="39" t="s">
        <v>2887</v>
      </c>
      <c r="N267" s="39" t="s">
        <v>519</v>
      </c>
      <c r="O267" s="39" t="s">
        <v>2870</v>
      </c>
      <c r="P267" s="39" t="str">
        <f t="shared" si="4"/>
        <v>CCM Born</v>
      </c>
      <c r="Q267" s="39">
        <v>1</v>
      </c>
      <c r="R267" s="68" t="s">
        <v>2</v>
      </c>
    </row>
    <row r="268" spans="1:18" x14ac:dyDescent="0.3">
      <c r="A268" s="67" t="s">
        <v>4859</v>
      </c>
      <c r="B268" s="39" t="s">
        <v>3148</v>
      </c>
      <c r="C268" s="39"/>
      <c r="D268" s="39"/>
      <c r="E268" s="39"/>
      <c r="F268" s="39"/>
      <c r="G268" s="39"/>
      <c r="H268" s="39"/>
      <c r="I268" s="39"/>
      <c r="J268" s="39"/>
      <c r="K268" s="39" t="s">
        <v>2930</v>
      </c>
      <c r="L268" s="39" t="s">
        <v>6704</v>
      </c>
      <c r="M268" s="39" t="s">
        <v>2887</v>
      </c>
      <c r="N268" s="39" t="s">
        <v>519</v>
      </c>
      <c r="O268" s="39" t="s">
        <v>2870</v>
      </c>
      <c r="P268" s="39" t="str">
        <f t="shared" si="4"/>
        <v>CCM Born</v>
      </c>
      <c r="Q268" s="39">
        <v>350</v>
      </c>
      <c r="R268" s="68" t="s">
        <v>2</v>
      </c>
    </row>
    <row r="269" spans="1:18" x14ac:dyDescent="0.3">
      <c r="A269" s="67" t="s">
        <v>4860</v>
      </c>
      <c r="B269" s="39" t="s">
        <v>3149</v>
      </c>
      <c r="C269" s="39"/>
      <c r="D269" s="39"/>
      <c r="E269" s="39"/>
      <c r="F269" s="39"/>
      <c r="G269" s="39"/>
      <c r="H269" s="39"/>
      <c r="I269" s="39"/>
      <c r="J269" s="39"/>
      <c r="K269" s="39" t="s">
        <v>693</v>
      </c>
      <c r="L269" s="39" t="s">
        <v>694</v>
      </c>
      <c r="M269" s="39" t="s">
        <v>2887</v>
      </c>
      <c r="N269" s="39" t="s">
        <v>519</v>
      </c>
      <c r="O269" s="39" t="s">
        <v>2870</v>
      </c>
      <c r="P269" s="39" t="str">
        <f t="shared" si="4"/>
        <v>CCM Born</v>
      </c>
      <c r="Q269" s="39">
        <v>123</v>
      </c>
      <c r="R269" s="68" t="s">
        <v>2</v>
      </c>
    </row>
    <row r="270" spans="1:18" x14ac:dyDescent="0.3">
      <c r="A270" s="67" t="s">
        <v>4861</v>
      </c>
      <c r="B270" s="39" t="s">
        <v>3150</v>
      </c>
      <c r="C270" s="39"/>
      <c r="D270" s="39"/>
      <c r="E270" s="39"/>
      <c r="F270" s="39"/>
      <c r="G270" s="39"/>
      <c r="H270" s="39"/>
      <c r="I270" s="39"/>
      <c r="J270" s="39"/>
      <c r="K270" s="39" t="s">
        <v>2079</v>
      </c>
      <c r="L270" s="39" t="s">
        <v>2080</v>
      </c>
      <c r="M270" s="39" t="s">
        <v>2887</v>
      </c>
      <c r="N270" s="39" t="s">
        <v>519</v>
      </c>
      <c r="O270" s="39" t="s">
        <v>2870</v>
      </c>
      <c r="P270" s="39" t="str">
        <f t="shared" si="4"/>
        <v>CCM Born</v>
      </c>
      <c r="Q270" s="39">
        <v>5</v>
      </c>
      <c r="R270" s="68" t="s">
        <v>2</v>
      </c>
    </row>
    <row r="271" spans="1:18" x14ac:dyDescent="0.3">
      <c r="A271" s="67" t="s">
        <v>4862</v>
      </c>
      <c r="B271" s="39" t="s">
        <v>3151</v>
      </c>
      <c r="C271" s="39"/>
      <c r="D271" s="39"/>
      <c r="E271" s="39"/>
      <c r="F271" s="39"/>
      <c r="G271" s="39"/>
      <c r="H271" s="39"/>
      <c r="I271" s="39"/>
      <c r="J271" s="39"/>
      <c r="K271" s="39" t="s">
        <v>2079</v>
      </c>
      <c r="L271" s="39" t="s">
        <v>2080</v>
      </c>
      <c r="M271" s="39" t="s">
        <v>2887</v>
      </c>
      <c r="N271" s="39" t="s">
        <v>519</v>
      </c>
      <c r="O271" s="39" t="s">
        <v>2870</v>
      </c>
      <c r="P271" s="39" t="str">
        <f t="shared" si="4"/>
        <v>CCM Born</v>
      </c>
      <c r="Q271" s="39">
        <v>151</v>
      </c>
      <c r="R271" s="68" t="s">
        <v>2</v>
      </c>
    </row>
    <row r="272" spans="1:18" x14ac:dyDescent="0.3">
      <c r="A272" s="67" t="s">
        <v>4863</v>
      </c>
      <c r="B272" s="39" t="s">
        <v>3152</v>
      </c>
      <c r="C272" s="39"/>
      <c r="D272" s="39"/>
      <c r="E272" s="39"/>
      <c r="F272" s="39"/>
      <c r="G272" s="39"/>
      <c r="H272" s="39"/>
      <c r="I272" s="39"/>
      <c r="J272" s="39"/>
      <c r="K272" s="39" t="s">
        <v>2070</v>
      </c>
      <c r="L272" s="39" t="s">
        <v>2071</v>
      </c>
      <c r="M272" s="39" t="s">
        <v>2887</v>
      </c>
      <c r="N272" s="39" t="s">
        <v>519</v>
      </c>
      <c r="O272" s="39" t="s">
        <v>2870</v>
      </c>
      <c r="P272" s="39" t="str">
        <f t="shared" si="4"/>
        <v>CCM Born</v>
      </c>
      <c r="Q272" s="39">
        <v>2</v>
      </c>
      <c r="R272" s="68" t="s">
        <v>2</v>
      </c>
    </row>
    <row r="273" spans="1:18" x14ac:dyDescent="0.3">
      <c r="A273" s="67" t="s">
        <v>4864</v>
      </c>
      <c r="B273" s="39" t="s">
        <v>3153</v>
      </c>
      <c r="C273" s="39"/>
      <c r="D273" s="39"/>
      <c r="E273" s="39"/>
      <c r="F273" s="39"/>
      <c r="G273" s="39"/>
      <c r="H273" s="39"/>
      <c r="I273" s="39"/>
      <c r="J273" s="39"/>
      <c r="K273" s="39" t="s">
        <v>2070</v>
      </c>
      <c r="L273" s="39" t="s">
        <v>2071</v>
      </c>
      <c r="M273" s="39" t="s">
        <v>2887</v>
      </c>
      <c r="N273" s="39" t="s">
        <v>519</v>
      </c>
      <c r="O273" s="39" t="s">
        <v>2870</v>
      </c>
      <c r="P273" s="39" t="str">
        <f t="shared" si="4"/>
        <v>CCM Born</v>
      </c>
      <c r="Q273" s="39">
        <v>17</v>
      </c>
      <c r="R273" s="68" t="s">
        <v>2</v>
      </c>
    </row>
    <row r="274" spans="1:18" x14ac:dyDescent="0.3">
      <c r="A274" s="67" t="s">
        <v>4865</v>
      </c>
      <c r="B274" s="39" t="s">
        <v>3154</v>
      </c>
      <c r="C274" s="39"/>
      <c r="D274" s="39"/>
      <c r="E274" s="39"/>
      <c r="F274" s="39"/>
      <c r="G274" s="39"/>
      <c r="H274" s="39"/>
      <c r="I274" s="39"/>
      <c r="J274" s="39"/>
      <c r="K274" s="39" t="s">
        <v>697</v>
      </c>
      <c r="L274" s="39" t="s">
        <v>698</v>
      </c>
      <c r="M274" s="39" t="s">
        <v>2887</v>
      </c>
      <c r="N274" s="39" t="s">
        <v>519</v>
      </c>
      <c r="O274" s="39" t="s">
        <v>2870</v>
      </c>
      <c r="P274" s="39" t="str">
        <f t="shared" si="4"/>
        <v>CCM Born</v>
      </c>
      <c r="Q274" s="39">
        <v>105</v>
      </c>
      <c r="R274" s="68" t="s">
        <v>2</v>
      </c>
    </row>
    <row r="275" spans="1:18" x14ac:dyDescent="0.3">
      <c r="A275" s="67" t="s">
        <v>4866</v>
      </c>
      <c r="B275" s="39" t="s">
        <v>3155</v>
      </c>
      <c r="C275" s="39"/>
      <c r="D275" s="39"/>
      <c r="E275" s="39"/>
      <c r="F275" s="39"/>
      <c r="G275" s="39"/>
      <c r="H275" s="39"/>
      <c r="I275" s="39"/>
      <c r="J275" s="39"/>
      <c r="K275" s="39" t="s">
        <v>2040</v>
      </c>
      <c r="L275" s="39" t="s">
        <v>2041</v>
      </c>
      <c r="M275" s="39" t="s">
        <v>2887</v>
      </c>
      <c r="N275" s="39" t="s">
        <v>519</v>
      </c>
      <c r="O275" s="39" t="s">
        <v>2870</v>
      </c>
      <c r="P275" s="39" t="str">
        <f t="shared" si="4"/>
        <v>CCM Born</v>
      </c>
      <c r="Q275" s="39">
        <v>238</v>
      </c>
      <c r="R275" s="68" t="s">
        <v>2</v>
      </c>
    </row>
    <row r="276" spans="1:18" x14ac:dyDescent="0.3">
      <c r="A276" s="67" t="s">
        <v>4867</v>
      </c>
      <c r="B276" s="39" t="s">
        <v>3156</v>
      </c>
      <c r="C276" s="39"/>
      <c r="D276" s="39"/>
      <c r="E276" s="39"/>
      <c r="F276" s="39"/>
      <c r="G276" s="39"/>
      <c r="H276" s="39"/>
      <c r="I276" s="39"/>
      <c r="J276" s="39"/>
      <c r="K276" s="39" t="s">
        <v>885</v>
      </c>
      <c r="L276" s="39" t="s">
        <v>886</v>
      </c>
      <c r="M276" s="39" t="s">
        <v>3095</v>
      </c>
      <c r="N276" s="39" t="s">
        <v>884</v>
      </c>
      <c r="O276" s="39" t="s">
        <v>2870</v>
      </c>
      <c r="P276" s="39" t="str">
        <f t="shared" si="4"/>
        <v>CCM Born</v>
      </c>
      <c r="Q276" s="39">
        <v>1</v>
      </c>
      <c r="R276" s="68" t="s">
        <v>2</v>
      </c>
    </row>
    <row r="277" spans="1:18" x14ac:dyDescent="0.3">
      <c r="A277" s="67" t="s">
        <v>4868</v>
      </c>
      <c r="B277" s="39" t="s">
        <v>3157</v>
      </c>
      <c r="C277" s="39"/>
      <c r="D277" s="39"/>
      <c r="E277" s="39"/>
      <c r="F277" s="39"/>
      <c r="G277" s="39"/>
      <c r="H277" s="39"/>
      <c r="I277" s="39"/>
      <c r="J277" s="39"/>
      <c r="K277" s="39" t="s">
        <v>662</v>
      </c>
      <c r="L277" s="39" t="s">
        <v>663</v>
      </c>
      <c r="M277" s="39" t="s">
        <v>2887</v>
      </c>
      <c r="N277" s="39" t="s">
        <v>519</v>
      </c>
      <c r="O277" s="39" t="s">
        <v>2870</v>
      </c>
      <c r="P277" s="39" t="str">
        <f t="shared" si="4"/>
        <v>CCM Born</v>
      </c>
      <c r="Q277" s="39">
        <v>331</v>
      </c>
      <c r="R277" s="68" t="s">
        <v>2</v>
      </c>
    </row>
    <row r="278" spans="1:18" x14ac:dyDescent="0.3">
      <c r="A278" s="67" t="s">
        <v>4869</v>
      </c>
      <c r="B278" s="39" t="s">
        <v>3158</v>
      </c>
      <c r="C278" s="39"/>
      <c r="D278" s="39"/>
      <c r="E278" s="39"/>
      <c r="F278" s="39"/>
      <c r="G278" s="39"/>
      <c r="H278" s="39"/>
      <c r="I278" s="39"/>
      <c r="J278" s="39"/>
      <c r="K278" s="39" t="s">
        <v>2156</v>
      </c>
      <c r="L278" s="39" t="s">
        <v>2157</v>
      </c>
      <c r="M278" s="39" t="s">
        <v>2985</v>
      </c>
      <c r="N278" s="39" t="s">
        <v>2133</v>
      </c>
      <c r="O278" s="39" t="s">
        <v>2870</v>
      </c>
      <c r="P278" s="39" t="str">
        <f t="shared" si="4"/>
        <v>CCM Born</v>
      </c>
      <c r="Q278" s="39">
        <v>1</v>
      </c>
      <c r="R278" s="68" t="s">
        <v>2</v>
      </c>
    </row>
    <row r="279" spans="1:18" x14ac:dyDescent="0.3">
      <c r="A279" s="67" t="s">
        <v>4870</v>
      </c>
      <c r="B279" s="39" t="s">
        <v>3159</v>
      </c>
      <c r="C279" s="39"/>
      <c r="D279" s="39"/>
      <c r="E279" s="39"/>
      <c r="F279" s="39"/>
      <c r="G279" s="39"/>
      <c r="H279" s="39"/>
      <c r="I279" s="39"/>
      <c r="J279" s="39"/>
      <c r="K279" s="39" t="s">
        <v>2134</v>
      </c>
      <c r="L279" s="39" t="s">
        <v>2135</v>
      </c>
      <c r="M279" s="39" t="s">
        <v>2985</v>
      </c>
      <c r="N279" s="39" t="s">
        <v>2133</v>
      </c>
      <c r="O279" s="39" t="s">
        <v>2870</v>
      </c>
      <c r="P279" s="39" t="str">
        <f t="shared" si="4"/>
        <v>CCM Born</v>
      </c>
      <c r="Q279" s="39">
        <v>1</v>
      </c>
      <c r="R279" s="68" t="s">
        <v>2</v>
      </c>
    </row>
    <row r="280" spans="1:18" x14ac:dyDescent="0.3">
      <c r="A280" s="67" t="s">
        <v>4871</v>
      </c>
      <c r="B280" s="39" t="s">
        <v>3160</v>
      </c>
      <c r="C280" s="39"/>
      <c r="D280" s="39"/>
      <c r="E280" s="39"/>
      <c r="F280" s="39"/>
      <c r="G280" s="39"/>
      <c r="H280" s="39"/>
      <c r="I280" s="39"/>
      <c r="J280" s="39"/>
      <c r="K280" s="39" t="s">
        <v>2897</v>
      </c>
      <c r="L280" s="39" t="s">
        <v>2133</v>
      </c>
      <c r="M280" s="39" t="s">
        <v>2985</v>
      </c>
      <c r="N280" s="39" t="s">
        <v>2133</v>
      </c>
      <c r="O280" s="39" t="s">
        <v>2870</v>
      </c>
      <c r="P280" s="39" t="str">
        <f t="shared" si="4"/>
        <v>CCM Born</v>
      </c>
      <c r="Q280" s="39">
        <v>1</v>
      </c>
      <c r="R280" s="68" t="s">
        <v>2</v>
      </c>
    </row>
    <row r="281" spans="1:18" x14ac:dyDescent="0.3">
      <c r="A281" s="67" t="s">
        <v>4872</v>
      </c>
      <c r="B281" s="39" t="s">
        <v>3161</v>
      </c>
      <c r="C281" s="39"/>
      <c r="D281" s="39"/>
      <c r="E281" s="39"/>
      <c r="F281" s="39"/>
      <c r="G281" s="39"/>
      <c r="H281" s="39"/>
      <c r="I281" s="39"/>
      <c r="J281" s="39"/>
      <c r="K281" s="39" t="s">
        <v>459</v>
      </c>
      <c r="L281" s="39" t="s">
        <v>460</v>
      </c>
      <c r="M281" s="39" t="s">
        <v>3088</v>
      </c>
      <c r="N281" s="39" t="s">
        <v>114</v>
      </c>
      <c r="O281" s="39" t="s">
        <v>2870</v>
      </c>
      <c r="P281" s="39" t="str">
        <f t="shared" si="4"/>
        <v>CCM Born</v>
      </c>
      <c r="Q281" s="39">
        <v>27</v>
      </c>
      <c r="R281" s="68" t="s">
        <v>2</v>
      </c>
    </row>
    <row r="282" spans="1:18" x14ac:dyDescent="0.3">
      <c r="A282" s="67" t="s">
        <v>4873</v>
      </c>
      <c r="B282" s="39" t="s">
        <v>3162</v>
      </c>
      <c r="C282" s="39"/>
      <c r="D282" s="39"/>
      <c r="E282" s="39"/>
      <c r="F282" s="39"/>
      <c r="G282" s="39"/>
      <c r="H282" s="39"/>
      <c r="I282" s="39"/>
      <c r="J282" s="39"/>
      <c r="K282" s="39" t="s">
        <v>2897</v>
      </c>
      <c r="L282" s="39" t="s">
        <v>2133</v>
      </c>
      <c r="M282" s="39" t="s">
        <v>2985</v>
      </c>
      <c r="N282" s="39" t="s">
        <v>2133</v>
      </c>
      <c r="O282" s="39" t="s">
        <v>2870</v>
      </c>
      <c r="P282" s="39" t="str">
        <f t="shared" si="4"/>
        <v>CCM Born</v>
      </c>
      <c r="Q282" s="39">
        <v>1</v>
      </c>
      <c r="R282" s="68" t="s">
        <v>2</v>
      </c>
    </row>
    <row r="283" spans="1:18" x14ac:dyDescent="0.3">
      <c r="A283" s="67" t="s">
        <v>4874</v>
      </c>
      <c r="B283" s="39" t="s">
        <v>3163</v>
      </c>
      <c r="C283" s="39"/>
      <c r="D283" s="39"/>
      <c r="E283" s="39"/>
      <c r="F283" s="39"/>
      <c r="G283" s="39"/>
      <c r="H283" s="39"/>
      <c r="I283" s="39"/>
      <c r="J283" s="39"/>
      <c r="K283" s="39" t="s">
        <v>2946</v>
      </c>
      <c r="L283" s="39" t="s">
        <v>6705</v>
      </c>
      <c r="M283" s="39" t="s">
        <v>2985</v>
      </c>
      <c r="N283" s="39" t="s">
        <v>2133</v>
      </c>
      <c r="O283" s="39" t="s">
        <v>2870</v>
      </c>
      <c r="P283" s="39" t="str">
        <f t="shared" si="4"/>
        <v>CCM Born</v>
      </c>
      <c r="Q283" s="39">
        <v>1</v>
      </c>
      <c r="R283" s="68" t="s">
        <v>2</v>
      </c>
    </row>
    <row r="284" spans="1:18" x14ac:dyDescent="0.3">
      <c r="A284" s="67" t="s">
        <v>4875</v>
      </c>
      <c r="B284" s="39" t="s">
        <v>3164</v>
      </c>
      <c r="C284" s="39"/>
      <c r="D284" s="39"/>
      <c r="E284" s="39"/>
      <c r="F284" s="39"/>
      <c r="G284" s="39"/>
      <c r="H284" s="39"/>
      <c r="I284" s="39"/>
      <c r="J284" s="39"/>
      <c r="K284" s="39" t="s">
        <v>2948</v>
      </c>
      <c r="L284" s="39" t="s">
        <v>6706</v>
      </c>
      <c r="M284" s="39" t="s">
        <v>2884</v>
      </c>
      <c r="N284" s="39" t="s">
        <v>139</v>
      </c>
      <c r="O284" s="39" t="s">
        <v>2870</v>
      </c>
      <c r="P284" s="39" t="str">
        <f t="shared" si="4"/>
        <v>CCM Born</v>
      </c>
      <c r="Q284" s="39">
        <v>1</v>
      </c>
      <c r="R284" s="68" t="s">
        <v>2</v>
      </c>
    </row>
    <row r="285" spans="1:18" x14ac:dyDescent="0.3">
      <c r="A285" s="67" t="s">
        <v>4876</v>
      </c>
      <c r="B285" s="39" t="s">
        <v>3165</v>
      </c>
      <c r="C285" s="39"/>
      <c r="D285" s="39"/>
      <c r="E285" s="39"/>
      <c r="F285" s="39"/>
      <c r="G285" s="39"/>
      <c r="H285" s="39"/>
      <c r="I285" s="39"/>
      <c r="J285" s="39"/>
      <c r="K285" s="39" t="s">
        <v>2897</v>
      </c>
      <c r="L285" s="39" t="s">
        <v>2133</v>
      </c>
      <c r="M285" s="39" t="s">
        <v>2985</v>
      </c>
      <c r="N285" s="39" t="s">
        <v>2133</v>
      </c>
      <c r="O285" s="39" t="s">
        <v>2870</v>
      </c>
      <c r="P285" s="39" t="str">
        <f t="shared" si="4"/>
        <v>CCM Born</v>
      </c>
      <c r="Q285" s="39">
        <v>18</v>
      </c>
      <c r="R285" s="68" t="s">
        <v>2</v>
      </c>
    </row>
    <row r="286" spans="1:18" x14ac:dyDescent="0.3">
      <c r="A286" s="67" t="s">
        <v>4877</v>
      </c>
      <c r="B286" s="39" t="s">
        <v>3166</v>
      </c>
      <c r="C286" s="39"/>
      <c r="D286" s="39"/>
      <c r="E286" s="39"/>
      <c r="F286" s="39"/>
      <c r="G286" s="39"/>
      <c r="H286" s="39"/>
      <c r="I286" s="39"/>
      <c r="J286" s="39"/>
      <c r="K286" s="39" t="s">
        <v>2897</v>
      </c>
      <c r="L286" s="39" t="s">
        <v>2133</v>
      </c>
      <c r="M286" s="39" t="s">
        <v>2985</v>
      </c>
      <c r="N286" s="39" t="s">
        <v>2133</v>
      </c>
      <c r="O286" s="39" t="s">
        <v>2870</v>
      </c>
      <c r="P286" s="39" t="str">
        <f t="shared" si="4"/>
        <v>CCM Born</v>
      </c>
      <c r="Q286" s="39">
        <v>1</v>
      </c>
      <c r="R286" s="68" t="s">
        <v>2</v>
      </c>
    </row>
    <row r="287" spans="1:18" x14ac:dyDescent="0.3">
      <c r="A287" s="67" t="s">
        <v>4878</v>
      </c>
      <c r="B287" s="39" t="s">
        <v>3167</v>
      </c>
      <c r="C287" s="39"/>
      <c r="D287" s="39"/>
      <c r="E287" s="39"/>
      <c r="F287" s="39"/>
      <c r="G287" s="39"/>
      <c r="H287" s="39"/>
      <c r="I287" s="39"/>
      <c r="J287" s="39"/>
      <c r="K287" s="39" t="s">
        <v>2897</v>
      </c>
      <c r="L287" s="39" t="s">
        <v>2133</v>
      </c>
      <c r="M287" s="39" t="s">
        <v>2985</v>
      </c>
      <c r="N287" s="39" t="s">
        <v>2133</v>
      </c>
      <c r="O287" s="39" t="s">
        <v>2870</v>
      </c>
      <c r="P287" s="39" t="str">
        <f t="shared" si="4"/>
        <v>CCM Born</v>
      </c>
      <c r="Q287" s="39">
        <v>1</v>
      </c>
      <c r="R287" s="68" t="s">
        <v>2</v>
      </c>
    </row>
    <row r="288" spans="1:18" x14ac:dyDescent="0.3">
      <c r="A288" s="67" t="s">
        <v>4879</v>
      </c>
      <c r="B288" s="39" t="s">
        <v>3168</v>
      </c>
      <c r="C288" s="39"/>
      <c r="D288" s="39"/>
      <c r="E288" s="39"/>
      <c r="F288" s="39"/>
      <c r="G288" s="39"/>
      <c r="H288" s="39"/>
      <c r="I288" s="39"/>
      <c r="J288" s="39"/>
      <c r="K288" s="39" t="s">
        <v>2897</v>
      </c>
      <c r="L288" s="39" t="s">
        <v>2133</v>
      </c>
      <c r="M288" s="39" t="s">
        <v>2985</v>
      </c>
      <c r="N288" s="39" t="s">
        <v>2133</v>
      </c>
      <c r="O288" s="39" t="s">
        <v>2870</v>
      </c>
      <c r="P288" s="39" t="str">
        <f t="shared" si="4"/>
        <v>CCM Born</v>
      </c>
      <c r="Q288" s="39">
        <v>1</v>
      </c>
      <c r="R288" s="68" t="s">
        <v>2</v>
      </c>
    </row>
    <row r="289" spans="1:18" x14ac:dyDescent="0.3">
      <c r="A289" s="67" t="s">
        <v>4880</v>
      </c>
      <c r="B289" s="39" t="s">
        <v>3169</v>
      </c>
      <c r="C289" s="39"/>
      <c r="D289" s="39"/>
      <c r="E289" s="39"/>
      <c r="F289" s="39"/>
      <c r="G289" s="39"/>
      <c r="H289" s="39"/>
      <c r="I289" s="39"/>
      <c r="J289" s="39"/>
      <c r="K289" s="39" t="s">
        <v>657</v>
      </c>
      <c r="L289" s="39" t="s">
        <v>658</v>
      </c>
      <c r="M289" s="39" t="s">
        <v>2887</v>
      </c>
      <c r="N289" s="39" t="s">
        <v>519</v>
      </c>
      <c r="O289" s="39" t="s">
        <v>2870</v>
      </c>
      <c r="P289" s="39" t="str">
        <f t="shared" si="4"/>
        <v>CCM Born</v>
      </c>
      <c r="Q289" s="39">
        <v>2</v>
      </c>
      <c r="R289" s="68" t="s">
        <v>2</v>
      </c>
    </row>
    <row r="290" spans="1:18" x14ac:dyDescent="0.3">
      <c r="A290" s="67" t="s">
        <v>4881</v>
      </c>
      <c r="B290" s="39" t="s">
        <v>3170</v>
      </c>
      <c r="C290" s="39"/>
      <c r="D290" s="39"/>
      <c r="E290" s="39"/>
      <c r="F290" s="39"/>
      <c r="G290" s="39"/>
      <c r="H290" s="39"/>
      <c r="I290" s="39"/>
      <c r="J290" s="39"/>
      <c r="K290" s="39" t="s">
        <v>688</v>
      </c>
      <c r="L290" s="39" t="s">
        <v>689</v>
      </c>
      <c r="M290" s="39" t="s">
        <v>2887</v>
      </c>
      <c r="N290" s="39" t="s">
        <v>519</v>
      </c>
      <c r="O290" s="39" t="s">
        <v>2870</v>
      </c>
      <c r="P290" s="39" t="str">
        <f t="shared" si="4"/>
        <v>CCM Born</v>
      </c>
      <c r="Q290" s="39">
        <v>36</v>
      </c>
      <c r="R290" s="68" t="s">
        <v>2</v>
      </c>
    </row>
    <row r="291" spans="1:18" x14ac:dyDescent="0.3">
      <c r="A291" s="67" t="s">
        <v>4882</v>
      </c>
      <c r="B291" s="39" t="s">
        <v>3171</v>
      </c>
      <c r="C291" s="39"/>
      <c r="D291" s="39"/>
      <c r="E291" s="39"/>
      <c r="F291" s="39"/>
      <c r="G291" s="39"/>
      <c r="H291" s="39"/>
      <c r="I291" s="39"/>
      <c r="J291" s="39"/>
      <c r="K291" s="39" t="s">
        <v>2178</v>
      </c>
      <c r="L291" s="39" t="s">
        <v>2179</v>
      </c>
      <c r="M291" s="39" t="s">
        <v>2887</v>
      </c>
      <c r="N291" s="39" t="s">
        <v>519</v>
      </c>
      <c r="O291" s="39" t="s">
        <v>2870</v>
      </c>
      <c r="P291" s="39" t="str">
        <f t="shared" si="4"/>
        <v>CCM Born</v>
      </c>
      <c r="Q291" s="39">
        <v>1226</v>
      </c>
      <c r="R291" s="68" t="s">
        <v>2</v>
      </c>
    </row>
    <row r="292" spans="1:18" x14ac:dyDescent="0.3">
      <c r="A292" s="67" t="s">
        <v>4883</v>
      </c>
      <c r="B292" s="39" t="s">
        <v>3172</v>
      </c>
      <c r="C292" s="39"/>
      <c r="D292" s="39"/>
      <c r="E292" s="39"/>
      <c r="F292" s="39"/>
      <c r="G292" s="39"/>
      <c r="H292" s="39"/>
      <c r="I292" s="39"/>
      <c r="J292" s="39"/>
      <c r="K292" s="39" t="s">
        <v>2270</v>
      </c>
      <c r="L292" s="39" t="s">
        <v>2271</v>
      </c>
      <c r="M292" s="39" t="s">
        <v>2887</v>
      </c>
      <c r="N292" s="39" t="s">
        <v>519</v>
      </c>
      <c r="O292" s="39" t="s">
        <v>2870</v>
      </c>
      <c r="P292" s="39" t="str">
        <f t="shared" si="4"/>
        <v>CCM Born</v>
      </c>
      <c r="Q292" s="39">
        <v>2</v>
      </c>
      <c r="R292" s="68" t="s">
        <v>2</v>
      </c>
    </row>
    <row r="293" spans="1:18" x14ac:dyDescent="0.3">
      <c r="A293" s="67" t="s">
        <v>4884</v>
      </c>
      <c r="B293" s="39" t="s">
        <v>3173</v>
      </c>
      <c r="C293" s="39"/>
      <c r="D293" s="39"/>
      <c r="E293" s="39"/>
      <c r="F293" s="39"/>
      <c r="G293" s="39"/>
      <c r="H293" s="39"/>
      <c r="I293" s="39"/>
      <c r="J293" s="39"/>
      <c r="K293" s="39" t="s">
        <v>2189</v>
      </c>
      <c r="L293" s="39" t="s">
        <v>2190</v>
      </c>
      <c r="M293" s="39" t="s">
        <v>2887</v>
      </c>
      <c r="N293" s="39" t="s">
        <v>519</v>
      </c>
      <c r="O293" s="39" t="s">
        <v>2870</v>
      </c>
      <c r="P293" s="39" t="str">
        <f t="shared" si="4"/>
        <v>CCM Born</v>
      </c>
      <c r="Q293" s="39">
        <v>140</v>
      </c>
      <c r="R293" s="68" t="s">
        <v>2</v>
      </c>
    </row>
    <row r="294" spans="1:18" x14ac:dyDescent="0.3">
      <c r="A294" s="67" t="s">
        <v>4885</v>
      </c>
      <c r="B294" s="39" t="s">
        <v>3174</v>
      </c>
      <c r="C294" s="39"/>
      <c r="D294" s="39"/>
      <c r="E294" s="39"/>
      <c r="F294" s="39"/>
      <c r="G294" s="39"/>
      <c r="H294" s="39"/>
      <c r="I294" s="39"/>
      <c r="J294" s="39"/>
      <c r="K294" s="39" t="s">
        <v>2054</v>
      </c>
      <c r="L294" s="39" t="s">
        <v>2055</v>
      </c>
      <c r="M294" s="39" t="s">
        <v>2887</v>
      </c>
      <c r="N294" s="39" t="s">
        <v>519</v>
      </c>
      <c r="O294" s="39" t="s">
        <v>2870</v>
      </c>
      <c r="P294" s="39" t="str">
        <f t="shared" si="4"/>
        <v>CCM Born</v>
      </c>
      <c r="Q294" s="39">
        <v>240</v>
      </c>
      <c r="R294" s="68" t="s">
        <v>2</v>
      </c>
    </row>
    <row r="295" spans="1:18" x14ac:dyDescent="0.3">
      <c r="A295" s="67" t="s">
        <v>4886</v>
      </c>
      <c r="B295" s="39" t="s">
        <v>3175</v>
      </c>
      <c r="C295" s="39"/>
      <c r="D295" s="39"/>
      <c r="E295" s="39"/>
      <c r="F295" s="39"/>
      <c r="G295" s="39"/>
      <c r="H295" s="39"/>
      <c r="I295" s="39"/>
      <c r="J295" s="39"/>
      <c r="K295" s="39" t="s">
        <v>2189</v>
      </c>
      <c r="L295" s="39" t="s">
        <v>2190</v>
      </c>
      <c r="M295" s="39" t="s">
        <v>2887</v>
      </c>
      <c r="N295" s="39" t="s">
        <v>519</v>
      </c>
      <c r="O295" s="39" t="s">
        <v>2870</v>
      </c>
      <c r="P295" s="39" t="str">
        <f t="shared" si="4"/>
        <v>CCM Born</v>
      </c>
      <c r="Q295" s="39">
        <v>240</v>
      </c>
      <c r="R295" s="68" t="s">
        <v>2</v>
      </c>
    </row>
    <row r="296" spans="1:18" x14ac:dyDescent="0.3">
      <c r="A296" s="67" t="s">
        <v>4887</v>
      </c>
      <c r="B296" s="39" t="s">
        <v>3176</v>
      </c>
      <c r="C296" s="39"/>
      <c r="D296" s="39"/>
      <c r="E296" s="39"/>
      <c r="F296" s="39"/>
      <c r="G296" s="39"/>
      <c r="H296" s="39"/>
      <c r="I296" s="39"/>
      <c r="J296" s="39"/>
      <c r="K296" s="39" t="s">
        <v>2189</v>
      </c>
      <c r="L296" s="39" t="s">
        <v>2190</v>
      </c>
      <c r="M296" s="39" t="s">
        <v>2887</v>
      </c>
      <c r="N296" s="39" t="s">
        <v>519</v>
      </c>
      <c r="O296" s="39" t="s">
        <v>2870</v>
      </c>
      <c r="P296" s="39" t="str">
        <f t="shared" si="4"/>
        <v>CCM Born</v>
      </c>
      <c r="Q296" s="39">
        <v>333</v>
      </c>
      <c r="R296" s="68" t="s">
        <v>2</v>
      </c>
    </row>
    <row r="297" spans="1:18" x14ac:dyDescent="0.3">
      <c r="A297" s="67" t="s">
        <v>4888</v>
      </c>
      <c r="B297" s="39" t="s">
        <v>3177</v>
      </c>
      <c r="C297" s="39"/>
      <c r="D297" s="39"/>
      <c r="E297" s="39"/>
      <c r="F297" s="39"/>
      <c r="G297" s="39"/>
      <c r="H297" s="39"/>
      <c r="I297" s="39"/>
      <c r="J297" s="39"/>
      <c r="K297" s="39" t="s">
        <v>2189</v>
      </c>
      <c r="L297" s="39" t="s">
        <v>2190</v>
      </c>
      <c r="M297" s="39" t="s">
        <v>2887</v>
      </c>
      <c r="N297" s="39" t="s">
        <v>519</v>
      </c>
      <c r="O297" s="39" t="s">
        <v>2870</v>
      </c>
      <c r="P297" s="39" t="str">
        <f t="shared" si="4"/>
        <v>CCM Born</v>
      </c>
      <c r="Q297" s="39">
        <v>255</v>
      </c>
      <c r="R297" s="68" t="s">
        <v>2</v>
      </c>
    </row>
    <row r="298" spans="1:18" x14ac:dyDescent="0.3">
      <c r="A298" s="67" t="s">
        <v>4889</v>
      </c>
      <c r="B298" s="39" t="s">
        <v>3178</v>
      </c>
      <c r="C298" s="39"/>
      <c r="D298" s="39"/>
      <c r="E298" s="39"/>
      <c r="F298" s="39"/>
      <c r="G298" s="39"/>
      <c r="H298" s="39"/>
      <c r="I298" s="39"/>
      <c r="J298" s="39"/>
      <c r="K298" s="39" t="s">
        <v>2189</v>
      </c>
      <c r="L298" s="39" t="s">
        <v>2190</v>
      </c>
      <c r="M298" s="39" t="s">
        <v>2887</v>
      </c>
      <c r="N298" s="39" t="s">
        <v>519</v>
      </c>
      <c r="O298" s="39" t="s">
        <v>2870</v>
      </c>
      <c r="P298" s="39" t="str">
        <f t="shared" si="4"/>
        <v>CCM Born</v>
      </c>
      <c r="Q298" s="39">
        <v>240</v>
      </c>
      <c r="R298" s="68" t="s">
        <v>2</v>
      </c>
    </row>
    <row r="299" spans="1:18" x14ac:dyDescent="0.3">
      <c r="A299" s="67" t="s">
        <v>4890</v>
      </c>
      <c r="B299" s="39" t="s">
        <v>3179</v>
      </c>
      <c r="C299" s="39"/>
      <c r="D299" s="39"/>
      <c r="E299" s="39"/>
      <c r="F299" s="39"/>
      <c r="G299" s="39"/>
      <c r="H299" s="39"/>
      <c r="I299" s="39"/>
      <c r="J299" s="39"/>
      <c r="K299" s="39" t="s">
        <v>2189</v>
      </c>
      <c r="L299" s="39" t="s">
        <v>2190</v>
      </c>
      <c r="M299" s="39" t="s">
        <v>2887</v>
      </c>
      <c r="N299" s="39" t="s">
        <v>519</v>
      </c>
      <c r="O299" s="39" t="s">
        <v>2870</v>
      </c>
      <c r="P299" s="39" t="str">
        <f t="shared" si="4"/>
        <v>CCM Born</v>
      </c>
      <c r="Q299" s="39">
        <v>60</v>
      </c>
      <c r="R299" s="68" t="s">
        <v>2</v>
      </c>
    </row>
    <row r="300" spans="1:18" x14ac:dyDescent="0.3">
      <c r="A300" s="67" t="s">
        <v>4891</v>
      </c>
      <c r="B300" s="39" t="s">
        <v>3180</v>
      </c>
      <c r="C300" s="39"/>
      <c r="D300" s="39"/>
      <c r="E300" s="39"/>
      <c r="F300" s="39"/>
      <c r="G300" s="39"/>
      <c r="H300" s="39"/>
      <c r="I300" s="39"/>
      <c r="J300" s="39"/>
      <c r="K300" s="39" t="s">
        <v>2189</v>
      </c>
      <c r="L300" s="39" t="s">
        <v>2190</v>
      </c>
      <c r="M300" s="39" t="s">
        <v>2887</v>
      </c>
      <c r="N300" s="39" t="s">
        <v>519</v>
      </c>
      <c r="O300" s="39" t="s">
        <v>2870</v>
      </c>
      <c r="P300" s="39" t="str">
        <f t="shared" si="4"/>
        <v>CCM Born</v>
      </c>
      <c r="Q300" s="39">
        <v>36</v>
      </c>
      <c r="R300" s="68" t="s">
        <v>2</v>
      </c>
    </row>
    <row r="301" spans="1:18" x14ac:dyDescent="0.3">
      <c r="A301" s="67" t="s">
        <v>4892</v>
      </c>
      <c r="B301" s="39" t="s">
        <v>3181</v>
      </c>
      <c r="C301" s="39"/>
      <c r="D301" s="39"/>
      <c r="E301" s="39"/>
      <c r="F301" s="39"/>
      <c r="G301" s="39"/>
      <c r="H301" s="39"/>
      <c r="I301" s="39"/>
      <c r="J301" s="39"/>
      <c r="K301" s="39" t="s">
        <v>672</v>
      </c>
      <c r="L301" s="39" t="s">
        <v>673</v>
      </c>
      <c r="M301" s="39" t="s">
        <v>2887</v>
      </c>
      <c r="N301" s="39" t="s">
        <v>519</v>
      </c>
      <c r="O301" s="39" t="s">
        <v>2870</v>
      </c>
      <c r="P301" s="39" t="str">
        <f t="shared" si="4"/>
        <v>CCM Born</v>
      </c>
      <c r="Q301" s="39">
        <v>56</v>
      </c>
      <c r="R301" s="68" t="s">
        <v>2</v>
      </c>
    </row>
    <row r="302" spans="1:18" x14ac:dyDescent="0.3">
      <c r="A302" s="67" t="s">
        <v>4893</v>
      </c>
      <c r="B302" s="39" t="s">
        <v>3182</v>
      </c>
      <c r="C302" s="39"/>
      <c r="D302" s="39"/>
      <c r="E302" s="39"/>
      <c r="F302" s="39"/>
      <c r="G302" s="39"/>
      <c r="H302" s="39"/>
      <c r="I302" s="39"/>
      <c r="J302" s="39"/>
      <c r="K302" s="39" t="s">
        <v>2018</v>
      </c>
      <c r="L302" s="39" t="s">
        <v>2019</v>
      </c>
      <c r="M302" s="39" t="s">
        <v>2887</v>
      </c>
      <c r="N302" s="39" t="s">
        <v>519</v>
      </c>
      <c r="O302" s="39" t="s">
        <v>2870</v>
      </c>
      <c r="P302" s="39" t="str">
        <f t="shared" si="4"/>
        <v>CCM Born</v>
      </c>
      <c r="Q302" s="39">
        <v>4</v>
      </c>
      <c r="R302" s="68" t="s">
        <v>2</v>
      </c>
    </row>
    <row r="303" spans="1:18" x14ac:dyDescent="0.3">
      <c r="A303" s="67" t="s">
        <v>4894</v>
      </c>
      <c r="B303" s="39" t="s">
        <v>3183</v>
      </c>
      <c r="C303" s="39"/>
      <c r="D303" s="39"/>
      <c r="E303" s="39"/>
      <c r="F303" s="39"/>
      <c r="G303" s="39"/>
      <c r="H303" s="39"/>
      <c r="I303" s="39"/>
      <c r="J303" s="39"/>
      <c r="K303" s="39" t="s">
        <v>2033</v>
      </c>
      <c r="L303" s="39" t="s">
        <v>2034</v>
      </c>
      <c r="M303" s="39" t="s">
        <v>2887</v>
      </c>
      <c r="N303" s="39" t="s">
        <v>519</v>
      </c>
      <c r="O303" s="39" t="s">
        <v>2870</v>
      </c>
      <c r="P303" s="39" t="str">
        <f t="shared" si="4"/>
        <v>CCM Born</v>
      </c>
      <c r="Q303" s="39">
        <v>13</v>
      </c>
      <c r="R303" s="68" t="s">
        <v>2</v>
      </c>
    </row>
    <row r="304" spans="1:18" x14ac:dyDescent="0.3">
      <c r="A304" s="67" t="s">
        <v>4895</v>
      </c>
      <c r="B304" s="39" t="s">
        <v>3184</v>
      </c>
      <c r="C304" s="39"/>
      <c r="D304" s="39"/>
      <c r="E304" s="39"/>
      <c r="F304" s="39"/>
      <c r="G304" s="39"/>
      <c r="H304" s="39"/>
      <c r="I304" s="39"/>
      <c r="J304" s="39"/>
      <c r="K304" s="39" t="s">
        <v>1921</v>
      </c>
      <c r="L304" s="39" t="s">
        <v>1922</v>
      </c>
      <c r="M304" s="39" t="s">
        <v>2887</v>
      </c>
      <c r="N304" s="39" t="s">
        <v>519</v>
      </c>
      <c r="O304" s="39" t="s">
        <v>2870</v>
      </c>
      <c r="P304" s="39" t="str">
        <f t="shared" si="4"/>
        <v>CCM Born</v>
      </c>
      <c r="Q304" s="39">
        <v>123</v>
      </c>
      <c r="R304" s="68" t="s">
        <v>2</v>
      </c>
    </row>
    <row r="305" spans="1:18" x14ac:dyDescent="0.3">
      <c r="A305" s="67" t="s">
        <v>4896</v>
      </c>
      <c r="B305" s="39" t="s">
        <v>3185</v>
      </c>
      <c r="C305" s="39"/>
      <c r="D305" s="39"/>
      <c r="E305" s="39"/>
      <c r="F305" s="39"/>
      <c r="G305" s="39"/>
      <c r="H305" s="39"/>
      <c r="I305" s="39"/>
      <c r="J305" s="39"/>
      <c r="K305" s="39" t="s">
        <v>2018</v>
      </c>
      <c r="L305" s="39" t="s">
        <v>2019</v>
      </c>
      <c r="M305" s="39" t="s">
        <v>2887</v>
      </c>
      <c r="N305" s="39" t="s">
        <v>519</v>
      </c>
      <c r="O305" s="39" t="s">
        <v>2870</v>
      </c>
      <c r="P305" s="39" t="str">
        <f t="shared" si="4"/>
        <v>CCM Born</v>
      </c>
      <c r="Q305" s="39">
        <v>4</v>
      </c>
      <c r="R305" s="68" t="s">
        <v>2</v>
      </c>
    </row>
    <row r="306" spans="1:18" x14ac:dyDescent="0.3">
      <c r="A306" s="67" t="s">
        <v>4897</v>
      </c>
      <c r="B306" s="39" t="s">
        <v>3186</v>
      </c>
      <c r="C306" s="39"/>
      <c r="D306" s="39"/>
      <c r="E306" s="39"/>
      <c r="F306" s="39"/>
      <c r="G306" s="39"/>
      <c r="H306" s="39"/>
      <c r="I306" s="39"/>
      <c r="J306" s="39"/>
      <c r="K306" s="39" t="s">
        <v>1982</v>
      </c>
      <c r="L306" s="39" t="s">
        <v>1983</v>
      </c>
      <c r="M306" s="39" t="s">
        <v>2887</v>
      </c>
      <c r="N306" s="39" t="s">
        <v>519</v>
      </c>
      <c r="O306" s="39" t="s">
        <v>2870</v>
      </c>
      <c r="P306" s="39" t="str">
        <f t="shared" si="4"/>
        <v>CCM Born</v>
      </c>
      <c r="Q306" s="39">
        <v>11</v>
      </c>
      <c r="R306" s="68" t="s">
        <v>2</v>
      </c>
    </row>
    <row r="307" spans="1:18" x14ac:dyDescent="0.3">
      <c r="A307" s="67" t="s">
        <v>4898</v>
      </c>
      <c r="B307" s="39" t="s">
        <v>3187</v>
      </c>
      <c r="C307" s="39"/>
      <c r="D307" s="39"/>
      <c r="E307" s="39"/>
      <c r="F307" s="39"/>
      <c r="G307" s="39"/>
      <c r="H307" s="39"/>
      <c r="I307" s="39"/>
      <c r="J307" s="39"/>
      <c r="K307" s="39" t="s">
        <v>2018</v>
      </c>
      <c r="L307" s="39" t="s">
        <v>2019</v>
      </c>
      <c r="M307" s="39" t="s">
        <v>2887</v>
      </c>
      <c r="N307" s="39" t="s">
        <v>519</v>
      </c>
      <c r="O307" s="39" t="s">
        <v>2870</v>
      </c>
      <c r="P307" s="39" t="str">
        <f t="shared" si="4"/>
        <v>CCM Born</v>
      </c>
      <c r="Q307" s="39">
        <v>2</v>
      </c>
      <c r="R307" s="68" t="s">
        <v>2</v>
      </c>
    </row>
    <row r="308" spans="1:18" x14ac:dyDescent="0.3">
      <c r="A308" s="67" t="s">
        <v>4899</v>
      </c>
      <c r="B308" s="39" t="s">
        <v>3188</v>
      </c>
      <c r="C308" s="39"/>
      <c r="D308" s="39"/>
      <c r="E308" s="39"/>
      <c r="F308" s="39"/>
      <c r="G308" s="39"/>
      <c r="H308" s="39"/>
      <c r="I308" s="39"/>
      <c r="J308" s="39"/>
      <c r="K308" s="39" t="s">
        <v>547</v>
      </c>
      <c r="L308" s="39" t="s">
        <v>548</v>
      </c>
      <c r="M308" s="39" t="s">
        <v>2878</v>
      </c>
      <c r="N308" s="39" t="s">
        <v>541</v>
      </c>
      <c r="O308" s="39" t="s">
        <v>2870</v>
      </c>
      <c r="P308" s="39" t="str">
        <f t="shared" si="4"/>
        <v>CCM Born</v>
      </c>
      <c r="Q308" s="39">
        <v>5</v>
      </c>
      <c r="R308" s="68" t="s">
        <v>2</v>
      </c>
    </row>
    <row r="309" spans="1:18" x14ac:dyDescent="0.3">
      <c r="A309" s="67" t="s">
        <v>4900</v>
      </c>
      <c r="B309" s="39" t="s">
        <v>3188</v>
      </c>
      <c r="C309" s="39"/>
      <c r="D309" s="39"/>
      <c r="E309" s="39"/>
      <c r="F309" s="39"/>
      <c r="G309" s="39"/>
      <c r="H309" s="39"/>
      <c r="I309" s="39"/>
      <c r="J309" s="39"/>
      <c r="K309" s="39" t="s">
        <v>349</v>
      </c>
      <c r="L309" s="39" t="s">
        <v>350</v>
      </c>
      <c r="M309" s="39" t="s">
        <v>2973</v>
      </c>
      <c r="N309" s="39" t="s">
        <v>335</v>
      </c>
      <c r="O309" s="39" t="s">
        <v>2870</v>
      </c>
      <c r="P309" s="39" t="str">
        <f t="shared" si="4"/>
        <v>CCM Born</v>
      </c>
      <c r="Q309" s="39">
        <v>5</v>
      </c>
      <c r="R309" s="68" t="s">
        <v>2</v>
      </c>
    </row>
    <row r="310" spans="1:18" x14ac:dyDescent="0.3">
      <c r="A310" s="67" t="s">
        <v>4901</v>
      </c>
      <c r="B310" s="39" t="s">
        <v>3188</v>
      </c>
      <c r="C310" s="39"/>
      <c r="D310" s="39"/>
      <c r="E310" s="39"/>
      <c r="F310" s="39"/>
      <c r="G310" s="39"/>
      <c r="H310" s="39"/>
      <c r="I310" s="39"/>
      <c r="J310" s="39"/>
      <c r="K310" s="39" t="s">
        <v>336</v>
      </c>
      <c r="L310" s="39" t="s">
        <v>337</v>
      </c>
      <c r="M310" s="39" t="s">
        <v>2973</v>
      </c>
      <c r="N310" s="39" t="s">
        <v>335</v>
      </c>
      <c r="O310" s="39" t="s">
        <v>2870</v>
      </c>
      <c r="P310" s="39" t="str">
        <f t="shared" si="4"/>
        <v>CCM Born</v>
      </c>
      <c r="Q310" s="39">
        <v>5</v>
      </c>
      <c r="R310" s="68" t="s">
        <v>2</v>
      </c>
    </row>
    <row r="311" spans="1:18" x14ac:dyDescent="0.3">
      <c r="A311" s="67" t="s">
        <v>4902</v>
      </c>
      <c r="B311" s="39" t="s">
        <v>3188</v>
      </c>
      <c r="C311" s="39"/>
      <c r="D311" s="39"/>
      <c r="E311" s="39"/>
      <c r="F311" s="39"/>
      <c r="G311" s="39"/>
      <c r="H311" s="39"/>
      <c r="I311" s="39"/>
      <c r="J311" s="39"/>
      <c r="K311" s="39" t="s">
        <v>343</v>
      </c>
      <c r="L311" s="39" t="s">
        <v>344</v>
      </c>
      <c r="M311" s="39" t="s">
        <v>2973</v>
      </c>
      <c r="N311" s="39" t="s">
        <v>335</v>
      </c>
      <c r="O311" s="39" t="s">
        <v>2870</v>
      </c>
      <c r="P311" s="39" t="str">
        <f t="shared" si="4"/>
        <v>CCM Born</v>
      </c>
      <c r="Q311" s="39">
        <v>5</v>
      </c>
      <c r="R311" s="68" t="s">
        <v>2</v>
      </c>
    </row>
    <row r="312" spans="1:18" x14ac:dyDescent="0.3">
      <c r="A312" s="67" t="s">
        <v>4903</v>
      </c>
      <c r="B312" s="39" t="s">
        <v>3189</v>
      </c>
      <c r="C312" s="39"/>
      <c r="D312" s="39"/>
      <c r="E312" s="39"/>
      <c r="F312" s="39"/>
      <c r="G312" s="39"/>
      <c r="H312" s="39"/>
      <c r="I312" s="39"/>
      <c r="J312" s="39"/>
      <c r="K312" s="39" t="s">
        <v>2353</v>
      </c>
      <c r="L312" s="39" t="s">
        <v>2354</v>
      </c>
      <c r="M312" s="39" t="s">
        <v>2887</v>
      </c>
      <c r="N312" s="39" t="s">
        <v>519</v>
      </c>
      <c r="O312" s="39" t="s">
        <v>2870</v>
      </c>
      <c r="P312" s="39" t="str">
        <f t="shared" si="4"/>
        <v>CCM Born</v>
      </c>
      <c r="Q312" s="39">
        <v>4</v>
      </c>
      <c r="R312" s="68" t="s">
        <v>2</v>
      </c>
    </row>
    <row r="313" spans="1:18" x14ac:dyDescent="0.3">
      <c r="A313" s="67" t="s">
        <v>4904</v>
      </c>
      <c r="B313" s="39" t="s">
        <v>3190</v>
      </c>
      <c r="C313" s="39"/>
      <c r="D313" s="39"/>
      <c r="E313" s="39"/>
      <c r="F313" s="39"/>
      <c r="G313" s="39"/>
      <c r="H313" s="39"/>
      <c r="I313" s="39"/>
      <c r="J313" s="39"/>
      <c r="K313" s="39" t="s">
        <v>2353</v>
      </c>
      <c r="L313" s="39" t="s">
        <v>2354</v>
      </c>
      <c r="M313" s="39" t="s">
        <v>2887</v>
      </c>
      <c r="N313" s="39" t="s">
        <v>519</v>
      </c>
      <c r="O313" s="39" t="s">
        <v>2870</v>
      </c>
      <c r="P313" s="39" t="str">
        <f t="shared" si="4"/>
        <v>CCM Born</v>
      </c>
      <c r="Q313" s="39">
        <v>39</v>
      </c>
      <c r="R313" s="68" t="s">
        <v>2</v>
      </c>
    </row>
    <row r="314" spans="1:18" x14ac:dyDescent="0.3">
      <c r="A314" s="67" t="s">
        <v>4905</v>
      </c>
      <c r="B314" s="39" t="s">
        <v>3191</v>
      </c>
      <c r="C314" s="39"/>
      <c r="D314" s="39"/>
      <c r="E314" s="39"/>
      <c r="F314" s="39"/>
      <c r="G314" s="39"/>
      <c r="H314" s="39"/>
      <c r="I314" s="39"/>
      <c r="J314" s="39"/>
      <c r="K314" s="39" t="s">
        <v>2333</v>
      </c>
      <c r="L314" s="39" t="s">
        <v>2334</v>
      </c>
      <c r="M314" s="39" t="s">
        <v>2887</v>
      </c>
      <c r="N314" s="39" t="s">
        <v>519</v>
      </c>
      <c r="O314" s="39" t="s">
        <v>2870</v>
      </c>
      <c r="P314" s="39" t="str">
        <f t="shared" si="4"/>
        <v>CCM Born</v>
      </c>
      <c r="Q314" s="39">
        <v>692</v>
      </c>
      <c r="R314" s="68" t="s">
        <v>2</v>
      </c>
    </row>
    <row r="315" spans="1:18" x14ac:dyDescent="0.3">
      <c r="A315" s="67" t="s">
        <v>4906</v>
      </c>
      <c r="B315" s="39" t="s">
        <v>3192</v>
      </c>
      <c r="C315" s="39"/>
      <c r="D315" s="39"/>
      <c r="E315" s="39"/>
      <c r="F315" s="39"/>
      <c r="G315" s="39"/>
      <c r="H315" s="39"/>
      <c r="I315" s="39"/>
      <c r="J315" s="39"/>
      <c r="K315" s="39" t="s">
        <v>2333</v>
      </c>
      <c r="L315" s="39" t="s">
        <v>2334</v>
      </c>
      <c r="M315" s="39" t="s">
        <v>2887</v>
      </c>
      <c r="N315" s="39" t="s">
        <v>519</v>
      </c>
      <c r="O315" s="39" t="s">
        <v>2870</v>
      </c>
      <c r="P315" s="39" t="str">
        <f t="shared" si="4"/>
        <v>CCM Born</v>
      </c>
      <c r="Q315" s="39">
        <v>19</v>
      </c>
      <c r="R315" s="68" t="s">
        <v>2</v>
      </c>
    </row>
    <row r="316" spans="1:18" x14ac:dyDescent="0.3">
      <c r="A316" s="67" t="s">
        <v>4907</v>
      </c>
      <c r="B316" s="39" t="s">
        <v>3193</v>
      </c>
      <c r="C316" s="39"/>
      <c r="D316" s="39"/>
      <c r="E316" s="39"/>
      <c r="F316" s="39"/>
      <c r="G316" s="39"/>
      <c r="H316" s="39"/>
      <c r="I316" s="39"/>
      <c r="J316" s="39"/>
      <c r="K316" s="39" t="s">
        <v>2333</v>
      </c>
      <c r="L316" s="39" t="s">
        <v>2334</v>
      </c>
      <c r="M316" s="39" t="s">
        <v>2887</v>
      </c>
      <c r="N316" s="39" t="s">
        <v>519</v>
      </c>
      <c r="O316" s="39" t="s">
        <v>2870</v>
      </c>
      <c r="P316" s="39" t="str">
        <f t="shared" si="4"/>
        <v>CCM Born</v>
      </c>
      <c r="Q316" s="39">
        <v>4946</v>
      </c>
      <c r="R316" s="68" t="s">
        <v>2</v>
      </c>
    </row>
    <row r="317" spans="1:18" x14ac:dyDescent="0.3">
      <c r="A317" s="67" t="s">
        <v>4908</v>
      </c>
      <c r="B317" s="39" t="s">
        <v>3194</v>
      </c>
      <c r="C317" s="39"/>
      <c r="D317" s="39"/>
      <c r="E317" s="39"/>
      <c r="F317" s="39"/>
      <c r="G317" s="39"/>
      <c r="H317" s="39"/>
      <c r="I317" s="39"/>
      <c r="J317" s="39"/>
      <c r="K317" s="39" t="s">
        <v>2093</v>
      </c>
      <c r="L317" s="39" t="s">
        <v>2094</v>
      </c>
      <c r="M317" s="39" t="s">
        <v>2887</v>
      </c>
      <c r="N317" s="39" t="s">
        <v>519</v>
      </c>
      <c r="O317" s="39" t="s">
        <v>2870</v>
      </c>
      <c r="P317" s="39" t="str">
        <f t="shared" si="4"/>
        <v>CCM Born</v>
      </c>
      <c r="Q317" s="39">
        <v>2</v>
      </c>
      <c r="R317" s="68" t="s">
        <v>2</v>
      </c>
    </row>
    <row r="318" spans="1:18" x14ac:dyDescent="0.3">
      <c r="A318" s="67" t="s">
        <v>4909</v>
      </c>
      <c r="B318" s="39" t="s">
        <v>3195</v>
      </c>
      <c r="C318" s="39"/>
      <c r="D318" s="39"/>
      <c r="E318" s="39"/>
      <c r="F318" s="39"/>
      <c r="G318" s="39"/>
      <c r="H318" s="39"/>
      <c r="I318" s="39"/>
      <c r="J318" s="39"/>
      <c r="K318" s="39" t="s">
        <v>2033</v>
      </c>
      <c r="L318" s="39" t="s">
        <v>2034</v>
      </c>
      <c r="M318" s="39" t="s">
        <v>2887</v>
      </c>
      <c r="N318" s="39" t="s">
        <v>519</v>
      </c>
      <c r="O318" s="39" t="s">
        <v>2870</v>
      </c>
      <c r="P318" s="39" t="str">
        <f t="shared" si="4"/>
        <v>CCM Born</v>
      </c>
      <c r="Q318" s="39">
        <v>1</v>
      </c>
      <c r="R318" s="68" t="s">
        <v>2</v>
      </c>
    </row>
    <row r="319" spans="1:18" x14ac:dyDescent="0.3">
      <c r="A319" s="67" t="s">
        <v>4910</v>
      </c>
      <c r="B319" s="39" t="s">
        <v>3196</v>
      </c>
      <c r="C319" s="39"/>
      <c r="D319" s="39"/>
      <c r="E319" s="39"/>
      <c r="F319" s="39"/>
      <c r="G319" s="39"/>
      <c r="H319" s="39"/>
      <c r="I319" s="39"/>
      <c r="J319" s="39"/>
      <c r="K319" s="39" t="s">
        <v>2100</v>
      </c>
      <c r="L319" s="39" t="s">
        <v>2101</v>
      </c>
      <c r="M319" s="39" t="s">
        <v>2887</v>
      </c>
      <c r="N319" s="39" t="s">
        <v>519</v>
      </c>
      <c r="O319" s="39" t="s">
        <v>2870</v>
      </c>
      <c r="P319" s="39" t="str">
        <f t="shared" si="4"/>
        <v>CCM Born</v>
      </c>
      <c r="Q319" s="39">
        <v>588</v>
      </c>
      <c r="R319" s="68" t="s">
        <v>2</v>
      </c>
    </row>
    <row r="320" spans="1:18" x14ac:dyDescent="0.3">
      <c r="A320" s="67" t="s">
        <v>4911</v>
      </c>
      <c r="B320" s="39" t="s">
        <v>3197</v>
      </c>
      <c r="C320" s="39"/>
      <c r="D320" s="39"/>
      <c r="E320" s="39"/>
      <c r="F320" s="39"/>
      <c r="G320" s="39"/>
      <c r="H320" s="39"/>
      <c r="I320" s="39"/>
      <c r="J320" s="39"/>
      <c r="K320" s="39" t="s">
        <v>2033</v>
      </c>
      <c r="L320" s="39" t="s">
        <v>2034</v>
      </c>
      <c r="M320" s="39" t="s">
        <v>2887</v>
      </c>
      <c r="N320" s="39" t="s">
        <v>519</v>
      </c>
      <c r="O320" s="39" t="s">
        <v>2870</v>
      </c>
      <c r="P320" s="39" t="str">
        <f t="shared" si="4"/>
        <v>CCM Born</v>
      </c>
      <c r="Q320" s="39">
        <v>1</v>
      </c>
      <c r="R320" s="68" t="s">
        <v>2</v>
      </c>
    </row>
    <row r="321" spans="1:18" x14ac:dyDescent="0.3">
      <c r="A321" s="67" t="s">
        <v>4912</v>
      </c>
      <c r="B321" s="39" t="s">
        <v>3198</v>
      </c>
      <c r="C321" s="39"/>
      <c r="D321" s="39"/>
      <c r="E321" s="39"/>
      <c r="F321" s="39"/>
      <c r="G321" s="39"/>
      <c r="H321" s="39"/>
      <c r="I321" s="39"/>
      <c r="J321" s="39"/>
      <c r="K321" s="39" t="s">
        <v>2018</v>
      </c>
      <c r="L321" s="39" t="s">
        <v>2019</v>
      </c>
      <c r="M321" s="39" t="s">
        <v>2887</v>
      </c>
      <c r="N321" s="39" t="s">
        <v>519</v>
      </c>
      <c r="O321" s="39" t="s">
        <v>2870</v>
      </c>
      <c r="P321" s="39" t="str">
        <f t="shared" si="4"/>
        <v>CCM Born</v>
      </c>
      <c r="Q321" s="39">
        <v>2</v>
      </c>
      <c r="R321" s="68" t="s">
        <v>2</v>
      </c>
    </row>
    <row r="322" spans="1:18" x14ac:dyDescent="0.3">
      <c r="A322" s="67" t="s">
        <v>4913</v>
      </c>
      <c r="B322" s="39" t="s">
        <v>3199</v>
      </c>
      <c r="C322" s="39"/>
      <c r="D322" s="39"/>
      <c r="E322" s="39"/>
      <c r="F322" s="39"/>
      <c r="G322" s="39"/>
      <c r="H322" s="39"/>
      <c r="I322" s="39"/>
      <c r="J322" s="39"/>
      <c r="K322" s="39" t="s">
        <v>2897</v>
      </c>
      <c r="L322" s="39" t="s">
        <v>2133</v>
      </c>
      <c r="M322" s="39" t="s">
        <v>2985</v>
      </c>
      <c r="N322" s="39" t="s">
        <v>2133</v>
      </c>
      <c r="O322" s="39" t="s">
        <v>2870</v>
      </c>
      <c r="P322" s="39" t="str">
        <f t="shared" si="4"/>
        <v>CCM Born</v>
      </c>
      <c r="Q322" s="39">
        <v>11</v>
      </c>
      <c r="R322" s="68" t="s">
        <v>2</v>
      </c>
    </row>
    <row r="323" spans="1:18" x14ac:dyDescent="0.3">
      <c r="A323" s="67" t="s">
        <v>4914</v>
      </c>
      <c r="B323" s="39" t="s">
        <v>3200</v>
      </c>
      <c r="C323" s="39"/>
      <c r="D323" s="39"/>
      <c r="E323" s="39"/>
      <c r="F323" s="39"/>
      <c r="G323" s="39"/>
      <c r="H323" s="39"/>
      <c r="I323" s="39"/>
      <c r="J323" s="39"/>
      <c r="K323" s="39" t="s">
        <v>2897</v>
      </c>
      <c r="L323" s="39" t="s">
        <v>2133</v>
      </c>
      <c r="M323" s="39" t="s">
        <v>2985</v>
      </c>
      <c r="N323" s="39" t="s">
        <v>2133</v>
      </c>
      <c r="O323" s="39" t="s">
        <v>2870</v>
      </c>
      <c r="P323" s="39" t="str">
        <f t="shared" si="4"/>
        <v>CCM Born</v>
      </c>
      <c r="Q323" s="39">
        <v>2</v>
      </c>
      <c r="R323" s="68" t="s">
        <v>2</v>
      </c>
    </row>
    <row r="324" spans="1:18" x14ac:dyDescent="0.3">
      <c r="A324" s="67" t="s">
        <v>4915</v>
      </c>
      <c r="B324" s="39" t="s">
        <v>3201</v>
      </c>
      <c r="C324" s="39"/>
      <c r="D324" s="39"/>
      <c r="E324" s="39"/>
      <c r="F324" s="39"/>
      <c r="G324" s="39"/>
      <c r="H324" s="39"/>
      <c r="I324" s="39"/>
      <c r="J324" s="39"/>
      <c r="K324" s="39" t="s">
        <v>2897</v>
      </c>
      <c r="L324" s="39" t="s">
        <v>2133</v>
      </c>
      <c r="M324" s="39" t="s">
        <v>2985</v>
      </c>
      <c r="N324" s="39" t="s">
        <v>2133</v>
      </c>
      <c r="O324" s="39" t="s">
        <v>2870</v>
      </c>
      <c r="P324" s="39" t="str">
        <f t="shared" si="4"/>
        <v>CCM Born</v>
      </c>
      <c r="Q324" s="39">
        <v>2</v>
      </c>
      <c r="R324" s="68" t="s">
        <v>2</v>
      </c>
    </row>
    <row r="325" spans="1:18" x14ac:dyDescent="0.3">
      <c r="A325" s="67" t="s">
        <v>4916</v>
      </c>
      <c r="B325" s="39" t="s">
        <v>3202</v>
      </c>
      <c r="C325" s="39"/>
      <c r="D325" s="39"/>
      <c r="E325" s="39"/>
      <c r="F325" s="39"/>
      <c r="G325" s="39"/>
      <c r="H325" s="39"/>
      <c r="I325" s="39"/>
      <c r="J325" s="39"/>
      <c r="K325" s="39" t="s">
        <v>2897</v>
      </c>
      <c r="L325" s="39" t="s">
        <v>2133</v>
      </c>
      <c r="M325" s="39" t="s">
        <v>2985</v>
      </c>
      <c r="N325" s="39" t="s">
        <v>2133</v>
      </c>
      <c r="O325" s="39" t="s">
        <v>2870</v>
      </c>
      <c r="P325" s="39" t="str">
        <f t="shared" si="4"/>
        <v>CCM Born</v>
      </c>
      <c r="Q325" s="39">
        <v>175</v>
      </c>
      <c r="R325" s="68" t="s">
        <v>2</v>
      </c>
    </row>
    <row r="326" spans="1:18" x14ac:dyDescent="0.3">
      <c r="A326" s="67" t="s">
        <v>4917</v>
      </c>
      <c r="B326" s="39" t="s">
        <v>3203</v>
      </c>
      <c r="C326" s="39"/>
      <c r="D326" s="39"/>
      <c r="E326" s="39"/>
      <c r="F326" s="39"/>
      <c r="G326" s="39"/>
      <c r="H326" s="39"/>
      <c r="I326" s="39"/>
      <c r="J326" s="39"/>
      <c r="K326" s="39" t="s">
        <v>2990</v>
      </c>
      <c r="L326" s="39" t="s">
        <v>6707</v>
      </c>
      <c r="M326" s="39" t="s">
        <v>2991</v>
      </c>
      <c r="N326" s="39" t="s">
        <v>17</v>
      </c>
      <c r="O326" s="39" t="s">
        <v>2870</v>
      </c>
      <c r="P326" s="39" t="str">
        <f t="shared" si="4"/>
        <v>CCM Born</v>
      </c>
      <c r="Q326" s="39">
        <v>3</v>
      </c>
      <c r="R326" s="68" t="s">
        <v>2</v>
      </c>
    </row>
    <row r="327" spans="1:18" x14ac:dyDescent="0.3">
      <c r="A327" s="67" t="s">
        <v>4918</v>
      </c>
      <c r="B327" s="39" t="s">
        <v>3204</v>
      </c>
      <c r="C327" s="39"/>
      <c r="D327" s="39"/>
      <c r="E327" s="39"/>
      <c r="F327" s="39"/>
      <c r="G327" s="39"/>
      <c r="H327" s="39"/>
      <c r="I327" s="39"/>
      <c r="J327" s="39"/>
      <c r="K327" s="39" t="s">
        <v>2897</v>
      </c>
      <c r="L327" s="39" t="s">
        <v>2133</v>
      </c>
      <c r="M327" s="39" t="s">
        <v>2985</v>
      </c>
      <c r="N327" s="39" t="s">
        <v>2133</v>
      </c>
      <c r="O327" s="39" t="s">
        <v>2870</v>
      </c>
      <c r="P327" s="39" t="str">
        <f t="shared" si="4"/>
        <v>CCM Born</v>
      </c>
      <c r="Q327" s="39">
        <v>2</v>
      </c>
      <c r="R327" s="68" t="s">
        <v>2</v>
      </c>
    </row>
    <row r="328" spans="1:18" x14ac:dyDescent="0.3">
      <c r="A328" s="67" t="s">
        <v>4919</v>
      </c>
      <c r="B328" s="39" t="s">
        <v>3205</v>
      </c>
      <c r="C328" s="39"/>
      <c r="D328" s="39"/>
      <c r="E328" s="39"/>
      <c r="F328" s="39"/>
      <c r="G328" s="39"/>
      <c r="H328" s="39"/>
      <c r="I328" s="39"/>
      <c r="J328" s="39"/>
      <c r="K328" s="39" t="s">
        <v>2897</v>
      </c>
      <c r="L328" s="39" t="s">
        <v>2133</v>
      </c>
      <c r="M328" s="39" t="s">
        <v>2985</v>
      </c>
      <c r="N328" s="39" t="s">
        <v>2133</v>
      </c>
      <c r="O328" s="39" t="s">
        <v>2870</v>
      </c>
      <c r="P328" s="39" t="str">
        <f t="shared" ref="P328:P391" si="5">_xlfn.XLOOKUP(O328,$X$12:$X$14,$Z$12:$Z$14)</f>
        <v>CCM Born</v>
      </c>
      <c r="Q328" s="39">
        <v>12</v>
      </c>
      <c r="R328" s="68" t="s">
        <v>2</v>
      </c>
    </row>
    <row r="329" spans="1:18" x14ac:dyDescent="0.3">
      <c r="A329" s="67" t="s">
        <v>4920</v>
      </c>
      <c r="B329" s="39" t="s">
        <v>3206</v>
      </c>
      <c r="C329" s="39"/>
      <c r="D329" s="39"/>
      <c r="E329" s="39"/>
      <c r="F329" s="39"/>
      <c r="G329" s="39"/>
      <c r="H329" s="39"/>
      <c r="I329" s="39"/>
      <c r="J329" s="39"/>
      <c r="K329" s="39" t="s">
        <v>2227</v>
      </c>
      <c r="L329" s="39" t="s">
        <v>2228</v>
      </c>
      <c r="M329" s="39" t="s">
        <v>2887</v>
      </c>
      <c r="N329" s="39" t="s">
        <v>519</v>
      </c>
      <c r="O329" s="39" t="s">
        <v>2870</v>
      </c>
      <c r="P329" s="39" t="str">
        <f t="shared" si="5"/>
        <v>CCM Born</v>
      </c>
      <c r="Q329" s="39">
        <v>1</v>
      </c>
      <c r="R329" s="68" t="s">
        <v>2</v>
      </c>
    </row>
    <row r="330" spans="1:18" x14ac:dyDescent="0.3">
      <c r="A330" s="67" t="s">
        <v>4921</v>
      </c>
      <c r="B330" s="39" t="s">
        <v>3207</v>
      </c>
      <c r="C330" s="39"/>
      <c r="D330" s="39"/>
      <c r="E330" s="39"/>
      <c r="F330" s="39"/>
      <c r="G330" s="39"/>
      <c r="H330" s="39"/>
      <c r="I330" s="39"/>
      <c r="J330" s="39"/>
      <c r="K330" s="39" t="s">
        <v>2227</v>
      </c>
      <c r="L330" s="39" t="s">
        <v>2228</v>
      </c>
      <c r="M330" s="39" t="s">
        <v>2887</v>
      </c>
      <c r="N330" s="39" t="s">
        <v>519</v>
      </c>
      <c r="O330" s="39" t="s">
        <v>2870</v>
      </c>
      <c r="P330" s="39" t="str">
        <f t="shared" si="5"/>
        <v>CCM Born</v>
      </c>
      <c r="Q330" s="39">
        <v>2</v>
      </c>
      <c r="R330" s="68" t="s">
        <v>2</v>
      </c>
    </row>
    <row r="331" spans="1:18" x14ac:dyDescent="0.3">
      <c r="A331" s="67" t="s">
        <v>4922</v>
      </c>
      <c r="B331" s="39" t="s">
        <v>3208</v>
      </c>
      <c r="C331" s="39"/>
      <c r="D331" s="39"/>
      <c r="E331" s="39"/>
      <c r="F331" s="39"/>
      <c r="G331" s="39"/>
      <c r="H331" s="39"/>
      <c r="I331" s="39"/>
      <c r="J331" s="39"/>
      <c r="K331" s="39" t="s">
        <v>2018</v>
      </c>
      <c r="L331" s="39" t="s">
        <v>2019</v>
      </c>
      <c r="M331" s="39" t="s">
        <v>2887</v>
      </c>
      <c r="N331" s="39" t="s">
        <v>519</v>
      </c>
      <c r="O331" s="39" t="s">
        <v>2870</v>
      </c>
      <c r="P331" s="39" t="str">
        <f t="shared" si="5"/>
        <v>CCM Born</v>
      </c>
      <c r="Q331" s="39">
        <v>3</v>
      </c>
      <c r="R331" s="68" t="s">
        <v>2</v>
      </c>
    </row>
    <row r="332" spans="1:18" x14ac:dyDescent="0.3">
      <c r="A332" s="67" t="s">
        <v>4923</v>
      </c>
      <c r="B332" s="39" t="s">
        <v>3209</v>
      </c>
      <c r="C332" s="39"/>
      <c r="D332" s="39"/>
      <c r="E332" s="39"/>
      <c r="F332" s="39"/>
      <c r="G332" s="39"/>
      <c r="H332" s="39"/>
      <c r="I332" s="39"/>
      <c r="J332" s="39"/>
      <c r="K332" s="39" t="s">
        <v>2018</v>
      </c>
      <c r="L332" s="39" t="s">
        <v>2019</v>
      </c>
      <c r="M332" s="39" t="s">
        <v>2887</v>
      </c>
      <c r="N332" s="39" t="s">
        <v>519</v>
      </c>
      <c r="O332" s="39" t="s">
        <v>2870</v>
      </c>
      <c r="P332" s="39" t="str">
        <f t="shared" si="5"/>
        <v>CCM Born</v>
      </c>
      <c r="Q332" s="39">
        <v>3</v>
      </c>
      <c r="R332" s="68" t="s">
        <v>2</v>
      </c>
    </row>
    <row r="333" spans="1:18" x14ac:dyDescent="0.3">
      <c r="A333" s="67" t="s">
        <v>4924</v>
      </c>
      <c r="B333" s="39" t="s">
        <v>3210</v>
      </c>
      <c r="C333" s="39"/>
      <c r="D333" s="39"/>
      <c r="E333" s="39"/>
      <c r="F333" s="39"/>
      <c r="G333" s="39"/>
      <c r="H333" s="39"/>
      <c r="I333" s="39"/>
      <c r="J333" s="39"/>
      <c r="K333" s="39" t="s">
        <v>2502</v>
      </c>
      <c r="L333" s="39" t="s">
        <v>2503</v>
      </c>
      <c r="M333" s="39" t="s">
        <v>2887</v>
      </c>
      <c r="N333" s="39" t="s">
        <v>519</v>
      </c>
      <c r="O333" s="39" t="s">
        <v>2870</v>
      </c>
      <c r="P333" s="39" t="str">
        <f t="shared" si="5"/>
        <v>CCM Born</v>
      </c>
      <c r="Q333" s="39">
        <v>75</v>
      </c>
      <c r="R333" s="68" t="s">
        <v>2</v>
      </c>
    </row>
    <row r="334" spans="1:18" x14ac:dyDescent="0.3">
      <c r="A334" s="67" t="s">
        <v>4925</v>
      </c>
      <c r="B334" s="39" t="s">
        <v>3211</v>
      </c>
      <c r="C334" s="39"/>
      <c r="D334" s="39"/>
      <c r="E334" s="39"/>
      <c r="F334" s="39"/>
      <c r="G334" s="39"/>
      <c r="H334" s="39"/>
      <c r="I334" s="39"/>
      <c r="J334" s="39"/>
      <c r="K334" s="39" t="s">
        <v>2040</v>
      </c>
      <c r="L334" s="39" t="s">
        <v>2041</v>
      </c>
      <c r="M334" s="39" t="s">
        <v>2887</v>
      </c>
      <c r="N334" s="39" t="s">
        <v>519</v>
      </c>
      <c r="O334" s="39" t="s">
        <v>2870</v>
      </c>
      <c r="P334" s="39" t="str">
        <f t="shared" si="5"/>
        <v>CCM Born</v>
      </c>
      <c r="Q334" s="39">
        <v>2</v>
      </c>
      <c r="R334" s="68" t="s">
        <v>2</v>
      </c>
    </row>
    <row r="335" spans="1:18" x14ac:dyDescent="0.3">
      <c r="A335" s="67" t="s">
        <v>4926</v>
      </c>
      <c r="B335" s="39" t="s">
        <v>3212</v>
      </c>
      <c r="C335" s="39"/>
      <c r="D335" s="39"/>
      <c r="E335" s="39"/>
      <c r="F335" s="39"/>
      <c r="G335" s="39"/>
      <c r="H335" s="39"/>
      <c r="I335" s="39"/>
      <c r="J335" s="39"/>
      <c r="K335" s="39" t="s">
        <v>2018</v>
      </c>
      <c r="L335" s="39" t="s">
        <v>2019</v>
      </c>
      <c r="M335" s="39" t="s">
        <v>2887</v>
      </c>
      <c r="N335" s="39" t="s">
        <v>519</v>
      </c>
      <c r="O335" s="39" t="s">
        <v>2870</v>
      </c>
      <c r="P335" s="39" t="str">
        <f t="shared" si="5"/>
        <v>CCM Born</v>
      </c>
      <c r="Q335" s="39">
        <v>1</v>
      </c>
      <c r="R335" s="68" t="s">
        <v>2</v>
      </c>
    </row>
    <row r="336" spans="1:18" x14ac:dyDescent="0.3">
      <c r="A336" s="67" t="s">
        <v>4927</v>
      </c>
      <c r="B336" s="39" t="s">
        <v>3213</v>
      </c>
      <c r="C336" s="39"/>
      <c r="D336" s="39"/>
      <c r="E336" s="39"/>
      <c r="F336" s="39"/>
      <c r="G336" s="39"/>
      <c r="H336" s="39"/>
      <c r="I336" s="39"/>
      <c r="J336" s="39"/>
      <c r="K336" s="39" t="s">
        <v>2018</v>
      </c>
      <c r="L336" s="39" t="s">
        <v>2019</v>
      </c>
      <c r="M336" s="39" t="s">
        <v>2887</v>
      </c>
      <c r="N336" s="39" t="s">
        <v>519</v>
      </c>
      <c r="O336" s="39" t="s">
        <v>2870</v>
      </c>
      <c r="P336" s="39" t="str">
        <f t="shared" si="5"/>
        <v>CCM Born</v>
      </c>
      <c r="Q336" s="39">
        <v>1</v>
      </c>
      <c r="R336" s="68" t="s">
        <v>2</v>
      </c>
    </row>
    <row r="337" spans="1:18" x14ac:dyDescent="0.3">
      <c r="A337" s="67" t="s">
        <v>4928</v>
      </c>
      <c r="B337" s="39" t="s">
        <v>3214</v>
      </c>
      <c r="C337" s="39"/>
      <c r="D337" s="39"/>
      <c r="E337" s="39"/>
      <c r="F337" s="39"/>
      <c r="G337" s="39"/>
      <c r="H337" s="39"/>
      <c r="I337" s="39"/>
      <c r="J337" s="39"/>
      <c r="K337" s="39" t="s">
        <v>2018</v>
      </c>
      <c r="L337" s="39" t="s">
        <v>2019</v>
      </c>
      <c r="M337" s="39" t="s">
        <v>2887</v>
      </c>
      <c r="N337" s="39" t="s">
        <v>519</v>
      </c>
      <c r="O337" s="39" t="s">
        <v>2870</v>
      </c>
      <c r="P337" s="39" t="str">
        <f t="shared" si="5"/>
        <v>CCM Born</v>
      </c>
      <c r="Q337" s="39">
        <v>2</v>
      </c>
      <c r="R337" s="68" t="s">
        <v>2</v>
      </c>
    </row>
    <row r="338" spans="1:18" x14ac:dyDescent="0.3">
      <c r="A338" s="67" t="s">
        <v>4929</v>
      </c>
      <c r="B338" s="39" t="s">
        <v>3215</v>
      </c>
      <c r="C338" s="39"/>
      <c r="D338" s="39"/>
      <c r="E338" s="39"/>
      <c r="F338" s="39"/>
      <c r="G338" s="39"/>
      <c r="H338" s="39"/>
      <c r="I338" s="39"/>
      <c r="J338" s="39"/>
      <c r="K338" s="39" t="s">
        <v>2227</v>
      </c>
      <c r="L338" s="39" t="s">
        <v>2228</v>
      </c>
      <c r="M338" s="39" t="s">
        <v>2887</v>
      </c>
      <c r="N338" s="39" t="s">
        <v>519</v>
      </c>
      <c r="O338" s="39" t="s">
        <v>2870</v>
      </c>
      <c r="P338" s="39" t="str">
        <f t="shared" si="5"/>
        <v>CCM Born</v>
      </c>
      <c r="Q338" s="39">
        <v>15</v>
      </c>
      <c r="R338" s="68" t="s">
        <v>2</v>
      </c>
    </row>
    <row r="339" spans="1:18" x14ac:dyDescent="0.3">
      <c r="A339" s="67" t="s">
        <v>4930</v>
      </c>
      <c r="B339" s="39" t="s">
        <v>3216</v>
      </c>
      <c r="C339" s="39"/>
      <c r="D339" s="39"/>
      <c r="E339" s="39"/>
      <c r="F339" s="39"/>
      <c r="G339" s="39"/>
      <c r="H339" s="39"/>
      <c r="I339" s="39"/>
      <c r="J339" s="39"/>
      <c r="K339" s="39" t="s">
        <v>2227</v>
      </c>
      <c r="L339" s="39" t="s">
        <v>2228</v>
      </c>
      <c r="M339" s="39" t="s">
        <v>2887</v>
      </c>
      <c r="N339" s="39" t="s">
        <v>519</v>
      </c>
      <c r="O339" s="39" t="s">
        <v>2870</v>
      </c>
      <c r="P339" s="39" t="str">
        <f t="shared" si="5"/>
        <v>CCM Born</v>
      </c>
      <c r="Q339" s="39">
        <v>168</v>
      </c>
      <c r="R339" s="68" t="s">
        <v>2</v>
      </c>
    </row>
    <row r="340" spans="1:18" x14ac:dyDescent="0.3">
      <c r="A340" s="67" t="s">
        <v>4931</v>
      </c>
      <c r="B340" s="39" t="s">
        <v>3217</v>
      </c>
      <c r="C340" s="39"/>
      <c r="D340" s="39"/>
      <c r="E340" s="39"/>
      <c r="F340" s="39"/>
      <c r="G340" s="39"/>
      <c r="H340" s="39"/>
      <c r="I340" s="39"/>
      <c r="J340" s="39"/>
      <c r="K340" s="39" t="s">
        <v>2227</v>
      </c>
      <c r="L340" s="39" t="s">
        <v>2228</v>
      </c>
      <c r="M340" s="39" t="s">
        <v>2887</v>
      </c>
      <c r="N340" s="39" t="s">
        <v>519</v>
      </c>
      <c r="O340" s="39" t="s">
        <v>2870</v>
      </c>
      <c r="P340" s="39" t="str">
        <f t="shared" si="5"/>
        <v>CCM Born</v>
      </c>
      <c r="Q340" s="39">
        <v>167</v>
      </c>
      <c r="R340" s="68" t="s">
        <v>2</v>
      </c>
    </row>
    <row r="341" spans="1:18" x14ac:dyDescent="0.3">
      <c r="A341" s="67" t="s">
        <v>4932</v>
      </c>
      <c r="B341" s="39" t="s">
        <v>3218</v>
      </c>
      <c r="C341" s="39"/>
      <c r="D341" s="39"/>
      <c r="E341" s="39"/>
      <c r="F341" s="39"/>
      <c r="G341" s="39"/>
      <c r="H341" s="39"/>
      <c r="I341" s="39"/>
      <c r="J341" s="39"/>
      <c r="K341" s="39" t="s">
        <v>2227</v>
      </c>
      <c r="L341" s="39" t="s">
        <v>2228</v>
      </c>
      <c r="M341" s="39" t="s">
        <v>2887</v>
      </c>
      <c r="N341" s="39" t="s">
        <v>519</v>
      </c>
      <c r="O341" s="39" t="s">
        <v>2870</v>
      </c>
      <c r="P341" s="39" t="str">
        <f t="shared" si="5"/>
        <v>CCM Born</v>
      </c>
      <c r="Q341" s="39">
        <v>65</v>
      </c>
      <c r="R341" s="68" t="s">
        <v>2</v>
      </c>
    </row>
    <row r="342" spans="1:18" x14ac:dyDescent="0.3">
      <c r="A342" s="67" t="s">
        <v>4933</v>
      </c>
      <c r="B342" s="39" t="s">
        <v>3219</v>
      </c>
      <c r="C342" s="39"/>
      <c r="D342" s="39"/>
      <c r="E342" s="39"/>
      <c r="F342" s="39"/>
      <c r="G342" s="39"/>
      <c r="H342" s="39"/>
      <c r="I342" s="39"/>
      <c r="J342" s="39"/>
      <c r="K342" s="39" t="s">
        <v>2018</v>
      </c>
      <c r="L342" s="39" t="s">
        <v>2019</v>
      </c>
      <c r="M342" s="39" t="s">
        <v>2887</v>
      </c>
      <c r="N342" s="39" t="s">
        <v>519</v>
      </c>
      <c r="O342" s="39" t="s">
        <v>2870</v>
      </c>
      <c r="P342" s="39" t="str">
        <f t="shared" si="5"/>
        <v>CCM Born</v>
      </c>
      <c r="Q342" s="39">
        <v>2</v>
      </c>
      <c r="R342" s="68" t="s">
        <v>2</v>
      </c>
    </row>
    <row r="343" spans="1:18" x14ac:dyDescent="0.3">
      <c r="A343" s="67" t="s">
        <v>4934</v>
      </c>
      <c r="B343" s="39" t="s">
        <v>3220</v>
      </c>
      <c r="C343" s="39"/>
      <c r="D343" s="39"/>
      <c r="E343" s="39"/>
      <c r="F343" s="39"/>
      <c r="G343" s="39"/>
      <c r="H343" s="39"/>
      <c r="I343" s="39"/>
      <c r="J343" s="39"/>
      <c r="K343" s="39" t="s">
        <v>2018</v>
      </c>
      <c r="L343" s="39" t="s">
        <v>2019</v>
      </c>
      <c r="M343" s="39" t="s">
        <v>2887</v>
      </c>
      <c r="N343" s="39" t="s">
        <v>519</v>
      </c>
      <c r="O343" s="39" t="s">
        <v>2870</v>
      </c>
      <c r="P343" s="39" t="str">
        <f t="shared" si="5"/>
        <v>CCM Born</v>
      </c>
      <c r="Q343" s="39">
        <v>2</v>
      </c>
      <c r="R343" s="68" t="s">
        <v>2</v>
      </c>
    </row>
    <row r="344" spans="1:18" x14ac:dyDescent="0.3">
      <c r="A344" s="67" t="s">
        <v>4935</v>
      </c>
      <c r="B344" s="39" t="s">
        <v>3221</v>
      </c>
      <c r="C344" s="39"/>
      <c r="D344" s="39"/>
      <c r="E344" s="39"/>
      <c r="F344" s="39"/>
      <c r="G344" s="39"/>
      <c r="H344" s="39"/>
      <c r="I344" s="39"/>
      <c r="J344" s="39"/>
      <c r="K344" s="39" t="s">
        <v>2502</v>
      </c>
      <c r="L344" s="39" t="s">
        <v>2503</v>
      </c>
      <c r="M344" s="39" t="s">
        <v>2887</v>
      </c>
      <c r="N344" s="39" t="s">
        <v>519</v>
      </c>
      <c r="O344" s="39" t="s">
        <v>2870</v>
      </c>
      <c r="P344" s="39" t="str">
        <f t="shared" si="5"/>
        <v>CCM Born</v>
      </c>
      <c r="Q344" s="39">
        <v>677</v>
      </c>
      <c r="R344" s="68" t="s">
        <v>2</v>
      </c>
    </row>
    <row r="345" spans="1:18" x14ac:dyDescent="0.3">
      <c r="A345" s="67" t="s">
        <v>4936</v>
      </c>
      <c r="B345" s="39" t="s">
        <v>3222</v>
      </c>
      <c r="C345" s="39"/>
      <c r="D345" s="39"/>
      <c r="E345" s="39"/>
      <c r="F345" s="39"/>
      <c r="G345" s="39"/>
      <c r="H345" s="39"/>
      <c r="I345" s="39"/>
      <c r="J345" s="39"/>
      <c r="K345" s="39" t="s">
        <v>2227</v>
      </c>
      <c r="L345" s="39" t="s">
        <v>2228</v>
      </c>
      <c r="M345" s="39" t="s">
        <v>2887</v>
      </c>
      <c r="N345" s="39" t="s">
        <v>519</v>
      </c>
      <c r="O345" s="39" t="s">
        <v>2870</v>
      </c>
      <c r="P345" s="39" t="str">
        <f t="shared" si="5"/>
        <v>CCM Born</v>
      </c>
      <c r="Q345" s="39">
        <v>400</v>
      </c>
      <c r="R345" s="68" t="s">
        <v>2</v>
      </c>
    </row>
    <row r="346" spans="1:18" x14ac:dyDescent="0.3">
      <c r="A346" s="67" t="s">
        <v>4937</v>
      </c>
      <c r="B346" s="39" t="s">
        <v>3223</v>
      </c>
      <c r="C346" s="39"/>
      <c r="D346" s="39"/>
      <c r="E346" s="39"/>
      <c r="F346" s="39"/>
      <c r="G346" s="39"/>
      <c r="H346" s="39"/>
      <c r="I346" s="39"/>
      <c r="J346" s="39"/>
      <c r="K346" s="39" t="s">
        <v>1284</v>
      </c>
      <c r="L346" s="39" t="s">
        <v>1285</v>
      </c>
      <c r="M346" s="39" t="s">
        <v>2973</v>
      </c>
      <c r="N346" s="39" t="s">
        <v>335</v>
      </c>
      <c r="O346" s="39" t="s">
        <v>2870</v>
      </c>
      <c r="P346" s="39" t="str">
        <f t="shared" si="5"/>
        <v>CCM Born</v>
      </c>
      <c r="Q346" s="39">
        <v>5</v>
      </c>
      <c r="R346" s="68" t="s">
        <v>2</v>
      </c>
    </row>
    <row r="347" spans="1:18" x14ac:dyDescent="0.3">
      <c r="A347" s="67" t="s">
        <v>4938</v>
      </c>
      <c r="B347" s="39" t="s">
        <v>3224</v>
      </c>
      <c r="C347" s="39"/>
      <c r="D347" s="39"/>
      <c r="E347" s="39"/>
      <c r="F347" s="39"/>
      <c r="G347" s="39"/>
      <c r="H347" s="39"/>
      <c r="I347" s="39"/>
      <c r="J347" s="39"/>
      <c r="K347" s="39" t="s">
        <v>2333</v>
      </c>
      <c r="L347" s="39" t="s">
        <v>2334</v>
      </c>
      <c r="M347" s="39" t="s">
        <v>2887</v>
      </c>
      <c r="N347" s="39" t="s">
        <v>519</v>
      </c>
      <c r="O347" s="39" t="s">
        <v>2870</v>
      </c>
      <c r="P347" s="39" t="str">
        <f t="shared" si="5"/>
        <v>CCM Born</v>
      </c>
      <c r="Q347" s="39">
        <v>6485</v>
      </c>
      <c r="R347" s="68" t="s">
        <v>2</v>
      </c>
    </row>
    <row r="348" spans="1:18" x14ac:dyDescent="0.3">
      <c r="A348" s="67" t="s">
        <v>4939</v>
      </c>
      <c r="B348" s="39" t="s">
        <v>3225</v>
      </c>
      <c r="C348" s="39"/>
      <c r="D348" s="39"/>
      <c r="E348" s="39"/>
      <c r="F348" s="39"/>
      <c r="G348" s="39"/>
      <c r="H348" s="39"/>
      <c r="I348" s="39"/>
      <c r="J348" s="39"/>
      <c r="K348" s="39" t="s">
        <v>2165</v>
      </c>
      <c r="L348" s="39" t="s">
        <v>2166</v>
      </c>
      <c r="M348" s="39" t="s">
        <v>2887</v>
      </c>
      <c r="N348" s="39" t="s">
        <v>519</v>
      </c>
      <c r="O348" s="39" t="s">
        <v>2870</v>
      </c>
      <c r="P348" s="39" t="str">
        <f t="shared" si="5"/>
        <v>CCM Born</v>
      </c>
      <c r="Q348" s="39">
        <v>520</v>
      </c>
      <c r="R348" s="68" t="s">
        <v>2</v>
      </c>
    </row>
    <row r="349" spans="1:18" x14ac:dyDescent="0.3">
      <c r="A349" s="67" t="s">
        <v>4940</v>
      </c>
      <c r="B349" s="39" t="s">
        <v>3226</v>
      </c>
      <c r="C349" s="39"/>
      <c r="D349" s="39"/>
      <c r="E349" s="39"/>
      <c r="F349" s="39"/>
      <c r="G349" s="39"/>
      <c r="H349" s="39"/>
      <c r="I349" s="39"/>
      <c r="J349" s="39"/>
      <c r="K349" s="39" t="s">
        <v>2165</v>
      </c>
      <c r="L349" s="39" t="s">
        <v>2166</v>
      </c>
      <c r="M349" s="39" t="s">
        <v>2887</v>
      </c>
      <c r="N349" s="39" t="s">
        <v>519</v>
      </c>
      <c r="O349" s="39" t="s">
        <v>2870</v>
      </c>
      <c r="P349" s="39" t="str">
        <f t="shared" si="5"/>
        <v>CCM Born</v>
      </c>
      <c r="Q349" s="39">
        <v>55</v>
      </c>
      <c r="R349" s="68" t="s">
        <v>2</v>
      </c>
    </row>
    <row r="350" spans="1:18" x14ac:dyDescent="0.3">
      <c r="A350" s="67" t="s">
        <v>4941</v>
      </c>
      <c r="B350" s="39" t="s">
        <v>3227</v>
      </c>
      <c r="C350" s="39"/>
      <c r="D350" s="39"/>
      <c r="E350" s="39"/>
      <c r="F350" s="39"/>
      <c r="G350" s="39"/>
      <c r="H350" s="39"/>
      <c r="I350" s="39"/>
      <c r="J350" s="39"/>
      <c r="K350" s="39" t="s">
        <v>3016</v>
      </c>
      <c r="L350" s="39" t="s">
        <v>6708</v>
      </c>
      <c r="M350" s="39" t="s">
        <v>2887</v>
      </c>
      <c r="N350" s="39" t="s">
        <v>519</v>
      </c>
      <c r="O350" s="39" t="s">
        <v>2870</v>
      </c>
      <c r="P350" s="39" t="str">
        <f t="shared" si="5"/>
        <v>CCM Born</v>
      </c>
      <c r="Q350" s="39">
        <v>3</v>
      </c>
      <c r="R350" s="68" t="s">
        <v>2</v>
      </c>
    </row>
    <row r="351" spans="1:18" x14ac:dyDescent="0.3">
      <c r="A351" s="67" t="s">
        <v>4942</v>
      </c>
      <c r="B351" s="39" t="s">
        <v>3228</v>
      </c>
      <c r="C351" s="39"/>
      <c r="D351" s="39"/>
      <c r="E351" s="39"/>
      <c r="F351" s="39"/>
      <c r="G351" s="39"/>
      <c r="H351" s="39"/>
      <c r="I351" s="39"/>
      <c r="J351" s="39"/>
      <c r="K351" s="39" t="s">
        <v>1921</v>
      </c>
      <c r="L351" s="39" t="s">
        <v>1922</v>
      </c>
      <c r="M351" s="39" t="s">
        <v>2887</v>
      </c>
      <c r="N351" s="39" t="s">
        <v>519</v>
      </c>
      <c r="O351" s="39" t="s">
        <v>2870</v>
      </c>
      <c r="P351" s="39" t="str">
        <f t="shared" si="5"/>
        <v>CCM Born</v>
      </c>
      <c r="Q351" s="39">
        <v>49</v>
      </c>
      <c r="R351" s="68" t="s">
        <v>2</v>
      </c>
    </row>
    <row r="352" spans="1:18" x14ac:dyDescent="0.3">
      <c r="A352" s="67" t="s">
        <v>4943</v>
      </c>
      <c r="B352" s="39" t="s">
        <v>3229</v>
      </c>
      <c r="C352" s="39"/>
      <c r="D352" s="39"/>
      <c r="E352" s="39"/>
      <c r="F352" s="39"/>
      <c r="G352" s="39"/>
      <c r="H352" s="39"/>
      <c r="I352" s="39"/>
      <c r="J352" s="39"/>
      <c r="K352" s="39" t="s">
        <v>1992</v>
      </c>
      <c r="L352" s="39" t="s">
        <v>1993</v>
      </c>
      <c r="M352" s="39" t="s">
        <v>2887</v>
      </c>
      <c r="N352" s="39" t="s">
        <v>519</v>
      </c>
      <c r="O352" s="39" t="s">
        <v>2870</v>
      </c>
      <c r="P352" s="39" t="str">
        <f t="shared" si="5"/>
        <v>CCM Born</v>
      </c>
      <c r="Q352" s="39">
        <v>24</v>
      </c>
      <c r="R352" s="68" t="s">
        <v>2</v>
      </c>
    </row>
    <row r="353" spans="1:18" x14ac:dyDescent="0.3">
      <c r="A353" s="67" t="s">
        <v>4944</v>
      </c>
      <c r="B353" s="39" t="s">
        <v>3230</v>
      </c>
      <c r="C353" s="39"/>
      <c r="D353" s="39"/>
      <c r="E353" s="39"/>
      <c r="F353" s="39"/>
      <c r="G353" s="39"/>
      <c r="H353" s="39"/>
      <c r="I353" s="39"/>
      <c r="J353" s="39"/>
      <c r="K353" s="39" t="s">
        <v>1921</v>
      </c>
      <c r="L353" s="39" t="s">
        <v>1922</v>
      </c>
      <c r="M353" s="39" t="s">
        <v>2887</v>
      </c>
      <c r="N353" s="39" t="s">
        <v>519</v>
      </c>
      <c r="O353" s="39" t="s">
        <v>2870</v>
      </c>
      <c r="P353" s="39" t="str">
        <f t="shared" si="5"/>
        <v>CCM Born</v>
      </c>
      <c r="Q353" s="39">
        <v>8</v>
      </c>
      <c r="R353" s="68" t="s">
        <v>2</v>
      </c>
    </row>
    <row r="354" spans="1:18" x14ac:dyDescent="0.3">
      <c r="A354" s="67" t="s">
        <v>4945</v>
      </c>
      <c r="B354" s="39" t="s">
        <v>3231</v>
      </c>
      <c r="C354" s="39"/>
      <c r="D354" s="39"/>
      <c r="E354" s="39"/>
      <c r="F354" s="39"/>
      <c r="G354" s="39"/>
      <c r="H354" s="39"/>
      <c r="I354" s="39"/>
      <c r="J354" s="39"/>
      <c r="K354" s="39" t="s">
        <v>1948</v>
      </c>
      <c r="L354" s="39" t="s">
        <v>1949</v>
      </c>
      <c r="M354" s="39" t="s">
        <v>2887</v>
      </c>
      <c r="N354" s="39" t="s">
        <v>519</v>
      </c>
      <c r="O354" s="39" t="s">
        <v>2870</v>
      </c>
      <c r="P354" s="39" t="str">
        <f t="shared" si="5"/>
        <v>CCM Born</v>
      </c>
      <c r="Q354" s="39">
        <v>127</v>
      </c>
      <c r="R354" s="68" t="s">
        <v>2</v>
      </c>
    </row>
    <row r="355" spans="1:18" x14ac:dyDescent="0.3">
      <c r="A355" s="67" t="s">
        <v>4946</v>
      </c>
      <c r="B355" s="39" t="s">
        <v>3232</v>
      </c>
      <c r="C355" s="39"/>
      <c r="D355" s="39"/>
      <c r="E355" s="39"/>
      <c r="F355" s="39"/>
      <c r="G355" s="39"/>
      <c r="H355" s="39"/>
      <c r="I355" s="39"/>
      <c r="J355" s="39"/>
      <c r="K355" s="39" t="s">
        <v>1921</v>
      </c>
      <c r="L355" s="39" t="s">
        <v>1922</v>
      </c>
      <c r="M355" s="39" t="s">
        <v>2887</v>
      </c>
      <c r="N355" s="39" t="s">
        <v>519</v>
      </c>
      <c r="O355" s="39" t="s">
        <v>2870</v>
      </c>
      <c r="P355" s="39" t="str">
        <f t="shared" si="5"/>
        <v>CCM Born</v>
      </c>
      <c r="Q355" s="39">
        <v>6</v>
      </c>
      <c r="R355" s="68" t="s">
        <v>2</v>
      </c>
    </row>
    <row r="356" spans="1:18" x14ac:dyDescent="0.3">
      <c r="A356" s="67" t="s">
        <v>4947</v>
      </c>
      <c r="B356" s="39" t="s">
        <v>3233</v>
      </c>
      <c r="C356" s="39"/>
      <c r="D356" s="39"/>
      <c r="E356" s="39"/>
      <c r="F356" s="39"/>
      <c r="G356" s="39"/>
      <c r="H356" s="39"/>
      <c r="I356" s="39"/>
      <c r="J356" s="39"/>
      <c r="K356" s="39" t="s">
        <v>2490</v>
      </c>
      <c r="L356" s="39" t="s">
        <v>2491</v>
      </c>
      <c r="M356" s="39" t="s">
        <v>2887</v>
      </c>
      <c r="N356" s="39" t="s">
        <v>519</v>
      </c>
      <c r="O356" s="39" t="s">
        <v>2870</v>
      </c>
      <c r="P356" s="39" t="str">
        <f t="shared" si="5"/>
        <v>CCM Born</v>
      </c>
      <c r="Q356" s="39">
        <v>1214</v>
      </c>
      <c r="R356" s="68" t="s">
        <v>2</v>
      </c>
    </row>
    <row r="357" spans="1:18" x14ac:dyDescent="0.3">
      <c r="A357" s="67" t="s">
        <v>4948</v>
      </c>
      <c r="B357" s="39" t="s">
        <v>3234</v>
      </c>
      <c r="C357" s="39"/>
      <c r="D357" s="39"/>
      <c r="E357" s="39"/>
      <c r="F357" s="39"/>
      <c r="G357" s="39"/>
      <c r="H357" s="39"/>
      <c r="I357" s="39"/>
      <c r="J357" s="39"/>
      <c r="K357" s="39" t="s">
        <v>1999</v>
      </c>
      <c r="L357" s="39" t="s">
        <v>2000</v>
      </c>
      <c r="M357" s="39" t="s">
        <v>2887</v>
      </c>
      <c r="N357" s="39" t="s">
        <v>519</v>
      </c>
      <c r="O357" s="39" t="s">
        <v>2870</v>
      </c>
      <c r="P357" s="39" t="str">
        <f t="shared" si="5"/>
        <v>CCM Born</v>
      </c>
      <c r="Q357" s="39">
        <v>136</v>
      </c>
      <c r="R357" s="68" t="s">
        <v>2</v>
      </c>
    </row>
    <row r="358" spans="1:18" x14ac:dyDescent="0.3">
      <c r="A358" s="67" t="s">
        <v>4949</v>
      </c>
      <c r="B358" s="39" t="s">
        <v>3235</v>
      </c>
      <c r="C358" s="39"/>
      <c r="D358" s="39"/>
      <c r="E358" s="39"/>
      <c r="F358" s="39"/>
      <c r="G358" s="39"/>
      <c r="H358" s="39"/>
      <c r="I358" s="39"/>
      <c r="J358" s="39"/>
      <c r="K358" s="39" t="s">
        <v>3016</v>
      </c>
      <c r="L358" s="39" t="s">
        <v>6708</v>
      </c>
      <c r="M358" s="39" t="s">
        <v>2887</v>
      </c>
      <c r="N358" s="39" t="s">
        <v>519</v>
      </c>
      <c r="O358" s="39" t="s">
        <v>2870</v>
      </c>
      <c r="P358" s="39" t="str">
        <f t="shared" si="5"/>
        <v>CCM Born</v>
      </c>
      <c r="Q358" s="39">
        <v>1006</v>
      </c>
      <c r="R358" s="68" t="s">
        <v>2</v>
      </c>
    </row>
    <row r="359" spans="1:18" x14ac:dyDescent="0.3">
      <c r="A359" s="67" t="s">
        <v>4950</v>
      </c>
      <c r="B359" s="39" t="s">
        <v>3236</v>
      </c>
      <c r="C359" s="39"/>
      <c r="D359" s="39"/>
      <c r="E359" s="39"/>
      <c r="F359" s="39"/>
      <c r="G359" s="39"/>
      <c r="H359" s="39"/>
      <c r="I359" s="39"/>
      <c r="J359" s="39"/>
      <c r="K359" s="39" t="s">
        <v>2490</v>
      </c>
      <c r="L359" s="39" t="s">
        <v>2491</v>
      </c>
      <c r="M359" s="39" t="s">
        <v>2887</v>
      </c>
      <c r="N359" s="39" t="s">
        <v>519</v>
      </c>
      <c r="O359" s="39" t="s">
        <v>2870</v>
      </c>
      <c r="P359" s="39" t="str">
        <f t="shared" si="5"/>
        <v>CCM Born</v>
      </c>
      <c r="Q359" s="39">
        <v>217</v>
      </c>
      <c r="R359" s="68" t="s">
        <v>2</v>
      </c>
    </row>
    <row r="360" spans="1:18" x14ac:dyDescent="0.3">
      <c r="A360" s="67" t="s">
        <v>4951</v>
      </c>
      <c r="B360" s="39" t="s">
        <v>3237</v>
      </c>
      <c r="C360" s="39"/>
      <c r="D360" s="39"/>
      <c r="E360" s="39"/>
      <c r="F360" s="39"/>
      <c r="G360" s="39"/>
      <c r="H360" s="39"/>
      <c r="I360" s="39"/>
      <c r="J360" s="39"/>
      <c r="K360" s="39" t="s">
        <v>3016</v>
      </c>
      <c r="L360" s="39" t="s">
        <v>6708</v>
      </c>
      <c r="M360" s="39" t="s">
        <v>2887</v>
      </c>
      <c r="N360" s="39" t="s">
        <v>519</v>
      </c>
      <c r="O360" s="39" t="s">
        <v>2870</v>
      </c>
      <c r="P360" s="39" t="str">
        <f t="shared" si="5"/>
        <v>CCM Born</v>
      </c>
      <c r="Q360" s="39">
        <v>35</v>
      </c>
      <c r="R360" s="68" t="s">
        <v>2</v>
      </c>
    </row>
    <row r="361" spans="1:18" x14ac:dyDescent="0.3">
      <c r="A361" s="67" t="s">
        <v>4952</v>
      </c>
      <c r="B361" s="39" t="s">
        <v>3238</v>
      </c>
      <c r="C361" s="39"/>
      <c r="D361" s="39"/>
      <c r="E361" s="39"/>
      <c r="F361" s="39"/>
      <c r="G361" s="39"/>
      <c r="H361" s="39"/>
      <c r="I361" s="39"/>
      <c r="J361" s="39"/>
      <c r="K361" s="39" t="s">
        <v>652</v>
      </c>
      <c r="L361" s="39" t="s">
        <v>653</v>
      </c>
      <c r="M361" s="39" t="s">
        <v>2887</v>
      </c>
      <c r="N361" s="39" t="s">
        <v>519</v>
      </c>
      <c r="O361" s="39" t="s">
        <v>2870</v>
      </c>
      <c r="P361" s="39" t="str">
        <f t="shared" si="5"/>
        <v>CCM Born</v>
      </c>
      <c r="Q361" s="39">
        <v>67</v>
      </c>
      <c r="R361" s="68" t="s">
        <v>2</v>
      </c>
    </row>
    <row r="362" spans="1:18" x14ac:dyDescent="0.3">
      <c r="A362" s="67" t="s">
        <v>4953</v>
      </c>
      <c r="B362" s="39" t="s">
        <v>3239</v>
      </c>
      <c r="C362" s="39"/>
      <c r="D362" s="39"/>
      <c r="E362" s="39"/>
      <c r="F362" s="39"/>
      <c r="G362" s="39"/>
      <c r="H362" s="39"/>
      <c r="I362" s="39"/>
      <c r="J362" s="39"/>
      <c r="K362" s="39" t="s">
        <v>6726</v>
      </c>
      <c r="L362" s="39" t="s">
        <v>6727</v>
      </c>
      <c r="M362" s="39" t="s">
        <v>2887</v>
      </c>
      <c r="N362" s="39" t="s">
        <v>519</v>
      </c>
      <c r="O362" s="39" t="s">
        <v>2870</v>
      </c>
      <c r="P362" s="39" t="str">
        <f t="shared" si="5"/>
        <v>CCM Born</v>
      </c>
      <c r="Q362" s="39">
        <v>13</v>
      </c>
      <c r="R362" s="68" t="s">
        <v>2</v>
      </c>
    </row>
    <row r="363" spans="1:18" x14ac:dyDescent="0.3">
      <c r="A363" s="67" t="s">
        <v>4954</v>
      </c>
      <c r="B363" s="39" t="s">
        <v>3240</v>
      </c>
      <c r="C363" s="39"/>
      <c r="D363" s="39"/>
      <c r="E363" s="39"/>
      <c r="F363" s="39"/>
      <c r="G363" s="39"/>
      <c r="H363" s="39"/>
      <c r="I363" s="39"/>
      <c r="J363" s="39"/>
      <c r="K363" s="39" t="s">
        <v>6724</v>
      </c>
      <c r="L363" s="39" t="s">
        <v>6725</v>
      </c>
      <c r="M363" s="39" t="s">
        <v>2887</v>
      </c>
      <c r="N363" s="39" t="s">
        <v>519</v>
      </c>
      <c r="O363" s="39" t="s">
        <v>2870</v>
      </c>
      <c r="P363" s="39" t="str">
        <f t="shared" si="5"/>
        <v>CCM Born</v>
      </c>
      <c r="Q363" s="39">
        <v>29</v>
      </c>
      <c r="R363" s="68" t="s">
        <v>2</v>
      </c>
    </row>
    <row r="364" spans="1:18" x14ac:dyDescent="0.3">
      <c r="A364" s="67" t="s">
        <v>4955</v>
      </c>
      <c r="B364" s="39" t="s">
        <v>3241</v>
      </c>
      <c r="C364" s="39"/>
      <c r="D364" s="39"/>
      <c r="E364" s="39"/>
      <c r="F364" s="39"/>
      <c r="G364" s="39"/>
      <c r="H364" s="39"/>
      <c r="I364" s="39"/>
      <c r="J364" s="39"/>
      <c r="K364" s="39" t="s">
        <v>6726</v>
      </c>
      <c r="L364" s="39" t="s">
        <v>6727</v>
      </c>
      <c r="M364" s="39" t="s">
        <v>2887</v>
      </c>
      <c r="N364" s="39" t="s">
        <v>519</v>
      </c>
      <c r="O364" s="39" t="s">
        <v>2870</v>
      </c>
      <c r="P364" s="39" t="str">
        <f t="shared" si="5"/>
        <v>CCM Born</v>
      </c>
      <c r="Q364" s="39">
        <v>14</v>
      </c>
      <c r="R364" s="68" t="s">
        <v>2</v>
      </c>
    </row>
    <row r="365" spans="1:18" x14ac:dyDescent="0.3">
      <c r="A365" s="67" t="s">
        <v>4956</v>
      </c>
      <c r="B365" s="39" t="s">
        <v>3242</v>
      </c>
      <c r="C365" s="39"/>
      <c r="D365" s="39"/>
      <c r="E365" s="39"/>
      <c r="F365" s="39"/>
      <c r="G365" s="39"/>
      <c r="H365" s="39"/>
      <c r="I365" s="39"/>
      <c r="J365" s="39"/>
      <c r="K365" s="39" t="s">
        <v>6726</v>
      </c>
      <c r="L365" s="39" t="s">
        <v>6727</v>
      </c>
      <c r="M365" s="39" t="s">
        <v>2887</v>
      </c>
      <c r="N365" s="39" t="s">
        <v>519</v>
      </c>
      <c r="O365" s="39" t="s">
        <v>2870</v>
      </c>
      <c r="P365" s="39" t="str">
        <f t="shared" si="5"/>
        <v>CCM Born</v>
      </c>
      <c r="Q365" s="39">
        <v>74</v>
      </c>
      <c r="R365" s="68" t="s">
        <v>2</v>
      </c>
    </row>
    <row r="366" spans="1:18" x14ac:dyDescent="0.3">
      <c r="A366" s="67" t="s">
        <v>4957</v>
      </c>
      <c r="B366" s="39" t="s">
        <v>3243</v>
      </c>
      <c r="C366" s="39"/>
      <c r="D366" s="39"/>
      <c r="E366" s="39"/>
      <c r="F366" s="39"/>
      <c r="G366" s="39"/>
      <c r="H366" s="39"/>
      <c r="I366" s="39"/>
      <c r="J366" s="39"/>
      <c r="K366" s="39" t="s">
        <v>2502</v>
      </c>
      <c r="L366" s="39" t="s">
        <v>2503</v>
      </c>
      <c r="M366" s="39" t="s">
        <v>2887</v>
      </c>
      <c r="N366" s="39" t="s">
        <v>519</v>
      </c>
      <c r="O366" s="39" t="s">
        <v>2870</v>
      </c>
      <c r="P366" s="39" t="str">
        <f t="shared" si="5"/>
        <v>CCM Born</v>
      </c>
      <c r="Q366" s="39">
        <v>35</v>
      </c>
      <c r="R366" s="68" t="s">
        <v>2</v>
      </c>
    </row>
    <row r="367" spans="1:18" x14ac:dyDescent="0.3">
      <c r="A367" s="67" t="s">
        <v>4958</v>
      </c>
      <c r="B367" s="39" t="s">
        <v>3244</v>
      </c>
      <c r="C367" s="39"/>
      <c r="D367" s="39"/>
      <c r="E367" s="39"/>
      <c r="F367" s="39"/>
      <c r="G367" s="39"/>
      <c r="H367" s="39"/>
      <c r="I367" s="39"/>
      <c r="J367" s="39"/>
      <c r="K367" s="39" t="s">
        <v>6726</v>
      </c>
      <c r="L367" s="39" t="s">
        <v>6727</v>
      </c>
      <c r="M367" s="39" t="s">
        <v>2887</v>
      </c>
      <c r="N367" s="39" t="s">
        <v>519</v>
      </c>
      <c r="O367" s="39" t="s">
        <v>2870</v>
      </c>
      <c r="P367" s="39" t="str">
        <f t="shared" si="5"/>
        <v>CCM Born</v>
      </c>
      <c r="Q367" s="39">
        <v>60</v>
      </c>
      <c r="R367" s="68" t="s">
        <v>2</v>
      </c>
    </row>
    <row r="368" spans="1:18" x14ac:dyDescent="0.3">
      <c r="A368" s="67" t="s">
        <v>4959</v>
      </c>
      <c r="B368" s="39" t="s">
        <v>3245</v>
      </c>
      <c r="C368" s="39"/>
      <c r="D368" s="39"/>
      <c r="E368" s="39"/>
      <c r="F368" s="39"/>
      <c r="G368" s="39"/>
      <c r="H368" s="39"/>
      <c r="I368" s="39"/>
      <c r="J368" s="39"/>
      <c r="K368" s="39" t="s">
        <v>6726</v>
      </c>
      <c r="L368" s="39" t="s">
        <v>6727</v>
      </c>
      <c r="M368" s="39" t="s">
        <v>2887</v>
      </c>
      <c r="N368" s="39" t="s">
        <v>519</v>
      </c>
      <c r="O368" s="39" t="s">
        <v>2870</v>
      </c>
      <c r="P368" s="39" t="str">
        <f t="shared" si="5"/>
        <v>CCM Born</v>
      </c>
      <c r="Q368" s="39">
        <v>34</v>
      </c>
      <c r="R368" s="68" t="s">
        <v>2</v>
      </c>
    </row>
    <row r="369" spans="1:18" x14ac:dyDescent="0.3">
      <c r="A369" s="67" t="s">
        <v>4960</v>
      </c>
      <c r="B369" s="39" t="s">
        <v>3246</v>
      </c>
      <c r="C369" s="39"/>
      <c r="D369" s="39"/>
      <c r="E369" s="39"/>
      <c r="F369" s="39"/>
      <c r="G369" s="39"/>
      <c r="H369" s="39"/>
      <c r="I369" s="39"/>
      <c r="J369" s="39"/>
      <c r="K369" s="39" t="s">
        <v>2196</v>
      </c>
      <c r="L369" s="39" t="s">
        <v>2197</v>
      </c>
      <c r="M369" s="39" t="s">
        <v>2887</v>
      </c>
      <c r="N369" s="39" t="s">
        <v>519</v>
      </c>
      <c r="O369" s="39" t="s">
        <v>2870</v>
      </c>
      <c r="P369" s="39" t="str">
        <f t="shared" si="5"/>
        <v>CCM Born</v>
      </c>
      <c r="Q369" s="39">
        <v>38</v>
      </c>
      <c r="R369" s="68" t="s">
        <v>2</v>
      </c>
    </row>
    <row r="370" spans="1:18" x14ac:dyDescent="0.3">
      <c r="A370" s="67" t="s">
        <v>4961</v>
      </c>
      <c r="B370" s="39" t="s">
        <v>3247</v>
      </c>
      <c r="C370" s="39"/>
      <c r="D370" s="39"/>
      <c r="E370" s="39"/>
      <c r="F370" s="39"/>
      <c r="G370" s="39"/>
      <c r="H370" s="39"/>
      <c r="I370" s="39"/>
      <c r="J370" s="39"/>
      <c r="K370" s="39" t="s">
        <v>2196</v>
      </c>
      <c r="L370" s="39" t="s">
        <v>2197</v>
      </c>
      <c r="M370" s="39" t="s">
        <v>2887</v>
      </c>
      <c r="N370" s="39" t="s">
        <v>519</v>
      </c>
      <c r="O370" s="39" t="s">
        <v>2870</v>
      </c>
      <c r="P370" s="39" t="str">
        <f t="shared" si="5"/>
        <v>CCM Born</v>
      </c>
      <c r="Q370" s="39">
        <v>107</v>
      </c>
      <c r="R370" s="68" t="s">
        <v>2</v>
      </c>
    </row>
    <row r="371" spans="1:18" x14ac:dyDescent="0.3">
      <c r="A371" s="67" t="s">
        <v>4962</v>
      </c>
      <c r="B371" s="39" t="s">
        <v>3248</v>
      </c>
      <c r="C371" s="39"/>
      <c r="D371" s="39"/>
      <c r="E371" s="39"/>
      <c r="F371" s="39"/>
      <c r="G371" s="39"/>
      <c r="H371" s="39"/>
      <c r="I371" s="39"/>
      <c r="J371" s="39"/>
      <c r="K371" s="39" t="s">
        <v>2061</v>
      </c>
      <c r="L371" s="39" t="s">
        <v>2062</v>
      </c>
      <c r="M371" s="39" t="s">
        <v>2887</v>
      </c>
      <c r="N371" s="39" t="s">
        <v>519</v>
      </c>
      <c r="O371" s="39" t="s">
        <v>2870</v>
      </c>
      <c r="P371" s="39" t="str">
        <f t="shared" si="5"/>
        <v>CCM Born</v>
      </c>
      <c r="Q371" s="39">
        <v>36</v>
      </c>
      <c r="R371" s="68" t="s">
        <v>2</v>
      </c>
    </row>
    <row r="372" spans="1:18" x14ac:dyDescent="0.3">
      <c r="A372" s="67" t="s">
        <v>4963</v>
      </c>
      <c r="B372" s="39" t="s">
        <v>3249</v>
      </c>
      <c r="C372" s="39"/>
      <c r="D372" s="39"/>
      <c r="E372" s="39"/>
      <c r="F372" s="39"/>
      <c r="G372" s="39"/>
      <c r="H372" s="39"/>
      <c r="I372" s="39"/>
      <c r="J372" s="39"/>
      <c r="K372" s="39" t="s">
        <v>2196</v>
      </c>
      <c r="L372" s="39" t="s">
        <v>2197</v>
      </c>
      <c r="M372" s="39" t="s">
        <v>2887</v>
      </c>
      <c r="N372" s="39" t="s">
        <v>519</v>
      </c>
      <c r="O372" s="39" t="s">
        <v>2870</v>
      </c>
      <c r="P372" s="39" t="str">
        <f t="shared" si="5"/>
        <v>CCM Born</v>
      </c>
      <c r="Q372" s="39">
        <v>180</v>
      </c>
      <c r="R372" s="68" t="s">
        <v>2</v>
      </c>
    </row>
    <row r="373" spans="1:18" x14ac:dyDescent="0.3">
      <c r="A373" s="67" t="s">
        <v>4964</v>
      </c>
      <c r="B373" s="39" t="s">
        <v>3250</v>
      </c>
      <c r="C373" s="39"/>
      <c r="D373" s="39"/>
      <c r="E373" s="39"/>
      <c r="F373" s="39"/>
      <c r="G373" s="39"/>
      <c r="H373" s="39"/>
      <c r="I373" s="39"/>
      <c r="J373" s="39"/>
      <c r="K373" s="39" t="s">
        <v>2061</v>
      </c>
      <c r="L373" s="39" t="s">
        <v>2062</v>
      </c>
      <c r="M373" s="39" t="s">
        <v>2887</v>
      </c>
      <c r="N373" s="39" t="s">
        <v>519</v>
      </c>
      <c r="O373" s="39" t="s">
        <v>2870</v>
      </c>
      <c r="P373" s="39" t="str">
        <f t="shared" si="5"/>
        <v>CCM Born</v>
      </c>
      <c r="Q373" s="39">
        <v>534</v>
      </c>
      <c r="R373" s="68" t="s">
        <v>2</v>
      </c>
    </row>
    <row r="374" spans="1:18" x14ac:dyDescent="0.3">
      <c r="A374" s="67" t="s">
        <v>4965</v>
      </c>
      <c r="B374" s="39" t="s">
        <v>3251</v>
      </c>
      <c r="C374" s="39"/>
      <c r="D374" s="39"/>
      <c r="E374" s="39"/>
      <c r="F374" s="39"/>
      <c r="G374" s="39"/>
      <c r="H374" s="39"/>
      <c r="I374" s="39"/>
      <c r="J374" s="39"/>
      <c r="K374" s="39" t="s">
        <v>2018</v>
      </c>
      <c r="L374" s="39" t="s">
        <v>2019</v>
      </c>
      <c r="M374" s="39" t="s">
        <v>2887</v>
      </c>
      <c r="N374" s="39" t="s">
        <v>519</v>
      </c>
      <c r="O374" s="39" t="s">
        <v>2870</v>
      </c>
      <c r="P374" s="39" t="str">
        <f t="shared" si="5"/>
        <v>CCM Born</v>
      </c>
      <c r="Q374" s="39">
        <v>3</v>
      </c>
      <c r="R374" s="68" t="s">
        <v>2</v>
      </c>
    </row>
    <row r="375" spans="1:18" x14ac:dyDescent="0.3">
      <c r="A375" s="67" t="s">
        <v>4966</v>
      </c>
      <c r="B375" s="39" t="s">
        <v>3252</v>
      </c>
      <c r="C375" s="39"/>
      <c r="D375" s="39"/>
      <c r="E375" s="39"/>
      <c r="F375" s="39"/>
      <c r="G375" s="39"/>
      <c r="H375" s="39"/>
      <c r="I375" s="39"/>
      <c r="J375" s="39"/>
      <c r="K375" s="39" t="s">
        <v>2018</v>
      </c>
      <c r="L375" s="39" t="s">
        <v>2019</v>
      </c>
      <c r="M375" s="39" t="s">
        <v>2887</v>
      </c>
      <c r="N375" s="39" t="s">
        <v>519</v>
      </c>
      <c r="O375" s="39" t="s">
        <v>2870</v>
      </c>
      <c r="P375" s="39" t="str">
        <f t="shared" si="5"/>
        <v>CCM Born</v>
      </c>
      <c r="Q375" s="39">
        <v>309</v>
      </c>
      <c r="R375" s="68" t="s">
        <v>2</v>
      </c>
    </row>
    <row r="376" spans="1:18" x14ac:dyDescent="0.3">
      <c r="A376" s="67" t="s">
        <v>4967</v>
      </c>
      <c r="B376" s="39" t="s">
        <v>3253</v>
      </c>
      <c r="C376" s="39"/>
      <c r="D376" s="39"/>
      <c r="E376" s="39"/>
      <c r="F376" s="39"/>
      <c r="G376" s="39"/>
      <c r="H376" s="39"/>
      <c r="I376" s="39"/>
      <c r="J376" s="39"/>
      <c r="K376" s="39" t="s">
        <v>2018</v>
      </c>
      <c r="L376" s="39" t="s">
        <v>2019</v>
      </c>
      <c r="M376" s="39" t="s">
        <v>2887</v>
      </c>
      <c r="N376" s="39" t="s">
        <v>519</v>
      </c>
      <c r="O376" s="39" t="s">
        <v>2870</v>
      </c>
      <c r="P376" s="39" t="str">
        <f t="shared" si="5"/>
        <v>CCM Born</v>
      </c>
      <c r="Q376" s="39">
        <v>70</v>
      </c>
      <c r="R376" s="68" t="s">
        <v>2</v>
      </c>
    </row>
    <row r="377" spans="1:18" x14ac:dyDescent="0.3">
      <c r="A377" s="67" t="s">
        <v>4968</v>
      </c>
      <c r="B377" s="39" t="s">
        <v>3254</v>
      </c>
      <c r="C377" s="39"/>
      <c r="D377" s="39"/>
      <c r="E377" s="39"/>
      <c r="F377" s="39"/>
      <c r="G377" s="39"/>
      <c r="H377" s="39"/>
      <c r="I377" s="39"/>
      <c r="J377" s="39"/>
      <c r="K377" s="39" t="s">
        <v>652</v>
      </c>
      <c r="L377" s="39" t="s">
        <v>653</v>
      </c>
      <c r="M377" s="39" t="s">
        <v>2887</v>
      </c>
      <c r="N377" s="39" t="s">
        <v>519</v>
      </c>
      <c r="O377" s="39" t="s">
        <v>2870</v>
      </c>
      <c r="P377" s="39" t="str">
        <f t="shared" si="5"/>
        <v>CCM Born</v>
      </c>
      <c r="Q377" s="39">
        <v>263</v>
      </c>
      <c r="R377" s="68" t="s">
        <v>2</v>
      </c>
    </row>
    <row r="378" spans="1:18" x14ac:dyDescent="0.3">
      <c r="A378" s="67" t="s">
        <v>4969</v>
      </c>
      <c r="B378" s="39" t="s">
        <v>3255</v>
      </c>
      <c r="C378" s="39"/>
      <c r="D378" s="39"/>
      <c r="E378" s="39"/>
      <c r="F378" s="39"/>
      <c r="G378" s="39"/>
      <c r="H378" s="39"/>
      <c r="I378" s="39"/>
      <c r="J378" s="39"/>
      <c r="K378" s="39" t="s">
        <v>2211</v>
      </c>
      <c r="L378" s="39" t="s">
        <v>2212</v>
      </c>
      <c r="M378" s="39" t="s">
        <v>2887</v>
      </c>
      <c r="N378" s="39" t="s">
        <v>519</v>
      </c>
      <c r="O378" s="39" t="s">
        <v>2870</v>
      </c>
      <c r="P378" s="39" t="str">
        <f t="shared" si="5"/>
        <v>CCM Born</v>
      </c>
      <c r="Q378" s="39">
        <v>155</v>
      </c>
      <c r="R378" s="68" t="s">
        <v>2</v>
      </c>
    </row>
    <row r="379" spans="1:18" x14ac:dyDescent="0.3">
      <c r="A379" s="67" t="s">
        <v>4970</v>
      </c>
      <c r="B379" s="39" t="s">
        <v>3256</v>
      </c>
      <c r="C379" s="39"/>
      <c r="D379" s="39"/>
      <c r="E379" s="39"/>
      <c r="F379" s="39"/>
      <c r="G379" s="39"/>
      <c r="H379" s="39"/>
      <c r="I379" s="39"/>
      <c r="J379" s="39"/>
      <c r="K379" s="39" t="s">
        <v>2371</v>
      </c>
      <c r="L379" s="39" t="s">
        <v>2372</v>
      </c>
      <c r="M379" s="39" t="s">
        <v>2887</v>
      </c>
      <c r="N379" s="39" t="s">
        <v>519</v>
      </c>
      <c r="O379" s="39" t="s">
        <v>2870</v>
      </c>
      <c r="P379" s="39" t="str">
        <f t="shared" si="5"/>
        <v>CCM Born</v>
      </c>
      <c r="Q379" s="39">
        <v>32</v>
      </c>
      <c r="R379" s="68" t="s">
        <v>2</v>
      </c>
    </row>
    <row r="380" spans="1:18" x14ac:dyDescent="0.3">
      <c r="A380" s="67" t="s">
        <v>4971</v>
      </c>
      <c r="B380" s="39" t="s">
        <v>3257</v>
      </c>
      <c r="C380" s="39"/>
      <c r="D380" s="39"/>
      <c r="E380" s="39"/>
      <c r="F380" s="39"/>
      <c r="G380" s="39"/>
      <c r="H380" s="39"/>
      <c r="I380" s="39"/>
      <c r="J380" s="39"/>
      <c r="K380" s="39" t="s">
        <v>2178</v>
      </c>
      <c r="L380" s="39" t="s">
        <v>2179</v>
      </c>
      <c r="M380" s="39" t="s">
        <v>2887</v>
      </c>
      <c r="N380" s="39" t="s">
        <v>519</v>
      </c>
      <c r="O380" s="39" t="s">
        <v>2870</v>
      </c>
      <c r="P380" s="39" t="str">
        <f t="shared" si="5"/>
        <v>CCM Born</v>
      </c>
      <c r="Q380" s="39">
        <v>57</v>
      </c>
      <c r="R380" s="68" t="s">
        <v>2</v>
      </c>
    </row>
    <row r="381" spans="1:18" x14ac:dyDescent="0.3">
      <c r="A381" s="67" t="s">
        <v>4972</v>
      </c>
      <c r="B381" s="39" t="s">
        <v>3258</v>
      </c>
      <c r="C381" s="39"/>
      <c r="D381" s="39"/>
      <c r="E381" s="39"/>
      <c r="F381" s="39"/>
      <c r="G381" s="39"/>
      <c r="H381" s="39"/>
      <c r="I381" s="39"/>
      <c r="J381" s="39"/>
      <c r="K381" s="39" t="s">
        <v>2100</v>
      </c>
      <c r="L381" s="39" t="s">
        <v>2101</v>
      </c>
      <c r="M381" s="39" t="s">
        <v>2887</v>
      </c>
      <c r="N381" s="39" t="s">
        <v>519</v>
      </c>
      <c r="O381" s="39" t="s">
        <v>2870</v>
      </c>
      <c r="P381" s="39" t="str">
        <f t="shared" si="5"/>
        <v>CCM Born</v>
      </c>
      <c r="Q381" s="39">
        <v>115</v>
      </c>
      <c r="R381" s="68" t="s">
        <v>2</v>
      </c>
    </row>
    <row r="382" spans="1:18" x14ac:dyDescent="0.3">
      <c r="A382" s="67" t="s">
        <v>4973</v>
      </c>
      <c r="B382" s="39" t="s">
        <v>3259</v>
      </c>
      <c r="C382" s="39"/>
      <c r="D382" s="39"/>
      <c r="E382" s="39"/>
      <c r="F382" s="39"/>
      <c r="G382" s="39"/>
      <c r="H382" s="39"/>
      <c r="I382" s="39"/>
      <c r="J382" s="39"/>
      <c r="K382" s="39" t="s">
        <v>2211</v>
      </c>
      <c r="L382" s="39" t="s">
        <v>2212</v>
      </c>
      <c r="M382" s="39" t="s">
        <v>2887</v>
      </c>
      <c r="N382" s="39" t="s">
        <v>519</v>
      </c>
      <c r="O382" s="39" t="s">
        <v>2870</v>
      </c>
      <c r="P382" s="39" t="str">
        <f t="shared" si="5"/>
        <v>CCM Born</v>
      </c>
      <c r="Q382" s="39">
        <v>2</v>
      </c>
      <c r="R382" s="68" t="s">
        <v>2</v>
      </c>
    </row>
    <row r="383" spans="1:18" x14ac:dyDescent="0.3">
      <c r="A383" s="67" t="s">
        <v>4974</v>
      </c>
      <c r="B383" s="39" t="s">
        <v>3260</v>
      </c>
      <c r="C383" s="39"/>
      <c r="D383" s="39"/>
      <c r="E383" s="39"/>
      <c r="F383" s="39"/>
      <c r="G383" s="39"/>
      <c r="H383" s="39"/>
      <c r="I383" s="39"/>
      <c r="J383" s="39"/>
      <c r="K383" s="39" t="s">
        <v>547</v>
      </c>
      <c r="L383" s="39" t="s">
        <v>548</v>
      </c>
      <c r="M383" s="39" t="s">
        <v>2878</v>
      </c>
      <c r="N383" s="39" t="s">
        <v>541</v>
      </c>
      <c r="O383" s="39" t="s">
        <v>2870</v>
      </c>
      <c r="P383" s="39" t="str">
        <f t="shared" si="5"/>
        <v>CCM Born</v>
      </c>
      <c r="Q383" s="39">
        <v>1</v>
      </c>
      <c r="R383" s="68" t="s">
        <v>2</v>
      </c>
    </row>
    <row r="384" spans="1:18" x14ac:dyDescent="0.3">
      <c r="A384" s="67" t="s">
        <v>4975</v>
      </c>
      <c r="B384" s="39" t="s">
        <v>3261</v>
      </c>
      <c r="C384" s="39"/>
      <c r="D384" s="39"/>
      <c r="E384" s="39"/>
      <c r="F384" s="39"/>
      <c r="G384" s="39"/>
      <c r="H384" s="39"/>
      <c r="I384" s="39"/>
      <c r="J384" s="39"/>
      <c r="K384" s="39" t="s">
        <v>6754</v>
      </c>
      <c r="L384" s="39" t="s">
        <v>6755</v>
      </c>
      <c r="M384" s="39" t="s">
        <v>2880</v>
      </c>
      <c r="N384" s="39" t="s">
        <v>64</v>
      </c>
      <c r="O384" s="39" t="s">
        <v>2870</v>
      </c>
      <c r="P384" s="39" t="str">
        <f t="shared" si="5"/>
        <v>CCM Born</v>
      </c>
      <c r="Q384" s="39">
        <v>1</v>
      </c>
      <c r="R384" s="68" t="s">
        <v>2</v>
      </c>
    </row>
    <row r="385" spans="1:18" x14ac:dyDescent="0.3">
      <c r="A385" s="67" t="s">
        <v>4976</v>
      </c>
      <c r="B385" s="39" t="s">
        <v>3262</v>
      </c>
      <c r="C385" s="39"/>
      <c r="D385" s="39"/>
      <c r="E385" s="39"/>
      <c r="F385" s="39"/>
      <c r="G385" s="39"/>
      <c r="H385" s="39"/>
      <c r="I385" s="39"/>
      <c r="J385" s="39"/>
      <c r="K385" s="39" t="s">
        <v>551</v>
      </c>
      <c r="L385" s="39" t="s">
        <v>552</v>
      </c>
      <c r="M385" s="39" t="s">
        <v>2878</v>
      </c>
      <c r="N385" s="39" t="s">
        <v>541</v>
      </c>
      <c r="O385" s="39" t="s">
        <v>2870</v>
      </c>
      <c r="P385" s="39" t="str">
        <f t="shared" si="5"/>
        <v>CCM Born</v>
      </c>
      <c r="Q385" s="39">
        <v>1</v>
      </c>
      <c r="R385" s="68" t="s">
        <v>2</v>
      </c>
    </row>
    <row r="386" spans="1:18" x14ac:dyDescent="0.3">
      <c r="A386" s="67" t="s">
        <v>4977</v>
      </c>
      <c r="B386" s="39" t="s">
        <v>3263</v>
      </c>
      <c r="C386" s="39"/>
      <c r="D386" s="39"/>
      <c r="E386" s="39"/>
      <c r="F386" s="39"/>
      <c r="G386" s="39"/>
      <c r="H386" s="39"/>
      <c r="I386" s="39"/>
      <c r="J386" s="39"/>
      <c r="K386" s="39" t="s">
        <v>910</v>
      </c>
      <c r="L386" s="39" t="s">
        <v>911</v>
      </c>
      <c r="M386" s="39" t="s">
        <v>2991</v>
      </c>
      <c r="N386" s="39" t="s">
        <v>17</v>
      </c>
      <c r="O386" s="39" t="s">
        <v>2870</v>
      </c>
      <c r="P386" s="39" t="str">
        <f t="shared" si="5"/>
        <v>CCM Born</v>
      </c>
      <c r="Q386" s="39">
        <v>11</v>
      </c>
      <c r="R386" s="68" t="s">
        <v>2</v>
      </c>
    </row>
    <row r="387" spans="1:18" x14ac:dyDescent="0.3">
      <c r="A387" s="67" t="s">
        <v>4978</v>
      </c>
      <c r="B387" s="39" t="s">
        <v>3264</v>
      </c>
      <c r="C387" s="39"/>
      <c r="D387" s="39"/>
      <c r="E387" s="39"/>
      <c r="F387" s="39"/>
      <c r="G387" s="39"/>
      <c r="H387" s="39"/>
      <c r="I387" s="39"/>
      <c r="J387" s="39"/>
      <c r="K387" s="39" t="s">
        <v>2872</v>
      </c>
      <c r="L387" s="39" t="s">
        <v>6701</v>
      </c>
      <c r="M387" s="39" t="s">
        <v>2873</v>
      </c>
      <c r="N387" s="39" t="s">
        <v>6700</v>
      </c>
      <c r="O387" s="39" t="s">
        <v>2870</v>
      </c>
      <c r="P387" s="39" t="str">
        <f t="shared" si="5"/>
        <v>CCM Born</v>
      </c>
      <c r="Q387" s="39">
        <v>1</v>
      </c>
      <c r="R387" s="68" t="s">
        <v>2</v>
      </c>
    </row>
    <row r="388" spans="1:18" x14ac:dyDescent="0.3">
      <c r="A388" s="67" t="s">
        <v>4979</v>
      </c>
      <c r="B388" s="39" t="s">
        <v>3265</v>
      </c>
      <c r="C388" s="39"/>
      <c r="D388" s="39"/>
      <c r="E388" s="39"/>
      <c r="F388" s="39"/>
      <c r="G388" s="39"/>
      <c r="H388" s="39"/>
      <c r="I388" s="39"/>
      <c r="J388" s="39"/>
      <c r="K388" s="39" t="s">
        <v>2872</v>
      </c>
      <c r="L388" s="39" t="s">
        <v>6701</v>
      </c>
      <c r="M388" s="39" t="s">
        <v>2873</v>
      </c>
      <c r="N388" s="39" t="s">
        <v>6700</v>
      </c>
      <c r="O388" s="39" t="s">
        <v>2870</v>
      </c>
      <c r="P388" s="39" t="str">
        <f t="shared" si="5"/>
        <v>CCM Born</v>
      </c>
      <c r="Q388" s="39">
        <v>4</v>
      </c>
      <c r="R388" s="68" t="s">
        <v>2</v>
      </c>
    </row>
    <row r="389" spans="1:18" x14ac:dyDescent="0.3">
      <c r="A389" s="67" t="s">
        <v>4980</v>
      </c>
      <c r="B389" s="39" t="s">
        <v>3266</v>
      </c>
      <c r="C389" s="39"/>
      <c r="D389" s="39"/>
      <c r="E389" s="39"/>
      <c r="F389" s="39"/>
      <c r="G389" s="39"/>
      <c r="H389" s="39"/>
      <c r="I389" s="39"/>
      <c r="J389" s="39"/>
      <c r="K389" s="39" t="s">
        <v>2872</v>
      </c>
      <c r="L389" s="39" t="s">
        <v>6701</v>
      </c>
      <c r="M389" s="39" t="s">
        <v>2873</v>
      </c>
      <c r="N389" s="39" t="s">
        <v>6700</v>
      </c>
      <c r="O389" s="39" t="s">
        <v>2870</v>
      </c>
      <c r="P389" s="39" t="str">
        <f t="shared" si="5"/>
        <v>CCM Born</v>
      </c>
      <c r="Q389" s="39">
        <v>4</v>
      </c>
      <c r="R389" s="68" t="s">
        <v>2</v>
      </c>
    </row>
    <row r="390" spans="1:18" x14ac:dyDescent="0.3">
      <c r="A390" s="67" t="s">
        <v>4981</v>
      </c>
      <c r="B390" s="39" t="s">
        <v>3267</v>
      </c>
      <c r="C390" s="39"/>
      <c r="D390" s="39"/>
      <c r="E390" s="39"/>
      <c r="F390" s="39"/>
      <c r="G390" s="39"/>
      <c r="H390" s="39"/>
      <c r="I390" s="39"/>
      <c r="J390" s="39"/>
      <c r="K390" s="39" t="s">
        <v>2872</v>
      </c>
      <c r="L390" s="39" t="s">
        <v>6701</v>
      </c>
      <c r="M390" s="39" t="s">
        <v>2873</v>
      </c>
      <c r="N390" s="39" t="s">
        <v>6700</v>
      </c>
      <c r="O390" s="39" t="s">
        <v>2870</v>
      </c>
      <c r="P390" s="39" t="str">
        <f t="shared" si="5"/>
        <v>CCM Born</v>
      </c>
      <c r="Q390" s="39">
        <v>4</v>
      </c>
      <c r="R390" s="68" t="s">
        <v>2</v>
      </c>
    </row>
    <row r="391" spans="1:18" x14ac:dyDescent="0.3">
      <c r="A391" s="67" t="s">
        <v>4982</v>
      </c>
      <c r="B391" s="39" t="s">
        <v>3268</v>
      </c>
      <c r="C391" s="39"/>
      <c r="D391" s="39"/>
      <c r="E391" s="39"/>
      <c r="F391" s="39"/>
      <c r="G391" s="39"/>
      <c r="H391" s="39"/>
      <c r="I391" s="39"/>
      <c r="J391" s="39"/>
      <c r="K391" s="39" t="s">
        <v>2872</v>
      </c>
      <c r="L391" s="39" t="s">
        <v>6701</v>
      </c>
      <c r="M391" s="39" t="s">
        <v>2873</v>
      </c>
      <c r="N391" s="39" t="s">
        <v>6700</v>
      </c>
      <c r="O391" s="39" t="s">
        <v>2870</v>
      </c>
      <c r="P391" s="39" t="str">
        <f t="shared" si="5"/>
        <v>CCM Born</v>
      </c>
      <c r="Q391" s="39">
        <v>3</v>
      </c>
      <c r="R391" s="68" t="s">
        <v>2</v>
      </c>
    </row>
    <row r="392" spans="1:18" x14ac:dyDescent="0.3">
      <c r="A392" s="67" t="s">
        <v>4983</v>
      </c>
      <c r="B392" s="39" t="s">
        <v>3269</v>
      </c>
      <c r="C392" s="39"/>
      <c r="D392" s="39"/>
      <c r="E392" s="39"/>
      <c r="F392" s="39"/>
      <c r="G392" s="39"/>
      <c r="H392" s="39"/>
      <c r="I392" s="39"/>
      <c r="J392" s="39"/>
      <c r="K392" s="39" t="s">
        <v>2872</v>
      </c>
      <c r="L392" s="39" t="s">
        <v>6701</v>
      </c>
      <c r="M392" s="39" t="s">
        <v>2873</v>
      </c>
      <c r="N392" s="39" t="s">
        <v>6700</v>
      </c>
      <c r="O392" s="39" t="s">
        <v>2870</v>
      </c>
      <c r="P392" s="39" t="str">
        <f t="shared" ref="P392:P455" si="6">_xlfn.XLOOKUP(O392,$X$12:$X$14,$Z$12:$Z$14)</f>
        <v>CCM Born</v>
      </c>
      <c r="Q392" s="39">
        <v>1</v>
      </c>
      <c r="R392" s="68" t="s">
        <v>2</v>
      </c>
    </row>
    <row r="393" spans="1:18" x14ac:dyDescent="0.3">
      <c r="A393" s="67" t="s">
        <v>4984</v>
      </c>
      <c r="B393" s="39" t="s">
        <v>3270</v>
      </c>
      <c r="C393" s="39"/>
      <c r="D393" s="39"/>
      <c r="E393" s="39"/>
      <c r="F393" s="39"/>
      <c r="G393" s="39"/>
      <c r="H393" s="39"/>
      <c r="I393" s="39"/>
      <c r="J393" s="39"/>
      <c r="K393" s="39" t="s">
        <v>2872</v>
      </c>
      <c r="L393" s="39" t="s">
        <v>6701</v>
      </c>
      <c r="M393" s="39" t="s">
        <v>2873</v>
      </c>
      <c r="N393" s="39" t="s">
        <v>6700</v>
      </c>
      <c r="O393" s="39" t="s">
        <v>2870</v>
      </c>
      <c r="P393" s="39" t="str">
        <f t="shared" si="6"/>
        <v>CCM Born</v>
      </c>
      <c r="Q393" s="39">
        <v>1</v>
      </c>
      <c r="R393" s="68" t="s">
        <v>2</v>
      </c>
    </row>
    <row r="394" spans="1:18" x14ac:dyDescent="0.3">
      <c r="A394" s="67" t="s">
        <v>4985</v>
      </c>
      <c r="B394" s="39" t="s">
        <v>3271</v>
      </c>
      <c r="C394" s="39"/>
      <c r="D394" s="39"/>
      <c r="E394" s="39"/>
      <c r="F394" s="39"/>
      <c r="G394" s="39"/>
      <c r="H394" s="39"/>
      <c r="I394" s="39"/>
      <c r="J394" s="39"/>
      <c r="K394" s="39" t="s">
        <v>6752</v>
      </c>
      <c r="L394" s="39" t="s">
        <v>6753</v>
      </c>
      <c r="M394" s="39" t="s">
        <v>2887</v>
      </c>
      <c r="N394" s="39" t="s">
        <v>519</v>
      </c>
      <c r="O394" s="39" t="s">
        <v>2870</v>
      </c>
      <c r="P394" s="39" t="str">
        <f t="shared" si="6"/>
        <v>CCM Born</v>
      </c>
      <c r="Q394" s="39">
        <v>1</v>
      </c>
      <c r="R394" s="68" t="s">
        <v>2</v>
      </c>
    </row>
    <row r="395" spans="1:18" x14ac:dyDescent="0.3">
      <c r="A395" s="67" t="s">
        <v>4986</v>
      </c>
      <c r="B395" s="39" t="s">
        <v>3272</v>
      </c>
      <c r="C395" s="39"/>
      <c r="D395" s="39"/>
      <c r="E395" s="39"/>
      <c r="F395" s="39"/>
      <c r="G395" s="39"/>
      <c r="H395" s="39"/>
      <c r="I395" s="39"/>
      <c r="J395" s="39"/>
      <c r="K395" s="39" t="s">
        <v>6752</v>
      </c>
      <c r="L395" s="39" t="s">
        <v>6753</v>
      </c>
      <c r="M395" s="39" t="s">
        <v>2887</v>
      </c>
      <c r="N395" s="39" t="s">
        <v>519</v>
      </c>
      <c r="O395" s="39" t="s">
        <v>2870</v>
      </c>
      <c r="P395" s="39" t="str">
        <f t="shared" si="6"/>
        <v>CCM Born</v>
      </c>
      <c r="Q395" s="39">
        <v>1</v>
      </c>
      <c r="R395" s="68" t="s">
        <v>2</v>
      </c>
    </row>
    <row r="396" spans="1:18" x14ac:dyDescent="0.3">
      <c r="A396" s="67" t="s">
        <v>4987</v>
      </c>
      <c r="B396" s="39" t="s">
        <v>3273</v>
      </c>
      <c r="C396" s="39"/>
      <c r="D396" s="39"/>
      <c r="E396" s="39"/>
      <c r="F396" s="39"/>
      <c r="G396" s="39"/>
      <c r="H396" s="39"/>
      <c r="I396" s="39"/>
      <c r="J396" s="39"/>
      <c r="K396" s="39" t="s">
        <v>6752</v>
      </c>
      <c r="L396" s="39" t="s">
        <v>6753</v>
      </c>
      <c r="M396" s="39" t="s">
        <v>2887</v>
      </c>
      <c r="N396" s="39" t="s">
        <v>519</v>
      </c>
      <c r="O396" s="39" t="s">
        <v>2870</v>
      </c>
      <c r="P396" s="39" t="str">
        <f t="shared" si="6"/>
        <v>CCM Born</v>
      </c>
      <c r="Q396" s="39">
        <v>1</v>
      </c>
      <c r="R396" s="68" t="s">
        <v>2</v>
      </c>
    </row>
    <row r="397" spans="1:18" x14ac:dyDescent="0.3">
      <c r="A397" s="67" t="s">
        <v>4988</v>
      </c>
      <c r="B397" s="39" t="s">
        <v>3274</v>
      </c>
      <c r="C397" s="39"/>
      <c r="D397" s="39"/>
      <c r="E397" s="39"/>
      <c r="F397" s="39"/>
      <c r="G397" s="39"/>
      <c r="H397" s="39"/>
      <c r="I397" s="39"/>
      <c r="J397" s="39"/>
      <c r="K397" s="39" t="s">
        <v>6752</v>
      </c>
      <c r="L397" s="39" t="s">
        <v>6753</v>
      </c>
      <c r="M397" s="39" t="s">
        <v>2887</v>
      </c>
      <c r="N397" s="39" t="s">
        <v>519</v>
      </c>
      <c r="O397" s="39" t="s">
        <v>2870</v>
      </c>
      <c r="P397" s="39" t="str">
        <f t="shared" si="6"/>
        <v>CCM Born</v>
      </c>
      <c r="Q397" s="39">
        <v>1</v>
      </c>
      <c r="R397" s="68" t="s">
        <v>2</v>
      </c>
    </row>
    <row r="398" spans="1:18" x14ac:dyDescent="0.3">
      <c r="A398" s="67" t="s">
        <v>4989</v>
      </c>
      <c r="B398" s="39" t="s">
        <v>3275</v>
      </c>
      <c r="C398" s="39"/>
      <c r="D398" s="39"/>
      <c r="E398" s="39"/>
      <c r="F398" s="39"/>
      <c r="G398" s="39"/>
      <c r="H398" s="39"/>
      <c r="I398" s="39"/>
      <c r="J398" s="39"/>
      <c r="K398" s="39" t="s">
        <v>6752</v>
      </c>
      <c r="L398" s="39" t="s">
        <v>6753</v>
      </c>
      <c r="M398" s="39" t="s">
        <v>2887</v>
      </c>
      <c r="N398" s="39" t="s">
        <v>519</v>
      </c>
      <c r="O398" s="39" t="s">
        <v>2870</v>
      </c>
      <c r="P398" s="39" t="str">
        <f t="shared" si="6"/>
        <v>CCM Born</v>
      </c>
      <c r="Q398" s="39">
        <v>1</v>
      </c>
      <c r="R398" s="68" t="s">
        <v>2</v>
      </c>
    </row>
    <row r="399" spans="1:18" x14ac:dyDescent="0.3">
      <c r="A399" s="67" t="s">
        <v>4990</v>
      </c>
      <c r="B399" s="39" t="s">
        <v>3276</v>
      </c>
      <c r="C399" s="39"/>
      <c r="D399" s="39"/>
      <c r="E399" s="39"/>
      <c r="F399" s="39"/>
      <c r="G399" s="39"/>
      <c r="H399" s="39"/>
      <c r="I399" s="39"/>
      <c r="J399" s="39"/>
      <c r="K399" s="39" t="s">
        <v>6752</v>
      </c>
      <c r="L399" s="39" t="s">
        <v>6753</v>
      </c>
      <c r="M399" s="39" t="s">
        <v>2887</v>
      </c>
      <c r="N399" s="39" t="s">
        <v>519</v>
      </c>
      <c r="O399" s="39" t="s">
        <v>2870</v>
      </c>
      <c r="P399" s="39" t="str">
        <f t="shared" si="6"/>
        <v>CCM Born</v>
      </c>
      <c r="Q399" s="39">
        <v>1</v>
      </c>
      <c r="R399" s="68" t="s">
        <v>2</v>
      </c>
    </row>
    <row r="400" spans="1:18" x14ac:dyDescent="0.3">
      <c r="A400" s="67" t="s">
        <v>4991</v>
      </c>
      <c r="B400" s="39" t="s">
        <v>3277</v>
      </c>
      <c r="C400" s="39"/>
      <c r="D400" s="39"/>
      <c r="E400" s="39"/>
      <c r="F400" s="39"/>
      <c r="G400" s="39"/>
      <c r="H400" s="39"/>
      <c r="I400" s="39"/>
      <c r="J400" s="39"/>
      <c r="K400" s="39" t="s">
        <v>3070</v>
      </c>
      <c r="L400" s="39" t="s">
        <v>6711</v>
      </c>
      <c r="M400" s="39" t="s">
        <v>2873</v>
      </c>
      <c r="N400" s="39" t="s">
        <v>6700</v>
      </c>
      <c r="O400" s="39" t="s">
        <v>2870</v>
      </c>
      <c r="P400" s="39" t="str">
        <f t="shared" si="6"/>
        <v>CCM Born</v>
      </c>
      <c r="Q400" s="39">
        <v>2</v>
      </c>
      <c r="R400" s="68" t="s">
        <v>2</v>
      </c>
    </row>
    <row r="401" spans="1:18" x14ac:dyDescent="0.3">
      <c r="A401" s="67" t="s">
        <v>4992</v>
      </c>
      <c r="B401" s="39" t="s">
        <v>3278</v>
      </c>
      <c r="C401" s="39"/>
      <c r="D401" s="39"/>
      <c r="E401" s="39"/>
      <c r="F401" s="39"/>
      <c r="G401" s="39"/>
      <c r="H401" s="39"/>
      <c r="I401" s="39"/>
      <c r="J401" s="39"/>
      <c r="K401" s="39" t="s">
        <v>3070</v>
      </c>
      <c r="L401" s="39" t="s">
        <v>6711</v>
      </c>
      <c r="M401" s="39" t="s">
        <v>2873</v>
      </c>
      <c r="N401" s="39" t="s">
        <v>6700</v>
      </c>
      <c r="O401" s="39" t="s">
        <v>2870</v>
      </c>
      <c r="P401" s="39" t="str">
        <f t="shared" si="6"/>
        <v>CCM Born</v>
      </c>
      <c r="Q401" s="39">
        <v>9</v>
      </c>
      <c r="R401" s="68" t="s">
        <v>2</v>
      </c>
    </row>
    <row r="402" spans="1:18" x14ac:dyDescent="0.3">
      <c r="A402" s="67" t="s">
        <v>4993</v>
      </c>
      <c r="B402" s="39" t="s">
        <v>3279</v>
      </c>
      <c r="C402" s="39"/>
      <c r="D402" s="39"/>
      <c r="E402" s="39"/>
      <c r="F402" s="39"/>
      <c r="G402" s="39"/>
      <c r="H402" s="39"/>
      <c r="I402" s="39"/>
      <c r="J402" s="39"/>
      <c r="K402" s="39" t="s">
        <v>3280</v>
      </c>
      <c r="L402" s="39" t="s">
        <v>6714</v>
      </c>
      <c r="M402" s="39" t="s">
        <v>2873</v>
      </c>
      <c r="N402" s="39" t="s">
        <v>6700</v>
      </c>
      <c r="O402" s="39" t="s">
        <v>2870</v>
      </c>
      <c r="P402" s="39" t="str">
        <f t="shared" si="6"/>
        <v>CCM Born</v>
      </c>
      <c r="Q402" s="39">
        <v>1</v>
      </c>
      <c r="R402" s="68" t="s">
        <v>2</v>
      </c>
    </row>
    <row r="403" spans="1:18" x14ac:dyDescent="0.3">
      <c r="A403" s="67" t="s">
        <v>4994</v>
      </c>
      <c r="B403" s="39" t="s">
        <v>3281</v>
      </c>
      <c r="C403" s="39"/>
      <c r="D403" s="39"/>
      <c r="E403" s="39"/>
      <c r="F403" s="39"/>
      <c r="G403" s="39"/>
      <c r="H403" s="39"/>
      <c r="I403" s="39"/>
      <c r="J403" s="39"/>
      <c r="K403" s="39" t="s">
        <v>3280</v>
      </c>
      <c r="L403" s="39" t="s">
        <v>6714</v>
      </c>
      <c r="M403" s="39" t="s">
        <v>2873</v>
      </c>
      <c r="N403" s="39" t="s">
        <v>6700</v>
      </c>
      <c r="O403" s="39" t="s">
        <v>2870</v>
      </c>
      <c r="P403" s="39" t="str">
        <f t="shared" si="6"/>
        <v>CCM Born</v>
      </c>
      <c r="Q403" s="39">
        <v>4</v>
      </c>
      <c r="R403" s="68" t="s">
        <v>2</v>
      </c>
    </row>
    <row r="404" spans="1:18" x14ac:dyDescent="0.3">
      <c r="A404" s="67" t="s">
        <v>4995</v>
      </c>
      <c r="B404" s="39" t="s">
        <v>3282</v>
      </c>
      <c r="C404" s="39"/>
      <c r="D404" s="39"/>
      <c r="E404" s="39"/>
      <c r="F404" s="39"/>
      <c r="G404" s="39"/>
      <c r="H404" s="39"/>
      <c r="I404" s="39"/>
      <c r="J404" s="39"/>
      <c r="K404" s="39" t="s">
        <v>3280</v>
      </c>
      <c r="L404" s="39" t="s">
        <v>6714</v>
      </c>
      <c r="M404" s="39" t="s">
        <v>2873</v>
      </c>
      <c r="N404" s="39" t="s">
        <v>6700</v>
      </c>
      <c r="O404" s="39" t="s">
        <v>2870</v>
      </c>
      <c r="P404" s="39" t="str">
        <f t="shared" si="6"/>
        <v>CCM Born</v>
      </c>
      <c r="Q404" s="39">
        <v>1</v>
      </c>
      <c r="R404" s="68" t="s">
        <v>2</v>
      </c>
    </row>
    <row r="405" spans="1:18" x14ac:dyDescent="0.3">
      <c r="A405" s="67" t="s">
        <v>4996</v>
      </c>
      <c r="B405" s="39" t="s">
        <v>3283</v>
      </c>
      <c r="C405" s="39"/>
      <c r="D405" s="39"/>
      <c r="E405" s="39"/>
      <c r="F405" s="39"/>
      <c r="G405" s="39"/>
      <c r="H405" s="39"/>
      <c r="I405" s="39"/>
      <c r="J405" s="39"/>
      <c r="K405" s="39" t="s">
        <v>3280</v>
      </c>
      <c r="L405" s="39" t="s">
        <v>6714</v>
      </c>
      <c r="M405" s="39" t="s">
        <v>2873</v>
      </c>
      <c r="N405" s="39" t="s">
        <v>6700</v>
      </c>
      <c r="O405" s="39" t="s">
        <v>2870</v>
      </c>
      <c r="P405" s="39" t="str">
        <f t="shared" si="6"/>
        <v>CCM Born</v>
      </c>
      <c r="Q405" s="39">
        <v>1</v>
      </c>
      <c r="R405" s="68" t="s">
        <v>2</v>
      </c>
    </row>
    <row r="406" spans="1:18" x14ac:dyDescent="0.3">
      <c r="A406" s="67" t="s">
        <v>4997</v>
      </c>
      <c r="B406" s="39" t="s">
        <v>3284</v>
      </c>
      <c r="C406" s="39"/>
      <c r="D406" s="39"/>
      <c r="E406" s="39"/>
      <c r="F406" s="39"/>
      <c r="G406" s="39"/>
      <c r="H406" s="39"/>
      <c r="I406" s="39"/>
      <c r="J406" s="39"/>
      <c r="K406" s="39" t="s">
        <v>3280</v>
      </c>
      <c r="L406" s="39" t="s">
        <v>6714</v>
      </c>
      <c r="M406" s="39" t="s">
        <v>2873</v>
      </c>
      <c r="N406" s="39" t="s">
        <v>6700</v>
      </c>
      <c r="O406" s="39" t="s">
        <v>2870</v>
      </c>
      <c r="P406" s="39" t="str">
        <f t="shared" si="6"/>
        <v>CCM Born</v>
      </c>
      <c r="Q406" s="39">
        <v>1</v>
      </c>
      <c r="R406" s="68" t="s">
        <v>2</v>
      </c>
    </row>
    <row r="407" spans="1:18" x14ac:dyDescent="0.3">
      <c r="A407" s="67" t="s">
        <v>4998</v>
      </c>
      <c r="B407" s="39" t="s">
        <v>3285</v>
      </c>
      <c r="C407" s="39"/>
      <c r="D407" s="39"/>
      <c r="E407" s="39"/>
      <c r="F407" s="39"/>
      <c r="G407" s="39"/>
      <c r="H407" s="39"/>
      <c r="I407" s="39"/>
      <c r="J407" s="39"/>
      <c r="K407" s="39" t="s">
        <v>3280</v>
      </c>
      <c r="L407" s="39" t="s">
        <v>6714</v>
      </c>
      <c r="M407" s="39" t="s">
        <v>2873</v>
      </c>
      <c r="N407" s="39" t="s">
        <v>6700</v>
      </c>
      <c r="O407" s="39" t="s">
        <v>2870</v>
      </c>
      <c r="P407" s="39" t="str">
        <f t="shared" si="6"/>
        <v>CCM Born</v>
      </c>
      <c r="Q407" s="39">
        <v>2</v>
      </c>
      <c r="R407" s="68" t="s">
        <v>2</v>
      </c>
    </row>
    <row r="408" spans="1:18" x14ac:dyDescent="0.3">
      <c r="A408" s="67" t="s">
        <v>4999</v>
      </c>
      <c r="B408" s="39" t="s">
        <v>3286</v>
      </c>
      <c r="C408" s="39"/>
      <c r="D408" s="39"/>
      <c r="E408" s="39"/>
      <c r="F408" s="39"/>
      <c r="G408" s="39"/>
      <c r="H408" s="39"/>
      <c r="I408" s="39"/>
      <c r="J408" s="39"/>
      <c r="K408" s="39" t="s">
        <v>3280</v>
      </c>
      <c r="L408" s="39" t="s">
        <v>6714</v>
      </c>
      <c r="M408" s="39" t="s">
        <v>2873</v>
      </c>
      <c r="N408" s="39" t="s">
        <v>6700</v>
      </c>
      <c r="O408" s="39" t="s">
        <v>2870</v>
      </c>
      <c r="P408" s="39" t="str">
        <f t="shared" si="6"/>
        <v>CCM Born</v>
      </c>
      <c r="Q408" s="39">
        <v>2</v>
      </c>
      <c r="R408" s="68" t="s">
        <v>2</v>
      </c>
    </row>
    <row r="409" spans="1:18" x14ac:dyDescent="0.3">
      <c r="A409" s="67" t="s">
        <v>5000</v>
      </c>
      <c r="B409" s="39" t="s">
        <v>3056</v>
      </c>
      <c r="C409" s="39"/>
      <c r="D409" s="39"/>
      <c r="E409" s="39"/>
      <c r="F409" s="39"/>
      <c r="G409" s="39"/>
      <c r="H409" s="39"/>
      <c r="I409" s="39"/>
      <c r="J409" s="39"/>
      <c r="K409" s="39" t="s">
        <v>3054</v>
      </c>
      <c r="L409" s="39" t="s">
        <v>6709</v>
      </c>
      <c r="M409" s="39" t="s">
        <v>2884</v>
      </c>
      <c r="N409" s="39" t="s">
        <v>139</v>
      </c>
      <c r="O409" s="39" t="s">
        <v>2870</v>
      </c>
      <c r="P409" s="39" t="str">
        <f t="shared" si="6"/>
        <v>CCM Born</v>
      </c>
      <c r="Q409" s="39">
        <v>1</v>
      </c>
      <c r="R409" s="68" t="s">
        <v>2</v>
      </c>
    </row>
    <row r="410" spans="1:18" x14ac:dyDescent="0.3">
      <c r="A410" s="67" t="s">
        <v>5001</v>
      </c>
      <c r="B410" s="39" t="s">
        <v>3058</v>
      </c>
      <c r="C410" s="39"/>
      <c r="D410" s="39"/>
      <c r="E410" s="39"/>
      <c r="F410" s="39"/>
      <c r="G410" s="39"/>
      <c r="H410" s="39"/>
      <c r="I410" s="39"/>
      <c r="J410" s="39"/>
      <c r="K410" s="39" t="s">
        <v>3059</v>
      </c>
      <c r="L410" s="39" t="s">
        <v>6710</v>
      </c>
      <c r="M410" s="39" t="s">
        <v>2884</v>
      </c>
      <c r="N410" s="39" t="s">
        <v>139</v>
      </c>
      <c r="O410" s="39" t="s">
        <v>2870</v>
      </c>
      <c r="P410" s="39" t="str">
        <f t="shared" si="6"/>
        <v>CCM Born</v>
      </c>
      <c r="Q410" s="39">
        <v>1</v>
      </c>
      <c r="R410" s="68" t="s">
        <v>2</v>
      </c>
    </row>
    <row r="411" spans="1:18" x14ac:dyDescent="0.3">
      <c r="A411" s="67" t="s">
        <v>5002</v>
      </c>
      <c r="B411" s="39" t="s">
        <v>3060</v>
      </c>
      <c r="C411" s="39"/>
      <c r="D411" s="39"/>
      <c r="E411" s="39"/>
      <c r="F411" s="39"/>
      <c r="G411" s="39"/>
      <c r="H411" s="39"/>
      <c r="I411" s="39"/>
      <c r="J411" s="39"/>
      <c r="K411" s="39" t="s">
        <v>3059</v>
      </c>
      <c r="L411" s="39" t="s">
        <v>6710</v>
      </c>
      <c r="M411" s="39" t="s">
        <v>2884</v>
      </c>
      <c r="N411" s="39" t="s">
        <v>139</v>
      </c>
      <c r="O411" s="39" t="s">
        <v>2870</v>
      </c>
      <c r="P411" s="39" t="str">
        <f t="shared" si="6"/>
        <v>CCM Born</v>
      </c>
      <c r="Q411" s="39">
        <v>1</v>
      </c>
      <c r="R411" s="68" t="s">
        <v>2</v>
      </c>
    </row>
    <row r="412" spans="1:18" x14ac:dyDescent="0.3">
      <c r="A412" s="67" t="s">
        <v>5003</v>
      </c>
      <c r="B412" s="39" t="s">
        <v>3068</v>
      </c>
      <c r="C412" s="39"/>
      <c r="D412" s="39"/>
      <c r="E412" s="39"/>
      <c r="F412" s="39"/>
      <c r="G412" s="39"/>
      <c r="H412" s="39"/>
      <c r="I412" s="39"/>
      <c r="J412" s="39"/>
      <c r="K412" s="39" t="s">
        <v>6728</v>
      </c>
      <c r="L412" s="39" t="s">
        <v>6729</v>
      </c>
      <c r="M412" s="39" t="s">
        <v>2873</v>
      </c>
      <c r="N412" s="39" t="s">
        <v>6700</v>
      </c>
      <c r="O412" s="39" t="s">
        <v>2870</v>
      </c>
      <c r="P412" s="39" t="str">
        <f t="shared" si="6"/>
        <v>CCM Born</v>
      </c>
      <c r="Q412" s="39">
        <v>1</v>
      </c>
      <c r="R412" s="68" t="s">
        <v>2</v>
      </c>
    </row>
    <row r="413" spans="1:18" x14ac:dyDescent="0.3">
      <c r="A413" s="67" t="s">
        <v>5004</v>
      </c>
      <c r="B413" s="39" t="s">
        <v>3287</v>
      </c>
      <c r="C413" s="39"/>
      <c r="D413" s="39"/>
      <c r="E413" s="39"/>
      <c r="F413" s="39"/>
      <c r="G413" s="39"/>
      <c r="H413" s="39"/>
      <c r="I413" s="39"/>
      <c r="J413" s="39"/>
      <c r="K413" s="39" t="s">
        <v>6728</v>
      </c>
      <c r="L413" s="39" t="s">
        <v>6729</v>
      </c>
      <c r="M413" s="39" t="s">
        <v>2873</v>
      </c>
      <c r="N413" s="39" t="s">
        <v>6700</v>
      </c>
      <c r="O413" s="39" t="s">
        <v>2870</v>
      </c>
      <c r="P413" s="39" t="str">
        <f t="shared" si="6"/>
        <v>CCM Born</v>
      </c>
      <c r="Q413" s="39">
        <v>2</v>
      </c>
      <c r="R413" s="68" t="s">
        <v>2</v>
      </c>
    </row>
    <row r="414" spans="1:18" x14ac:dyDescent="0.3">
      <c r="A414" s="67" t="s">
        <v>5005</v>
      </c>
      <c r="B414" s="39" t="s">
        <v>3069</v>
      </c>
      <c r="C414" s="39"/>
      <c r="D414" s="39"/>
      <c r="E414" s="39"/>
      <c r="F414" s="39"/>
      <c r="G414" s="39"/>
      <c r="H414" s="39"/>
      <c r="I414" s="39"/>
      <c r="J414" s="39"/>
      <c r="K414" s="39" t="s">
        <v>3070</v>
      </c>
      <c r="L414" s="39" t="s">
        <v>6711</v>
      </c>
      <c r="M414" s="39" t="s">
        <v>2884</v>
      </c>
      <c r="N414" s="39" t="s">
        <v>139</v>
      </c>
      <c r="O414" s="39" t="s">
        <v>2870</v>
      </c>
      <c r="P414" s="39" t="str">
        <f t="shared" si="6"/>
        <v>CCM Born</v>
      </c>
      <c r="Q414" s="39">
        <v>1</v>
      </c>
      <c r="R414" s="68" t="s">
        <v>2</v>
      </c>
    </row>
    <row r="415" spans="1:18" x14ac:dyDescent="0.3">
      <c r="A415" s="67" t="s">
        <v>5006</v>
      </c>
      <c r="B415" s="39" t="s">
        <v>3071</v>
      </c>
      <c r="C415" s="39"/>
      <c r="D415" s="39"/>
      <c r="E415" s="39"/>
      <c r="F415" s="39"/>
      <c r="G415" s="39"/>
      <c r="H415" s="39"/>
      <c r="I415" s="39"/>
      <c r="J415" s="39"/>
      <c r="K415" s="39" t="s">
        <v>6728</v>
      </c>
      <c r="L415" s="39" t="s">
        <v>6729</v>
      </c>
      <c r="M415" s="39" t="s">
        <v>2873</v>
      </c>
      <c r="N415" s="39" t="s">
        <v>6700</v>
      </c>
      <c r="O415" s="39" t="s">
        <v>2870</v>
      </c>
      <c r="P415" s="39" t="str">
        <f t="shared" si="6"/>
        <v>CCM Born</v>
      </c>
      <c r="Q415" s="39">
        <v>1</v>
      </c>
      <c r="R415" s="68" t="s">
        <v>2</v>
      </c>
    </row>
    <row r="416" spans="1:18" x14ac:dyDescent="0.3">
      <c r="A416" s="67" t="s">
        <v>5007</v>
      </c>
      <c r="B416" s="39" t="s">
        <v>3066</v>
      </c>
      <c r="C416" s="39"/>
      <c r="D416" s="39"/>
      <c r="E416" s="39"/>
      <c r="F416" s="39"/>
      <c r="G416" s="39"/>
      <c r="H416" s="39"/>
      <c r="I416" s="39"/>
      <c r="J416" s="39"/>
      <c r="K416" s="39" t="s">
        <v>2872</v>
      </c>
      <c r="L416" s="39" t="s">
        <v>6701</v>
      </c>
      <c r="M416" s="39" t="s">
        <v>2873</v>
      </c>
      <c r="N416" s="39" t="s">
        <v>6700</v>
      </c>
      <c r="O416" s="39" t="s">
        <v>2870</v>
      </c>
      <c r="P416" s="39" t="str">
        <f t="shared" si="6"/>
        <v>CCM Born</v>
      </c>
      <c r="Q416" s="39">
        <v>1</v>
      </c>
      <c r="R416" s="68" t="s">
        <v>2</v>
      </c>
    </row>
    <row r="417" spans="1:18" x14ac:dyDescent="0.3">
      <c r="A417" s="67" t="s">
        <v>5008</v>
      </c>
      <c r="B417" s="39" t="s">
        <v>3288</v>
      </c>
      <c r="C417" s="39"/>
      <c r="D417" s="39"/>
      <c r="E417" s="39"/>
      <c r="F417" s="39"/>
      <c r="G417" s="39"/>
      <c r="H417" s="39"/>
      <c r="I417" s="39"/>
      <c r="J417" s="39"/>
      <c r="K417" s="39" t="s">
        <v>6728</v>
      </c>
      <c r="L417" s="39" t="s">
        <v>6729</v>
      </c>
      <c r="M417" s="39" t="s">
        <v>2873</v>
      </c>
      <c r="N417" s="39" t="s">
        <v>6700</v>
      </c>
      <c r="O417" s="39" t="s">
        <v>2870</v>
      </c>
      <c r="P417" s="39" t="str">
        <f t="shared" si="6"/>
        <v>CCM Born</v>
      </c>
      <c r="Q417" s="39">
        <v>1</v>
      </c>
      <c r="R417" s="68" t="s">
        <v>2</v>
      </c>
    </row>
    <row r="418" spans="1:18" x14ac:dyDescent="0.3">
      <c r="A418" s="67" t="s">
        <v>5009</v>
      </c>
      <c r="B418" s="39" t="s">
        <v>3289</v>
      </c>
      <c r="C418" s="39"/>
      <c r="D418" s="39"/>
      <c r="E418" s="39"/>
      <c r="F418" s="39"/>
      <c r="G418" s="39"/>
      <c r="H418" s="39"/>
      <c r="I418" s="39"/>
      <c r="J418" s="39"/>
      <c r="K418" s="39" t="s">
        <v>6728</v>
      </c>
      <c r="L418" s="39" t="s">
        <v>6729</v>
      </c>
      <c r="M418" s="39" t="s">
        <v>2873</v>
      </c>
      <c r="N418" s="39" t="s">
        <v>6700</v>
      </c>
      <c r="O418" s="39" t="s">
        <v>2870</v>
      </c>
      <c r="P418" s="39" t="str">
        <f t="shared" si="6"/>
        <v>CCM Born</v>
      </c>
      <c r="Q418" s="39">
        <v>6</v>
      </c>
      <c r="R418" s="68" t="s">
        <v>2</v>
      </c>
    </row>
    <row r="419" spans="1:18" x14ac:dyDescent="0.3">
      <c r="A419" s="67" t="s">
        <v>5010</v>
      </c>
      <c r="B419" s="39" t="s">
        <v>3290</v>
      </c>
      <c r="C419" s="39"/>
      <c r="D419" s="39"/>
      <c r="E419" s="39"/>
      <c r="F419" s="39"/>
      <c r="G419" s="39"/>
      <c r="H419" s="39"/>
      <c r="I419" s="39"/>
      <c r="J419" s="39"/>
      <c r="K419" s="39" t="s">
        <v>2872</v>
      </c>
      <c r="L419" s="39" t="s">
        <v>6701</v>
      </c>
      <c r="M419" s="39" t="s">
        <v>2873</v>
      </c>
      <c r="N419" s="39" t="s">
        <v>6700</v>
      </c>
      <c r="O419" s="39" t="s">
        <v>2870</v>
      </c>
      <c r="P419" s="39" t="str">
        <f t="shared" si="6"/>
        <v>CCM Born</v>
      </c>
      <c r="Q419" s="39">
        <v>1</v>
      </c>
      <c r="R419" s="68" t="s">
        <v>2</v>
      </c>
    </row>
    <row r="420" spans="1:18" x14ac:dyDescent="0.3">
      <c r="A420" s="67" t="s">
        <v>5011</v>
      </c>
      <c r="B420" s="39" t="s">
        <v>3291</v>
      </c>
      <c r="C420" s="39"/>
      <c r="D420" s="39"/>
      <c r="E420" s="39"/>
      <c r="F420" s="39"/>
      <c r="G420" s="39"/>
      <c r="H420" s="39"/>
      <c r="I420" s="39"/>
      <c r="J420" s="39"/>
      <c r="K420" s="39" t="s">
        <v>2872</v>
      </c>
      <c r="L420" s="39" t="s">
        <v>6701</v>
      </c>
      <c r="M420" s="39" t="s">
        <v>2873</v>
      </c>
      <c r="N420" s="39" t="s">
        <v>6700</v>
      </c>
      <c r="O420" s="39" t="s">
        <v>2870</v>
      </c>
      <c r="P420" s="39" t="str">
        <f t="shared" si="6"/>
        <v>CCM Born</v>
      </c>
      <c r="Q420" s="39">
        <v>1</v>
      </c>
      <c r="R420" s="68" t="s">
        <v>2</v>
      </c>
    </row>
    <row r="421" spans="1:18" x14ac:dyDescent="0.3">
      <c r="A421" s="67" t="s">
        <v>5012</v>
      </c>
      <c r="B421" s="39" t="s">
        <v>3291</v>
      </c>
      <c r="C421" s="39"/>
      <c r="D421" s="39"/>
      <c r="E421" s="39"/>
      <c r="F421" s="39"/>
      <c r="G421" s="39"/>
      <c r="H421" s="39"/>
      <c r="I421" s="39"/>
      <c r="J421" s="39"/>
      <c r="K421" s="39" t="s">
        <v>2872</v>
      </c>
      <c r="L421" s="39" t="s">
        <v>6701</v>
      </c>
      <c r="M421" s="39" t="s">
        <v>2873</v>
      </c>
      <c r="N421" s="39" t="s">
        <v>6700</v>
      </c>
      <c r="O421" s="39" t="s">
        <v>2870</v>
      </c>
      <c r="P421" s="39" t="str">
        <f t="shared" si="6"/>
        <v>CCM Born</v>
      </c>
      <c r="Q421" s="39">
        <v>1</v>
      </c>
      <c r="R421" s="68" t="s">
        <v>2</v>
      </c>
    </row>
    <row r="422" spans="1:18" x14ac:dyDescent="0.3">
      <c r="A422" s="67" t="s">
        <v>5013</v>
      </c>
      <c r="B422" s="39" t="s">
        <v>3291</v>
      </c>
      <c r="C422" s="39"/>
      <c r="D422" s="39"/>
      <c r="E422" s="39"/>
      <c r="F422" s="39"/>
      <c r="G422" s="39"/>
      <c r="H422" s="39"/>
      <c r="I422" s="39"/>
      <c r="J422" s="39"/>
      <c r="K422" s="39" t="s">
        <v>2872</v>
      </c>
      <c r="L422" s="39" t="s">
        <v>6701</v>
      </c>
      <c r="M422" s="39" t="s">
        <v>2873</v>
      </c>
      <c r="N422" s="39" t="s">
        <v>6700</v>
      </c>
      <c r="O422" s="39" t="s">
        <v>2870</v>
      </c>
      <c r="P422" s="39" t="str">
        <f t="shared" si="6"/>
        <v>CCM Born</v>
      </c>
      <c r="Q422" s="39">
        <v>2</v>
      </c>
      <c r="R422" s="68" t="s">
        <v>2</v>
      </c>
    </row>
    <row r="423" spans="1:18" x14ac:dyDescent="0.3">
      <c r="A423" s="67" t="s">
        <v>5014</v>
      </c>
      <c r="B423" s="39" t="s">
        <v>3292</v>
      </c>
      <c r="C423" s="39"/>
      <c r="D423" s="39"/>
      <c r="E423" s="39"/>
      <c r="F423" s="39"/>
      <c r="G423" s="39"/>
      <c r="H423" s="39"/>
      <c r="I423" s="39"/>
      <c r="J423" s="39"/>
      <c r="K423" s="39" t="s">
        <v>2872</v>
      </c>
      <c r="L423" s="39" t="s">
        <v>6701</v>
      </c>
      <c r="M423" s="39" t="s">
        <v>2873</v>
      </c>
      <c r="N423" s="39" t="s">
        <v>6700</v>
      </c>
      <c r="O423" s="39" t="s">
        <v>2870</v>
      </c>
      <c r="P423" s="39" t="str">
        <f t="shared" si="6"/>
        <v>CCM Born</v>
      </c>
      <c r="Q423" s="39">
        <v>1</v>
      </c>
      <c r="R423" s="68" t="s">
        <v>2</v>
      </c>
    </row>
    <row r="424" spans="1:18" x14ac:dyDescent="0.3">
      <c r="A424" s="67" t="s">
        <v>5015</v>
      </c>
      <c r="B424" s="39" t="s">
        <v>3293</v>
      </c>
      <c r="C424" s="39"/>
      <c r="D424" s="39"/>
      <c r="E424" s="39"/>
      <c r="F424" s="39"/>
      <c r="G424" s="39"/>
      <c r="H424" s="39"/>
      <c r="I424" s="39"/>
      <c r="J424" s="39"/>
      <c r="K424" s="39" t="s">
        <v>2872</v>
      </c>
      <c r="L424" s="39" t="s">
        <v>6701</v>
      </c>
      <c r="M424" s="39" t="s">
        <v>2873</v>
      </c>
      <c r="N424" s="39" t="s">
        <v>6700</v>
      </c>
      <c r="O424" s="39" t="s">
        <v>2870</v>
      </c>
      <c r="P424" s="39" t="str">
        <f t="shared" si="6"/>
        <v>CCM Born</v>
      </c>
      <c r="Q424" s="39">
        <v>1</v>
      </c>
      <c r="R424" s="68" t="s">
        <v>2</v>
      </c>
    </row>
    <row r="425" spans="1:18" x14ac:dyDescent="0.3">
      <c r="A425" s="67" t="s">
        <v>5016</v>
      </c>
      <c r="B425" s="39" t="s">
        <v>3294</v>
      </c>
      <c r="C425" s="39"/>
      <c r="D425" s="39"/>
      <c r="E425" s="39"/>
      <c r="F425" s="39"/>
      <c r="G425" s="39"/>
      <c r="H425" s="39"/>
      <c r="I425" s="39"/>
      <c r="J425" s="39"/>
      <c r="K425" s="39" t="s">
        <v>2872</v>
      </c>
      <c r="L425" s="39" t="s">
        <v>6701</v>
      </c>
      <c r="M425" s="39" t="s">
        <v>2873</v>
      </c>
      <c r="N425" s="39" t="s">
        <v>6700</v>
      </c>
      <c r="O425" s="39" t="s">
        <v>2870</v>
      </c>
      <c r="P425" s="39" t="str">
        <f t="shared" si="6"/>
        <v>CCM Born</v>
      </c>
      <c r="Q425" s="39">
        <v>4</v>
      </c>
      <c r="R425" s="68" t="s">
        <v>2</v>
      </c>
    </row>
    <row r="426" spans="1:18" x14ac:dyDescent="0.3">
      <c r="A426" s="67" t="s">
        <v>5017</v>
      </c>
      <c r="B426" s="39" t="s">
        <v>3295</v>
      </c>
      <c r="C426" s="39"/>
      <c r="D426" s="39"/>
      <c r="E426" s="39"/>
      <c r="F426" s="39"/>
      <c r="G426" s="39"/>
      <c r="H426" s="39"/>
      <c r="I426" s="39"/>
      <c r="J426" s="39"/>
      <c r="K426" s="39" t="s">
        <v>2872</v>
      </c>
      <c r="L426" s="39" t="s">
        <v>6701</v>
      </c>
      <c r="M426" s="39" t="s">
        <v>2873</v>
      </c>
      <c r="N426" s="39" t="s">
        <v>6700</v>
      </c>
      <c r="O426" s="39" t="s">
        <v>2870</v>
      </c>
      <c r="P426" s="39" t="str">
        <f t="shared" si="6"/>
        <v>CCM Born</v>
      </c>
      <c r="Q426" s="39">
        <v>1</v>
      </c>
      <c r="R426" s="68" t="s">
        <v>2</v>
      </c>
    </row>
    <row r="427" spans="1:18" x14ac:dyDescent="0.3">
      <c r="A427" s="67" t="s">
        <v>5018</v>
      </c>
      <c r="B427" s="39" t="s">
        <v>3296</v>
      </c>
      <c r="C427" s="39"/>
      <c r="D427" s="39"/>
      <c r="E427" s="39"/>
      <c r="F427" s="39"/>
      <c r="G427" s="39"/>
      <c r="H427" s="39"/>
      <c r="I427" s="39"/>
      <c r="J427" s="39"/>
      <c r="K427" s="39" t="s">
        <v>2872</v>
      </c>
      <c r="L427" s="39" t="s">
        <v>6701</v>
      </c>
      <c r="M427" s="39" t="s">
        <v>2873</v>
      </c>
      <c r="N427" s="39" t="s">
        <v>6700</v>
      </c>
      <c r="O427" s="39" t="s">
        <v>2870</v>
      </c>
      <c r="P427" s="39" t="str">
        <f t="shared" si="6"/>
        <v>CCM Born</v>
      </c>
      <c r="Q427" s="39">
        <v>4</v>
      </c>
      <c r="R427" s="68" t="s">
        <v>2</v>
      </c>
    </row>
    <row r="428" spans="1:18" x14ac:dyDescent="0.3">
      <c r="A428" s="67" t="s">
        <v>5019</v>
      </c>
      <c r="B428" s="39" t="s">
        <v>3297</v>
      </c>
      <c r="C428" s="39"/>
      <c r="D428" s="39"/>
      <c r="E428" s="39"/>
      <c r="F428" s="39"/>
      <c r="G428" s="39"/>
      <c r="H428" s="39"/>
      <c r="I428" s="39"/>
      <c r="J428" s="39"/>
      <c r="K428" s="39" t="s">
        <v>2872</v>
      </c>
      <c r="L428" s="39" t="s">
        <v>6701</v>
      </c>
      <c r="M428" s="39" t="s">
        <v>2873</v>
      </c>
      <c r="N428" s="39" t="s">
        <v>6700</v>
      </c>
      <c r="O428" s="39" t="s">
        <v>2870</v>
      </c>
      <c r="P428" s="39" t="str">
        <f t="shared" si="6"/>
        <v>CCM Born</v>
      </c>
      <c r="Q428" s="39">
        <v>1</v>
      </c>
      <c r="R428" s="68" t="s">
        <v>2</v>
      </c>
    </row>
    <row r="429" spans="1:18" x14ac:dyDescent="0.3">
      <c r="A429" s="67" t="s">
        <v>5020</v>
      </c>
      <c r="B429" s="39" t="s">
        <v>3298</v>
      </c>
      <c r="C429" s="39"/>
      <c r="D429" s="39"/>
      <c r="E429" s="39"/>
      <c r="F429" s="39"/>
      <c r="G429" s="39"/>
      <c r="H429" s="39"/>
      <c r="I429" s="39"/>
      <c r="J429" s="39"/>
      <c r="K429" s="39" t="s">
        <v>3073</v>
      </c>
      <c r="L429" s="39" t="s">
        <v>6712</v>
      </c>
      <c r="M429" s="39" t="s">
        <v>2884</v>
      </c>
      <c r="N429" s="39" t="s">
        <v>139</v>
      </c>
      <c r="O429" s="39" t="s">
        <v>2870</v>
      </c>
      <c r="P429" s="39" t="str">
        <f t="shared" si="6"/>
        <v>CCM Born</v>
      </c>
      <c r="Q429" s="39">
        <v>2</v>
      </c>
      <c r="R429" s="68" t="s">
        <v>2</v>
      </c>
    </row>
    <row r="430" spans="1:18" x14ac:dyDescent="0.3">
      <c r="A430" s="67" t="s">
        <v>5021</v>
      </c>
      <c r="B430" s="39" t="s">
        <v>3299</v>
      </c>
      <c r="C430" s="39"/>
      <c r="D430" s="39"/>
      <c r="E430" s="39"/>
      <c r="F430" s="39"/>
      <c r="G430" s="39"/>
      <c r="H430" s="39"/>
      <c r="I430" s="39"/>
      <c r="J430" s="39"/>
      <c r="K430" s="39" t="s">
        <v>3073</v>
      </c>
      <c r="L430" s="39" t="s">
        <v>6712</v>
      </c>
      <c r="M430" s="39" t="s">
        <v>2884</v>
      </c>
      <c r="N430" s="39" t="s">
        <v>139</v>
      </c>
      <c r="O430" s="39" t="s">
        <v>2870</v>
      </c>
      <c r="P430" s="39" t="str">
        <f t="shared" si="6"/>
        <v>CCM Born</v>
      </c>
      <c r="Q430" s="39">
        <v>1</v>
      </c>
      <c r="R430" s="68" t="s">
        <v>2</v>
      </c>
    </row>
    <row r="431" spans="1:18" x14ac:dyDescent="0.3">
      <c r="A431" s="67" t="s">
        <v>5022</v>
      </c>
      <c r="B431" s="39" t="s">
        <v>3300</v>
      </c>
      <c r="C431" s="39"/>
      <c r="D431" s="39"/>
      <c r="E431" s="39"/>
      <c r="F431" s="39"/>
      <c r="G431" s="39"/>
      <c r="H431" s="39"/>
      <c r="I431" s="39"/>
      <c r="J431" s="39"/>
      <c r="K431" s="39" t="s">
        <v>3073</v>
      </c>
      <c r="L431" s="39" t="s">
        <v>6712</v>
      </c>
      <c r="M431" s="39" t="s">
        <v>2884</v>
      </c>
      <c r="N431" s="39" t="s">
        <v>139</v>
      </c>
      <c r="O431" s="39" t="s">
        <v>2870</v>
      </c>
      <c r="P431" s="39" t="str">
        <f t="shared" si="6"/>
        <v>CCM Born</v>
      </c>
      <c r="Q431" s="39">
        <v>4</v>
      </c>
      <c r="R431" s="68" t="s">
        <v>2</v>
      </c>
    </row>
    <row r="432" spans="1:18" x14ac:dyDescent="0.3">
      <c r="A432" s="67" t="s">
        <v>5023</v>
      </c>
      <c r="B432" s="39" t="s">
        <v>3301</v>
      </c>
      <c r="C432" s="39"/>
      <c r="D432" s="39"/>
      <c r="E432" s="39"/>
      <c r="F432" s="39"/>
      <c r="G432" s="39"/>
      <c r="H432" s="39"/>
      <c r="I432" s="39"/>
      <c r="J432" s="39"/>
      <c r="K432" s="39" t="s">
        <v>3073</v>
      </c>
      <c r="L432" s="39" t="s">
        <v>6712</v>
      </c>
      <c r="M432" s="39" t="s">
        <v>2884</v>
      </c>
      <c r="N432" s="39" t="s">
        <v>139</v>
      </c>
      <c r="O432" s="39" t="s">
        <v>2870</v>
      </c>
      <c r="P432" s="39" t="str">
        <f t="shared" si="6"/>
        <v>CCM Born</v>
      </c>
      <c r="Q432" s="39">
        <v>4</v>
      </c>
      <c r="R432" s="68" t="s">
        <v>2</v>
      </c>
    </row>
    <row r="433" spans="1:18" x14ac:dyDescent="0.3">
      <c r="A433" s="67" t="s">
        <v>5024</v>
      </c>
      <c r="B433" s="39" t="s">
        <v>3302</v>
      </c>
      <c r="C433" s="39"/>
      <c r="D433" s="39"/>
      <c r="E433" s="39"/>
      <c r="F433" s="39"/>
      <c r="G433" s="39"/>
      <c r="H433" s="39"/>
      <c r="I433" s="39"/>
      <c r="J433" s="39"/>
      <c r="K433" s="39" t="s">
        <v>3073</v>
      </c>
      <c r="L433" s="39" t="s">
        <v>6712</v>
      </c>
      <c r="M433" s="39" t="s">
        <v>2884</v>
      </c>
      <c r="N433" s="39" t="s">
        <v>139</v>
      </c>
      <c r="O433" s="39" t="s">
        <v>2870</v>
      </c>
      <c r="P433" s="39" t="str">
        <f t="shared" si="6"/>
        <v>CCM Born</v>
      </c>
      <c r="Q433" s="39">
        <v>4</v>
      </c>
      <c r="R433" s="68" t="s">
        <v>2</v>
      </c>
    </row>
    <row r="434" spans="1:18" x14ac:dyDescent="0.3">
      <c r="A434" s="67" t="s">
        <v>5025</v>
      </c>
      <c r="B434" s="39" t="s">
        <v>3303</v>
      </c>
      <c r="C434" s="39"/>
      <c r="D434" s="39"/>
      <c r="E434" s="39"/>
      <c r="F434" s="39"/>
      <c r="G434" s="39"/>
      <c r="H434" s="39"/>
      <c r="I434" s="39"/>
      <c r="J434" s="39"/>
      <c r="K434" s="39" t="s">
        <v>3073</v>
      </c>
      <c r="L434" s="39" t="s">
        <v>6712</v>
      </c>
      <c r="M434" s="39" t="s">
        <v>2884</v>
      </c>
      <c r="N434" s="39" t="s">
        <v>139</v>
      </c>
      <c r="O434" s="39" t="s">
        <v>2870</v>
      </c>
      <c r="P434" s="39" t="str">
        <f t="shared" si="6"/>
        <v>CCM Born</v>
      </c>
      <c r="Q434" s="39">
        <v>4</v>
      </c>
      <c r="R434" s="68" t="s">
        <v>2</v>
      </c>
    </row>
    <row r="435" spans="1:18" x14ac:dyDescent="0.3">
      <c r="A435" s="67" t="s">
        <v>5026</v>
      </c>
      <c r="B435" s="39" t="s">
        <v>3304</v>
      </c>
      <c r="C435" s="39"/>
      <c r="D435" s="39"/>
      <c r="E435" s="39"/>
      <c r="F435" s="39"/>
      <c r="G435" s="39"/>
      <c r="H435" s="39"/>
      <c r="I435" s="39"/>
      <c r="J435" s="39"/>
      <c r="K435" s="39" t="s">
        <v>3073</v>
      </c>
      <c r="L435" s="39" t="s">
        <v>6712</v>
      </c>
      <c r="M435" s="39" t="s">
        <v>2884</v>
      </c>
      <c r="N435" s="39" t="s">
        <v>139</v>
      </c>
      <c r="O435" s="39" t="s">
        <v>2870</v>
      </c>
      <c r="P435" s="39" t="str">
        <f t="shared" si="6"/>
        <v>CCM Born</v>
      </c>
      <c r="Q435" s="39">
        <v>2</v>
      </c>
      <c r="R435" s="68" t="s">
        <v>2</v>
      </c>
    </row>
    <row r="436" spans="1:18" x14ac:dyDescent="0.3">
      <c r="A436" s="67" t="s">
        <v>5027</v>
      </c>
      <c r="B436" s="39" t="s">
        <v>3305</v>
      </c>
      <c r="C436" s="39"/>
      <c r="D436" s="39"/>
      <c r="E436" s="39"/>
      <c r="F436" s="39"/>
      <c r="G436" s="39"/>
      <c r="H436" s="39"/>
      <c r="I436" s="39"/>
      <c r="J436" s="39"/>
      <c r="K436" s="39" t="s">
        <v>3073</v>
      </c>
      <c r="L436" s="39" t="s">
        <v>6712</v>
      </c>
      <c r="M436" s="39" t="s">
        <v>2884</v>
      </c>
      <c r="N436" s="39" t="s">
        <v>139</v>
      </c>
      <c r="O436" s="39" t="s">
        <v>2870</v>
      </c>
      <c r="P436" s="39" t="str">
        <f t="shared" si="6"/>
        <v>CCM Born</v>
      </c>
      <c r="Q436" s="39">
        <v>2</v>
      </c>
      <c r="R436" s="68" t="s">
        <v>2</v>
      </c>
    </row>
    <row r="437" spans="1:18" x14ac:dyDescent="0.3">
      <c r="A437" s="67" t="s">
        <v>5028</v>
      </c>
      <c r="B437" s="39" t="s">
        <v>3306</v>
      </c>
      <c r="C437" s="39"/>
      <c r="D437" s="39"/>
      <c r="E437" s="39"/>
      <c r="F437" s="39"/>
      <c r="G437" s="39"/>
      <c r="H437" s="39"/>
      <c r="I437" s="39"/>
      <c r="J437" s="39"/>
      <c r="K437" s="39" t="s">
        <v>3073</v>
      </c>
      <c r="L437" s="39" t="s">
        <v>6712</v>
      </c>
      <c r="M437" s="39" t="s">
        <v>2884</v>
      </c>
      <c r="N437" s="39" t="s">
        <v>139</v>
      </c>
      <c r="O437" s="39" t="s">
        <v>2870</v>
      </c>
      <c r="P437" s="39" t="str">
        <f t="shared" si="6"/>
        <v>CCM Born</v>
      </c>
      <c r="Q437" s="39">
        <v>2</v>
      </c>
      <c r="R437" s="68" t="s">
        <v>2</v>
      </c>
    </row>
    <row r="438" spans="1:18" x14ac:dyDescent="0.3">
      <c r="A438" s="67" t="s">
        <v>5029</v>
      </c>
      <c r="B438" s="39" t="s">
        <v>3307</v>
      </c>
      <c r="C438" s="39"/>
      <c r="D438" s="39"/>
      <c r="E438" s="39"/>
      <c r="F438" s="39"/>
      <c r="G438" s="39"/>
      <c r="H438" s="39"/>
      <c r="I438" s="39"/>
      <c r="J438" s="39"/>
      <c r="K438" s="39" t="s">
        <v>3073</v>
      </c>
      <c r="L438" s="39" t="s">
        <v>6712</v>
      </c>
      <c r="M438" s="39" t="s">
        <v>2884</v>
      </c>
      <c r="N438" s="39" t="s">
        <v>139</v>
      </c>
      <c r="O438" s="39" t="s">
        <v>2870</v>
      </c>
      <c r="P438" s="39" t="str">
        <f t="shared" si="6"/>
        <v>CCM Born</v>
      </c>
      <c r="Q438" s="39">
        <v>5</v>
      </c>
      <c r="R438" s="68" t="s">
        <v>2</v>
      </c>
    </row>
    <row r="439" spans="1:18" x14ac:dyDescent="0.3">
      <c r="A439" s="67" t="s">
        <v>5030</v>
      </c>
      <c r="B439" s="39" t="s">
        <v>3308</v>
      </c>
      <c r="C439" s="39"/>
      <c r="D439" s="39"/>
      <c r="E439" s="39"/>
      <c r="F439" s="39"/>
      <c r="G439" s="39"/>
      <c r="H439" s="39"/>
      <c r="I439" s="39"/>
      <c r="J439" s="39"/>
      <c r="K439" s="39" t="s">
        <v>3073</v>
      </c>
      <c r="L439" s="39" t="s">
        <v>6712</v>
      </c>
      <c r="M439" s="39" t="s">
        <v>2884</v>
      </c>
      <c r="N439" s="39" t="s">
        <v>139</v>
      </c>
      <c r="O439" s="39" t="s">
        <v>2870</v>
      </c>
      <c r="P439" s="39" t="str">
        <f t="shared" si="6"/>
        <v>CCM Born</v>
      </c>
      <c r="Q439" s="39">
        <v>1</v>
      </c>
      <c r="R439" s="68" t="s">
        <v>2</v>
      </c>
    </row>
    <row r="440" spans="1:18" x14ac:dyDescent="0.3">
      <c r="A440" s="67" t="s">
        <v>5031</v>
      </c>
      <c r="B440" s="39" t="s">
        <v>3309</v>
      </c>
      <c r="C440" s="39"/>
      <c r="D440" s="39"/>
      <c r="E440" s="39"/>
      <c r="F440" s="39"/>
      <c r="G440" s="39"/>
      <c r="H440" s="39"/>
      <c r="I440" s="39"/>
      <c r="J440" s="39"/>
      <c r="K440" s="39" t="s">
        <v>2872</v>
      </c>
      <c r="L440" s="39" t="s">
        <v>6701</v>
      </c>
      <c r="M440" s="39" t="s">
        <v>2873</v>
      </c>
      <c r="N440" s="39" t="s">
        <v>6700</v>
      </c>
      <c r="O440" s="39" t="s">
        <v>2870</v>
      </c>
      <c r="P440" s="39" t="str">
        <f t="shared" si="6"/>
        <v>CCM Born</v>
      </c>
      <c r="Q440" s="39">
        <v>2</v>
      </c>
      <c r="R440" s="68" t="s">
        <v>2</v>
      </c>
    </row>
    <row r="441" spans="1:18" x14ac:dyDescent="0.3">
      <c r="A441" s="67" t="s">
        <v>5032</v>
      </c>
      <c r="B441" s="39" t="s">
        <v>3310</v>
      </c>
      <c r="C441" s="39"/>
      <c r="D441" s="39"/>
      <c r="E441" s="39"/>
      <c r="F441" s="39"/>
      <c r="G441" s="39"/>
      <c r="H441" s="39"/>
      <c r="I441" s="39"/>
      <c r="J441" s="39"/>
      <c r="K441" s="39" t="s">
        <v>2872</v>
      </c>
      <c r="L441" s="39" t="s">
        <v>6701</v>
      </c>
      <c r="M441" s="39" t="s">
        <v>2873</v>
      </c>
      <c r="N441" s="39" t="s">
        <v>6700</v>
      </c>
      <c r="O441" s="39" t="s">
        <v>2870</v>
      </c>
      <c r="P441" s="39" t="str">
        <f t="shared" si="6"/>
        <v>CCM Born</v>
      </c>
      <c r="Q441" s="39">
        <v>2</v>
      </c>
      <c r="R441" s="68" t="s">
        <v>2</v>
      </c>
    </row>
    <row r="442" spans="1:18" x14ac:dyDescent="0.3">
      <c r="A442" s="67" t="s">
        <v>5033</v>
      </c>
      <c r="B442" s="39" t="s">
        <v>3311</v>
      </c>
      <c r="C442" s="39"/>
      <c r="D442" s="39"/>
      <c r="E442" s="39"/>
      <c r="F442" s="39"/>
      <c r="G442" s="39"/>
      <c r="H442" s="39"/>
      <c r="I442" s="39"/>
      <c r="J442" s="39"/>
      <c r="K442" s="39" t="s">
        <v>6728</v>
      </c>
      <c r="L442" s="39" t="s">
        <v>6729</v>
      </c>
      <c r="M442" s="39" t="s">
        <v>2873</v>
      </c>
      <c r="N442" s="39" t="s">
        <v>6700</v>
      </c>
      <c r="O442" s="39" t="s">
        <v>2870</v>
      </c>
      <c r="P442" s="39" t="str">
        <f t="shared" si="6"/>
        <v>CCM Born</v>
      </c>
      <c r="Q442" s="39">
        <v>1</v>
      </c>
      <c r="R442" s="68" t="s">
        <v>2</v>
      </c>
    </row>
    <row r="443" spans="1:18" x14ac:dyDescent="0.3">
      <c r="A443" s="67" t="s">
        <v>5034</v>
      </c>
      <c r="B443" s="39" t="s">
        <v>3312</v>
      </c>
      <c r="C443" s="39"/>
      <c r="D443" s="39"/>
      <c r="E443" s="39"/>
      <c r="F443" s="39"/>
      <c r="G443" s="39"/>
      <c r="H443" s="39"/>
      <c r="I443" s="39"/>
      <c r="J443" s="39"/>
      <c r="K443" s="39" t="s">
        <v>2872</v>
      </c>
      <c r="L443" s="39" t="s">
        <v>6701</v>
      </c>
      <c r="M443" s="39" t="s">
        <v>2873</v>
      </c>
      <c r="N443" s="39" t="s">
        <v>6700</v>
      </c>
      <c r="O443" s="39" t="s">
        <v>2870</v>
      </c>
      <c r="P443" s="39" t="str">
        <f t="shared" si="6"/>
        <v>CCM Born</v>
      </c>
      <c r="Q443" s="39">
        <v>1</v>
      </c>
      <c r="R443" s="68" t="s">
        <v>2</v>
      </c>
    </row>
    <row r="444" spans="1:18" x14ac:dyDescent="0.3">
      <c r="A444" s="67" t="s">
        <v>5035</v>
      </c>
      <c r="B444" s="39" t="s">
        <v>3313</v>
      </c>
      <c r="C444" s="39"/>
      <c r="D444" s="39"/>
      <c r="E444" s="39"/>
      <c r="F444" s="39"/>
      <c r="G444" s="39"/>
      <c r="H444" s="39"/>
      <c r="I444" s="39"/>
      <c r="J444" s="39"/>
      <c r="K444" s="39" t="s">
        <v>6728</v>
      </c>
      <c r="L444" s="39" t="s">
        <v>6729</v>
      </c>
      <c r="M444" s="39" t="s">
        <v>2873</v>
      </c>
      <c r="N444" s="39" t="s">
        <v>6700</v>
      </c>
      <c r="O444" s="39" t="s">
        <v>2870</v>
      </c>
      <c r="P444" s="39" t="str">
        <f t="shared" si="6"/>
        <v>CCM Born</v>
      </c>
      <c r="Q444" s="39">
        <v>2</v>
      </c>
      <c r="R444" s="68" t="s">
        <v>2</v>
      </c>
    </row>
    <row r="445" spans="1:18" x14ac:dyDescent="0.3">
      <c r="A445" s="67" t="s">
        <v>5036</v>
      </c>
      <c r="B445" s="39" t="s">
        <v>3314</v>
      </c>
      <c r="C445" s="39"/>
      <c r="D445" s="39"/>
      <c r="E445" s="39"/>
      <c r="F445" s="39"/>
      <c r="G445" s="39"/>
      <c r="H445" s="39"/>
      <c r="I445" s="39"/>
      <c r="J445" s="39"/>
      <c r="K445" s="39" t="s">
        <v>6728</v>
      </c>
      <c r="L445" s="39" t="s">
        <v>6729</v>
      </c>
      <c r="M445" s="39" t="s">
        <v>2873</v>
      </c>
      <c r="N445" s="39" t="s">
        <v>6700</v>
      </c>
      <c r="O445" s="39" t="s">
        <v>2870</v>
      </c>
      <c r="P445" s="39" t="str">
        <f t="shared" si="6"/>
        <v>CCM Born</v>
      </c>
      <c r="Q445" s="39">
        <v>9</v>
      </c>
      <c r="R445" s="68" t="s">
        <v>2</v>
      </c>
    </row>
    <row r="446" spans="1:18" x14ac:dyDescent="0.3">
      <c r="A446" s="67" t="s">
        <v>5037</v>
      </c>
      <c r="B446" s="39" t="s">
        <v>3315</v>
      </c>
      <c r="C446" s="39"/>
      <c r="D446" s="39"/>
      <c r="E446" s="39"/>
      <c r="F446" s="39"/>
      <c r="G446" s="39"/>
      <c r="H446" s="39"/>
      <c r="I446" s="39"/>
      <c r="J446" s="39"/>
      <c r="K446" s="39" t="s">
        <v>6728</v>
      </c>
      <c r="L446" s="39" t="s">
        <v>6729</v>
      </c>
      <c r="M446" s="39" t="s">
        <v>2873</v>
      </c>
      <c r="N446" s="39" t="s">
        <v>6700</v>
      </c>
      <c r="O446" s="39" t="s">
        <v>2870</v>
      </c>
      <c r="P446" s="39" t="str">
        <f t="shared" si="6"/>
        <v>CCM Born</v>
      </c>
      <c r="Q446" s="39">
        <v>1</v>
      </c>
      <c r="R446" s="68" t="s">
        <v>2</v>
      </c>
    </row>
    <row r="447" spans="1:18" x14ac:dyDescent="0.3">
      <c r="A447" s="67" t="s">
        <v>5038</v>
      </c>
      <c r="B447" s="39" t="s">
        <v>3316</v>
      </c>
      <c r="C447" s="39"/>
      <c r="D447" s="39"/>
      <c r="E447" s="39"/>
      <c r="F447" s="39"/>
      <c r="G447" s="39"/>
      <c r="H447" s="39"/>
      <c r="I447" s="39"/>
      <c r="J447" s="39"/>
      <c r="K447" s="39" t="s">
        <v>6728</v>
      </c>
      <c r="L447" s="39" t="s">
        <v>6729</v>
      </c>
      <c r="M447" s="39" t="s">
        <v>2873</v>
      </c>
      <c r="N447" s="39" t="s">
        <v>6700</v>
      </c>
      <c r="O447" s="39" t="s">
        <v>2870</v>
      </c>
      <c r="P447" s="39" t="str">
        <f t="shared" si="6"/>
        <v>CCM Born</v>
      </c>
      <c r="Q447" s="39">
        <v>1</v>
      </c>
      <c r="R447" s="68" t="s">
        <v>2</v>
      </c>
    </row>
    <row r="448" spans="1:18" x14ac:dyDescent="0.3">
      <c r="A448" s="67" t="s">
        <v>5039</v>
      </c>
      <c r="B448" s="39" t="s">
        <v>3317</v>
      </c>
      <c r="C448" s="39"/>
      <c r="D448" s="39"/>
      <c r="E448" s="39"/>
      <c r="F448" s="39"/>
      <c r="G448" s="39"/>
      <c r="H448" s="39"/>
      <c r="I448" s="39"/>
      <c r="J448" s="39"/>
      <c r="K448" s="39" t="s">
        <v>2657</v>
      </c>
      <c r="L448" s="39" t="s">
        <v>2658</v>
      </c>
      <c r="M448" s="39" t="s">
        <v>2880</v>
      </c>
      <c r="N448" s="39" t="s">
        <v>64</v>
      </c>
      <c r="O448" s="39" t="s">
        <v>2870</v>
      </c>
      <c r="P448" s="39" t="str">
        <f t="shared" si="6"/>
        <v>CCM Born</v>
      </c>
      <c r="Q448" s="39">
        <v>25</v>
      </c>
      <c r="R448" s="68" t="s">
        <v>2</v>
      </c>
    </row>
    <row r="449" spans="1:18" x14ac:dyDescent="0.3">
      <c r="A449" s="67" t="s">
        <v>5040</v>
      </c>
      <c r="B449" s="39" t="s">
        <v>3318</v>
      </c>
      <c r="C449" s="39"/>
      <c r="D449" s="39"/>
      <c r="E449" s="39"/>
      <c r="F449" s="39"/>
      <c r="G449" s="39"/>
      <c r="H449" s="39"/>
      <c r="I449" s="39"/>
      <c r="J449" s="39"/>
      <c r="K449" s="39" t="s">
        <v>140</v>
      </c>
      <c r="L449" s="39" t="s">
        <v>141</v>
      </c>
      <c r="M449" s="39" t="s">
        <v>2884</v>
      </c>
      <c r="N449" s="39" t="s">
        <v>139</v>
      </c>
      <c r="O449" s="39" t="s">
        <v>2870</v>
      </c>
      <c r="P449" s="39" t="str">
        <f t="shared" si="6"/>
        <v>CCM Born</v>
      </c>
      <c r="Q449" s="39">
        <v>1</v>
      </c>
      <c r="R449" s="68" t="s">
        <v>2</v>
      </c>
    </row>
    <row r="450" spans="1:18" x14ac:dyDescent="0.3">
      <c r="A450" s="67" t="s">
        <v>5041</v>
      </c>
      <c r="B450" s="39" t="s">
        <v>3319</v>
      </c>
      <c r="C450" s="39"/>
      <c r="D450" s="39"/>
      <c r="E450" s="39"/>
      <c r="F450" s="39"/>
      <c r="G450" s="39"/>
      <c r="H450" s="39"/>
      <c r="I450" s="39"/>
      <c r="J450" s="39"/>
      <c r="K450" s="39" t="s">
        <v>266</v>
      </c>
      <c r="L450" s="39" t="s">
        <v>267</v>
      </c>
      <c r="M450" s="39" t="s">
        <v>2884</v>
      </c>
      <c r="N450" s="39" t="s">
        <v>139</v>
      </c>
      <c r="O450" s="39" t="s">
        <v>2870</v>
      </c>
      <c r="P450" s="39" t="str">
        <f t="shared" si="6"/>
        <v>CCM Born</v>
      </c>
      <c r="Q450" s="39">
        <v>1</v>
      </c>
      <c r="R450" s="68" t="s">
        <v>2</v>
      </c>
    </row>
    <row r="451" spans="1:18" x14ac:dyDescent="0.3">
      <c r="A451" s="67" t="s">
        <v>5042</v>
      </c>
      <c r="B451" s="39" t="s">
        <v>3320</v>
      </c>
      <c r="C451" s="39"/>
      <c r="D451" s="39"/>
      <c r="E451" s="39"/>
      <c r="F451" s="39"/>
      <c r="G451" s="39"/>
      <c r="H451" s="39"/>
      <c r="I451" s="39"/>
      <c r="J451" s="39"/>
      <c r="K451" s="39" t="s">
        <v>2607</v>
      </c>
      <c r="L451" s="39" t="s">
        <v>2608</v>
      </c>
      <c r="M451" s="39" t="s">
        <v>2880</v>
      </c>
      <c r="N451" s="39" t="s">
        <v>64</v>
      </c>
      <c r="O451" s="39" t="s">
        <v>2870</v>
      </c>
      <c r="P451" s="39" t="str">
        <f t="shared" si="6"/>
        <v>CCM Born</v>
      </c>
      <c r="Q451" s="39">
        <v>1</v>
      </c>
      <c r="R451" s="68" t="s">
        <v>2</v>
      </c>
    </row>
    <row r="452" spans="1:18" x14ac:dyDescent="0.3">
      <c r="A452" s="67" t="s">
        <v>5043</v>
      </c>
      <c r="B452" s="39" t="s">
        <v>3321</v>
      </c>
      <c r="C452" s="39"/>
      <c r="D452" s="39"/>
      <c r="E452" s="39"/>
      <c r="F452" s="39"/>
      <c r="G452" s="39"/>
      <c r="H452" s="39"/>
      <c r="I452" s="39"/>
      <c r="J452" s="39"/>
      <c r="K452" s="39" t="s">
        <v>132</v>
      </c>
      <c r="L452" s="39" t="s">
        <v>133</v>
      </c>
      <c r="M452" s="39" t="s">
        <v>2869</v>
      </c>
      <c r="N452" s="39" t="s">
        <v>89</v>
      </c>
      <c r="O452" s="39" t="s">
        <v>2870</v>
      </c>
      <c r="P452" s="39" t="str">
        <f t="shared" si="6"/>
        <v>CCM Born</v>
      </c>
      <c r="Q452" s="39">
        <v>1</v>
      </c>
      <c r="R452" s="68" t="s">
        <v>2</v>
      </c>
    </row>
    <row r="453" spans="1:18" x14ac:dyDescent="0.3">
      <c r="A453" s="67" t="s">
        <v>5044</v>
      </c>
      <c r="B453" s="39" t="s">
        <v>3322</v>
      </c>
      <c r="C453" s="39"/>
      <c r="D453" s="39"/>
      <c r="E453" s="39"/>
      <c r="F453" s="39"/>
      <c r="G453" s="39"/>
      <c r="H453" s="39"/>
      <c r="I453" s="39"/>
      <c r="J453" s="39"/>
      <c r="K453" s="39" t="s">
        <v>132</v>
      </c>
      <c r="L453" s="39" t="s">
        <v>133</v>
      </c>
      <c r="M453" s="39" t="s">
        <v>2869</v>
      </c>
      <c r="N453" s="39" t="s">
        <v>89</v>
      </c>
      <c r="O453" s="39" t="s">
        <v>2870</v>
      </c>
      <c r="P453" s="39" t="str">
        <f t="shared" si="6"/>
        <v>CCM Born</v>
      </c>
      <c r="Q453" s="39">
        <v>1</v>
      </c>
      <c r="R453" s="68" t="s">
        <v>2</v>
      </c>
    </row>
    <row r="454" spans="1:18" x14ac:dyDescent="0.3">
      <c r="A454" s="67" t="s">
        <v>5045</v>
      </c>
      <c r="B454" s="39" t="s">
        <v>3323</v>
      </c>
      <c r="C454" s="39"/>
      <c r="D454" s="39"/>
      <c r="E454" s="39"/>
      <c r="F454" s="39"/>
      <c r="G454" s="39"/>
      <c r="H454" s="39"/>
      <c r="I454" s="39"/>
      <c r="J454" s="39"/>
      <c r="K454" s="39" t="s">
        <v>132</v>
      </c>
      <c r="L454" s="39" t="s">
        <v>133</v>
      </c>
      <c r="M454" s="39" t="s">
        <v>2869</v>
      </c>
      <c r="N454" s="39" t="s">
        <v>89</v>
      </c>
      <c r="O454" s="39" t="s">
        <v>2870</v>
      </c>
      <c r="P454" s="39" t="str">
        <f t="shared" si="6"/>
        <v>CCM Born</v>
      </c>
      <c r="Q454" s="39">
        <v>1</v>
      </c>
      <c r="R454" s="68" t="s">
        <v>2</v>
      </c>
    </row>
    <row r="455" spans="1:18" x14ac:dyDescent="0.3">
      <c r="A455" s="67" t="s">
        <v>5046</v>
      </c>
      <c r="B455" s="39" t="s">
        <v>3324</v>
      </c>
      <c r="C455" s="39"/>
      <c r="D455" s="39"/>
      <c r="E455" s="39"/>
      <c r="F455" s="39"/>
      <c r="G455" s="39"/>
      <c r="H455" s="39"/>
      <c r="I455" s="39"/>
      <c r="J455" s="39"/>
      <c r="K455" s="39" t="s">
        <v>132</v>
      </c>
      <c r="L455" s="39" t="s">
        <v>133</v>
      </c>
      <c r="M455" s="39" t="s">
        <v>2869</v>
      </c>
      <c r="N455" s="39" t="s">
        <v>89</v>
      </c>
      <c r="O455" s="39" t="s">
        <v>2870</v>
      </c>
      <c r="P455" s="39" t="str">
        <f t="shared" si="6"/>
        <v>CCM Born</v>
      </c>
      <c r="Q455" s="39">
        <v>1</v>
      </c>
      <c r="R455" s="68" t="s">
        <v>2</v>
      </c>
    </row>
    <row r="456" spans="1:18" x14ac:dyDescent="0.3">
      <c r="A456" s="67" t="s">
        <v>5047</v>
      </c>
      <c r="B456" s="39" t="s">
        <v>3325</v>
      </c>
      <c r="C456" s="39"/>
      <c r="D456" s="39"/>
      <c r="E456" s="39"/>
      <c r="F456" s="39"/>
      <c r="G456" s="39"/>
      <c r="H456" s="39"/>
      <c r="I456" s="39"/>
      <c r="J456" s="39"/>
      <c r="K456" s="39" t="s">
        <v>132</v>
      </c>
      <c r="L456" s="39" t="s">
        <v>133</v>
      </c>
      <c r="M456" s="39" t="s">
        <v>2869</v>
      </c>
      <c r="N456" s="39" t="s">
        <v>89</v>
      </c>
      <c r="O456" s="39" t="s">
        <v>2870</v>
      </c>
      <c r="P456" s="39" t="str">
        <f t="shared" ref="P456:P519" si="7">_xlfn.XLOOKUP(O456,$X$12:$X$14,$Z$12:$Z$14)</f>
        <v>CCM Born</v>
      </c>
      <c r="Q456" s="39">
        <v>1</v>
      </c>
      <c r="R456" s="68" t="s">
        <v>2</v>
      </c>
    </row>
    <row r="457" spans="1:18" x14ac:dyDescent="0.3">
      <c r="A457" s="67" t="s">
        <v>5048</v>
      </c>
      <c r="B457" s="39" t="s">
        <v>3078</v>
      </c>
      <c r="C457" s="39"/>
      <c r="D457" s="39"/>
      <c r="E457" s="39"/>
      <c r="F457" s="39"/>
      <c r="G457" s="39"/>
      <c r="H457" s="39"/>
      <c r="I457" s="39"/>
      <c r="J457" s="39"/>
      <c r="K457" s="39" t="s">
        <v>2872</v>
      </c>
      <c r="L457" s="39" t="s">
        <v>6701</v>
      </c>
      <c r="M457" s="39" t="s">
        <v>2873</v>
      </c>
      <c r="N457" s="39" t="s">
        <v>6700</v>
      </c>
      <c r="O457" s="39" t="s">
        <v>2870</v>
      </c>
      <c r="P457" s="39" t="str">
        <f t="shared" si="7"/>
        <v>CCM Born</v>
      </c>
      <c r="Q457" s="39">
        <v>27</v>
      </c>
      <c r="R457" s="68" t="s">
        <v>2</v>
      </c>
    </row>
    <row r="458" spans="1:18" x14ac:dyDescent="0.3">
      <c r="A458" s="67" t="s">
        <v>5049</v>
      </c>
      <c r="B458" s="39" t="s">
        <v>3326</v>
      </c>
      <c r="C458" s="39"/>
      <c r="D458" s="39"/>
      <c r="E458" s="39"/>
      <c r="F458" s="39"/>
      <c r="G458" s="39"/>
      <c r="H458" s="39"/>
      <c r="I458" s="39"/>
      <c r="J458" s="39"/>
      <c r="K458" s="39" t="s">
        <v>2872</v>
      </c>
      <c r="L458" s="39" t="s">
        <v>6701</v>
      </c>
      <c r="M458" s="39" t="s">
        <v>2873</v>
      </c>
      <c r="N458" s="39" t="s">
        <v>6700</v>
      </c>
      <c r="O458" s="39" t="s">
        <v>2870</v>
      </c>
      <c r="P458" s="39" t="str">
        <f t="shared" si="7"/>
        <v>CCM Born</v>
      </c>
      <c r="Q458" s="39">
        <v>9</v>
      </c>
      <c r="R458" s="68" t="s">
        <v>2</v>
      </c>
    </row>
    <row r="459" spans="1:18" x14ac:dyDescent="0.3">
      <c r="A459" s="67" t="s">
        <v>5050</v>
      </c>
      <c r="B459" s="39" t="s">
        <v>3327</v>
      </c>
      <c r="C459" s="39"/>
      <c r="D459" s="39"/>
      <c r="E459" s="39"/>
      <c r="F459" s="39"/>
      <c r="G459" s="39"/>
      <c r="H459" s="39"/>
      <c r="I459" s="39"/>
      <c r="J459" s="39"/>
      <c r="K459" s="39" t="s">
        <v>2872</v>
      </c>
      <c r="L459" s="39" t="s">
        <v>6701</v>
      </c>
      <c r="M459" s="39" t="s">
        <v>2873</v>
      </c>
      <c r="N459" s="39" t="s">
        <v>6700</v>
      </c>
      <c r="O459" s="39" t="s">
        <v>2870</v>
      </c>
      <c r="P459" s="39" t="str">
        <f t="shared" si="7"/>
        <v>CCM Born</v>
      </c>
      <c r="Q459" s="39">
        <v>200</v>
      </c>
      <c r="R459" s="68" t="s">
        <v>2</v>
      </c>
    </row>
    <row r="460" spans="1:18" x14ac:dyDescent="0.3">
      <c r="A460" s="67" t="s">
        <v>5051</v>
      </c>
      <c r="B460" s="39" t="s">
        <v>3328</v>
      </c>
      <c r="C460" s="39"/>
      <c r="D460" s="39"/>
      <c r="E460" s="39"/>
      <c r="F460" s="39"/>
      <c r="G460" s="39"/>
      <c r="H460" s="39"/>
      <c r="I460" s="39"/>
      <c r="J460" s="39"/>
      <c r="K460" s="39" t="s">
        <v>2872</v>
      </c>
      <c r="L460" s="39" t="s">
        <v>6701</v>
      </c>
      <c r="M460" s="39" t="s">
        <v>2873</v>
      </c>
      <c r="N460" s="39" t="s">
        <v>6700</v>
      </c>
      <c r="O460" s="39" t="s">
        <v>2870</v>
      </c>
      <c r="P460" s="39" t="str">
        <f t="shared" si="7"/>
        <v>CCM Born</v>
      </c>
      <c r="Q460" s="39">
        <v>1</v>
      </c>
      <c r="R460" s="68" t="s">
        <v>2</v>
      </c>
    </row>
    <row r="461" spans="1:18" x14ac:dyDescent="0.3">
      <c r="A461" s="67" t="s">
        <v>5052</v>
      </c>
      <c r="B461" s="39" t="s">
        <v>3329</v>
      </c>
      <c r="C461" s="39"/>
      <c r="D461" s="39"/>
      <c r="E461" s="39"/>
      <c r="F461" s="39"/>
      <c r="G461" s="39"/>
      <c r="H461" s="39"/>
      <c r="I461" s="39"/>
      <c r="J461" s="39"/>
      <c r="K461" s="39" t="s">
        <v>2872</v>
      </c>
      <c r="L461" s="39" t="s">
        <v>6701</v>
      </c>
      <c r="M461" s="39" t="s">
        <v>2873</v>
      </c>
      <c r="N461" s="39" t="s">
        <v>6700</v>
      </c>
      <c r="O461" s="39" t="s">
        <v>2870</v>
      </c>
      <c r="P461" s="39" t="str">
        <f t="shared" si="7"/>
        <v>CCM Born</v>
      </c>
      <c r="Q461" s="39">
        <v>200</v>
      </c>
      <c r="R461" s="68" t="s">
        <v>2</v>
      </c>
    </row>
    <row r="462" spans="1:18" x14ac:dyDescent="0.3">
      <c r="A462" s="67" t="s">
        <v>5053</v>
      </c>
      <c r="B462" s="39" t="s">
        <v>3081</v>
      </c>
      <c r="C462" s="39"/>
      <c r="D462" s="39"/>
      <c r="E462" s="39"/>
      <c r="F462" s="39"/>
      <c r="G462" s="39"/>
      <c r="H462" s="39"/>
      <c r="I462" s="39"/>
      <c r="J462" s="39"/>
      <c r="K462" s="39" t="s">
        <v>2711</v>
      </c>
      <c r="L462" s="39" t="s">
        <v>2712</v>
      </c>
      <c r="M462" s="39" t="s">
        <v>3082</v>
      </c>
      <c r="N462" s="39" t="s">
        <v>616</v>
      </c>
      <c r="O462" s="39" t="s">
        <v>2870</v>
      </c>
      <c r="P462" s="39" t="str">
        <f t="shared" si="7"/>
        <v>CCM Born</v>
      </c>
      <c r="Q462" s="39">
        <v>1</v>
      </c>
      <c r="R462" s="68" t="s">
        <v>2</v>
      </c>
    </row>
    <row r="463" spans="1:18" x14ac:dyDescent="0.3">
      <c r="A463" s="67" t="s">
        <v>5054</v>
      </c>
      <c r="B463" s="39" t="s">
        <v>3330</v>
      </c>
      <c r="C463" s="39"/>
      <c r="D463" s="39"/>
      <c r="E463" s="39"/>
      <c r="F463" s="39"/>
      <c r="G463" s="39"/>
      <c r="H463" s="39"/>
      <c r="I463" s="39"/>
      <c r="J463" s="39"/>
      <c r="K463" s="39" t="s">
        <v>1099</v>
      </c>
      <c r="L463" s="39" t="s">
        <v>1100</v>
      </c>
      <c r="M463" s="39" t="s">
        <v>2991</v>
      </c>
      <c r="N463" s="39" t="s">
        <v>17</v>
      </c>
      <c r="O463" s="39" t="s">
        <v>2870</v>
      </c>
      <c r="P463" s="39" t="str">
        <f t="shared" si="7"/>
        <v>CCM Born</v>
      </c>
      <c r="Q463" s="39">
        <v>1</v>
      </c>
      <c r="R463" s="68" t="s">
        <v>2</v>
      </c>
    </row>
    <row r="464" spans="1:18" x14ac:dyDescent="0.3">
      <c r="A464" s="67" t="s">
        <v>5055</v>
      </c>
      <c r="B464" s="39" t="s">
        <v>3331</v>
      </c>
      <c r="C464" s="39"/>
      <c r="D464" s="39"/>
      <c r="E464" s="39"/>
      <c r="F464" s="39"/>
      <c r="G464" s="39"/>
      <c r="H464" s="39"/>
      <c r="I464" s="39"/>
      <c r="J464" s="39"/>
      <c r="K464" s="39" t="s">
        <v>893</v>
      </c>
      <c r="L464" s="39" t="s">
        <v>894</v>
      </c>
      <c r="M464" s="39" t="s">
        <v>2991</v>
      </c>
      <c r="N464" s="39" t="s">
        <v>17</v>
      </c>
      <c r="O464" s="39" t="s">
        <v>2870</v>
      </c>
      <c r="P464" s="39" t="str">
        <f t="shared" si="7"/>
        <v>CCM Born</v>
      </c>
      <c r="Q464" s="39">
        <v>1</v>
      </c>
      <c r="R464" s="68" t="s">
        <v>2</v>
      </c>
    </row>
    <row r="465" spans="1:18" x14ac:dyDescent="0.3">
      <c r="A465" s="67" t="s">
        <v>5056</v>
      </c>
      <c r="B465" s="39" t="s">
        <v>3332</v>
      </c>
      <c r="C465" s="39"/>
      <c r="D465" s="39"/>
      <c r="E465" s="39"/>
      <c r="F465" s="39"/>
      <c r="G465" s="39"/>
      <c r="H465" s="39"/>
      <c r="I465" s="39"/>
      <c r="J465" s="39"/>
      <c r="K465" s="39" t="s">
        <v>90</v>
      </c>
      <c r="L465" s="39" t="s">
        <v>91</v>
      </c>
      <c r="M465" s="39" t="s">
        <v>2869</v>
      </c>
      <c r="N465" s="39" t="s">
        <v>89</v>
      </c>
      <c r="O465" s="39" t="s">
        <v>2870</v>
      </c>
      <c r="P465" s="39" t="str">
        <f t="shared" si="7"/>
        <v>CCM Born</v>
      </c>
      <c r="Q465" s="39">
        <v>1</v>
      </c>
      <c r="R465" s="68" t="s">
        <v>2</v>
      </c>
    </row>
    <row r="466" spans="1:18" x14ac:dyDescent="0.3">
      <c r="A466" s="67" t="s">
        <v>5057</v>
      </c>
      <c r="B466" s="39" t="s">
        <v>3333</v>
      </c>
      <c r="C466" s="39"/>
      <c r="D466" s="39"/>
      <c r="E466" s="39"/>
      <c r="F466" s="39"/>
      <c r="G466" s="39"/>
      <c r="H466" s="39"/>
      <c r="I466" s="39"/>
      <c r="J466" s="39"/>
      <c r="K466" s="39" t="s">
        <v>508</v>
      </c>
      <c r="L466" s="39" t="s">
        <v>509</v>
      </c>
      <c r="M466" s="39" t="s">
        <v>2869</v>
      </c>
      <c r="N466" s="39" t="s">
        <v>89</v>
      </c>
      <c r="O466" s="39" t="s">
        <v>2870</v>
      </c>
      <c r="P466" s="39" t="str">
        <f t="shared" si="7"/>
        <v>CCM Born</v>
      </c>
      <c r="Q466" s="39">
        <v>1</v>
      </c>
      <c r="R466" s="68" t="s">
        <v>2</v>
      </c>
    </row>
    <row r="467" spans="1:18" x14ac:dyDescent="0.3">
      <c r="A467" s="67" t="s">
        <v>5058</v>
      </c>
      <c r="B467" s="39" t="s">
        <v>3334</v>
      </c>
      <c r="C467" s="39"/>
      <c r="D467" s="39"/>
      <c r="E467" s="39"/>
      <c r="F467" s="39"/>
      <c r="G467" s="39"/>
      <c r="H467" s="39"/>
      <c r="I467" s="39"/>
      <c r="J467" s="39"/>
      <c r="K467" s="39" t="s">
        <v>735</v>
      </c>
      <c r="L467" s="39" t="s">
        <v>736</v>
      </c>
      <c r="M467" s="39" t="s">
        <v>3088</v>
      </c>
      <c r="N467" s="39" t="s">
        <v>114</v>
      </c>
      <c r="O467" s="39" t="s">
        <v>2870</v>
      </c>
      <c r="P467" s="39" t="str">
        <f t="shared" si="7"/>
        <v>CCM Born</v>
      </c>
      <c r="Q467" s="39">
        <v>1</v>
      </c>
      <c r="R467" s="68" t="s">
        <v>2</v>
      </c>
    </row>
    <row r="468" spans="1:18" x14ac:dyDescent="0.3">
      <c r="A468" s="67" t="s">
        <v>5059</v>
      </c>
      <c r="B468" s="39" t="s">
        <v>3335</v>
      </c>
      <c r="C468" s="39"/>
      <c r="D468" s="39"/>
      <c r="E468" s="39"/>
      <c r="F468" s="39"/>
      <c r="G468" s="39"/>
      <c r="H468" s="39"/>
      <c r="I468" s="39"/>
      <c r="J468" s="39"/>
      <c r="K468" s="39" t="s">
        <v>417</v>
      </c>
      <c r="L468" s="39" t="s">
        <v>418</v>
      </c>
      <c r="M468" s="39" t="s">
        <v>2869</v>
      </c>
      <c r="N468" s="39" t="s">
        <v>89</v>
      </c>
      <c r="O468" s="39" t="s">
        <v>2870</v>
      </c>
      <c r="P468" s="39" t="str">
        <f t="shared" si="7"/>
        <v>CCM Born</v>
      </c>
      <c r="Q468" s="39">
        <v>1</v>
      </c>
      <c r="R468" s="68" t="s">
        <v>2</v>
      </c>
    </row>
    <row r="469" spans="1:18" x14ac:dyDescent="0.3">
      <c r="A469" s="67" t="s">
        <v>5060</v>
      </c>
      <c r="B469" s="39" t="s">
        <v>3090</v>
      </c>
      <c r="C469" s="39"/>
      <c r="D469" s="39"/>
      <c r="E469" s="39"/>
      <c r="F469" s="39"/>
      <c r="G469" s="39"/>
      <c r="H469" s="39"/>
      <c r="I469" s="39"/>
      <c r="J469" s="39"/>
      <c r="K469" s="39" t="s">
        <v>2572</v>
      </c>
      <c r="L469" s="39" t="s">
        <v>2573</v>
      </c>
      <c r="M469" s="39" t="s">
        <v>2880</v>
      </c>
      <c r="N469" s="39" t="s">
        <v>64</v>
      </c>
      <c r="O469" s="39" t="s">
        <v>2870</v>
      </c>
      <c r="P469" s="39" t="str">
        <f t="shared" si="7"/>
        <v>CCM Born</v>
      </c>
      <c r="Q469" s="39">
        <v>12</v>
      </c>
      <c r="R469" s="68" t="s">
        <v>2</v>
      </c>
    </row>
    <row r="470" spans="1:18" x14ac:dyDescent="0.3">
      <c r="A470" s="67" t="s">
        <v>5061</v>
      </c>
      <c r="B470" s="39" t="s">
        <v>3336</v>
      </c>
      <c r="C470" s="39"/>
      <c r="D470" s="39"/>
      <c r="E470" s="39"/>
      <c r="F470" s="39"/>
      <c r="G470" s="39"/>
      <c r="H470" s="39"/>
      <c r="I470" s="39"/>
      <c r="J470" s="39"/>
      <c r="K470" s="39" t="s">
        <v>1380</v>
      </c>
      <c r="L470" s="39" t="s">
        <v>1381</v>
      </c>
      <c r="M470" s="39" t="s">
        <v>3093</v>
      </c>
      <c r="N470" s="39" t="s">
        <v>1373</v>
      </c>
      <c r="O470" s="39" t="s">
        <v>2870</v>
      </c>
      <c r="P470" s="39" t="str">
        <f t="shared" si="7"/>
        <v>CCM Born</v>
      </c>
      <c r="Q470" s="39">
        <v>4</v>
      </c>
      <c r="R470" s="68" t="s">
        <v>2</v>
      </c>
    </row>
    <row r="471" spans="1:18" x14ac:dyDescent="0.3">
      <c r="A471" s="67" t="s">
        <v>5062</v>
      </c>
      <c r="B471" s="39" t="s">
        <v>3336</v>
      </c>
      <c r="C471" s="39"/>
      <c r="D471" s="39"/>
      <c r="E471" s="39"/>
      <c r="F471" s="39"/>
      <c r="G471" s="39"/>
      <c r="H471" s="39"/>
      <c r="I471" s="39"/>
      <c r="J471" s="39"/>
      <c r="K471" s="39" t="s">
        <v>1380</v>
      </c>
      <c r="L471" s="39" t="s">
        <v>1381</v>
      </c>
      <c r="M471" s="39" t="s">
        <v>3093</v>
      </c>
      <c r="N471" s="39" t="s">
        <v>1373</v>
      </c>
      <c r="O471" s="39" t="s">
        <v>2870</v>
      </c>
      <c r="P471" s="39" t="str">
        <f t="shared" si="7"/>
        <v>CCM Born</v>
      </c>
      <c r="Q471" s="39">
        <v>4</v>
      </c>
      <c r="R471" s="68" t="s">
        <v>2</v>
      </c>
    </row>
    <row r="472" spans="1:18" x14ac:dyDescent="0.3">
      <c r="A472" s="67" t="s">
        <v>5063</v>
      </c>
      <c r="B472" s="39" t="s">
        <v>3091</v>
      </c>
      <c r="C472" s="39"/>
      <c r="D472" s="39"/>
      <c r="E472" s="39"/>
      <c r="F472" s="39"/>
      <c r="G472" s="39"/>
      <c r="H472" s="39"/>
      <c r="I472" s="39"/>
      <c r="J472" s="39"/>
      <c r="K472" s="39" t="s">
        <v>748</v>
      </c>
      <c r="L472" s="39" t="s">
        <v>749</v>
      </c>
      <c r="M472" s="39" t="s">
        <v>2878</v>
      </c>
      <c r="N472" s="39" t="s">
        <v>541</v>
      </c>
      <c r="O472" s="39" t="s">
        <v>2870</v>
      </c>
      <c r="P472" s="39" t="str">
        <f t="shared" si="7"/>
        <v>CCM Born</v>
      </c>
      <c r="Q472" s="39">
        <v>11</v>
      </c>
      <c r="R472" s="68" t="s">
        <v>2</v>
      </c>
    </row>
    <row r="473" spans="1:18" x14ac:dyDescent="0.3">
      <c r="A473" s="67" t="s">
        <v>5064</v>
      </c>
      <c r="B473" s="39" t="s">
        <v>3092</v>
      </c>
      <c r="C473" s="39"/>
      <c r="D473" s="39"/>
      <c r="E473" s="39"/>
      <c r="F473" s="39"/>
      <c r="G473" s="39"/>
      <c r="H473" s="39"/>
      <c r="I473" s="39"/>
      <c r="J473" s="39"/>
      <c r="K473" s="39" t="s">
        <v>1374</v>
      </c>
      <c r="L473" s="39" t="s">
        <v>1375</v>
      </c>
      <c r="M473" s="39" t="s">
        <v>3093</v>
      </c>
      <c r="N473" s="39" t="s">
        <v>1373</v>
      </c>
      <c r="O473" s="39" t="s">
        <v>2870</v>
      </c>
      <c r="P473" s="39" t="str">
        <f t="shared" si="7"/>
        <v>CCM Born</v>
      </c>
      <c r="Q473" s="39">
        <v>1</v>
      </c>
      <c r="R473" s="68" t="s">
        <v>2</v>
      </c>
    </row>
    <row r="474" spans="1:18" x14ac:dyDescent="0.3">
      <c r="A474" s="67" t="s">
        <v>5065</v>
      </c>
      <c r="B474" s="39" t="s">
        <v>3094</v>
      </c>
      <c r="C474" s="39"/>
      <c r="D474" s="39"/>
      <c r="E474" s="39"/>
      <c r="F474" s="39"/>
      <c r="G474" s="39"/>
      <c r="H474" s="39"/>
      <c r="I474" s="39"/>
      <c r="J474" s="39"/>
      <c r="K474" s="39" t="s">
        <v>6750</v>
      </c>
      <c r="L474" s="39" t="s">
        <v>6751</v>
      </c>
      <c r="M474" s="39" t="s">
        <v>3095</v>
      </c>
      <c r="N474" s="39" t="s">
        <v>884</v>
      </c>
      <c r="O474" s="39" t="s">
        <v>2870</v>
      </c>
      <c r="P474" s="39" t="str">
        <f t="shared" si="7"/>
        <v>CCM Born</v>
      </c>
      <c r="Q474" s="39">
        <v>1</v>
      </c>
      <c r="R474" s="68" t="s">
        <v>2</v>
      </c>
    </row>
    <row r="475" spans="1:18" x14ac:dyDescent="0.3">
      <c r="A475" s="67" t="s">
        <v>5066</v>
      </c>
      <c r="B475" s="39" t="s">
        <v>3337</v>
      </c>
      <c r="C475" s="39"/>
      <c r="D475" s="39"/>
      <c r="E475" s="39"/>
      <c r="F475" s="39"/>
      <c r="G475" s="39"/>
      <c r="H475" s="39"/>
      <c r="I475" s="39"/>
      <c r="J475" s="39"/>
      <c r="K475" s="39" t="s">
        <v>204</v>
      </c>
      <c r="L475" s="39" t="s">
        <v>205</v>
      </c>
      <c r="M475" s="39" t="s">
        <v>2884</v>
      </c>
      <c r="N475" s="39" t="s">
        <v>139</v>
      </c>
      <c r="O475" s="39" t="s">
        <v>2870</v>
      </c>
      <c r="P475" s="39" t="str">
        <f t="shared" si="7"/>
        <v>CCM Born</v>
      </c>
      <c r="Q475" s="39">
        <v>18</v>
      </c>
      <c r="R475" s="68" t="s">
        <v>2</v>
      </c>
    </row>
    <row r="476" spans="1:18" x14ac:dyDescent="0.3">
      <c r="A476" s="67" t="s">
        <v>5067</v>
      </c>
      <c r="B476" s="39" t="s">
        <v>3338</v>
      </c>
      <c r="C476" s="39"/>
      <c r="D476" s="39"/>
      <c r="E476" s="39"/>
      <c r="F476" s="39"/>
      <c r="G476" s="39"/>
      <c r="H476" s="39"/>
      <c r="I476" s="39"/>
      <c r="J476" s="39"/>
      <c r="K476" s="39" t="s">
        <v>1670</v>
      </c>
      <c r="L476" s="39" t="s">
        <v>1671</v>
      </c>
      <c r="M476" s="39" t="s">
        <v>2869</v>
      </c>
      <c r="N476" s="39" t="s">
        <v>89</v>
      </c>
      <c r="O476" s="39" t="s">
        <v>2870</v>
      </c>
      <c r="P476" s="39" t="str">
        <f t="shared" si="7"/>
        <v>CCM Born</v>
      </c>
      <c r="Q476" s="39">
        <v>1</v>
      </c>
      <c r="R476" s="68" t="s">
        <v>2</v>
      </c>
    </row>
    <row r="477" spans="1:18" x14ac:dyDescent="0.3">
      <c r="A477" s="67" t="s">
        <v>5068</v>
      </c>
      <c r="B477" s="39" t="s">
        <v>3096</v>
      </c>
      <c r="C477" s="39"/>
      <c r="D477" s="39"/>
      <c r="E477" s="39"/>
      <c r="F477" s="39"/>
      <c r="G477" s="39"/>
      <c r="H477" s="39"/>
      <c r="I477" s="39"/>
      <c r="J477" s="39"/>
      <c r="K477" s="39" t="s">
        <v>3097</v>
      </c>
      <c r="L477" s="39" t="s">
        <v>6713</v>
      </c>
      <c r="M477" s="39" t="s">
        <v>3082</v>
      </c>
      <c r="N477" s="39" t="s">
        <v>616</v>
      </c>
      <c r="O477" s="39" t="s">
        <v>2870</v>
      </c>
      <c r="P477" s="39" t="str">
        <f t="shared" si="7"/>
        <v>CCM Born</v>
      </c>
      <c r="Q477" s="39">
        <v>9</v>
      </c>
      <c r="R477" s="68" t="s">
        <v>2</v>
      </c>
    </row>
    <row r="478" spans="1:18" x14ac:dyDescent="0.3">
      <c r="A478" s="67" t="s">
        <v>5069</v>
      </c>
      <c r="B478" s="39" t="s">
        <v>3098</v>
      </c>
      <c r="C478" s="39"/>
      <c r="D478" s="39"/>
      <c r="E478" s="39"/>
      <c r="F478" s="39"/>
      <c r="G478" s="39"/>
      <c r="H478" s="39"/>
      <c r="I478" s="39"/>
      <c r="J478" s="39"/>
      <c r="K478" s="39" t="s">
        <v>246</v>
      </c>
      <c r="L478" s="39" t="s">
        <v>247</v>
      </c>
      <c r="M478" s="39" t="s">
        <v>2884</v>
      </c>
      <c r="N478" s="39" t="s">
        <v>139</v>
      </c>
      <c r="O478" s="39" t="s">
        <v>2870</v>
      </c>
      <c r="P478" s="39" t="str">
        <f t="shared" si="7"/>
        <v>CCM Born</v>
      </c>
      <c r="Q478" s="39">
        <v>22</v>
      </c>
      <c r="R478" s="68" t="s">
        <v>2</v>
      </c>
    </row>
    <row r="479" spans="1:18" x14ac:dyDescent="0.3">
      <c r="A479" s="67" t="s">
        <v>5070</v>
      </c>
      <c r="B479" s="39" t="s">
        <v>3099</v>
      </c>
      <c r="C479" s="39"/>
      <c r="D479" s="39"/>
      <c r="E479" s="39"/>
      <c r="F479" s="39"/>
      <c r="G479" s="39"/>
      <c r="H479" s="39"/>
      <c r="I479" s="39"/>
      <c r="J479" s="39"/>
      <c r="K479" s="39" t="s">
        <v>246</v>
      </c>
      <c r="L479" s="39" t="s">
        <v>247</v>
      </c>
      <c r="M479" s="39" t="s">
        <v>2884</v>
      </c>
      <c r="N479" s="39" t="s">
        <v>139</v>
      </c>
      <c r="O479" s="39" t="s">
        <v>2870</v>
      </c>
      <c r="P479" s="39" t="str">
        <f t="shared" si="7"/>
        <v>CCM Born</v>
      </c>
      <c r="Q479" s="39">
        <v>4</v>
      </c>
      <c r="R479" s="68" t="s">
        <v>2</v>
      </c>
    </row>
    <row r="480" spans="1:18" x14ac:dyDescent="0.3">
      <c r="A480" s="67" t="s">
        <v>5071</v>
      </c>
      <c r="B480" s="39" t="s">
        <v>3100</v>
      </c>
      <c r="C480" s="39"/>
      <c r="D480" s="39"/>
      <c r="E480" s="39"/>
      <c r="F480" s="39"/>
      <c r="G480" s="39"/>
      <c r="H480" s="39"/>
      <c r="I480" s="39"/>
      <c r="J480" s="39"/>
      <c r="K480" s="39" t="s">
        <v>246</v>
      </c>
      <c r="L480" s="39" t="s">
        <v>247</v>
      </c>
      <c r="M480" s="39" t="s">
        <v>2884</v>
      </c>
      <c r="N480" s="39" t="s">
        <v>139</v>
      </c>
      <c r="O480" s="39" t="s">
        <v>2870</v>
      </c>
      <c r="P480" s="39" t="str">
        <f t="shared" si="7"/>
        <v>CCM Born</v>
      </c>
      <c r="Q480" s="39">
        <v>9</v>
      </c>
      <c r="R480" s="68" t="s">
        <v>2</v>
      </c>
    </row>
    <row r="481" spans="1:18" x14ac:dyDescent="0.3">
      <c r="A481" s="67" t="s">
        <v>5072</v>
      </c>
      <c r="B481" s="39" t="s">
        <v>3100</v>
      </c>
      <c r="C481" s="39"/>
      <c r="D481" s="39"/>
      <c r="E481" s="39"/>
      <c r="F481" s="39"/>
      <c r="G481" s="39"/>
      <c r="H481" s="39"/>
      <c r="I481" s="39"/>
      <c r="J481" s="39"/>
      <c r="K481" s="39" t="s">
        <v>246</v>
      </c>
      <c r="L481" s="39" t="s">
        <v>247</v>
      </c>
      <c r="M481" s="39" t="s">
        <v>2884</v>
      </c>
      <c r="N481" s="39" t="s">
        <v>139</v>
      </c>
      <c r="O481" s="39" t="s">
        <v>2870</v>
      </c>
      <c r="P481" s="39" t="str">
        <f t="shared" si="7"/>
        <v>CCM Born</v>
      </c>
      <c r="Q481" s="39">
        <v>13</v>
      </c>
      <c r="R481" s="68" t="s">
        <v>2</v>
      </c>
    </row>
    <row r="482" spans="1:18" x14ac:dyDescent="0.3">
      <c r="A482" s="67" t="s">
        <v>5073</v>
      </c>
      <c r="B482" s="39" t="s">
        <v>3101</v>
      </c>
      <c r="C482" s="39"/>
      <c r="D482" s="39"/>
      <c r="E482" s="39"/>
      <c r="F482" s="39"/>
      <c r="G482" s="39"/>
      <c r="H482" s="39"/>
      <c r="I482" s="39"/>
      <c r="J482" s="39"/>
      <c r="K482" s="39" t="s">
        <v>246</v>
      </c>
      <c r="L482" s="39" t="s">
        <v>247</v>
      </c>
      <c r="M482" s="39" t="s">
        <v>2884</v>
      </c>
      <c r="N482" s="39" t="s">
        <v>139</v>
      </c>
      <c r="O482" s="39" t="s">
        <v>2870</v>
      </c>
      <c r="P482" s="39" t="str">
        <f t="shared" si="7"/>
        <v>CCM Born</v>
      </c>
      <c r="Q482" s="39">
        <v>18</v>
      </c>
      <c r="R482" s="68" t="s">
        <v>2</v>
      </c>
    </row>
    <row r="483" spans="1:18" x14ac:dyDescent="0.3">
      <c r="A483" s="67" t="s">
        <v>5074</v>
      </c>
      <c r="B483" s="39" t="s">
        <v>3102</v>
      </c>
      <c r="C483" s="39"/>
      <c r="D483" s="39"/>
      <c r="E483" s="39"/>
      <c r="F483" s="39"/>
      <c r="G483" s="39"/>
      <c r="H483" s="39"/>
      <c r="I483" s="39"/>
      <c r="J483" s="39"/>
      <c r="K483" s="39" t="s">
        <v>246</v>
      </c>
      <c r="L483" s="39" t="s">
        <v>247</v>
      </c>
      <c r="M483" s="39" t="s">
        <v>2884</v>
      </c>
      <c r="N483" s="39" t="s">
        <v>139</v>
      </c>
      <c r="O483" s="39" t="s">
        <v>2870</v>
      </c>
      <c r="P483" s="39" t="str">
        <f t="shared" si="7"/>
        <v>CCM Born</v>
      </c>
      <c r="Q483" s="39">
        <v>19</v>
      </c>
      <c r="R483" s="68" t="s">
        <v>2</v>
      </c>
    </row>
    <row r="484" spans="1:18" x14ac:dyDescent="0.3">
      <c r="A484" s="67" t="s">
        <v>5075</v>
      </c>
      <c r="B484" s="39" t="s">
        <v>3339</v>
      </c>
      <c r="C484" s="39"/>
      <c r="D484" s="39"/>
      <c r="E484" s="39"/>
      <c r="F484" s="39"/>
      <c r="G484" s="39"/>
      <c r="H484" s="39"/>
      <c r="I484" s="39"/>
      <c r="J484" s="39"/>
      <c r="K484" s="39" t="s">
        <v>257</v>
      </c>
      <c r="L484" s="39" t="s">
        <v>258</v>
      </c>
      <c r="M484" s="39" t="s">
        <v>2884</v>
      </c>
      <c r="N484" s="39" t="s">
        <v>139</v>
      </c>
      <c r="O484" s="39" t="s">
        <v>2870</v>
      </c>
      <c r="P484" s="39" t="str">
        <f t="shared" si="7"/>
        <v>CCM Born</v>
      </c>
      <c r="Q484" s="39">
        <v>31</v>
      </c>
      <c r="R484" s="68" t="s">
        <v>2</v>
      </c>
    </row>
    <row r="485" spans="1:18" x14ac:dyDescent="0.3">
      <c r="A485" s="67" t="s">
        <v>5076</v>
      </c>
      <c r="B485" s="39" t="s">
        <v>3104</v>
      </c>
      <c r="C485" s="39"/>
      <c r="D485" s="39"/>
      <c r="E485" s="39"/>
      <c r="F485" s="39"/>
      <c r="G485" s="39"/>
      <c r="H485" s="39"/>
      <c r="I485" s="39"/>
      <c r="J485" s="39"/>
      <c r="K485" s="39" t="s">
        <v>1419</v>
      </c>
      <c r="L485" s="39" t="s">
        <v>1420</v>
      </c>
      <c r="M485" s="39" t="s">
        <v>2884</v>
      </c>
      <c r="N485" s="39" t="s">
        <v>139</v>
      </c>
      <c r="O485" s="39" t="s">
        <v>2870</v>
      </c>
      <c r="P485" s="39" t="str">
        <f t="shared" si="7"/>
        <v>CCM Born</v>
      </c>
      <c r="Q485" s="39">
        <v>15</v>
      </c>
      <c r="R485" s="68" t="s">
        <v>2</v>
      </c>
    </row>
    <row r="486" spans="1:18" x14ac:dyDescent="0.3">
      <c r="A486" s="67" t="s">
        <v>5077</v>
      </c>
      <c r="B486" s="39" t="s">
        <v>3105</v>
      </c>
      <c r="C486" s="39"/>
      <c r="D486" s="39"/>
      <c r="E486" s="39"/>
      <c r="F486" s="39"/>
      <c r="G486" s="39"/>
      <c r="H486" s="39"/>
      <c r="I486" s="39"/>
      <c r="J486" s="39"/>
      <c r="K486" s="39" t="s">
        <v>246</v>
      </c>
      <c r="L486" s="39" t="s">
        <v>247</v>
      </c>
      <c r="M486" s="39" t="s">
        <v>2884</v>
      </c>
      <c r="N486" s="39" t="s">
        <v>139</v>
      </c>
      <c r="O486" s="39" t="s">
        <v>2870</v>
      </c>
      <c r="P486" s="39" t="str">
        <f t="shared" si="7"/>
        <v>CCM Born</v>
      </c>
      <c r="Q486" s="39">
        <v>30</v>
      </c>
      <c r="R486" s="68" t="s">
        <v>2</v>
      </c>
    </row>
    <row r="487" spans="1:18" x14ac:dyDescent="0.3">
      <c r="A487" s="67" t="s">
        <v>5078</v>
      </c>
      <c r="B487" s="39" t="s">
        <v>3340</v>
      </c>
      <c r="C487" s="39"/>
      <c r="D487" s="39"/>
      <c r="E487" s="39"/>
      <c r="F487" s="39"/>
      <c r="G487" s="39"/>
      <c r="H487" s="39"/>
      <c r="I487" s="39"/>
      <c r="J487" s="39"/>
      <c r="K487" s="39" t="s">
        <v>497</v>
      </c>
      <c r="L487" s="39" t="s">
        <v>498</v>
      </c>
      <c r="M487" s="39" t="s">
        <v>3088</v>
      </c>
      <c r="N487" s="39" t="s">
        <v>114</v>
      </c>
      <c r="O487" s="39" t="s">
        <v>2870</v>
      </c>
      <c r="P487" s="39" t="str">
        <f t="shared" si="7"/>
        <v>CCM Born</v>
      </c>
      <c r="Q487" s="39">
        <v>2</v>
      </c>
      <c r="R487" s="68" t="s">
        <v>2</v>
      </c>
    </row>
    <row r="488" spans="1:18" x14ac:dyDescent="0.3">
      <c r="A488" s="67" t="s">
        <v>5079</v>
      </c>
      <c r="B488" s="39" t="s">
        <v>3107</v>
      </c>
      <c r="C488" s="39"/>
      <c r="D488" s="39"/>
      <c r="E488" s="39"/>
      <c r="F488" s="39"/>
      <c r="G488" s="39"/>
      <c r="H488" s="39"/>
      <c r="I488" s="39"/>
      <c r="J488" s="39"/>
      <c r="K488" s="39" t="s">
        <v>246</v>
      </c>
      <c r="L488" s="39" t="s">
        <v>247</v>
      </c>
      <c r="M488" s="39" t="s">
        <v>2884</v>
      </c>
      <c r="N488" s="39" t="s">
        <v>139</v>
      </c>
      <c r="O488" s="39" t="s">
        <v>2870</v>
      </c>
      <c r="P488" s="39" t="str">
        <f t="shared" si="7"/>
        <v>CCM Born</v>
      </c>
      <c r="Q488" s="39">
        <v>5</v>
      </c>
      <c r="R488" s="68" t="s">
        <v>2</v>
      </c>
    </row>
    <row r="489" spans="1:18" x14ac:dyDescent="0.3">
      <c r="A489" s="67" t="s">
        <v>5080</v>
      </c>
      <c r="B489" s="39" t="s">
        <v>3341</v>
      </c>
      <c r="C489" s="39"/>
      <c r="D489" s="39"/>
      <c r="E489" s="39"/>
      <c r="F489" s="39"/>
      <c r="G489" s="39"/>
      <c r="H489" s="39"/>
      <c r="I489" s="39"/>
      <c r="J489" s="39"/>
      <c r="K489" s="39" t="s">
        <v>662</v>
      </c>
      <c r="L489" s="39" t="s">
        <v>663</v>
      </c>
      <c r="M489" s="39" t="s">
        <v>2887</v>
      </c>
      <c r="N489" s="39" t="s">
        <v>519</v>
      </c>
      <c r="O489" s="39" t="s">
        <v>2870</v>
      </c>
      <c r="P489" s="39" t="str">
        <f t="shared" si="7"/>
        <v>CCM Born</v>
      </c>
      <c r="Q489" s="39">
        <v>253</v>
      </c>
      <c r="R489" s="68" t="s">
        <v>2</v>
      </c>
    </row>
    <row r="490" spans="1:18" x14ac:dyDescent="0.3">
      <c r="A490" s="67" t="s">
        <v>5081</v>
      </c>
      <c r="B490" s="39" t="s">
        <v>3342</v>
      </c>
      <c r="C490" s="39"/>
      <c r="D490" s="39"/>
      <c r="E490" s="39"/>
      <c r="F490" s="39"/>
      <c r="G490" s="39"/>
      <c r="H490" s="39"/>
      <c r="I490" s="39"/>
      <c r="J490" s="39"/>
      <c r="K490" s="39" t="s">
        <v>132</v>
      </c>
      <c r="L490" s="39" t="s">
        <v>133</v>
      </c>
      <c r="M490" s="39" t="s">
        <v>2869</v>
      </c>
      <c r="N490" s="39" t="s">
        <v>89</v>
      </c>
      <c r="O490" s="39" t="s">
        <v>2870</v>
      </c>
      <c r="P490" s="39" t="str">
        <f t="shared" si="7"/>
        <v>CCM Born</v>
      </c>
      <c r="Q490" s="39">
        <v>5</v>
      </c>
      <c r="R490" s="68" t="s">
        <v>2</v>
      </c>
    </row>
    <row r="491" spans="1:18" x14ac:dyDescent="0.3">
      <c r="A491" s="67" t="s">
        <v>5082</v>
      </c>
      <c r="B491" s="39" t="s">
        <v>3343</v>
      </c>
      <c r="C491" s="39"/>
      <c r="D491" s="39"/>
      <c r="E491" s="39"/>
      <c r="F491" s="39"/>
      <c r="G491" s="39"/>
      <c r="H491" s="39"/>
      <c r="I491" s="39"/>
      <c r="J491" s="39"/>
      <c r="K491" s="39" t="s">
        <v>6742</v>
      </c>
      <c r="L491" s="39" t="s">
        <v>6743</v>
      </c>
      <c r="M491" s="39" t="s">
        <v>2887</v>
      </c>
      <c r="N491" s="39" t="s">
        <v>519</v>
      </c>
      <c r="O491" s="39" t="s">
        <v>2870</v>
      </c>
      <c r="P491" s="39" t="str">
        <f t="shared" si="7"/>
        <v>CCM Born</v>
      </c>
      <c r="Q491" s="39">
        <v>1</v>
      </c>
      <c r="R491" s="68" t="s">
        <v>2</v>
      </c>
    </row>
    <row r="492" spans="1:18" x14ac:dyDescent="0.3">
      <c r="A492" s="67" t="s">
        <v>5083</v>
      </c>
      <c r="B492" s="39" t="s">
        <v>3344</v>
      </c>
      <c r="C492" s="39"/>
      <c r="D492" s="39"/>
      <c r="E492" s="39"/>
      <c r="F492" s="39"/>
      <c r="G492" s="39"/>
      <c r="H492" s="39"/>
      <c r="I492" s="39"/>
      <c r="J492" s="39"/>
      <c r="K492" s="39" t="s">
        <v>6742</v>
      </c>
      <c r="L492" s="39" t="s">
        <v>6743</v>
      </c>
      <c r="M492" s="39" t="s">
        <v>2887</v>
      </c>
      <c r="N492" s="39" t="s">
        <v>519</v>
      </c>
      <c r="O492" s="39" t="s">
        <v>2870</v>
      </c>
      <c r="P492" s="39" t="str">
        <f t="shared" si="7"/>
        <v>CCM Born</v>
      </c>
      <c r="Q492" s="39">
        <v>17</v>
      </c>
      <c r="R492" s="68" t="s">
        <v>2</v>
      </c>
    </row>
    <row r="493" spans="1:18" x14ac:dyDescent="0.3">
      <c r="A493" s="67" t="s">
        <v>5084</v>
      </c>
      <c r="B493" s="39" t="s">
        <v>3345</v>
      </c>
      <c r="C493" s="39"/>
      <c r="D493" s="39"/>
      <c r="E493" s="39"/>
      <c r="F493" s="39"/>
      <c r="G493" s="39"/>
      <c r="H493" s="39"/>
      <c r="I493" s="39"/>
      <c r="J493" s="39"/>
      <c r="K493" s="39" t="s">
        <v>6730</v>
      </c>
      <c r="L493" s="39" t="s">
        <v>6731</v>
      </c>
      <c r="M493" s="39" t="s">
        <v>2887</v>
      </c>
      <c r="N493" s="39" t="s">
        <v>519</v>
      </c>
      <c r="O493" s="39" t="s">
        <v>2870</v>
      </c>
      <c r="P493" s="39" t="str">
        <f t="shared" si="7"/>
        <v>CCM Born</v>
      </c>
      <c r="Q493" s="39">
        <v>1</v>
      </c>
      <c r="R493" s="68" t="s">
        <v>2</v>
      </c>
    </row>
    <row r="494" spans="1:18" x14ac:dyDescent="0.3">
      <c r="A494" s="67" t="s">
        <v>5085</v>
      </c>
      <c r="B494" s="39" t="s">
        <v>3346</v>
      </c>
      <c r="C494" s="39"/>
      <c r="D494" s="39"/>
      <c r="E494" s="39"/>
      <c r="F494" s="39"/>
      <c r="G494" s="39"/>
      <c r="H494" s="39"/>
      <c r="I494" s="39"/>
      <c r="J494" s="39"/>
      <c r="K494" s="39" t="s">
        <v>6730</v>
      </c>
      <c r="L494" s="39" t="s">
        <v>6731</v>
      </c>
      <c r="M494" s="39" t="s">
        <v>2887</v>
      </c>
      <c r="N494" s="39" t="s">
        <v>519</v>
      </c>
      <c r="O494" s="39" t="s">
        <v>2870</v>
      </c>
      <c r="P494" s="39" t="str">
        <f t="shared" si="7"/>
        <v>CCM Born</v>
      </c>
      <c r="Q494" s="39">
        <v>1</v>
      </c>
      <c r="R494" s="68" t="s">
        <v>2</v>
      </c>
    </row>
    <row r="495" spans="1:18" x14ac:dyDescent="0.3">
      <c r="A495" s="67" t="s">
        <v>5086</v>
      </c>
      <c r="B495" s="39" t="s">
        <v>3347</v>
      </c>
      <c r="C495" s="39"/>
      <c r="D495" s="39"/>
      <c r="E495" s="39"/>
      <c r="F495" s="39"/>
      <c r="G495" s="39"/>
      <c r="H495" s="39"/>
      <c r="I495" s="39"/>
      <c r="J495" s="39"/>
      <c r="K495" s="39" t="s">
        <v>2018</v>
      </c>
      <c r="L495" s="39" t="s">
        <v>2019</v>
      </c>
      <c r="M495" s="39" t="s">
        <v>2887</v>
      </c>
      <c r="N495" s="39" t="s">
        <v>519</v>
      </c>
      <c r="O495" s="39" t="s">
        <v>2870</v>
      </c>
      <c r="P495" s="39" t="str">
        <f t="shared" si="7"/>
        <v>CCM Born</v>
      </c>
      <c r="Q495" s="39">
        <v>1</v>
      </c>
      <c r="R495" s="68" t="s">
        <v>2</v>
      </c>
    </row>
    <row r="496" spans="1:18" x14ac:dyDescent="0.3">
      <c r="A496" s="67" t="s">
        <v>5087</v>
      </c>
      <c r="B496" s="39" t="s">
        <v>3348</v>
      </c>
      <c r="C496" s="39"/>
      <c r="D496" s="39"/>
      <c r="E496" s="39"/>
      <c r="F496" s="39"/>
      <c r="G496" s="39"/>
      <c r="H496" s="39"/>
      <c r="I496" s="39"/>
      <c r="J496" s="39"/>
      <c r="K496" s="39" t="s">
        <v>6730</v>
      </c>
      <c r="L496" s="39" t="s">
        <v>6731</v>
      </c>
      <c r="M496" s="39" t="s">
        <v>2887</v>
      </c>
      <c r="N496" s="39" t="s">
        <v>519</v>
      </c>
      <c r="O496" s="39" t="s">
        <v>2870</v>
      </c>
      <c r="P496" s="39" t="str">
        <f t="shared" si="7"/>
        <v>CCM Born</v>
      </c>
      <c r="Q496" s="39">
        <v>3</v>
      </c>
      <c r="R496" s="68" t="s">
        <v>2</v>
      </c>
    </row>
    <row r="497" spans="1:18" x14ac:dyDescent="0.3">
      <c r="A497" s="67" t="s">
        <v>5088</v>
      </c>
      <c r="B497" s="39" t="s">
        <v>3349</v>
      </c>
      <c r="C497" s="39"/>
      <c r="D497" s="39"/>
      <c r="E497" s="39"/>
      <c r="F497" s="39"/>
      <c r="G497" s="39"/>
      <c r="H497" s="39"/>
      <c r="I497" s="39"/>
      <c r="J497" s="39"/>
      <c r="K497" s="39" t="s">
        <v>2018</v>
      </c>
      <c r="L497" s="39" t="s">
        <v>2019</v>
      </c>
      <c r="M497" s="39" t="s">
        <v>2887</v>
      </c>
      <c r="N497" s="39" t="s">
        <v>519</v>
      </c>
      <c r="O497" s="39" t="s">
        <v>2870</v>
      </c>
      <c r="P497" s="39" t="str">
        <f t="shared" si="7"/>
        <v>CCM Born</v>
      </c>
      <c r="Q497" s="39">
        <v>27</v>
      </c>
      <c r="R497" s="68" t="s">
        <v>2</v>
      </c>
    </row>
    <row r="498" spans="1:18" x14ac:dyDescent="0.3">
      <c r="A498" s="67" t="s">
        <v>5089</v>
      </c>
      <c r="B498" s="39" t="s">
        <v>3350</v>
      </c>
      <c r="C498" s="39"/>
      <c r="D498" s="39"/>
      <c r="E498" s="39"/>
      <c r="F498" s="39"/>
      <c r="G498" s="39"/>
      <c r="H498" s="39"/>
      <c r="I498" s="39"/>
      <c r="J498" s="39"/>
      <c r="K498" s="39" t="s">
        <v>647</v>
      </c>
      <c r="L498" s="39" t="s">
        <v>648</v>
      </c>
      <c r="M498" s="39" t="s">
        <v>2869</v>
      </c>
      <c r="N498" s="39" t="s">
        <v>89</v>
      </c>
      <c r="O498" s="39" t="s">
        <v>2870</v>
      </c>
      <c r="P498" s="39" t="str">
        <f t="shared" si="7"/>
        <v>CCM Born</v>
      </c>
      <c r="Q498" s="39">
        <v>13</v>
      </c>
      <c r="R498" s="68" t="s">
        <v>2</v>
      </c>
    </row>
    <row r="499" spans="1:18" x14ac:dyDescent="0.3">
      <c r="A499" s="67" t="s">
        <v>5090</v>
      </c>
      <c r="B499" s="39" t="s">
        <v>3351</v>
      </c>
      <c r="C499" s="39"/>
      <c r="D499" s="39"/>
      <c r="E499" s="39"/>
      <c r="F499" s="39"/>
      <c r="G499" s="39"/>
      <c r="H499" s="39"/>
      <c r="I499" s="39"/>
      <c r="J499" s="39"/>
      <c r="K499" s="39" t="s">
        <v>1908</v>
      </c>
      <c r="L499" s="39" t="s">
        <v>1909</v>
      </c>
      <c r="M499" s="39" t="s">
        <v>2887</v>
      </c>
      <c r="N499" s="39" t="s">
        <v>519</v>
      </c>
      <c r="O499" s="39" t="s">
        <v>2870</v>
      </c>
      <c r="P499" s="39" t="str">
        <f t="shared" si="7"/>
        <v>CCM Born</v>
      </c>
      <c r="Q499" s="39">
        <v>11</v>
      </c>
      <c r="R499" s="68" t="s">
        <v>2</v>
      </c>
    </row>
    <row r="500" spans="1:18" x14ac:dyDescent="0.3">
      <c r="A500" s="67" t="s">
        <v>5091</v>
      </c>
      <c r="B500" s="39" t="s">
        <v>3352</v>
      </c>
      <c r="C500" s="39"/>
      <c r="D500" s="39"/>
      <c r="E500" s="39"/>
      <c r="F500" s="39"/>
      <c r="G500" s="39"/>
      <c r="H500" s="39"/>
      <c r="I500" s="39"/>
      <c r="J500" s="39"/>
      <c r="K500" s="39" t="s">
        <v>1908</v>
      </c>
      <c r="L500" s="39" t="s">
        <v>1909</v>
      </c>
      <c r="M500" s="39" t="s">
        <v>2887</v>
      </c>
      <c r="N500" s="39" t="s">
        <v>519</v>
      </c>
      <c r="O500" s="39" t="s">
        <v>2870</v>
      </c>
      <c r="P500" s="39" t="str">
        <f t="shared" si="7"/>
        <v>CCM Born</v>
      </c>
      <c r="Q500" s="39">
        <v>136</v>
      </c>
      <c r="R500" s="68" t="s">
        <v>2</v>
      </c>
    </row>
    <row r="501" spans="1:18" x14ac:dyDescent="0.3">
      <c r="A501" s="67" t="s">
        <v>5092</v>
      </c>
      <c r="B501" s="39" t="s">
        <v>3353</v>
      </c>
      <c r="C501" s="39"/>
      <c r="D501" s="39"/>
      <c r="E501" s="39"/>
      <c r="F501" s="39"/>
      <c r="G501" s="39"/>
      <c r="H501" s="39"/>
      <c r="I501" s="39"/>
      <c r="J501" s="39"/>
      <c r="K501" s="39" t="s">
        <v>1908</v>
      </c>
      <c r="L501" s="39" t="s">
        <v>1909</v>
      </c>
      <c r="M501" s="39" t="s">
        <v>2887</v>
      </c>
      <c r="N501" s="39" t="s">
        <v>519</v>
      </c>
      <c r="O501" s="39" t="s">
        <v>2870</v>
      </c>
      <c r="P501" s="39" t="str">
        <f t="shared" si="7"/>
        <v>CCM Born</v>
      </c>
      <c r="Q501" s="39">
        <v>108</v>
      </c>
      <c r="R501" s="68" t="s">
        <v>2</v>
      </c>
    </row>
    <row r="502" spans="1:18" x14ac:dyDescent="0.3">
      <c r="A502" s="67" t="s">
        <v>5093</v>
      </c>
      <c r="B502" s="39" t="s">
        <v>3354</v>
      </c>
      <c r="C502" s="39"/>
      <c r="D502" s="39"/>
      <c r="E502" s="39"/>
      <c r="F502" s="39"/>
      <c r="G502" s="39"/>
      <c r="H502" s="39"/>
      <c r="I502" s="39"/>
      <c r="J502" s="39"/>
      <c r="K502" s="39" t="s">
        <v>1908</v>
      </c>
      <c r="L502" s="39" t="s">
        <v>1909</v>
      </c>
      <c r="M502" s="39" t="s">
        <v>2887</v>
      </c>
      <c r="N502" s="39" t="s">
        <v>519</v>
      </c>
      <c r="O502" s="39" t="s">
        <v>2870</v>
      </c>
      <c r="P502" s="39" t="str">
        <f t="shared" si="7"/>
        <v>CCM Born</v>
      </c>
      <c r="Q502" s="39">
        <v>19</v>
      </c>
      <c r="R502" s="68" t="s">
        <v>2</v>
      </c>
    </row>
    <row r="503" spans="1:18" x14ac:dyDescent="0.3">
      <c r="A503" s="67" t="s">
        <v>5094</v>
      </c>
      <c r="B503" s="39" t="s">
        <v>3355</v>
      </c>
      <c r="C503" s="39"/>
      <c r="D503" s="39"/>
      <c r="E503" s="39"/>
      <c r="F503" s="39"/>
      <c r="G503" s="39"/>
      <c r="H503" s="39"/>
      <c r="I503" s="39"/>
      <c r="J503" s="39"/>
      <c r="K503" s="39" t="s">
        <v>1908</v>
      </c>
      <c r="L503" s="39" t="s">
        <v>1909</v>
      </c>
      <c r="M503" s="39" t="s">
        <v>2887</v>
      </c>
      <c r="N503" s="39" t="s">
        <v>519</v>
      </c>
      <c r="O503" s="39" t="s">
        <v>2870</v>
      </c>
      <c r="P503" s="39" t="str">
        <f t="shared" si="7"/>
        <v>CCM Born</v>
      </c>
      <c r="Q503" s="39">
        <v>19</v>
      </c>
      <c r="R503" s="68" t="s">
        <v>2</v>
      </c>
    </row>
    <row r="504" spans="1:18" x14ac:dyDescent="0.3">
      <c r="A504" s="67" t="s">
        <v>5095</v>
      </c>
      <c r="B504" s="39" t="s">
        <v>3356</v>
      </c>
      <c r="C504" s="39"/>
      <c r="D504" s="39"/>
      <c r="E504" s="39"/>
      <c r="F504" s="39"/>
      <c r="G504" s="39"/>
      <c r="H504" s="39"/>
      <c r="I504" s="39"/>
      <c r="J504" s="39"/>
      <c r="K504" s="39" t="s">
        <v>6745</v>
      </c>
      <c r="L504" s="39" t="s">
        <v>6744</v>
      </c>
      <c r="M504" s="39" t="s">
        <v>2887</v>
      </c>
      <c r="N504" s="39" t="s">
        <v>519</v>
      </c>
      <c r="O504" s="39" t="s">
        <v>2870</v>
      </c>
      <c r="P504" s="39" t="str">
        <f t="shared" si="7"/>
        <v>CCM Born</v>
      </c>
      <c r="Q504" s="39">
        <v>28</v>
      </c>
      <c r="R504" s="68" t="s">
        <v>2</v>
      </c>
    </row>
    <row r="505" spans="1:18" x14ac:dyDescent="0.3">
      <c r="A505" s="67" t="s">
        <v>5096</v>
      </c>
      <c r="B505" s="39" t="s">
        <v>3357</v>
      </c>
      <c r="C505" s="39"/>
      <c r="D505" s="39"/>
      <c r="E505" s="39"/>
      <c r="F505" s="39"/>
      <c r="G505" s="39"/>
      <c r="H505" s="39"/>
      <c r="I505" s="39"/>
      <c r="J505" s="39"/>
      <c r="K505" s="39" t="s">
        <v>1908</v>
      </c>
      <c r="L505" s="39" t="s">
        <v>1909</v>
      </c>
      <c r="M505" s="39" t="s">
        <v>2887</v>
      </c>
      <c r="N505" s="39" t="s">
        <v>519</v>
      </c>
      <c r="O505" s="39" t="s">
        <v>2870</v>
      </c>
      <c r="P505" s="39" t="str">
        <f t="shared" si="7"/>
        <v>CCM Born</v>
      </c>
      <c r="Q505" s="39">
        <v>11</v>
      </c>
      <c r="R505" s="68" t="s">
        <v>2</v>
      </c>
    </row>
    <row r="506" spans="1:18" x14ac:dyDescent="0.3">
      <c r="A506" s="67" t="s">
        <v>5097</v>
      </c>
      <c r="B506" s="39" t="s">
        <v>3358</v>
      </c>
      <c r="C506" s="39"/>
      <c r="D506" s="39"/>
      <c r="E506" s="39"/>
      <c r="F506" s="39"/>
      <c r="G506" s="39"/>
      <c r="H506" s="39"/>
      <c r="I506" s="39"/>
      <c r="J506" s="39"/>
      <c r="K506" s="39" t="s">
        <v>2371</v>
      </c>
      <c r="L506" s="39" t="s">
        <v>2372</v>
      </c>
      <c r="M506" s="39" t="s">
        <v>2887</v>
      </c>
      <c r="N506" s="39" t="s">
        <v>519</v>
      </c>
      <c r="O506" s="39" t="s">
        <v>2870</v>
      </c>
      <c r="P506" s="39" t="str">
        <f t="shared" si="7"/>
        <v>CCM Born</v>
      </c>
      <c r="Q506" s="39">
        <v>7</v>
      </c>
      <c r="R506" s="68" t="s">
        <v>2</v>
      </c>
    </row>
    <row r="507" spans="1:18" x14ac:dyDescent="0.3">
      <c r="A507" s="67" t="s">
        <v>5098</v>
      </c>
      <c r="B507" s="39" t="s">
        <v>3359</v>
      </c>
      <c r="C507" s="39"/>
      <c r="D507" s="39"/>
      <c r="E507" s="39"/>
      <c r="F507" s="39"/>
      <c r="G507" s="39"/>
      <c r="H507" s="39"/>
      <c r="I507" s="39"/>
      <c r="J507" s="39"/>
      <c r="K507" s="39" t="s">
        <v>6745</v>
      </c>
      <c r="L507" s="39" t="s">
        <v>6744</v>
      </c>
      <c r="M507" s="39" t="s">
        <v>2887</v>
      </c>
      <c r="N507" s="39" t="s">
        <v>519</v>
      </c>
      <c r="O507" s="39" t="s">
        <v>2870</v>
      </c>
      <c r="P507" s="39" t="str">
        <f t="shared" si="7"/>
        <v>CCM Born</v>
      </c>
      <c r="Q507" s="39">
        <v>21</v>
      </c>
      <c r="R507" s="68" t="s">
        <v>2</v>
      </c>
    </row>
    <row r="508" spans="1:18" x14ac:dyDescent="0.3">
      <c r="A508" s="67" t="s">
        <v>5099</v>
      </c>
      <c r="B508" s="39" t="s">
        <v>3360</v>
      </c>
      <c r="C508" s="39"/>
      <c r="D508" s="39"/>
      <c r="E508" s="39"/>
      <c r="F508" s="39"/>
      <c r="G508" s="39"/>
      <c r="H508" s="39"/>
      <c r="I508" s="39"/>
      <c r="J508" s="39"/>
      <c r="K508" s="39" t="s">
        <v>2908</v>
      </c>
      <c r="L508" s="39" t="s">
        <v>6703</v>
      </c>
      <c r="M508" s="39" t="s">
        <v>2887</v>
      </c>
      <c r="N508" s="39" t="s">
        <v>519</v>
      </c>
      <c r="O508" s="39" t="s">
        <v>2870</v>
      </c>
      <c r="P508" s="39" t="str">
        <f t="shared" si="7"/>
        <v>CCM Born</v>
      </c>
      <c r="Q508" s="39">
        <v>83</v>
      </c>
      <c r="R508" s="68" t="s">
        <v>2</v>
      </c>
    </row>
    <row r="509" spans="1:18" x14ac:dyDescent="0.3">
      <c r="A509" s="67" t="s">
        <v>5100</v>
      </c>
      <c r="B509" s="39" t="s">
        <v>3361</v>
      </c>
      <c r="C509" s="39"/>
      <c r="D509" s="39"/>
      <c r="E509" s="39"/>
      <c r="F509" s="39"/>
      <c r="G509" s="39"/>
      <c r="H509" s="39"/>
      <c r="I509" s="39"/>
      <c r="J509" s="39"/>
      <c r="K509" s="39" t="s">
        <v>667</v>
      </c>
      <c r="L509" s="39" t="s">
        <v>668</v>
      </c>
      <c r="M509" s="39" t="s">
        <v>2887</v>
      </c>
      <c r="N509" s="39" t="s">
        <v>519</v>
      </c>
      <c r="O509" s="39" t="s">
        <v>2870</v>
      </c>
      <c r="P509" s="39" t="str">
        <f t="shared" si="7"/>
        <v>CCM Born</v>
      </c>
      <c r="Q509" s="39">
        <v>38</v>
      </c>
      <c r="R509" s="68" t="s">
        <v>2</v>
      </c>
    </row>
    <row r="510" spans="1:18" x14ac:dyDescent="0.3">
      <c r="A510" s="67" t="s">
        <v>5101</v>
      </c>
      <c r="B510" s="39" t="s">
        <v>3362</v>
      </c>
      <c r="C510" s="39"/>
      <c r="D510" s="39"/>
      <c r="E510" s="39"/>
      <c r="F510" s="39"/>
      <c r="G510" s="39"/>
      <c r="H510" s="39"/>
      <c r="I510" s="39"/>
      <c r="J510" s="39"/>
      <c r="K510" s="39" t="s">
        <v>667</v>
      </c>
      <c r="L510" s="39" t="s">
        <v>668</v>
      </c>
      <c r="M510" s="39" t="s">
        <v>2887</v>
      </c>
      <c r="N510" s="39" t="s">
        <v>519</v>
      </c>
      <c r="O510" s="39" t="s">
        <v>2870</v>
      </c>
      <c r="P510" s="39" t="str">
        <f t="shared" si="7"/>
        <v>CCM Born</v>
      </c>
      <c r="Q510" s="39">
        <v>6</v>
      </c>
      <c r="R510" s="68" t="s">
        <v>2</v>
      </c>
    </row>
    <row r="511" spans="1:18" x14ac:dyDescent="0.3">
      <c r="A511" s="67" t="s">
        <v>5102</v>
      </c>
      <c r="B511" s="39" t="s">
        <v>3363</v>
      </c>
      <c r="C511" s="39"/>
      <c r="D511" s="39"/>
      <c r="E511" s="39"/>
      <c r="F511" s="39"/>
      <c r="G511" s="39"/>
      <c r="H511" s="39"/>
      <c r="I511" s="39"/>
      <c r="J511" s="39"/>
      <c r="K511" s="39" t="s">
        <v>2908</v>
      </c>
      <c r="L511" s="39" t="s">
        <v>6703</v>
      </c>
      <c r="M511" s="39" t="s">
        <v>2887</v>
      </c>
      <c r="N511" s="39" t="s">
        <v>519</v>
      </c>
      <c r="O511" s="39" t="s">
        <v>2870</v>
      </c>
      <c r="P511" s="39" t="str">
        <f t="shared" si="7"/>
        <v>CCM Born</v>
      </c>
      <c r="Q511" s="39">
        <v>1927</v>
      </c>
      <c r="R511" s="68" t="s">
        <v>2</v>
      </c>
    </row>
    <row r="512" spans="1:18" x14ac:dyDescent="0.3">
      <c r="A512" s="67" t="s">
        <v>5103</v>
      </c>
      <c r="B512" s="39" t="s">
        <v>3364</v>
      </c>
      <c r="C512" s="39"/>
      <c r="D512" s="39"/>
      <c r="E512" s="39"/>
      <c r="F512" s="39"/>
      <c r="G512" s="39"/>
      <c r="H512" s="39"/>
      <c r="I512" s="39"/>
      <c r="J512" s="39"/>
      <c r="K512" s="39" t="s">
        <v>667</v>
      </c>
      <c r="L512" s="39" t="s">
        <v>668</v>
      </c>
      <c r="M512" s="39" t="s">
        <v>2887</v>
      </c>
      <c r="N512" s="39" t="s">
        <v>519</v>
      </c>
      <c r="O512" s="39" t="s">
        <v>2870</v>
      </c>
      <c r="P512" s="39" t="str">
        <f t="shared" si="7"/>
        <v>CCM Born</v>
      </c>
      <c r="Q512" s="39">
        <v>1016</v>
      </c>
      <c r="R512" s="68" t="s">
        <v>2</v>
      </c>
    </row>
    <row r="513" spans="1:18" x14ac:dyDescent="0.3">
      <c r="A513" s="67" t="s">
        <v>5104</v>
      </c>
      <c r="B513" s="39" t="s">
        <v>3365</v>
      </c>
      <c r="C513" s="39"/>
      <c r="D513" s="39"/>
      <c r="E513" s="39"/>
      <c r="F513" s="39"/>
      <c r="G513" s="39"/>
      <c r="H513" s="39"/>
      <c r="I513" s="39"/>
      <c r="J513" s="39"/>
      <c r="K513" s="39" t="s">
        <v>667</v>
      </c>
      <c r="L513" s="39" t="s">
        <v>668</v>
      </c>
      <c r="M513" s="39" t="s">
        <v>2887</v>
      </c>
      <c r="N513" s="39" t="s">
        <v>519</v>
      </c>
      <c r="O513" s="39" t="s">
        <v>2870</v>
      </c>
      <c r="P513" s="39" t="str">
        <f t="shared" si="7"/>
        <v>CCM Born</v>
      </c>
      <c r="Q513" s="39">
        <v>6</v>
      </c>
      <c r="R513" s="68" t="s">
        <v>2</v>
      </c>
    </row>
    <row r="514" spans="1:18" x14ac:dyDescent="0.3">
      <c r="A514" s="67" t="s">
        <v>5105</v>
      </c>
      <c r="B514" s="39" t="s">
        <v>3366</v>
      </c>
      <c r="C514" s="39"/>
      <c r="D514" s="39"/>
      <c r="E514" s="39"/>
      <c r="F514" s="39"/>
      <c r="G514" s="39"/>
      <c r="H514" s="39"/>
      <c r="I514" s="39"/>
      <c r="J514" s="39"/>
      <c r="K514" s="39" t="s">
        <v>1955</v>
      </c>
      <c r="L514" s="39" t="s">
        <v>1956</v>
      </c>
      <c r="M514" s="39" t="s">
        <v>2887</v>
      </c>
      <c r="N514" s="39" t="s">
        <v>519</v>
      </c>
      <c r="O514" s="39" t="s">
        <v>2870</v>
      </c>
      <c r="P514" s="39" t="str">
        <f t="shared" si="7"/>
        <v>CCM Born</v>
      </c>
      <c r="Q514" s="39">
        <v>8</v>
      </c>
      <c r="R514" s="68" t="s">
        <v>2</v>
      </c>
    </row>
    <row r="515" spans="1:18" x14ac:dyDescent="0.3">
      <c r="A515" s="67" t="s">
        <v>5106</v>
      </c>
      <c r="B515" s="39" t="s">
        <v>3367</v>
      </c>
      <c r="C515" s="39"/>
      <c r="D515" s="39"/>
      <c r="E515" s="39"/>
      <c r="F515" s="39"/>
      <c r="G515" s="39"/>
      <c r="H515" s="39"/>
      <c r="I515" s="39"/>
      <c r="J515" s="39"/>
      <c r="K515" s="39" t="s">
        <v>2353</v>
      </c>
      <c r="L515" s="39" t="s">
        <v>2354</v>
      </c>
      <c r="M515" s="39" t="s">
        <v>2887</v>
      </c>
      <c r="N515" s="39" t="s">
        <v>519</v>
      </c>
      <c r="O515" s="39" t="s">
        <v>2870</v>
      </c>
      <c r="P515" s="39" t="str">
        <f t="shared" si="7"/>
        <v>CCM Born</v>
      </c>
      <c r="Q515" s="39">
        <v>39</v>
      </c>
      <c r="R515" s="68" t="s">
        <v>2</v>
      </c>
    </row>
    <row r="516" spans="1:18" x14ac:dyDescent="0.3">
      <c r="A516" s="67" t="s">
        <v>5107</v>
      </c>
      <c r="B516" s="39" t="s">
        <v>3368</v>
      </c>
      <c r="C516" s="39"/>
      <c r="D516" s="39"/>
      <c r="E516" s="39"/>
      <c r="F516" s="39"/>
      <c r="G516" s="39"/>
      <c r="H516" s="39"/>
      <c r="I516" s="39"/>
      <c r="J516" s="39"/>
      <c r="K516" s="39" t="s">
        <v>6745</v>
      </c>
      <c r="L516" s="39" t="s">
        <v>6744</v>
      </c>
      <c r="M516" s="39" t="s">
        <v>2887</v>
      </c>
      <c r="N516" s="39" t="s">
        <v>519</v>
      </c>
      <c r="O516" s="39" t="s">
        <v>2870</v>
      </c>
      <c r="P516" s="39" t="str">
        <f t="shared" si="7"/>
        <v>CCM Born</v>
      </c>
      <c r="Q516" s="39">
        <v>81</v>
      </c>
      <c r="R516" s="68" t="s">
        <v>2</v>
      </c>
    </row>
    <row r="517" spans="1:18" x14ac:dyDescent="0.3">
      <c r="A517" s="67" t="s">
        <v>5108</v>
      </c>
      <c r="B517" s="39" t="s">
        <v>3369</v>
      </c>
      <c r="C517" s="39"/>
      <c r="D517" s="39"/>
      <c r="E517" s="39"/>
      <c r="F517" s="39"/>
      <c r="G517" s="39"/>
      <c r="H517" s="39"/>
      <c r="I517" s="39"/>
      <c r="J517" s="39"/>
      <c r="K517" s="39" t="s">
        <v>6745</v>
      </c>
      <c r="L517" s="39" t="s">
        <v>6744</v>
      </c>
      <c r="M517" s="39" t="s">
        <v>2887</v>
      </c>
      <c r="N517" s="39" t="s">
        <v>519</v>
      </c>
      <c r="O517" s="39" t="s">
        <v>2870</v>
      </c>
      <c r="P517" s="39" t="str">
        <f t="shared" si="7"/>
        <v>CCM Born</v>
      </c>
      <c r="Q517" s="39">
        <v>497</v>
      </c>
      <c r="R517" s="68" t="s">
        <v>2</v>
      </c>
    </row>
    <row r="518" spans="1:18" x14ac:dyDescent="0.3">
      <c r="A518" s="67" t="s">
        <v>5109</v>
      </c>
      <c r="B518" s="39" t="s">
        <v>3370</v>
      </c>
      <c r="C518" s="39"/>
      <c r="D518" s="39"/>
      <c r="E518" s="39"/>
      <c r="F518" s="39"/>
      <c r="G518" s="39"/>
      <c r="H518" s="39"/>
      <c r="I518" s="39"/>
      <c r="J518" s="39"/>
      <c r="K518" s="39" t="s">
        <v>2100</v>
      </c>
      <c r="L518" s="39" t="s">
        <v>2101</v>
      </c>
      <c r="M518" s="39" t="s">
        <v>2887</v>
      </c>
      <c r="N518" s="39" t="s">
        <v>519</v>
      </c>
      <c r="O518" s="39" t="s">
        <v>2870</v>
      </c>
      <c r="P518" s="39" t="str">
        <f t="shared" si="7"/>
        <v>CCM Born</v>
      </c>
      <c r="Q518" s="39">
        <v>53</v>
      </c>
      <c r="R518" s="68" t="s">
        <v>2</v>
      </c>
    </row>
    <row r="519" spans="1:18" x14ac:dyDescent="0.3">
      <c r="A519" s="67" t="s">
        <v>5110</v>
      </c>
      <c r="B519" s="39" t="s">
        <v>3371</v>
      </c>
      <c r="C519" s="39"/>
      <c r="D519" s="39"/>
      <c r="E519" s="39"/>
      <c r="F519" s="39"/>
      <c r="G519" s="39"/>
      <c r="H519" s="39"/>
      <c r="I519" s="39"/>
      <c r="J519" s="39"/>
      <c r="K519" s="39" t="s">
        <v>2165</v>
      </c>
      <c r="L519" s="39" t="s">
        <v>2166</v>
      </c>
      <c r="M519" s="39" t="s">
        <v>2887</v>
      </c>
      <c r="N519" s="39" t="s">
        <v>519</v>
      </c>
      <c r="O519" s="39" t="s">
        <v>2870</v>
      </c>
      <c r="P519" s="39" t="str">
        <f t="shared" si="7"/>
        <v>CCM Born</v>
      </c>
      <c r="Q519" s="39">
        <v>41</v>
      </c>
      <c r="R519" s="68" t="s">
        <v>2</v>
      </c>
    </row>
    <row r="520" spans="1:18" x14ac:dyDescent="0.3">
      <c r="A520" s="67" t="s">
        <v>5111</v>
      </c>
      <c r="B520" s="39" t="s">
        <v>3372</v>
      </c>
      <c r="C520" s="39"/>
      <c r="D520" s="39"/>
      <c r="E520" s="39"/>
      <c r="F520" s="39"/>
      <c r="G520" s="39"/>
      <c r="H520" s="39"/>
      <c r="I520" s="39"/>
      <c r="J520" s="39"/>
      <c r="K520" s="39" t="s">
        <v>2165</v>
      </c>
      <c r="L520" s="39" t="s">
        <v>2166</v>
      </c>
      <c r="M520" s="39" t="s">
        <v>2887</v>
      </c>
      <c r="N520" s="39" t="s">
        <v>519</v>
      </c>
      <c r="O520" s="39" t="s">
        <v>2870</v>
      </c>
      <c r="P520" s="39" t="str">
        <f t="shared" ref="P520:P583" si="8">_xlfn.XLOOKUP(O520,$X$12:$X$14,$Z$12:$Z$14)</f>
        <v>CCM Born</v>
      </c>
      <c r="Q520" s="39">
        <v>13</v>
      </c>
      <c r="R520" s="68" t="s">
        <v>2</v>
      </c>
    </row>
    <row r="521" spans="1:18" x14ac:dyDescent="0.3">
      <c r="A521" s="67" t="s">
        <v>5112</v>
      </c>
      <c r="B521" s="39" t="s">
        <v>3373</v>
      </c>
      <c r="C521" s="39"/>
      <c r="D521" s="39"/>
      <c r="E521" s="39"/>
      <c r="F521" s="39"/>
      <c r="G521" s="39"/>
      <c r="H521" s="39"/>
      <c r="I521" s="39"/>
      <c r="J521" s="39"/>
      <c r="K521" s="39" t="s">
        <v>1982</v>
      </c>
      <c r="L521" s="39" t="s">
        <v>1983</v>
      </c>
      <c r="M521" s="39" t="s">
        <v>2887</v>
      </c>
      <c r="N521" s="39" t="s">
        <v>519</v>
      </c>
      <c r="O521" s="39" t="s">
        <v>2870</v>
      </c>
      <c r="P521" s="39" t="str">
        <f t="shared" si="8"/>
        <v>CCM Born</v>
      </c>
      <c r="Q521" s="39">
        <v>63</v>
      </c>
      <c r="R521" s="68" t="s">
        <v>2</v>
      </c>
    </row>
    <row r="522" spans="1:18" x14ac:dyDescent="0.3">
      <c r="A522" s="67" t="s">
        <v>5113</v>
      </c>
      <c r="B522" s="39" t="s">
        <v>3374</v>
      </c>
      <c r="C522" s="39"/>
      <c r="D522" s="39"/>
      <c r="E522" s="39"/>
      <c r="F522" s="39"/>
      <c r="G522" s="39"/>
      <c r="H522" s="39"/>
      <c r="I522" s="39"/>
      <c r="J522" s="39"/>
      <c r="K522" s="39" t="s">
        <v>2018</v>
      </c>
      <c r="L522" s="39" t="s">
        <v>2019</v>
      </c>
      <c r="M522" s="39" t="s">
        <v>2887</v>
      </c>
      <c r="N522" s="39" t="s">
        <v>519</v>
      </c>
      <c r="O522" s="39" t="s">
        <v>2870</v>
      </c>
      <c r="P522" s="39" t="str">
        <f t="shared" si="8"/>
        <v>CCM Born</v>
      </c>
      <c r="Q522" s="39">
        <v>183</v>
      </c>
      <c r="R522" s="68" t="s">
        <v>2</v>
      </c>
    </row>
    <row r="523" spans="1:18" x14ac:dyDescent="0.3">
      <c r="A523" s="67" t="s">
        <v>5114</v>
      </c>
      <c r="B523" s="39" t="s">
        <v>3375</v>
      </c>
      <c r="C523" s="39"/>
      <c r="D523" s="39"/>
      <c r="E523" s="39"/>
      <c r="F523" s="39"/>
      <c r="G523" s="39"/>
      <c r="H523" s="39"/>
      <c r="I523" s="39"/>
      <c r="J523" s="39"/>
      <c r="K523" s="39" t="s">
        <v>2316</v>
      </c>
      <c r="L523" s="39" t="s">
        <v>2317</v>
      </c>
      <c r="M523" s="39" t="s">
        <v>2887</v>
      </c>
      <c r="N523" s="39" t="s">
        <v>519</v>
      </c>
      <c r="O523" s="39" t="s">
        <v>2870</v>
      </c>
      <c r="P523" s="39" t="str">
        <f t="shared" si="8"/>
        <v>CCM Born</v>
      </c>
      <c r="Q523" s="39">
        <v>2</v>
      </c>
      <c r="R523" s="68" t="s">
        <v>2</v>
      </c>
    </row>
    <row r="524" spans="1:18" x14ac:dyDescent="0.3">
      <c r="A524" s="67" t="s">
        <v>5115</v>
      </c>
      <c r="B524" s="39" t="s">
        <v>3376</v>
      </c>
      <c r="C524" s="39"/>
      <c r="D524" s="39"/>
      <c r="E524" s="39"/>
      <c r="F524" s="39"/>
      <c r="G524" s="39"/>
      <c r="H524" s="39"/>
      <c r="I524" s="39"/>
      <c r="J524" s="39"/>
      <c r="K524" s="39" t="s">
        <v>2218</v>
      </c>
      <c r="L524" s="39" t="s">
        <v>2219</v>
      </c>
      <c r="M524" s="39" t="s">
        <v>2887</v>
      </c>
      <c r="N524" s="39" t="s">
        <v>519</v>
      </c>
      <c r="O524" s="39" t="s">
        <v>2870</v>
      </c>
      <c r="P524" s="39" t="str">
        <f t="shared" si="8"/>
        <v>CCM Born</v>
      </c>
      <c r="Q524" s="39">
        <v>2</v>
      </c>
      <c r="R524" s="68" t="s">
        <v>2</v>
      </c>
    </row>
    <row r="525" spans="1:18" x14ac:dyDescent="0.3">
      <c r="A525" s="67" t="s">
        <v>5116</v>
      </c>
      <c r="B525" s="39" t="s">
        <v>3377</v>
      </c>
      <c r="C525" s="39"/>
      <c r="D525" s="39"/>
      <c r="E525" s="39"/>
      <c r="F525" s="39"/>
      <c r="G525" s="39"/>
      <c r="H525" s="39"/>
      <c r="I525" s="39"/>
      <c r="J525" s="39"/>
      <c r="K525" s="39" t="s">
        <v>2218</v>
      </c>
      <c r="L525" s="39" t="s">
        <v>2219</v>
      </c>
      <c r="M525" s="39" t="s">
        <v>2887</v>
      </c>
      <c r="N525" s="39" t="s">
        <v>519</v>
      </c>
      <c r="O525" s="39" t="s">
        <v>2870</v>
      </c>
      <c r="P525" s="39" t="str">
        <f t="shared" si="8"/>
        <v>CCM Born</v>
      </c>
      <c r="Q525" s="39">
        <v>5</v>
      </c>
      <c r="R525" s="68" t="s">
        <v>2</v>
      </c>
    </row>
    <row r="526" spans="1:18" x14ac:dyDescent="0.3">
      <c r="A526" s="67" t="s">
        <v>5117</v>
      </c>
      <c r="B526" s="39" t="s">
        <v>3378</v>
      </c>
      <c r="C526" s="39"/>
      <c r="D526" s="39"/>
      <c r="E526" s="39"/>
      <c r="F526" s="39"/>
      <c r="G526" s="39"/>
      <c r="H526" s="39"/>
      <c r="I526" s="39"/>
      <c r="J526" s="39"/>
      <c r="K526" s="39" t="s">
        <v>2218</v>
      </c>
      <c r="L526" s="39" t="s">
        <v>2219</v>
      </c>
      <c r="M526" s="39" t="s">
        <v>2887</v>
      </c>
      <c r="N526" s="39" t="s">
        <v>519</v>
      </c>
      <c r="O526" s="39" t="s">
        <v>2870</v>
      </c>
      <c r="P526" s="39" t="str">
        <f t="shared" si="8"/>
        <v>CCM Born</v>
      </c>
      <c r="Q526" s="39">
        <v>3</v>
      </c>
      <c r="R526" s="68" t="s">
        <v>2</v>
      </c>
    </row>
    <row r="527" spans="1:18" x14ac:dyDescent="0.3">
      <c r="A527" s="67" t="s">
        <v>5118</v>
      </c>
      <c r="B527" s="39" t="s">
        <v>3379</v>
      </c>
      <c r="C527" s="39"/>
      <c r="D527" s="39"/>
      <c r="E527" s="39"/>
      <c r="F527" s="39"/>
      <c r="G527" s="39"/>
      <c r="H527" s="39"/>
      <c r="I527" s="39"/>
      <c r="J527" s="39"/>
      <c r="K527" s="39" t="s">
        <v>2383</v>
      </c>
      <c r="L527" s="39" t="s">
        <v>2384</v>
      </c>
      <c r="M527" s="39" t="s">
        <v>2887</v>
      </c>
      <c r="N527" s="39" t="s">
        <v>519</v>
      </c>
      <c r="O527" s="39" t="s">
        <v>2870</v>
      </c>
      <c r="P527" s="39" t="str">
        <f t="shared" si="8"/>
        <v>CCM Born</v>
      </c>
      <c r="Q527" s="39">
        <v>1</v>
      </c>
      <c r="R527" s="68" t="s">
        <v>2</v>
      </c>
    </row>
    <row r="528" spans="1:18" x14ac:dyDescent="0.3">
      <c r="A528" s="67" t="s">
        <v>5119</v>
      </c>
      <c r="B528" s="39" t="s">
        <v>3380</v>
      </c>
      <c r="C528" s="39"/>
      <c r="D528" s="39"/>
      <c r="E528" s="39"/>
      <c r="F528" s="39"/>
      <c r="G528" s="39"/>
      <c r="H528" s="39"/>
      <c r="I528" s="39"/>
      <c r="J528" s="39"/>
      <c r="K528" s="39" t="s">
        <v>2218</v>
      </c>
      <c r="L528" s="39" t="s">
        <v>2219</v>
      </c>
      <c r="M528" s="39" t="s">
        <v>2887</v>
      </c>
      <c r="N528" s="39" t="s">
        <v>519</v>
      </c>
      <c r="O528" s="39" t="s">
        <v>2870</v>
      </c>
      <c r="P528" s="39" t="str">
        <f t="shared" si="8"/>
        <v>CCM Born</v>
      </c>
      <c r="Q528" s="39">
        <v>1</v>
      </c>
      <c r="R528" s="68" t="s">
        <v>2</v>
      </c>
    </row>
    <row r="529" spans="1:18" x14ac:dyDescent="0.3">
      <c r="A529" s="67" t="s">
        <v>5120</v>
      </c>
      <c r="B529" s="39" t="s">
        <v>3381</v>
      </c>
      <c r="C529" s="39"/>
      <c r="D529" s="39"/>
      <c r="E529" s="39"/>
      <c r="F529" s="39"/>
      <c r="G529" s="39"/>
      <c r="H529" s="39"/>
      <c r="I529" s="39"/>
      <c r="J529" s="39"/>
      <c r="K529" s="39" t="s">
        <v>2930</v>
      </c>
      <c r="L529" s="39" t="s">
        <v>6704</v>
      </c>
      <c r="M529" s="39" t="s">
        <v>2887</v>
      </c>
      <c r="N529" s="39" t="s">
        <v>519</v>
      </c>
      <c r="O529" s="39" t="s">
        <v>2870</v>
      </c>
      <c r="P529" s="39" t="str">
        <f t="shared" si="8"/>
        <v>CCM Born</v>
      </c>
      <c r="Q529" s="39">
        <v>350</v>
      </c>
      <c r="R529" s="68" t="s">
        <v>2</v>
      </c>
    </row>
    <row r="530" spans="1:18" x14ac:dyDescent="0.3">
      <c r="A530" s="67" t="s">
        <v>5121</v>
      </c>
      <c r="B530" s="39" t="s">
        <v>3382</v>
      </c>
      <c r="C530" s="39"/>
      <c r="D530" s="39"/>
      <c r="E530" s="39"/>
      <c r="F530" s="39"/>
      <c r="G530" s="39"/>
      <c r="H530" s="39"/>
      <c r="I530" s="39"/>
      <c r="J530" s="39"/>
      <c r="K530" s="39" t="s">
        <v>693</v>
      </c>
      <c r="L530" s="39" t="s">
        <v>694</v>
      </c>
      <c r="M530" s="39" t="s">
        <v>2887</v>
      </c>
      <c r="N530" s="39" t="s">
        <v>519</v>
      </c>
      <c r="O530" s="39" t="s">
        <v>2870</v>
      </c>
      <c r="P530" s="39" t="str">
        <f t="shared" si="8"/>
        <v>CCM Born</v>
      </c>
      <c r="Q530" s="39">
        <v>123</v>
      </c>
      <c r="R530" s="68" t="s">
        <v>2</v>
      </c>
    </row>
    <row r="531" spans="1:18" x14ac:dyDescent="0.3">
      <c r="A531" s="67" t="s">
        <v>5122</v>
      </c>
      <c r="B531" s="39" t="s">
        <v>3383</v>
      </c>
      <c r="C531" s="39"/>
      <c r="D531" s="39"/>
      <c r="E531" s="39"/>
      <c r="F531" s="39"/>
      <c r="G531" s="39"/>
      <c r="H531" s="39"/>
      <c r="I531" s="39"/>
      <c r="J531" s="39"/>
      <c r="K531" s="39" t="s">
        <v>2079</v>
      </c>
      <c r="L531" s="39" t="s">
        <v>2080</v>
      </c>
      <c r="M531" s="39" t="s">
        <v>2887</v>
      </c>
      <c r="N531" s="39" t="s">
        <v>519</v>
      </c>
      <c r="O531" s="39" t="s">
        <v>2870</v>
      </c>
      <c r="P531" s="39" t="str">
        <f t="shared" si="8"/>
        <v>CCM Born</v>
      </c>
      <c r="Q531" s="39">
        <v>5</v>
      </c>
      <c r="R531" s="68" t="s">
        <v>2</v>
      </c>
    </row>
    <row r="532" spans="1:18" x14ac:dyDescent="0.3">
      <c r="A532" s="67" t="s">
        <v>5123</v>
      </c>
      <c r="B532" s="39" t="s">
        <v>3384</v>
      </c>
      <c r="C532" s="39"/>
      <c r="D532" s="39"/>
      <c r="E532" s="39"/>
      <c r="F532" s="39"/>
      <c r="G532" s="39"/>
      <c r="H532" s="39"/>
      <c r="I532" s="39"/>
      <c r="J532" s="39"/>
      <c r="K532" s="39" t="s">
        <v>2079</v>
      </c>
      <c r="L532" s="39" t="s">
        <v>2080</v>
      </c>
      <c r="M532" s="39" t="s">
        <v>2887</v>
      </c>
      <c r="N532" s="39" t="s">
        <v>519</v>
      </c>
      <c r="O532" s="39" t="s">
        <v>2870</v>
      </c>
      <c r="P532" s="39" t="str">
        <f t="shared" si="8"/>
        <v>CCM Born</v>
      </c>
      <c r="Q532" s="39">
        <v>151</v>
      </c>
      <c r="R532" s="68" t="s">
        <v>2</v>
      </c>
    </row>
    <row r="533" spans="1:18" x14ac:dyDescent="0.3">
      <c r="A533" s="67" t="s">
        <v>5124</v>
      </c>
      <c r="B533" s="39" t="s">
        <v>3385</v>
      </c>
      <c r="C533" s="39"/>
      <c r="D533" s="39"/>
      <c r="E533" s="39"/>
      <c r="F533" s="39"/>
      <c r="G533" s="39"/>
      <c r="H533" s="39"/>
      <c r="I533" s="39"/>
      <c r="J533" s="39"/>
      <c r="K533" s="39" t="s">
        <v>2070</v>
      </c>
      <c r="L533" s="39" t="s">
        <v>2071</v>
      </c>
      <c r="M533" s="39" t="s">
        <v>2887</v>
      </c>
      <c r="N533" s="39" t="s">
        <v>519</v>
      </c>
      <c r="O533" s="39" t="s">
        <v>2870</v>
      </c>
      <c r="P533" s="39" t="str">
        <f t="shared" si="8"/>
        <v>CCM Born</v>
      </c>
      <c r="Q533" s="39">
        <v>2</v>
      </c>
      <c r="R533" s="68" t="s">
        <v>2</v>
      </c>
    </row>
    <row r="534" spans="1:18" x14ac:dyDescent="0.3">
      <c r="A534" s="67" t="s">
        <v>5125</v>
      </c>
      <c r="B534" s="39" t="s">
        <v>3386</v>
      </c>
      <c r="C534" s="39"/>
      <c r="D534" s="39"/>
      <c r="E534" s="39"/>
      <c r="F534" s="39"/>
      <c r="G534" s="39"/>
      <c r="H534" s="39"/>
      <c r="I534" s="39"/>
      <c r="J534" s="39"/>
      <c r="K534" s="39" t="s">
        <v>2070</v>
      </c>
      <c r="L534" s="39" t="s">
        <v>2071</v>
      </c>
      <c r="M534" s="39" t="s">
        <v>2887</v>
      </c>
      <c r="N534" s="39" t="s">
        <v>519</v>
      </c>
      <c r="O534" s="39" t="s">
        <v>2870</v>
      </c>
      <c r="P534" s="39" t="str">
        <f t="shared" si="8"/>
        <v>CCM Born</v>
      </c>
      <c r="Q534" s="39">
        <v>17</v>
      </c>
      <c r="R534" s="68" t="s">
        <v>2</v>
      </c>
    </row>
    <row r="535" spans="1:18" x14ac:dyDescent="0.3">
      <c r="A535" s="67" t="s">
        <v>5126</v>
      </c>
      <c r="B535" s="39" t="s">
        <v>3387</v>
      </c>
      <c r="C535" s="39"/>
      <c r="D535" s="39"/>
      <c r="E535" s="39"/>
      <c r="F535" s="39"/>
      <c r="G535" s="39"/>
      <c r="H535" s="39"/>
      <c r="I535" s="39"/>
      <c r="J535" s="39"/>
      <c r="K535" s="39" t="s">
        <v>697</v>
      </c>
      <c r="L535" s="39" t="s">
        <v>698</v>
      </c>
      <c r="M535" s="39" t="s">
        <v>2887</v>
      </c>
      <c r="N535" s="39" t="s">
        <v>519</v>
      </c>
      <c r="O535" s="39" t="s">
        <v>2870</v>
      </c>
      <c r="P535" s="39" t="str">
        <f t="shared" si="8"/>
        <v>CCM Born</v>
      </c>
      <c r="Q535" s="39">
        <v>105</v>
      </c>
      <c r="R535" s="68" t="s">
        <v>2</v>
      </c>
    </row>
    <row r="536" spans="1:18" x14ac:dyDescent="0.3">
      <c r="A536" s="67" t="s">
        <v>5127</v>
      </c>
      <c r="B536" s="39" t="s">
        <v>3388</v>
      </c>
      <c r="C536" s="39"/>
      <c r="D536" s="39"/>
      <c r="E536" s="39"/>
      <c r="F536" s="39"/>
      <c r="G536" s="39"/>
      <c r="H536" s="39"/>
      <c r="I536" s="39"/>
      <c r="J536" s="39"/>
      <c r="K536" s="39" t="s">
        <v>2040</v>
      </c>
      <c r="L536" s="39" t="s">
        <v>2041</v>
      </c>
      <c r="M536" s="39" t="s">
        <v>2887</v>
      </c>
      <c r="N536" s="39" t="s">
        <v>519</v>
      </c>
      <c r="O536" s="39" t="s">
        <v>2870</v>
      </c>
      <c r="P536" s="39" t="str">
        <f t="shared" si="8"/>
        <v>CCM Born</v>
      </c>
      <c r="Q536" s="39">
        <v>238</v>
      </c>
      <c r="R536" s="68" t="s">
        <v>2</v>
      </c>
    </row>
    <row r="537" spans="1:18" x14ac:dyDescent="0.3">
      <c r="A537" s="67" t="s">
        <v>5128</v>
      </c>
      <c r="B537" s="39" t="s">
        <v>3389</v>
      </c>
      <c r="C537" s="39"/>
      <c r="D537" s="39"/>
      <c r="E537" s="39"/>
      <c r="F537" s="39"/>
      <c r="G537" s="39"/>
      <c r="H537" s="39"/>
      <c r="I537" s="39"/>
      <c r="J537" s="39"/>
      <c r="K537" s="39" t="s">
        <v>885</v>
      </c>
      <c r="L537" s="39" t="s">
        <v>886</v>
      </c>
      <c r="M537" s="39" t="s">
        <v>3095</v>
      </c>
      <c r="N537" s="39" t="s">
        <v>884</v>
      </c>
      <c r="O537" s="39" t="s">
        <v>2870</v>
      </c>
      <c r="P537" s="39" t="str">
        <f t="shared" si="8"/>
        <v>CCM Born</v>
      </c>
      <c r="Q537" s="39">
        <v>1</v>
      </c>
      <c r="R537" s="68" t="s">
        <v>2</v>
      </c>
    </row>
    <row r="538" spans="1:18" x14ac:dyDescent="0.3">
      <c r="A538" s="67" t="s">
        <v>5129</v>
      </c>
      <c r="B538" s="39" t="s">
        <v>3390</v>
      </c>
      <c r="C538" s="39"/>
      <c r="D538" s="39"/>
      <c r="E538" s="39"/>
      <c r="F538" s="39"/>
      <c r="G538" s="39"/>
      <c r="H538" s="39"/>
      <c r="I538" s="39"/>
      <c r="J538" s="39"/>
      <c r="K538" s="39" t="s">
        <v>662</v>
      </c>
      <c r="L538" s="39" t="s">
        <v>663</v>
      </c>
      <c r="M538" s="39" t="s">
        <v>2887</v>
      </c>
      <c r="N538" s="39" t="s">
        <v>519</v>
      </c>
      <c r="O538" s="39" t="s">
        <v>2870</v>
      </c>
      <c r="P538" s="39" t="str">
        <f t="shared" si="8"/>
        <v>CCM Born</v>
      </c>
      <c r="Q538" s="39">
        <v>331</v>
      </c>
      <c r="R538" s="68" t="s">
        <v>2</v>
      </c>
    </row>
    <row r="539" spans="1:18" x14ac:dyDescent="0.3">
      <c r="A539" s="67" t="s">
        <v>5130</v>
      </c>
      <c r="B539" s="39" t="s">
        <v>3391</v>
      </c>
      <c r="C539" s="39"/>
      <c r="D539" s="39"/>
      <c r="E539" s="39"/>
      <c r="F539" s="39"/>
      <c r="G539" s="39"/>
      <c r="H539" s="39"/>
      <c r="I539" s="39"/>
      <c r="J539" s="39"/>
      <c r="K539" s="39" t="s">
        <v>2156</v>
      </c>
      <c r="L539" s="39" t="s">
        <v>2157</v>
      </c>
      <c r="M539" s="39" t="s">
        <v>2985</v>
      </c>
      <c r="N539" s="39" t="s">
        <v>2133</v>
      </c>
      <c r="O539" s="39" t="s">
        <v>2870</v>
      </c>
      <c r="P539" s="39" t="str">
        <f t="shared" si="8"/>
        <v>CCM Born</v>
      </c>
      <c r="Q539" s="39">
        <v>1</v>
      </c>
      <c r="R539" s="68" t="s">
        <v>2</v>
      </c>
    </row>
    <row r="540" spans="1:18" x14ac:dyDescent="0.3">
      <c r="A540" s="67" t="s">
        <v>5131</v>
      </c>
      <c r="B540" s="39" t="s">
        <v>3392</v>
      </c>
      <c r="C540" s="39"/>
      <c r="D540" s="39"/>
      <c r="E540" s="39"/>
      <c r="F540" s="39"/>
      <c r="G540" s="39"/>
      <c r="H540" s="39"/>
      <c r="I540" s="39"/>
      <c r="J540" s="39"/>
      <c r="K540" s="39" t="s">
        <v>2134</v>
      </c>
      <c r="L540" s="39" t="s">
        <v>2135</v>
      </c>
      <c r="M540" s="39" t="s">
        <v>2985</v>
      </c>
      <c r="N540" s="39" t="s">
        <v>2133</v>
      </c>
      <c r="O540" s="39" t="s">
        <v>2870</v>
      </c>
      <c r="P540" s="39" t="str">
        <f t="shared" si="8"/>
        <v>CCM Born</v>
      </c>
      <c r="Q540" s="39">
        <v>1</v>
      </c>
      <c r="R540" s="68" t="s">
        <v>2</v>
      </c>
    </row>
    <row r="541" spans="1:18" x14ac:dyDescent="0.3">
      <c r="A541" s="67" t="s">
        <v>5132</v>
      </c>
      <c r="B541" s="39" t="s">
        <v>3393</v>
      </c>
      <c r="C541" s="39"/>
      <c r="D541" s="39"/>
      <c r="E541" s="39"/>
      <c r="F541" s="39"/>
      <c r="G541" s="39"/>
      <c r="H541" s="39"/>
      <c r="I541" s="39"/>
      <c r="J541" s="39"/>
      <c r="K541" s="39" t="s">
        <v>2897</v>
      </c>
      <c r="L541" s="39" t="s">
        <v>2133</v>
      </c>
      <c r="M541" s="39" t="s">
        <v>2985</v>
      </c>
      <c r="N541" s="39" t="s">
        <v>2133</v>
      </c>
      <c r="O541" s="39" t="s">
        <v>2870</v>
      </c>
      <c r="P541" s="39" t="str">
        <f t="shared" si="8"/>
        <v>CCM Born</v>
      </c>
      <c r="Q541" s="39">
        <v>1</v>
      </c>
      <c r="R541" s="68" t="s">
        <v>2</v>
      </c>
    </row>
    <row r="542" spans="1:18" x14ac:dyDescent="0.3">
      <c r="A542" s="67" t="s">
        <v>5133</v>
      </c>
      <c r="B542" s="39" t="s">
        <v>3394</v>
      </c>
      <c r="C542" s="39"/>
      <c r="D542" s="39"/>
      <c r="E542" s="39"/>
      <c r="F542" s="39"/>
      <c r="G542" s="39"/>
      <c r="H542" s="39"/>
      <c r="I542" s="39"/>
      <c r="J542" s="39"/>
      <c r="K542" s="39" t="s">
        <v>459</v>
      </c>
      <c r="L542" s="39" t="s">
        <v>460</v>
      </c>
      <c r="M542" s="39" t="s">
        <v>3088</v>
      </c>
      <c r="N542" s="39" t="s">
        <v>114</v>
      </c>
      <c r="O542" s="39" t="s">
        <v>2870</v>
      </c>
      <c r="P542" s="39" t="str">
        <f t="shared" si="8"/>
        <v>CCM Born</v>
      </c>
      <c r="Q542" s="39">
        <v>27</v>
      </c>
      <c r="R542" s="68" t="s">
        <v>2</v>
      </c>
    </row>
    <row r="543" spans="1:18" x14ac:dyDescent="0.3">
      <c r="A543" s="67" t="s">
        <v>5134</v>
      </c>
      <c r="B543" s="39" t="s">
        <v>3395</v>
      </c>
      <c r="C543" s="39"/>
      <c r="D543" s="39"/>
      <c r="E543" s="39"/>
      <c r="F543" s="39"/>
      <c r="G543" s="39"/>
      <c r="H543" s="39"/>
      <c r="I543" s="39"/>
      <c r="J543" s="39"/>
      <c r="K543" s="39" t="s">
        <v>2897</v>
      </c>
      <c r="L543" s="39" t="s">
        <v>2133</v>
      </c>
      <c r="M543" s="39" t="s">
        <v>2985</v>
      </c>
      <c r="N543" s="39" t="s">
        <v>2133</v>
      </c>
      <c r="O543" s="39" t="s">
        <v>2870</v>
      </c>
      <c r="P543" s="39" t="str">
        <f t="shared" si="8"/>
        <v>CCM Born</v>
      </c>
      <c r="Q543" s="39">
        <v>1</v>
      </c>
      <c r="R543" s="68" t="s">
        <v>2</v>
      </c>
    </row>
    <row r="544" spans="1:18" x14ac:dyDescent="0.3">
      <c r="A544" s="67" t="s">
        <v>5135</v>
      </c>
      <c r="B544" s="39" t="s">
        <v>3396</v>
      </c>
      <c r="C544" s="39"/>
      <c r="D544" s="39"/>
      <c r="E544" s="39"/>
      <c r="F544" s="39"/>
      <c r="G544" s="39"/>
      <c r="H544" s="39"/>
      <c r="I544" s="39"/>
      <c r="J544" s="39"/>
      <c r="K544" s="39" t="s">
        <v>2946</v>
      </c>
      <c r="L544" s="39" t="s">
        <v>6705</v>
      </c>
      <c r="M544" s="39" t="s">
        <v>2985</v>
      </c>
      <c r="N544" s="39" t="s">
        <v>2133</v>
      </c>
      <c r="O544" s="39" t="s">
        <v>2870</v>
      </c>
      <c r="P544" s="39" t="str">
        <f t="shared" si="8"/>
        <v>CCM Born</v>
      </c>
      <c r="Q544" s="39">
        <v>1</v>
      </c>
      <c r="R544" s="68" t="s">
        <v>2</v>
      </c>
    </row>
    <row r="545" spans="1:18" x14ac:dyDescent="0.3">
      <c r="A545" s="67" t="s">
        <v>5136</v>
      </c>
      <c r="B545" s="39" t="s">
        <v>3397</v>
      </c>
      <c r="C545" s="39"/>
      <c r="D545" s="39"/>
      <c r="E545" s="39"/>
      <c r="F545" s="39"/>
      <c r="G545" s="39"/>
      <c r="H545" s="39"/>
      <c r="I545" s="39"/>
      <c r="J545" s="39"/>
      <c r="K545" s="39" t="s">
        <v>2948</v>
      </c>
      <c r="L545" s="39" t="s">
        <v>6706</v>
      </c>
      <c r="M545" s="39" t="s">
        <v>2884</v>
      </c>
      <c r="N545" s="39" t="s">
        <v>139</v>
      </c>
      <c r="O545" s="39" t="s">
        <v>2870</v>
      </c>
      <c r="P545" s="39" t="str">
        <f t="shared" si="8"/>
        <v>CCM Born</v>
      </c>
      <c r="Q545" s="39">
        <v>1</v>
      </c>
      <c r="R545" s="68" t="s">
        <v>2</v>
      </c>
    </row>
    <row r="546" spans="1:18" x14ac:dyDescent="0.3">
      <c r="A546" s="67" t="s">
        <v>5137</v>
      </c>
      <c r="B546" s="39" t="s">
        <v>3398</v>
      </c>
      <c r="C546" s="39"/>
      <c r="D546" s="39"/>
      <c r="E546" s="39"/>
      <c r="F546" s="39"/>
      <c r="G546" s="39"/>
      <c r="H546" s="39"/>
      <c r="I546" s="39"/>
      <c r="J546" s="39"/>
      <c r="K546" s="39" t="s">
        <v>2897</v>
      </c>
      <c r="L546" s="39" t="s">
        <v>2133</v>
      </c>
      <c r="M546" s="39" t="s">
        <v>2985</v>
      </c>
      <c r="N546" s="39" t="s">
        <v>2133</v>
      </c>
      <c r="O546" s="39" t="s">
        <v>2870</v>
      </c>
      <c r="P546" s="39" t="str">
        <f t="shared" si="8"/>
        <v>CCM Born</v>
      </c>
      <c r="Q546" s="39">
        <v>18</v>
      </c>
      <c r="R546" s="68" t="s">
        <v>2</v>
      </c>
    </row>
    <row r="547" spans="1:18" x14ac:dyDescent="0.3">
      <c r="A547" s="67" t="s">
        <v>5138</v>
      </c>
      <c r="B547" s="39" t="s">
        <v>3399</v>
      </c>
      <c r="C547" s="39"/>
      <c r="D547" s="39"/>
      <c r="E547" s="39"/>
      <c r="F547" s="39"/>
      <c r="G547" s="39"/>
      <c r="H547" s="39"/>
      <c r="I547" s="39"/>
      <c r="J547" s="39"/>
      <c r="K547" s="39" t="s">
        <v>2897</v>
      </c>
      <c r="L547" s="39" t="s">
        <v>2133</v>
      </c>
      <c r="M547" s="39" t="s">
        <v>2985</v>
      </c>
      <c r="N547" s="39" t="s">
        <v>2133</v>
      </c>
      <c r="O547" s="39" t="s">
        <v>2870</v>
      </c>
      <c r="P547" s="39" t="str">
        <f t="shared" si="8"/>
        <v>CCM Born</v>
      </c>
      <c r="Q547" s="39">
        <v>1</v>
      </c>
      <c r="R547" s="68" t="s">
        <v>2</v>
      </c>
    </row>
    <row r="548" spans="1:18" x14ac:dyDescent="0.3">
      <c r="A548" s="67" t="s">
        <v>5139</v>
      </c>
      <c r="B548" s="39" t="s">
        <v>3400</v>
      </c>
      <c r="C548" s="39"/>
      <c r="D548" s="39"/>
      <c r="E548" s="39"/>
      <c r="F548" s="39"/>
      <c r="G548" s="39"/>
      <c r="H548" s="39"/>
      <c r="I548" s="39"/>
      <c r="J548" s="39"/>
      <c r="K548" s="39" t="s">
        <v>2897</v>
      </c>
      <c r="L548" s="39" t="s">
        <v>2133</v>
      </c>
      <c r="M548" s="39" t="s">
        <v>2985</v>
      </c>
      <c r="N548" s="39" t="s">
        <v>2133</v>
      </c>
      <c r="O548" s="39" t="s">
        <v>2870</v>
      </c>
      <c r="P548" s="39" t="str">
        <f t="shared" si="8"/>
        <v>CCM Born</v>
      </c>
      <c r="Q548" s="39">
        <v>1</v>
      </c>
      <c r="R548" s="68" t="s">
        <v>2</v>
      </c>
    </row>
    <row r="549" spans="1:18" x14ac:dyDescent="0.3">
      <c r="A549" s="67" t="s">
        <v>5140</v>
      </c>
      <c r="B549" s="39" t="s">
        <v>3401</v>
      </c>
      <c r="C549" s="39"/>
      <c r="D549" s="39"/>
      <c r="E549" s="39"/>
      <c r="F549" s="39"/>
      <c r="G549" s="39"/>
      <c r="H549" s="39"/>
      <c r="I549" s="39"/>
      <c r="J549" s="39"/>
      <c r="K549" s="39" t="s">
        <v>2897</v>
      </c>
      <c r="L549" s="39" t="s">
        <v>2133</v>
      </c>
      <c r="M549" s="39" t="s">
        <v>2985</v>
      </c>
      <c r="N549" s="39" t="s">
        <v>2133</v>
      </c>
      <c r="O549" s="39" t="s">
        <v>2870</v>
      </c>
      <c r="P549" s="39" t="str">
        <f t="shared" si="8"/>
        <v>CCM Born</v>
      </c>
      <c r="Q549" s="39">
        <v>1</v>
      </c>
      <c r="R549" s="68" t="s">
        <v>2</v>
      </c>
    </row>
    <row r="550" spans="1:18" x14ac:dyDescent="0.3">
      <c r="A550" s="67" t="s">
        <v>5141</v>
      </c>
      <c r="B550" s="39" t="s">
        <v>3402</v>
      </c>
      <c r="C550" s="39"/>
      <c r="D550" s="39"/>
      <c r="E550" s="39"/>
      <c r="F550" s="39"/>
      <c r="G550" s="39"/>
      <c r="H550" s="39"/>
      <c r="I550" s="39"/>
      <c r="J550" s="39"/>
      <c r="K550" s="39" t="s">
        <v>657</v>
      </c>
      <c r="L550" s="39" t="s">
        <v>658</v>
      </c>
      <c r="M550" s="39" t="s">
        <v>2887</v>
      </c>
      <c r="N550" s="39" t="s">
        <v>519</v>
      </c>
      <c r="O550" s="39" t="s">
        <v>2870</v>
      </c>
      <c r="P550" s="39" t="str">
        <f t="shared" si="8"/>
        <v>CCM Born</v>
      </c>
      <c r="Q550" s="39">
        <v>2</v>
      </c>
      <c r="R550" s="68" t="s">
        <v>2</v>
      </c>
    </row>
    <row r="551" spans="1:18" x14ac:dyDescent="0.3">
      <c r="A551" s="67" t="s">
        <v>5142</v>
      </c>
      <c r="B551" s="39" t="s">
        <v>3403</v>
      </c>
      <c r="C551" s="39"/>
      <c r="D551" s="39"/>
      <c r="E551" s="39"/>
      <c r="F551" s="39"/>
      <c r="G551" s="39"/>
      <c r="H551" s="39"/>
      <c r="I551" s="39"/>
      <c r="J551" s="39"/>
      <c r="K551" s="39" t="s">
        <v>688</v>
      </c>
      <c r="L551" s="39" t="s">
        <v>689</v>
      </c>
      <c r="M551" s="39" t="s">
        <v>2887</v>
      </c>
      <c r="N551" s="39" t="s">
        <v>519</v>
      </c>
      <c r="O551" s="39" t="s">
        <v>2870</v>
      </c>
      <c r="P551" s="39" t="str">
        <f t="shared" si="8"/>
        <v>CCM Born</v>
      </c>
      <c r="Q551" s="39">
        <v>36</v>
      </c>
      <c r="R551" s="68" t="s">
        <v>2</v>
      </c>
    </row>
    <row r="552" spans="1:18" x14ac:dyDescent="0.3">
      <c r="A552" s="67" t="s">
        <v>5143</v>
      </c>
      <c r="B552" s="39" t="s">
        <v>3404</v>
      </c>
      <c r="C552" s="39"/>
      <c r="D552" s="39"/>
      <c r="E552" s="39"/>
      <c r="F552" s="39"/>
      <c r="G552" s="39"/>
      <c r="H552" s="39"/>
      <c r="I552" s="39"/>
      <c r="J552" s="39"/>
      <c r="K552" s="39" t="s">
        <v>2178</v>
      </c>
      <c r="L552" s="39" t="s">
        <v>2179</v>
      </c>
      <c r="M552" s="39" t="s">
        <v>2887</v>
      </c>
      <c r="N552" s="39" t="s">
        <v>519</v>
      </c>
      <c r="O552" s="39" t="s">
        <v>2870</v>
      </c>
      <c r="P552" s="39" t="str">
        <f t="shared" si="8"/>
        <v>CCM Born</v>
      </c>
      <c r="Q552" s="39">
        <v>1226</v>
      </c>
      <c r="R552" s="68" t="s">
        <v>2</v>
      </c>
    </row>
    <row r="553" spans="1:18" x14ac:dyDescent="0.3">
      <c r="A553" s="67" t="s">
        <v>5144</v>
      </c>
      <c r="B553" s="39" t="s">
        <v>3405</v>
      </c>
      <c r="C553" s="39"/>
      <c r="D553" s="39"/>
      <c r="E553" s="39"/>
      <c r="F553" s="39"/>
      <c r="G553" s="39"/>
      <c r="H553" s="39"/>
      <c r="I553" s="39"/>
      <c r="J553" s="39"/>
      <c r="K553" s="39" t="s">
        <v>2270</v>
      </c>
      <c r="L553" s="39" t="s">
        <v>2271</v>
      </c>
      <c r="M553" s="39" t="s">
        <v>2887</v>
      </c>
      <c r="N553" s="39" t="s">
        <v>519</v>
      </c>
      <c r="O553" s="39" t="s">
        <v>2870</v>
      </c>
      <c r="P553" s="39" t="str">
        <f t="shared" si="8"/>
        <v>CCM Born</v>
      </c>
      <c r="Q553" s="39">
        <v>2</v>
      </c>
      <c r="R553" s="68" t="s">
        <v>2</v>
      </c>
    </row>
    <row r="554" spans="1:18" x14ac:dyDescent="0.3">
      <c r="A554" s="67" t="s">
        <v>5145</v>
      </c>
      <c r="B554" s="39" t="s">
        <v>3406</v>
      </c>
      <c r="C554" s="39"/>
      <c r="D554" s="39"/>
      <c r="E554" s="39"/>
      <c r="F554" s="39"/>
      <c r="G554" s="39"/>
      <c r="H554" s="39"/>
      <c r="I554" s="39"/>
      <c r="J554" s="39"/>
      <c r="K554" s="39" t="s">
        <v>2189</v>
      </c>
      <c r="L554" s="39" t="s">
        <v>2190</v>
      </c>
      <c r="M554" s="39" t="s">
        <v>2887</v>
      </c>
      <c r="N554" s="39" t="s">
        <v>519</v>
      </c>
      <c r="O554" s="39" t="s">
        <v>2870</v>
      </c>
      <c r="P554" s="39" t="str">
        <f t="shared" si="8"/>
        <v>CCM Born</v>
      </c>
      <c r="Q554" s="39">
        <v>140</v>
      </c>
      <c r="R554" s="68" t="s">
        <v>2</v>
      </c>
    </row>
    <row r="555" spans="1:18" x14ac:dyDescent="0.3">
      <c r="A555" s="67" t="s">
        <v>5146</v>
      </c>
      <c r="B555" s="39" t="s">
        <v>3407</v>
      </c>
      <c r="C555" s="39"/>
      <c r="D555" s="39"/>
      <c r="E555" s="39"/>
      <c r="F555" s="39"/>
      <c r="G555" s="39"/>
      <c r="H555" s="39"/>
      <c r="I555" s="39"/>
      <c r="J555" s="39"/>
      <c r="K555" s="39" t="s">
        <v>2054</v>
      </c>
      <c r="L555" s="39" t="s">
        <v>2055</v>
      </c>
      <c r="M555" s="39" t="s">
        <v>2887</v>
      </c>
      <c r="N555" s="39" t="s">
        <v>519</v>
      </c>
      <c r="O555" s="39" t="s">
        <v>2870</v>
      </c>
      <c r="P555" s="39" t="str">
        <f t="shared" si="8"/>
        <v>CCM Born</v>
      </c>
      <c r="Q555" s="39">
        <v>240</v>
      </c>
      <c r="R555" s="68" t="s">
        <v>2</v>
      </c>
    </row>
    <row r="556" spans="1:18" x14ac:dyDescent="0.3">
      <c r="A556" s="67" t="s">
        <v>5147</v>
      </c>
      <c r="B556" s="39" t="s">
        <v>3408</v>
      </c>
      <c r="C556" s="39"/>
      <c r="D556" s="39"/>
      <c r="E556" s="39"/>
      <c r="F556" s="39"/>
      <c r="G556" s="39"/>
      <c r="H556" s="39"/>
      <c r="I556" s="39"/>
      <c r="J556" s="39"/>
      <c r="K556" s="39" t="s">
        <v>2189</v>
      </c>
      <c r="L556" s="39" t="s">
        <v>2190</v>
      </c>
      <c r="M556" s="39" t="s">
        <v>2887</v>
      </c>
      <c r="N556" s="39" t="s">
        <v>519</v>
      </c>
      <c r="O556" s="39" t="s">
        <v>2870</v>
      </c>
      <c r="P556" s="39" t="str">
        <f t="shared" si="8"/>
        <v>CCM Born</v>
      </c>
      <c r="Q556" s="39">
        <v>240</v>
      </c>
      <c r="R556" s="68" t="s">
        <v>2</v>
      </c>
    </row>
    <row r="557" spans="1:18" x14ac:dyDescent="0.3">
      <c r="A557" s="67" t="s">
        <v>5148</v>
      </c>
      <c r="B557" s="39" t="s">
        <v>3409</v>
      </c>
      <c r="C557" s="39"/>
      <c r="D557" s="39"/>
      <c r="E557" s="39"/>
      <c r="F557" s="39"/>
      <c r="G557" s="39"/>
      <c r="H557" s="39"/>
      <c r="I557" s="39"/>
      <c r="J557" s="39"/>
      <c r="K557" s="39" t="s">
        <v>2189</v>
      </c>
      <c r="L557" s="39" t="s">
        <v>2190</v>
      </c>
      <c r="M557" s="39" t="s">
        <v>2887</v>
      </c>
      <c r="N557" s="39" t="s">
        <v>519</v>
      </c>
      <c r="O557" s="39" t="s">
        <v>2870</v>
      </c>
      <c r="P557" s="39" t="str">
        <f t="shared" si="8"/>
        <v>CCM Born</v>
      </c>
      <c r="Q557" s="39">
        <v>333</v>
      </c>
      <c r="R557" s="68" t="s">
        <v>2</v>
      </c>
    </row>
    <row r="558" spans="1:18" x14ac:dyDescent="0.3">
      <c r="A558" s="67" t="s">
        <v>5149</v>
      </c>
      <c r="B558" s="39" t="s">
        <v>3410</v>
      </c>
      <c r="C558" s="39"/>
      <c r="D558" s="39"/>
      <c r="E558" s="39"/>
      <c r="F558" s="39"/>
      <c r="G558" s="39"/>
      <c r="H558" s="39"/>
      <c r="I558" s="39"/>
      <c r="J558" s="39"/>
      <c r="K558" s="39" t="s">
        <v>2189</v>
      </c>
      <c r="L558" s="39" t="s">
        <v>2190</v>
      </c>
      <c r="M558" s="39" t="s">
        <v>2887</v>
      </c>
      <c r="N558" s="39" t="s">
        <v>519</v>
      </c>
      <c r="O558" s="39" t="s">
        <v>2870</v>
      </c>
      <c r="P558" s="39" t="str">
        <f t="shared" si="8"/>
        <v>CCM Born</v>
      </c>
      <c r="Q558" s="39">
        <v>255</v>
      </c>
      <c r="R558" s="68" t="s">
        <v>2</v>
      </c>
    </row>
    <row r="559" spans="1:18" x14ac:dyDescent="0.3">
      <c r="A559" s="67" t="s">
        <v>5150</v>
      </c>
      <c r="B559" s="39" t="s">
        <v>3411</v>
      </c>
      <c r="C559" s="39"/>
      <c r="D559" s="39"/>
      <c r="E559" s="39"/>
      <c r="F559" s="39"/>
      <c r="G559" s="39"/>
      <c r="H559" s="39"/>
      <c r="I559" s="39"/>
      <c r="J559" s="39"/>
      <c r="K559" s="39" t="s">
        <v>2189</v>
      </c>
      <c r="L559" s="39" t="s">
        <v>2190</v>
      </c>
      <c r="M559" s="39" t="s">
        <v>2887</v>
      </c>
      <c r="N559" s="39" t="s">
        <v>519</v>
      </c>
      <c r="O559" s="39" t="s">
        <v>2870</v>
      </c>
      <c r="P559" s="39" t="str">
        <f t="shared" si="8"/>
        <v>CCM Born</v>
      </c>
      <c r="Q559" s="39">
        <v>240</v>
      </c>
      <c r="R559" s="68" t="s">
        <v>2</v>
      </c>
    </row>
    <row r="560" spans="1:18" x14ac:dyDescent="0.3">
      <c r="A560" s="67" t="s">
        <v>5151</v>
      </c>
      <c r="B560" s="39" t="s">
        <v>3412</v>
      </c>
      <c r="C560" s="39"/>
      <c r="D560" s="39"/>
      <c r="E560" s="39"/>
      <c r="F560" s="39"/>
      <c r="G560" s="39"/>
      <c r="H560" s="39"/>
      <c r="I560" s="39"/>
      <c r="J560" s="39"/>
      <c r="K560" s="39" t="s">
        <v>2189</v>
      </c>
      <c r="L560" s="39" t="s">
        <v>2190</v>
      </c>
      <c r="M560" s="39" t="s">
        <v>2887</v>
      </c>
      <c r="N560" s="39" t="s">
        <v>519</v>
      </c>
      <c r="O560" s="39" t="s">
        <v>2870</v>
      </c>
      <c r="P560" s="39" t="str">
        <f t="shared" si="8"/>
        <v>CCM Born</v>
      </c>
      <c r="Q560" s="39">
        <v>60</v>
      </c>
      <c r="R560" s="68" t="s">
        <v>2</v>
      </c>
    </row>
    <row r="561" spans="1:18" x14ac:dyDescent="0.3">
      <c r="A561" s="67" t="s">
        <v>5152</v>
      </c>
      <c r="B561" s="39" t="s">
        <v>3413</v>
      </c>
      <c r="C561" s="39"/>
      <c r="D561" s="39"/>
      <c r="E561" s="39"/>
      <c r="F561" s="39"/>
      <c r="G561" s="39"/>
      <c r="H561" s="39"/>
      <c r="I561" s="39"/>
      <c r="J561" s="39"/>
      <c r="K561" s="39" t="s">
        <v>2189</v>
      </c>
      <c r="L561" s="39" t="s">
        <v>2190</v>
      </c>
      <c r="M561" s="39" t="s">
        <v>2887</v>
      </c>
      <c r="N561" s="39" t="s">
        <v>519</v>
      </c>
      <c r="O561" s="39" t="s">
        <v>2870</v>
      </c>
      <c r="P561" s="39" t="str">
        <f t="shared" si="8"/>
        <v>CCM Born</v>
      </c>
      <c r="Q561" s="39">
        <v>36</v>
      </c>
      <c r="R561" s="68" t="s">
        <v>2</v>
      </c>
    </row>
    <row r="562" spans="1:18" x14ac:dyDescent="0.3">
      <c r="A562" s="67" t="s">
        <v>5153</v>
      </c>
      <c r="B562" s="39" t="s">
        <v>3414</v>
      </c>
      <c r="C562" s="39"/>
      <c r="D562" s="39"/>
      <c r="E562" s="39"/>
      <c r="F562" s="39"/>
      <c r="G562" s="39"/>
      <c r="H562" s="39"/>
      <c r="I562" s="39"/>
      <c r="J562" s="39"/>
      <c r="K562" s="39" t="s">
        <v>672</v>
      </c>
      <c r="L562" s="39" t="s">
        <v>673</v>
      </c>
      <c r="M562" s="39" t="s">
        <v>2887</v>
      </c>
      <c r="N562" s="39" t="s">
        <v>519</v>
      </c>
      <c r="O562" s="39" t="s">
        <v>2870</v>
      </c>
      <c r="P562" s="39" t="str">
        <f t="shared" si="8"/>
        <v>CCM Born</v>
      </c>
      <c r="Q562" s="39">
        <v>56</v>
      </c>
      <c r="R562" s="68" t="s">
        <v>2</v>
      </c>
    </row>
    <row r="563" spans="1:18" x14ac:dyDescent="0.3">
      <c r="A563" s="67" t="s">
        <v>5154</v>
      </c>
      <c r="B563" s="39" t="s">
        <v>3415</v>
      </c>
      <c r="C563" s="39"/>
      <c r="D563" s="39"/>
      <c r="E563" s="39"/>
      <c r="F563" s="39"/>
      <c r="G563" s="39"/>
      <c r="H563" s="39"/>
      <c r="I563" s="39"/>
      <c r="J563" s="39"/>
      <c r="K563" s="39" t="s">
        <v>2018</v>
      </c>
      <c r="L563" s="39" t="s">
        <v>2019</v>
      </c>
      <c r="M563" s="39" t="s">
        <v>2887</v>
      </c>
      <c r="N563" s="39" t="s">
        <v>519</v>
      </c>
      <c r="O563" s="39" t="s">
        <v>2870</v>
      </c>
      <c r="P563" s="39" t="str">
        <f t="shared" si="8"/>
        <v>CCM Born</v>
      </c>
      <c r="Q563" s="39">
        <v>4</v>
      </c>
      <c r="R563" s="68" t="s">
        <v>2</v>
      </c>
    </row>
    <row r="564" spans="1:18" x14ac:dyDescent="0.3">
      <c r="A564" s="67" t="s">
        <v>5155</v>
      </c>
      <c r="B564" s="39" t="s">
        <v>3416</v>
      </c>
      <c r="C564" s="39"/>
      <c r="D564" s="39"/>
      <c r="E564" s="39"/>
      <c r="F564" s="39"/>
      <c r="G564" s="39"/>
      <c r="H564" s="39"/>
      <c r="I564" s="39"/>
      <c r="J564" s="39"/>
      <c r="K564" s="39" t="s">
        <v>2033</v>
      </c>
      <c r="L564" s="39" t="s">
        <v>2034</v>
      </c>
      <c r="M564" s="39" t="s">
        <v>2887</v>
      </c>
      <c r="N564" s="39" t="s">
        <v>519</v>
      </c>
      <c r="O564" s="39" t="s">
        <v>2870</v>
      </c>
      <c r="P564" s="39" t="str">
        <f t="shared" si="8"/>
        <v>CCM Born</v>
      </c>
      <c r="Q564" s="39">
        <v>13</v>
      </c>
      <c r="R564" s="68" t="s">
        <v>2</v>
      </c>
    </row>
    <row r="565" spans="1:18" x14ac:dyDescent="0.3">
      <c r="A565" s="67" t="s">
        <v>5156</v>
      </c>
      <c r="B565" s="39" t="s">
        <v>3417</v>
      </c>
      <c r="C565" s="39"/>
      <c r="D565" s="39"/>
      <c r="E565" s="39"/>
      <c r="F565" s="39"/>
      <c r="G565" s="39"/>
      <c r="H565" s="39"/>
      <c r="I565" s="39"/>
      <c r="J565" s="39"/>
      <c r="K565" s="39" t="s">
        <v>1921</v>
      </c>
      <c r="L565" s="39" t="s">
        <v>1922</v>
      </c>
      <c r="M565" s="39" t="s">
        <v>2887</v>
      </c>
      <c r="N565" s="39" t="s">
        <v>519</v>
      </c>
      <c r="O565" s="39" t="s">
        <v>2870</v>
      </c>
      <c r="P565" s="39" t="str">
        <f t="shared" si="8"/>
        <v>CCM Born</v>
      </c>
      <c r="Q565" s="39">
        <v>123</v>
      </c>
      <c r="R565" s="68" t="s">
        <v>2</v>
      </c>
    </row>
    <row r="566" spans="1:18" x14ac:dyDescent="0.3">
      <c r="A566" s="67" t="s">
        <v>5157</v>
      </c>
      <c r="B566" s="39" t="s">
        <v>3418</v>
      </c>
      <c r="C566" s="39"/>
      <c r="D566" s="39"/>
      <c r="E566" s="39"/>
      <c r="F566" s="39"/>
      <c r="G566" s="39"/>
      <c r="H566" s="39"/>
      <c r="I566" s="39"/>
      <c r="J566" s="39"/>
      <c r="K566" s="39" t="s">
        <v>2018</v>
      </c>
      <c r="L566" s="39" t="s">
        <v>2019</v>
      </c>
      <c r="M566" s="39" t="s">
        <v>2887</v>
      </c>
      <c r="N566" s="39" t="s">
        <v>519</v>
      </c>
      <c r="O566" s="39" t="s">
        <v>2870</v>
      </c>
      <c r="P566" s="39" t="str">
        <f t="shared" si="8"/>
        <v>CCM Born</v>
      </c>
      <c r="Q566" s="39">
        <v>4</v>
      </c>
      <c r="R566" s="68" t="s">
        <v>2</v>
      </c>
    </row>
    <row r="567" spans="1:18" x14ac:dyDescent="0.3">
      <c r="A567" s="67" t="s">
        <v>5158</v>
      </c>
      <c r="B567" s="39" t="s">
        <v>3419</v>
      </c>
      <c r="C567" s="39"/>
      <c r="D567" s="39"/>
      <c r="E567" s="39"/>
      <c r="F567" s="39"/>
      <c r="G567" s="39"/>
      <c r="H567" s="39"/>
      <c r="I567" s="39"/>
      <c r="J567" s="39"/>
      <c r="K567" s="39" t="s">
        <v>1982</v>
      </c>
      <c r="L567" s="39" t="s">
        <v>1983</v>
      </c>
      <c r="M567" s="39" t="s">
        <v>2887</v>
      </c>
      <c r="N567" s="39" t="s">
        <v>519</v>
      </c>
      <c r="O567" s="39" t="s">
        <v>2870</v>
      </c>
      <c r="P567" s="39" t="str">
        <f t="shared" si="8"/>
        <v>CCM Born</v>
      </c>
      <c r="Q567" s="39">
        <v>11</v>
      </c>
      <c r="R567" s="68" t="s">
        <v>2</v>
      </c>
    </row>
    <row r="568" spans="1:18" x14ac:dyDescent="0.3">
      <c r="A568" s="67" t="s">
        <v>5159</v>
      </c>
      <c r="B568" s="39" t="s">
        <v>3420</v>
      </c>
      <c r="C568" s="39"/>
      <c r="D568" s="39"/>
      <c r="E568" s="39"/>
      <c r="F568" s="39"/>
      <c r="G568" s="39"/>
      <c r="H568" s="39"/>
      <c r="I568" s="39"/>
      <c r="J568" s="39"/>
      <c r="K568" s="39" t="s">
        <v>2018</v>
      </c>
      <c r="L568" s="39" t="s">
        <v>2019</v>
      </c>
      <c r="M568" s="39" t="s">
        <v>2887</v>
      </c>
      <c r="N568" s="39" t="s">
        <v>519</v>
      </c>
      <c r="O568" s="39" t="s">
        <v>2870</v>
      </c>
      <c r="P568" s="39" t="str">
        <f t="shared" si="8"/>
        <v>CCM Born</v>
      </c>
      <c r="Q568" s="39">
        <v>2</v>
      </c>
      <c r="R568" s="68" t="s">
        <v>2</v>
      </c>
    </row>
    <row r="569" spans="1:18" x14ac:dyDescent="0.3">
      <c r="A569" s="67" t="s">
        <v>5160</v>
      </c>
      <c r="B569" s="39" t="s">
        <v>3421</v>
      </c>
      <c r="C569" s="39"/>
      <c r="D569" s="39"/>
      <c r="E569" s="39"/>
      <c r="F569" s="39"/>
      <c r="G569" s="39"/>
      <c r="H569" s="39"/>
      <c r="I569" s="39"/>
      <c r="J569" s="39"/>
      <c r="K569" s="39" t="s">
        <v>547</v>
      </c>
      <c r="L569" s="39" t="s">
        <v>548</v>
      </c>
      <c r="M569" s="39" t="s">
        <v>2878</v>
      </c>
      <c r="N569" s="39" t="s">
        <v>541</v>
      </c>
      <c r="O569" s="39" t="s">
        <v>2870</v>
      </c>
      <c r="P569" s="39" t="str">
        <f t="shared" si="8"/>
        <v>CCM Born</v>
      </c>
      <c r="Q569" s="39">
        <v>5</v>
      </c>
      <c r="R569" s="68" t="s">
        <v>2</v>
      </c>
    </row>
    <row r="570" spans="1:18" x14ac:dyDescent="0.3">
      <c r="A570" s="67" t="s">
        <v>5161</v>
      </c>
      <c r="B570" s="39" t="s">
        <v>3421</v>
      </c>
      <c r="C570" s="39"/>
      <c r="D570" s="39"/>
      <c r="E570" s="39"/>
      <c r="F570" s="39"/>
      <c r="G570" s="39"/>
      <c r="H570" s="39"/>
      <c r="I570" s="39"/>
      <c r="J570" s="39"/>
      <c r="K570" s="39" t="s">
        <v>349</v>
      </c>
      <c r="L570" s="39" t="s">
        <v>350</v>
      </c>
      <c r="M570" s="39" t="s">
        <v>2973</v>
      </c>
      <c r="N570" s="39" t="s">
        <v>335</v>
      </c>
      <c r="O570" s="39" t="s">
        <v>2870</v>
      </c>
      <c r="P570" s="39" t="str">
        <f t="shared" si="8"/>
        <v>CCM Born</v>
      </c>
      <c r="Q570" s="39">
        <v>5</v>
      </c>
      <c r="R570" s="68" t="s">
        <v>2</v>
      </c>
    </row>
    <row r="571" spans="1:18" x14ac:dyDescent="0.3">
      <c r="A571" s="67" t="s">
        <v>5162</v>
      </c>
      <c r="B571" s="39" t="s">
        <v>3421</v>
      </c>
      <c r="C571" s="39"/>
      <c r="D571" s="39"/>
      <c r="E571" s="39"/>
      <c r="F571" s="39"/>
      <c r="G571" s="39"/>
      <c r="H571" s="39"/>
      <c r="I571" s="39"/>
      <c r="J571" s="39"/>
      <c r="K571" s="39" t="s">
        <v>336</v>
      </c>
      <c r="L571" s="39" t="s">
        <v>337</v>
      </c>
      <c r="M571" s="39" t="s">
        <v>2973</v>
      </c>
      <c r="N571" s="39" t="s">
        <v>335</v>
      </c>
      <c r="O571" s="39" t="s">
        <v>2870</v>
      </c>
      <c r="P571" s="39" t="str">
        <f t="shared" si="8"/>
        <v>CCM Born</v>
      </c>
      <c r="Q571" s="39">
        <v>5</v>
      </c>
      <c r="R571" s="68" t="s">
        <v>2</v>
      </c>
    </row>
    <row r="572" spans="1:18" x14ac:dyDescent="0.3">
      <c r="A572" s="67" t="s">
        <v>5163</v>
      </c>
      <c r="B572" s="39" t="s">
        <v>3421</v>
      </c>
      <c r="C572" s="39"/>
      <c r="D572" s="39"/>
      <c r="E572" s="39"/>
      <c r="F572" s="39"/>
      <c r="G572" s="39"/>
      <c r="H572" s="39"/>
      <c r="I572" s="39"/>
      <c r="J572" s="39"/>
      <c r="K572" s="39" t="s">
        <v>343</v>
      </c>
      <c r="L572" s="39" t="s">
        <v>344</v>
      </c>
      <c r="M572" s="39" t="s">
        <v>2973</v>
      </c>
      <c r="N572" s="39" t="s">
        <v>335</v>
      </c>
      <c r="O572" s="39" t="s">
        <v>2870</v>
      </c>
      <c r="P572" s="39" t="str">
        <f t="shared" si="8"/>
        <v>CCM Born</v>
      </c>
      <c r="Q572" s="39">
        <v>5</v>
      </c>
      <c r="R572" s="68" t="s">
        <v>2</v>
      </c>
    </row>
    <row r="573" spans="1:18" x14ac:dyDescent="0.3">
      <c r="A573" s="67" t="s">
        <v>5164</v>
      </c>
      <c r="B573" s="39" t="s">
        <v>3422</v>
      </c>
      <c r="C573" s="39"/>
      <c r="D573" s="39"/>
      <c r="E573" s="39"/>
      <c r="F573" s="39"/>
      <c r="G573" s="39"/>
      <c r="H573" s="39"/>
      <c r="I573" s="39"/>
      <c r="J573" s="39"/>
      <c r="K573" s="39" t="s">
        <v>2353</v>
      </c>
      <c r="L573" s="39" t="s">
        <v>2354</v>
      </c>
      <c r="M573" s="39" t="s">
        <v>2887</v>
      </c>
      <c r="N573" s="39" t="s">
        <v>519</v>
      </c>
      <c r="O573" s="39" t="s">
        <v>2870</v>
      </c>
      <c r="P573" s="39" t="str">
        <f t="shared" si="8"/>
        <v>CCM Born</v>
      </c>
      <c r="Q573" s="39">
        <v>4</v>
      </c>
      <c r="R573" s="68" t="s">
        <v>2</v>
      </c>
    </row>
    <row r="574" spans="1:18" x14ac:dyDescent="0.3">
      <c r="A574" s="67" t="s">
        <v>5165</v>
      </c>
      <c r="B574" s="39" t="s">
        <v>3423</v>
      </c>
      <c r="C574" s="39"/>
      <c r="D574" s="39"/>
      <c r="E574" s="39"/>
      <c r="F574" s="39"/>
      <c r="G574" s="39"/>
      <c r="H574" s="39"/>
      <c r="I574" s="39"/>
      <c r="J574" s="39"/>
      <c r="K574" s="39" t="s">
        <v>2353</v>
      </c>
      <c r="L574" s="39" t="s">
        <v>2354</v>
      </c>
      <c r="M574" s="39" t="s">
        <v>2887</v>
      </c>
      <c r="N574" s="39" t="s">
        <v>519</v>
      </c>
      <c r="O574" s="39" t="s">
        <v>2870</v>
      </c>
      <c r="P574" s="39" t="str">
        <f t="shared" si="8"/>
        <v>CCM Born</v>
      </c>
      <c r="Q574" s="39">
        <v>39</v>
      </c>
      <c r="R574" s="68" t="s">
        <v>2</v>
      </c>
    </row>
    <row r="575" spans="1:18" x14ac:dyDescent="0.3">
      <c r="A575" s="67" t="s">
        <v>5166</v>
      </c>
      <c r="B575" s="39" t="s">
        <v>3424</v>
      </c>
      <c r="C575" s="39"/>
      <c r="D575" s="39"/>
      <c r="E575" s="39"/>
      <c r="F575" s="39"/>
      <c r="G575" s="39"/>
      <c r="H575" s="39"/>
      <c r="I575" s="39"/>
      <c r="J575" s="39"/>
      <c r="K575" s="39" t="s">
        <v>2333</v>
      </c>
      <c r="L575" s="39" t="s">
        <v>2334</v>
      </c>
      <c r="M575" s="39" t="s">
        <v>2887</v>
      </c>
      <c r="N575" s="39" t="s">
        <v>519</v>
      </c>
      <c r="O575" s="39" t="s">
        <v>2870</v>
      </c>
      <c r="P575" s="39" t="str">
        <f t="shared" si="8"/>
        <v>CCM Born</v>
      </c>
      <c r="Q575" s="39">
        <v>692</v>
      </c>
      <c r="R575" s="68" t="s">
        <v>2</v>
      </c>
    </row>
    <row r="576" spans="1:18" x14ac:dyDescent="0.3">
      <c r="A576" s="67" t="s">
        <v>5167</v>
      </c>
      <c r="B576" s="39" t="s">
        <v>3425</v>
      </c>
      <c r="C576" s="39"/>
      <c r="D576" s="39"/>
      <c r="E576" s="39"/>
      <c r="F576" s="39"/>
      <c r="G576" s="39"/>
      <c r="H576" s="39"/>
      <c r="I576" s="39"/>
      <c r="J576" s="39"/>
      <c r="K576" s="39" t="s">
        <v>2333</v>
      </c>
      <c r="L576" s="39" t="s">
        <v>2334</v>
      </c>
      <c r="M576" s="39" t="s">
        <v>2887</v>
      </c>
      <c r="N576" s="39" t="s">
        <v>519</v>
      </c>
      <c r="O576" s="39" t="s">
        <v>2870</v>
      </c>
      <c r="P576" s="39" t="str">
        <f t="shared" si="8"/>
        <v>CCM Born</v>
      </c>
      <c r="Q576" s="39">
        <v>19</v>
      </c>
      <c r="R576" s="68" t="s">
        <v>2</v>
      </c>
    </row>
    <row r="577" spans="1:18" x14ac:dyDescent="0.3">
      <c r="A577" s="67" t="s">
        <v>5168</v>
      </c>
      <c r="B577" s="39" t="s">
        <v>3426</v>
      </c>
      <c r="C577" s="39"/>
      <c r="D577" s="39"/>
      <c r="E577" s="39"/>
      <c r="F577" s="39"/>
      <c r="G577" s="39"/>
      <c r="H577" s="39"/>
      <c r="I577" s="39"/>
      <c r="J577" s="39"/>
      <c r="K577" s="39" t="s">
        <v>2333</v>
      </c>
      <c r="L577" s="39" t="s">
        <v>2334</v>
      </c>
      <c r="M577" s="39" t="s">
        <v>2887</v>
      </c>
      <c r="N577" s="39" t="s">
        <v>519</v>
      </c>
      <c r="O577" s="39" t="s">
        <v>2870</v>
      </c>
      <c r="P577" s="39" t="str">
        <f t="shared" si="8"/>
        <v>CCM Born</v>
      </c>
      <c r="Q577" s="39">
        <v>4946</v>
      </c>
      <c r="R577" s="68" t="s">
        <v>2</v>
      </c>
    </row>
    <row r="578" spans="1:18" x14ac:dyDescent="0.3">
      <c r="A578" s="67" t="s">
        <v>5169</v>
      </c>
      <c r="B578" s="39" t="s">
        <v>3427</v>
      </c>
      <c r="C578" s="39"/>
      <c r="D578" s="39"/>
      <c r="E578" s="39"/>
      <c r="F578" s="39"/>
      <c r="G578" s="39"/>
      <c r="H578" s="39"/>
      <c r="I578" s="39"/>
      <c r="J578" s="39"/>
      <c r="K578" s="39" t="s">
        <v>2093</v>
      </c>
      <c r="L578" s="39" t="s">
        <v>2094</v>
      </c>
      <c r="M578" s="39" t="s">
        <v>2887</v>
      </c>
      <c r="N578" s="39" t="s">
        <v>519</v>
      </c>
      <c r="O578" s="39" t="s">
        <v>2870</v>
      </c>
      <c r="P578" s="39" t="str">
        <f t="shared" si="8"/>
        <v>CCM Born</v>
      </c>
      <c r="Q578" s="39">
        <v>2</v>
      </c>
      <c r="R578" s="68" t="s">
        <v>2</v>
      </c>
    </row>
    <row r="579" spans="1:18" x14ac:dyDescent="0.3">
      <c r="A579" s="67" t="s">
        <v>5170</v>
      </c>
      <c r="B579" s="39" t="s">
        <v>3428</v>
      </c>
      <c r="C579" s="39"/>
      <c r="D579" s="39"/>
      <c r="E579" s="39"/>
      <c r="F579" s="39"/>
      <c r="G579" s="39"/>
      <c r="H579" s="39"/>
      <c r="I579" s="39"/>
      <c r="J579" s="39"/>
      <c r="K579" s="39" t="s">
        <v>2033</v>
      </c>
      <c r="L579" s="39" t="s">
        <v>2034</v>
      </c>
      <c r="M579" s="39" t="s">
        <v>2887</v>
      </c>
      <c r="N579" s="39" t="s">
        <v>519</v>
      </c>
      <c r="O579" s="39" t="s">
        <v>2870</v>
      </c>
      <c r="P579" s="39" t="str">
        <f t="shared" si="8"/>
        <v>CCM Born</v>
      </c>
      <c r="Q579" s="39">
        <v>1</v>
      </c>
      <c r="R579" s="68" t="s">
        <v>2</v>
      </c>
    </row>
    <row r="580" spans="1:18" x14ac:dyDescent="0.3">
      <c r="A580" s="67" t="s">
        <v>5171</v>
      </c>
      <c r="B580" s="39" t="s">
        <v>3429</v>
      </c>
      <c r="C580" s="39"/>
      <c r="D580" s="39"/>
      <c r="E580" s="39"/>
      <c r="F580" s="39"/>
      <c r="G580" s="39"/>
      <c r="H580" s="39"/>
      <c r="I580" s="39"/>
      <c r="J580" s="39"/>
      <c r="K580" s="39" t="s">
        <v>2100</v>
      </c>
      <c r="L580" s="39" t="s">
        <v>2101</v>
      </c>
      <c r="M580" s="39" t="s">
        <v>2887</v>
      </c>
      <c r="N580" s="39" t="s">
        <v>519</v>
      </c>
      <c r="O580" s="39" t="s">
        <v>2870</v>
      </c>
      <c r="P580" s="39" t="str">
        <f t="shared" si="8"/>
        <v>CCM Born</v>
      </c>
      <c r="Q580" s="39">
        <v>588</v>
      </c>
      <c r="R580" s="68" t="s">
        <v>2</v>
      </c>
    </row>
    <row r="581" spans="1:18" x14ac:dyDescent="0.3">
      <c r="A581" s="67" t="s">
        <v>5172</v>
      </c>
      <c r="B581" s="39" t="s">
        <v>3430</v>
      </c>
      <c r="C581" s="39"/>
      <c r="D581" s="39"/>
      <c r="E581" s="39"/>
      <c r="F581" s="39"/>
      <c r="G581" s="39"/>
      <c r="H581" s="39"/>
      <c r="I581" s="39"/>
      <c r="J581" s="39"/>
      <c r="K581" s="39" t="s">
        <v>2033</v>
      </c>
      <c r="L581" s="39" t="s">
        <v>2034</v>
      </c>
      <c r="M581" s="39" t="s">
        <v>2887</v>
      </c>
      <c r="N581" s="39" t="s">
        <v>519</v>
      </c>
      <c r="O581" s="39" t="s">
        <v>2870</v>
      </c>
      <c r="P581" s="39" t="str">
        <f t="shared" si="8"/>
        <v>CCM Born</v>
      </c>
      <c r="Q581" s="39">
        <v>1</v>
      </c>
      <c r="R581" s="68" t="s">
        <v>2</v>
      </c>
    </row>
    <row r="582" spans="1:18" x14ac:dyDescent="0.3">
      <c r="A582" s="67" t="s">
        <v>5173</v>
      </c>
      <c r="B582" s="39" t="s">
        <v>3431</v>
      </c>
      <c r="C582" s="39"/>
      <c r="D582" s="39"/>
      <c r="E582" s="39"/>
      <c r="F582" s="39"/>
      <c r="G582" s="39"/>
      <c r="H582" s="39"/>
      <c r="I582" s="39"/>
      <c r="J582" s="39"/>
      <c r="K582" s="39" t="s">
        <v>2018</v>
      </c>
      <c r="L582" s="39" t="s">
        <v>2019</v>
      </c>
      <c r="M582" s="39" t="s">
        <v>2887</v>
      </c>
      <c r="N582" s="39" t="s">
        <v>519</v>
      </c>
      <c r="O582" s="39" t="s">
        <v>2870</v>
      </c>
      <c r="P582" s="39" t="str">
        <f t="shared" si="8"/>
        <v>CCM Born</v>
      </c>
      <c r="Q582" s="39">
        <v>2</v>
      </c>
      <c r="R582" s="68" t="s">
        <v>2</v>
      </c>
    </row>
    <row r="583" spans="1:18" x14ac:dyDescent="0.3">
      <c r="A583" s="67" t="s">
        <v>5174</v>
      </c>
      <c r="B583" s="39" t="s">
        <v>3432</v>
      </c>
      <c r="C583" s="39"/>
      <c r="D583" s="39"/>
      <c r="E583" s="39"/>
      <c r="F583" s="39"/>
      <c r="G583" s="39"/>
      <c r="H583" s="39"/>
      <c r="I583" s="39"/>
      <c r="J583" s="39"/>
      <c r="K583" s="39" t="s">
        <v>2897</v>
      </c>
      <c r="L583" s="39" t="s">
        <v>2133</v>
      </c>
      <c r="M583" s="39" t="s">
        <v>2985</v>
      </c>
      <c r="N583" s="39" t="s">
        <v>2133</v>
      </c>
      <c r="O583" s="39" t="s">
        <v>2870</v>
      </c>
      <c r="P583" s="39" t="str">
        <f t="shared" si="8"/>
        <v>CCM Born</v>
      </c>
      <c r="Q583" s="39">
        <v>11</v>
      </c>
      <c r="R583" s="68" t="s">
        <v>2</v>
      </c>
    </row>
    <row r="584" spans="1:18" x14ac:dyDescent="0.3">
      <c r="A584" s="67" t="s">
        <v>5175</v>
      </c>
      <c r="B584" s="39" t="s">
        <v>3433</v>
      </c>
      <c r="C584" s="39"/>
      <c r="D584" s="39"/>
      <c r="E584" s="39"/>
      <c r="F584" s="39"/>
      <c r="G584" s="39"/>
      <c r="H584" s="39"/>
      <c r="I584" s="39"/>
      <c r="J584" s="39"/>
      <c r="K584" s="39" t="s">
        <v>2897</v>
      </c>
      <c r="L584" s="39" t="s">
        <v>2133</v>
      </c>
      <c r="M584" s="39" t="s">
        <v>2985</v>
      </c>
      <c r="N584" s="39" t="s">
        <v>2133</v>
      </c>
      <c r="O584" s="39" t="s">
        <v>2870</v>
      </c>
      <c r="P584" s="39" t="str">
        <f t="shared" ref="P584:P647" si="9">_xlfn.XLOOKUP(O584,$X$12:$X$14,$Z$12:$Z$14)</f>
        <v>CCM Born</v>
      </c>
      <c r="Q584" s="39">
        <v>2</v>
      </c>
      <c r="R584" s="68" t="s">
        <v>2</v>
      </c>
    </row>
    <row r="585" spans="1:18" x14ac:dyDescent="0.3">
      <c r="A585" s="67" t="s">
        <v>5176</v>
      </c>
      <c r="B585" s="39" t="s">
        <v>3434</v>
      </c>
      <c r="C585" s="39"/>
      <c r="D585" s="39"/>
      <c r="E585" s="39"/>
      <c r="F585" s="39"/>
      <c r="G585" s="39"/>
      <c r="H585" s="39"/>
      <c r="I585" s="39"/>
      <c r="J585" s="39"/>
      <c r="K585" s="39" t="s">
        <v>2897</v>
      </c>
      <c r="L585" s="39" t="s">
        <v>2133</v>
      </c>
      <c r="M585" s="39" t="s">
        <v>2985</v>
      </c>
      <c r="N585" s="39" t="s">
        <v>2133</v>
      </c>
      <c r="O585" s="39" t="s">
        <v>2870</v>
      </c>
      <c r="P585" s="39" t="str">
        <f t="shared" si="9"/>
        <v>CCM Born</v>
      </c>
      <c r="Q585" s="39">
        <v>2</v>
      </c>
      <c r="R585" s="68" t="s">
        <v>2</v>
      </c>
    </row>
    <row r="586" spans="1:18" x14ac:dyDescent="0.3">
      <c r="A586" s="67" t="s">
        <v>5177</v>
      </c>
      <c r="B586" s="39" t="s">
        <v>3435</v>
      </c>
      <c r="C586" s="39"/>
      <c r="D586" s="39"/>
      <c r="E586" s="39"/>
      <c r="F586" s="39"/>
      <c r="G586" s="39"/>
      <c r="H586" s="39"/>
      <c r="I586" s="39"/>
      <c r="J586" s="39"/>
      <c r="K586" s="39" t="s">
        <v>2897</v>
      </c>
      <c r="L586" s="39" t="s">
        <v>2133</v>
      </c>
      <c r="M586" s="39" t="s">
        <v>2985</v>
      </c>
      <c r="N586" s="39" t="s">
        <v>2133</v>
      </c>
      <c r="O586" s="39" t="s">
        <v>2870</v>
      </c>
      <c r="P586" s="39" t="str">
        <f t="shared" si="9"/>
        <v>CCM Born</v>
      </c>
      <c r="Q586" s="39">
        <v>175</v>
      </c>
      <c r="R586" s="68" t="s">
        <v>2</v>
      </c>
    </row>
    <row r="587" spans="1:18" x14ac:dyDescent="0.3">
      <c r="A587" s="67" t="s">
        <v>5178</v>
      </c>
      <c r="B587" s="39" t="s">
        <v>3436</v>
      </c>
      <c r="C587" s="39"/>
      <c r="D587" s="39"/>
      <c r="E587" s="39"/>
      <c r="F587" s="39"/>
      <c r="G587" s="39"/>
      <c r="H587" s="39"/>
      <c r="I587" s="39"/>
      <c r="J587" s="39"/>
      <c r="K587" s="39" t="s">
        <v>2990</v>
      </c>
      <c r="L587" s="39" t="s">
        <v>6707</v>
      </c>
      <c r="M587" s="39" t="s">
        <v>2991</v>
      </c>
      <c r="N587" s="39" t="s">
        <v>17</v>
      </c>
      <c r="O587" s="39" t="s">
        <v>2870</v>
      </c>
      <c r="P587" s="39" t="str">
        <f t="shared" si="9"/>
        <v>CCM Born</v>
      </c>
      <c r="Q587" s="39">
        <v>3</v>
      </c>
      <c r="R587" s="68" t="s">
        <v>2</v>
      </c>
    </row>
    <row r="588" spans="1:18" x14ac:dyDescent="0.3">
      <c r="A588" s="67" t="s">
        <v>5179</v>
      </c>
      <c r="B588" s="39" t="s">
        <v>3437</v>
      </c>
      <c r="C588" s="39"/>
      <c r="D588" s="39"/>
      <c r="E588" s="39"/>
      <c r="F588" s="39"/>
      <c r="G588" s="39"/>
      <c r="H588" s="39"/>
      <c r="I588" s="39"/>
      <c r="J588" s="39"/>
      <c r="K588" s="39" t="s">
        <v>2897</v>
      </c>
      <c r="L588" s="39" t="s">
        <v>2133</v>
      </c>
      <c r="M588" s="39" t="s">
        <v>2985</v>
      </c>
      <c r="N588" s="39" t="s">
        <v>2133</v>
      </c>
      <c r="O588" s="39" t="s">
        <v>2870</v>
      </c>
      <c r="P588" s="39" t="str">
        <f t="shared" si="9"/>
        <v>CCM Born</v>
      </c>
      <c r="Q588" s="39">
        <v>2</v>
      </c>
      <c r="R588" s="68" t="s">
        <v>2</v>
      </c>
    </row>
    <row r="589" spans="1:18" x14ac:dyDescent="0.3">
      <c r="A589" s="67" t="s">
        <v>5180</v>
      </c>
      <c r="B589" s="39" t="s">
        <v>3438</v>
      </c>
      <c r="C589" s="39"/>
      <c r="D589" s="39"/>
      <c r="E589" s="39"/>
      <c r="F589" s="39"/>
      <c r="G589" s="39"/>
      <c r="H589" s="39"/>
      <c r="I589" s="39"/>
      <c r="J589" s="39"/>
      <c r="K589" s="39" t="s">
        <v>2897</v>
      </c>
      <c r="L589" s="39" t="s">
        <v>2133</v>
      </c>
      <c r="M589" s="39" t="s">
        <v>2985</v>
      </c>
      <c r="N589" s="39" t="s">
        <v>2133</v>
      </c>
      <c r="O589" s="39" t="s">
        <v>2870</v>
      </c>
      <c r="P589" s="39" t="str">
        <f t="shared" si="9"/>
        <v>CCM Born</v>
      </c>
      <c r="Q589" s="39">
        <v>12</v>
      </c>
      <c r="R589" s="68" t="s">
        <v>2</v>
      </c>
    </row>
    <row r="590" spans="1:18" x14ac:dyDescent="0.3">
      <c r="A590" s="67" t="s">
        <v>5181</v>
      </c>
      <c r="B590" s="39" t="s">
        <v>3439</v>
      </c>
      <c r="C590" s="39"/>
      <c r="D590" s="39"/>
      <c r="E590" s="39"/>
      <c r="F590" s="39"/>
      <c r="G590" s="39"/>
      <c r="H590" s="39"/>
      <c r="I590" s="39"/>
      <c r="J590" s="39"/>
      <c r="K590" s="39" t="s">
        <v>2227</v>
      </c>
      <c r="L590" s="39" t="s">
        <v>2228</v>
      </c>
      <c r="M590" s="39" t="s">
        <v>2887</v>
      </c>
      <c r="N590" s="39" t="s">
        <v>519</v>
      </c>
      <c r="O590" s="39" t="s">
        <v>2870</v>
      </c>
      <c r="P590" s="39" t="str">
        <f t="shared" si="9"/>
        <v>CCM Born</v>
      </c>
      <c r="Q590" s="39">
        <v>1</v>
      </c>
      <c r="R590" s="68" t="s">
        <v>2</v>
      </c>
    </row>
    <row r="591" spans="1:18" x14ac:dyDescent="0.3">
      <c r="A591" s="67" t="s">
        <v>5182</v>
      </c>
      <c r="B591" s="39" t="s">
        <v>3440</v>
      </c>
      <c r="C591" s="39"/>
      <c r="D591" s="39"/>
      <c r="E591" s="39"/>
      <c r="F591" s="39"/>
      <c r="G591" s="39"/>
      <c r="H591" s="39"/>
      <c r="I591" s="39"/>
      <c r="J591" s="39"/>
      <c r="K591" s="39" t="s">
        <v>2227</v>
      </c>
      <c r="L591" s="39" t="s">
        <v>2228</v>
      </c>
      <c r="M591" s="39" t="s">
        <v>2887</v>
      </c>
      <c r="N591" s="39" t="s">
        <v>519</v>
      </c>
      <c r="O591" s="39" t="s">
        <v>2870</v>
      </c>
      <c r="P591" s="39" t="str">
        <f t="shared" si="9"/>
        <v>CCM Born</v>
      </c>
      <c r="Q591" s="39">
        <v>2</v>
      </c>
      <c r="R591" s="68" t="s">
        <v>2</v>
      </c>
    </row>
    <row r="592" spans="1:18" x14ac:dyDescent="0.3">
      <c r="A592" s="67" t="s">
        <v>5183</v>
      </c>
      <c r="B592" s="39" t="s">
        <v>3441</v>
      </c>
      <c r="C592" s="39"/>
      <c r="D592" s="39"/>
      <c r="E592" s="39"/>
      <c r="F592" s="39"/>
      <c r="G592" s="39"/>
      <c r="H592" s="39"/>
      <c r="I592" s="39"/>
      <c r="J592" s="39"/>
      <c r="K592" s="39" t="s">
        <v>2018</v>
      </c>
      <c r="L592" s="39" t="s">
        <v>2019</v>
      </c>
      <c r="M592" s="39" t="s">
        <v>2887</v>
      </c>
      <c r="N592" s="39" t="s">
        <v>519</v>
      </c>
      <c r="O592" s="39" t="s">
        <v>2870</v>
      </c>
      <c r="P592" s="39" t="str">
        <f t="shared" si="9"/>
        <v>CCM Born</v>
      </c>
      <c r="Q592" s="39">
        <v>3</v>
      </c>
      <c r="R592" s="68" t="s">
        <v>2</v>
      </c>
    </row>
    <row r="593" spans="1:18" x14ac:dyDescent="0.3">
      <c r="A593" s="67" t="s">
        <v>5184</v>
      </c>
      <c r="B593" s="39" t="s">
        <v>3442</v>
      </c>
      <c r="C593" s="39"/>
      <c r="D593" s="39"/>
      <c r="E593" s="39"/>
      <c r="F593" s="39"/>
      <c r="G593" s="39"/>
      <c r="H593" s="39"/>
      <c r="I593" s="39"/>
      <c r="J593" s="39"/>
      <c r="K593" s="39" t="s">
        <v>2018</v>
      </c>
      <c r="L593" s="39" t="s">
        <v>2019</v>
      </c>
      <c r="M593" s="39" t="s">
        <v>2887</v>
      </c>
      <c r="N593" s="39" t="s">
        <v>519</v>
      </c>
      <c r="O593" s="39" t="s">
        <v>2870</v>
      </c>
      <c r="P593" s="39" t="str">
        <f t="shared" si="9"/>
        <v>CCM Born</v>
      </c>
      <c r="Q593" s="39">
        <v>3</v>
      </c>
      <c r="R593" s="68" t="s">
        <v>2</v>
      </c>
    </row>
    <row r="594" spans="1:18" x14ac:dyDescent="0.3">
      <c r="A594" s="67" t="s">
        <v>5185</v>
      </c>
      <c r="B594" s="39" t="s">
        <v>3443</v>
      </c>
      <c r="C594" s="39"/>
      <c r="D594" s="39"/>
      <c r="E594" s="39"/>
      <c r="F594" s="39"/>
      <c r="G594" s="39"/>
      <c r="H594" s="39"/>
      <c r="I594" s="39"/>
      <c r="J594" s="39"/>
      <c r="K594" s="39" t="s">
        <v>2502</v>
      </c>
      <c r="L594" s="39" t="s">
        <v>2503</v>
      </c>
      <c r="M594" s="39" t="s">
        <v>2887</v>
      </c>
      <c r="N594" s="39" t="s">
        <v>519</v>
      </c>
      <c r="O594" s="39" t="s">
        <v>2870</v>
      </c>
      <c r="P594" s="39" t="str">
        <f t="shared" si="9"/>
        <v>CCM Born</v>
      </c>
      <c r="Q594" s="39">
        <v>75</v>
      </c>
      <c r="R594" s="68" t="s">
        <v>2</v>
      </c>
    </row>
    <row r="595" spans="1:18" x14ac:dyDescent="0.3">
      <c r="A595" s="67" t="s">
        <v>5186</v>
      </c>
      <c r="B595" s="39" t="s">
        <v>3444</v>
      </c>
      <c r="C595" s="39"/>
      <c r="D595" s="39"/>
      <c r="E595" s="39"/>
      <c r="F595" s="39"/>
      <c r="G595" s="39"/>
      <c r="H595" s="39"/>
      <c r="I595" s="39"/>
      <c r="J595" s="39"/>
      <c r="K595" s="39" t="s">
        <v>2040</v>
      </c>
      <c r="L595" s="39" t="s">
        <v>2041</v>
      </c>
      <c r="M595" s="39" t="s">
        <v>2887</v>
      </c>
      <c r="N595" s="39" t="s">
        <v>519</v>
      </c>
      <c r="O595" s="39" t="s">
        <v>2870</v>
      </c>
      <c r="P595" s="39" t="str">
        <f t="shared" si="9"/>
        <v>CCM Born</v>
      </c>
      <c r="Q595" s="39">
        <v>2</v>
      </c>
      <c r="R595" s="68" t="s">
        <v>2</v>
      </c>
    </row>
    <row r="596" spans="1:18" x14ac:dyDescent="0.3">
      <c r="A596" s="67" t="s">
        <v>5187</v>
      </c>
      <c r="B596" s="39" t="s">
        <v>3445</v>
      </c>
      <c r="C596" s="39"/>
      <c r="D596" s="39"/>
      <c r="E596" s="39"/>
      <c r="F596" s="39"/>
      <c r="G596" s="39"/>
      <c r="H596" s="39"/>
      <c r="I596" s="39"/>
      <c r="J596" s="39"/>
      <c r="K596" s="39" t="s">
        <v>2018</v>
      </c>
      <c r="L596" s="39" t="s">
        <v>2019</v>
      </c>
      <c r="M596" s="39" t="s">
        <v>2887</v>
      </c>
      <c r="N596" s="39" t="s">
        <v>519</v>
      </c>
      <c r="O596" s="39" t="s">
        <v>2870</v>
      </c>
      <c r="P596" s="39" t="str">
        <f t="shared" si="9"/>
        <v>CCM Born</v>
      </c>
      <c r="Q596" s="39">
        <v>1</v>
      </c>
      <c r="R596" s="68" t="s">
        <v>2</v>
      </c>
    </row>
    <row r="597" spans="1:18" x14ac:dyDescent="0.3">
      <c r="A597" s="67" t="s">
        <v>5188</v>
      </c>
      <c r="B597" s="39" t="s">
        <v>3446</v>
      </c>
      <c r="C597" s="39"/>
      <c r="D597" s="39"/>
      <c r="E597" s="39"/>
      <c r="F597" s="39"/>
      <c r="G597" s="39"/>
      <c r="H597" s="39"/>
      <c r="I597" s="39"/>
      <c r="J597" s="39"/>
      <c r="K597" s="39" t="s">
        <v>2018</v>
      </c>
      <c r="L597" s="39" t="s">
        <v>2019</v>
      </c>
      <c r="M597" s="39" t="s">
        <v>2887</v>
      </c>
      <c r="N597" s="39" t="s">
        <v>519</v>
      </c>
      <c r="O597" s="39" t="s">
        <v>2870</v>
      </c>
      <c r="P597" s="39" t="str">
        <f t="shared" si="9"/>
        <v>CCM Born</v>
      </c>
      <c r="Q597" s="39">
        <v>1</v>
      </c>
      <c r="R597" s="68" t="s">
        <v>2</v>
      </c>
    </row>
    <row r="598" spans="1:18" x14ac:dyDescent="0.3">
      <c r="A598" s="67" t="s">
        <v>5189</v>
      </c>
      <c r="B598" s="39" t="s">
        <v>3447</v>
      </c>
      <c r="C598" s="39"/>
      <c r="D598" s="39"/>
      <c r="E598" s="39"/>
      <c r="F598" s="39"/>
      <c r="G598" s="39"/>
      <c r="H598" s="39"/>
      <c r="I598" s="39"/>
      <c r="J598" s="39"/>
      <c r="K598" s="39" t="s">
        <v>2018</v>
      </c>
      <c r="L598" s="39" t="s">
        <v>2019</v>
      </c>
      <c r="M598" s="39" t="s">
        <v>2887</v>
      </c>
      <c r="N598" s="39" t="s">
        <v>519</v>
      </c>
      <c r="O598" s="39" t="s">
        <v>2870</v>
      </c>
      <c r="P598" s="39" t="str">
        <f t="shared" si="9"/>
        <v>CCM Born</v>
      </c>
      <c r="Q598" s="39">
        <v>2</v>
      </c>
      <c r="R598" s="68" t="s">
        <v>2</v>
      </c>
    </row>
    <row r="599" spans="1:18" x14ac:dyDescent="0.3">
      <c r="A599" s="67" t="s">
        <v>5190</v>
      </c>
      <c r="B599" s="39" t="s">
        <v>3448</v>
      </c>
      <c r="C599" s="39"/>
      <c r="D599" s="39"/>
      <c r="E599" s="39"/>
      <c r="F599" s="39"/>
      <c r="G599" s="39"/>
      <c r="H599" s="39"/>
      <c r="I599" s="39"/>
      <c r="J599" s="39"/>
      <c r="K599" s="39" t="s">
        <v>2227</v>
      </c>
      <c r="L599" s="39" t="s">
        <v>2228</v>
      </c>
      <c r="M599" s="39" t="s">
        <v>2887</v>
      </c>
      <c r="N599" s="39" t="s">
        <v>519</v>
      </c>
      <c r="O599" s="39" t="s">
        <v>2870</v>
      </c>
      <c r="P599" s="39" t="str">
        <f t="shared" si="9"/>
        <v>CCM Born</v>
      </c>
      <c r="Q599" s="39">
        <v>15</v>
      </c>
      <c r="R599" s="68" t="s">
        <v>2</v>
      </c>
    </row>
    <row r="600" spans="1:18" x14ac:dyDescent="0.3">
      <c r="A600" s="67" t="s">
        <v>5191</v>
      </c>
      <c r="B600" s="39" t="s">
        <v>3449</v>
      </c>
      <c r="C600" s="39"/>
      <c r="D600" s="39"/>
      <c r="E600" s="39"/>
      <c r="F600" s="39"/>
      <c r="G600" s="39"/>
      <c r="H600" s="39"/>
      <c r="I600" s="39"/>
      <c r="J600" s="39"/>
      <c r="K600" s="39" t="s">
        <v>2227</v>
      </c>
      <c r="L600" s="39" t="s">
        <v>2228</v>
      </c>
      <c r="M600" s="39" t="s">
        <v>2887</v>
      </c>
      <c r="N600" s="39" t="s">
        <v>519</v>
      </c>
      <c r="O600" s="39" t="s">
        <v>2870</v>
      </c>
      <c r="P600" s="39" t="str">
        <f t="shared" si="9"/>
        <v>CCM Born</v>
      </c>
      <c r="Q600" s="39">
        <v>168</v>
      </c>
      <c r="R600" s="68" t="s">
        <v>2</v>
      </c>
    </row>
    <row r="601" spans="1:18" x14ac:dyDescent="0.3">
      <c r="A601" s="67" t="s">
        <v>5192</v>
      </c>
      <c r="B601" s="39" t="s">
        <v>3450</v>
      </c>
      <c r="C601" s="39"/>
      <c r="D601" s="39"/>
      <c r="E601" s="39"/>
      <c r="F601" s="39"/>
      <c r="G601" s="39"/>
      <c r="H601" s="39"/>
      <c r="I601" s="39"/>
      <c r="J601" s="39"/>
      <c r="K601" s="39" t="s">
        <v>2227</v>
      </c>
      <c r="L601" s="39" t="s">
        <v>2228</v>
      </c>
      <c r="M601" s="39" t="s">
        <v>2887</v>
      </c>
      <c r="N601" s="39" t="s">
        <v>519</v>
      </c>
      <c r="O601" s="39" t="s">
        <v>2870</v>
      </c>
      <c r="P601" s="39" t="str">
        <f t="shared" si="9"/>
        <v>CCM Born</v>
      </c>
      <c r="Q601" s="39">
        <v>167</v>
      </c>
      <c r="R601" s="68" t="s">
        <v>2</v>
      </c>
    </row>
    <row r="602" spans="1:18" x14ac:dyDescent="0.3">
      <c r="A602" s="67" t="s">
        <v>5193</v>
      </c>
      <c r="B602" s="39" t="s">
        <v>3451</v>
      </c>
      <c r="C602" s="39"/>
      <c r="D602" s="39"/>
      <c r="E602" s="39"/>
      <c r="F602" s="39"/>
      <c r="G602" s="39"/>
      <c r="H602" s="39"/>
      <c r="I602" s="39"/>
      <c r="J602" s="39"/>
      <c r="K602" s="39" t="s">
        <v>2227</v>
      </c>
      <c r="L602" s="39" t="s">
        <v>2228</v>
      </c>
      <c r="M602" s="39" t="s">
        <v>2887</v>
      </c>
      <c r="N602" s="39" t="s">
        <v>519</v>
      </c>
      <c r="O602" s="39" t="s">
        <v>2870</v>
      </c>
      <c r="P602" s="39" t="str">
        <f t="shared" si="9"/>
        <v>CCM Born</v>
      </c>
      <c r="Q602" s="39">
        <v>65</v>
      </c>
      <c r="R602" s="68" t="s">
        <v>2</v>
      </c>
    </row>
    <row r="603" spans="1:18" x14ac:dyDescent="0.3">
      <c r="A603" s="67" t="s">
        <v>5194</v>
      </c>
      <c r="B603" s="39" t="s">
        <v>3452</v>
      </c>
      <c r="C603" s="39"/>
      <c r="D603" s="39"/>
      <c r="E603" s="39"/>
      <c r="F603" s="39"/>
      <c r="G603" s="39"/>
      <c r="H603" s="39"/>
      <c r="I603" s="39"/>
      <c r="J603" s="39"/>
      <c r="K603" s="39" t="s">
        <v>2018</v>
      </c>
      <c r="L603" s="39" t="s">
        <v>2019</v>
      </c>
      <c r="M603" s="39" t="s">
        <v>2887</v>
      </c>
      <c r="N603" s="39" t="s">
        <v>519</v>
      </c>
      <c r="O603" s="39" t="s">
        <v>2870</v>
      </c>
      <c r="P603" s="39" t="str">
        <f t="shared" si="9"/>
        <v>CCM Born</v>
      </c>
      <c r="Q603" s="39">
        <v>2</v>
      </c>
      <c r="R603" s="68" t="s">
        <v>2</v>
      </c>
    </row>
    <row r="604" spans="1:18" x14ac:dyDescent="0.3">
      <c r="A604" s="67" t="s">
        <v>5195</v>
      </c>
      <c r="B604" s="39" t="s">
        <v>3453</v>
      </c>
      <c r="C604" s="39"/>
      <c r="D604" s="39"/>
      <c r="E604" s="39"/>
      <c r="F604" s="39"/>
      <c r="G604" s="39"/>
      <c r="H604" s="39"/>
      <c r="I604" s="39"/>
      <c r="J604" s="39"/>
      <c r="K604" s="39" t="s">
        <v>2018</v>
      </c>
      <c r="L604" s="39" t="s">
        <v>2019</v>
      </c>
      <c r="M604" s="39" t="s">
        <v>2887</v>
      </c>
      <c r="N604" s="39" t="s">
        <v>519</v>
      </c>
      <c r="O604" s="39" t="s">
        <v>2870</v>
      </c>
      <c r="P604" s="39" t="str">
        <f t="shared" si="9"/>
        <v>CCM Born</v>
      </c>
      <c r="Q604" s="39">
        <v>2</v>
      </c>
      <c r="R604" s="68" t="s">
        <v>2</v>
      </c>
    </row>
    <row r="605" spans="1:18" x14ac:dyDescent="0.3">
      <c r="A605" s="67" t="s">
        <v>5196</v>
      </c>
      <c r="B605" s="39" t="s">
        <v>3454</v>
      </c>
      <c r="C605" s="39"/>
      <c r="D605" s="39"/>
      <c r="E605" s="39"/>
      <c r="F605" s="39"/>
      <c r="G605" s="39"/>
      <c r="H605" s="39"/>
      <c r="I605" s="39"/>
      <c r="J605" s="39"/>
      <c r="K605" s="39" t="s">
        <v>2502</v>
      </c>
      <c r="L605" s="39" t="s">
        <v>2503</v>
      </c>
      <c r="M605" s="39" t="s">
        <v>2887</v>
      </c>
      <c r="N605" s="39" t="s">
        <v>519</v>
      </c>
      <c r="O605" s="39" t="s">
        <v>2870</v>
      </c>
      <c r="P605" s="39" t="str">
        <f t="shared" si="9"/>
        <v>CCM Born</v>
      </c>
      <c r="Q605" s="39">
        <v>677</v>
      </c>
      <c r="R605" s="68" t="s">
        <v>2</v>
      </c>
    </row>
    <row r="606" spans="1:18" x14ac:dyDescent="0.3">
      <c r="A606" s="67" t="s">
        <v>5197</v>
      </c>
      <c r="B606" s="39" t="s">
        <v>3455</v>
      </c>
      <c r="C606" s="39"/>
      <c r="D606" s="39"/>
      <c r="E606" s="39"/>
      <c r="F606" s="39"/>
      <c r="G606" s="39"/>
      <c r="H606" s="39"/>
      <c r="I606" s="39"/>
      <c r="J606" s="39"/>
      <c r="K606" s="39" t="s">
        <v>2227</v>
      </c>
      <c r="L606" s="39" t="s">
        <v>2228</v>
      </c>
      <c r="M606" s="39" t="s">
        <v>2887</v>
      </c>
      <c r="N606" s="39" t="s">
        <v>519</v>
      </c>
      <c r="O606" s="39" t="s">
        <v>2870</v>
      </c>
      <c r="P606" s="39" t="str">
        <f t="shared" si="9"/>
        <v>CCM Born</v>
      </c>
      <c r="Q606" s="39">
        <v>400</v>
      </c>
      <c r="R606" s="68" t="s">
        <v>2</v>
      </c>
    </row>
    <row r="607" spans="1:18" x14ac:dyDescent="0.3">
      <c r="A607" s="67" t="s">
        <v>5198</v>
      </c>
      <c r="B607" s="39" t="s">
        <v>3456</v>
      </c>
      <c r="C607" s="39"/>
      <c r="D607" s="39"/>
      <c r="E607" s="39"/>
      <c r="F607" s="39"/>
      <c r="G607" s="39"/>
      <c r="H607" s="39"/>
      <c r="I607" s="39"/>
      <c r="J607" s="39"/>
      <c r="K607" s="39" t="s">
        <v>1284</v>
      </c>
      <c r="L607" s="39" t="s">
        <v>1285</v>
      </c>
      <c r="M607" s="39" t="s">
        <v>2973</v>
      </c>
      <c r="N607" s="39" t="s">
        <v>335</v>
      </c>
      <c r="O607" s="39" t="s">
        <v>2870</v>
      </c>
      <c r="P607" s="39" t="str">
        <f t="shared" si="9"/>
        <v>CCM Born</v>
      </c>
      <c r="Q607" s="39">
        <v>5</v>
      </c>
      <c r="R607" s="68" t="s">
        <v>2</v>
      </c>
    </row>
    <row r="608" spans="1:18" x14ac:dyDescent="0.3">
      <c r="A608" s="67" t="s">
        <v>5199</v>
      </c>
      <c r="B608" s="39" t="s">
        <v>3457</v>
      </c>
      <c r="C608" s="39"/>
      <c r="D608" s="39"/>
      <c r="E608" s="39"/>
      <c r="F608" s="39"/>
      <c r="G608" s="39"/>
      <c r="H608" s="39"/>
      <c r="I608" s="39"/>
      <c r="J608" s="39"/>
      <c r="K608" s="39" t="s">
        <v>2333</v>
      </c>
      <c r="L608" s="39" t="s">
        <v>2334</v>
      </c>
      <c r="M608" s="39" t="s">
        <v>2887</v>
      </c>
      <c r="N608" s="39" t="s">
        <v>519</v>
      </c>
      <c r="O608" s="39" t="s">
        <v>2870</v>
      </c>
      <c r="P608" s="39" t="str">
        <f t="shared" si="9"/>
        <v>CCM Born</v>
      </c>
      <c r="Q608" s="39">
        <v>6485</v>
      </c>
      <c r="R608" s="68" t="s">
        <v>2</v>
      </c>
    </row>
    <row r="609" spans="1:18" x14ac:dyDescent="0.3">
      <c r="A609" s="67" t="s">
        <v>5200</v>
      </c>
      <c r="B609" s="39" t="s">
        <v>3458</v>
      </c>
      <c r="C609" s="39"/>
      <c r="D609" s="39"/>
      <c r="E609" s="39"/>
      <c r="F609" s="39"/>
      <c r="G609" s="39"/>
      <c r="H609" s="39"/>
      <c r="I609" s="39"/>
      <c r="J609" s="39"/>
      <c r="K609" s="39" t="s">
        <v>2165</v>
      </c>
      <c r="L609" s="39" t="s">
        <v>2166</v>
      </c>
      <c r="M609" s="39" t="s">
        <v>2887</v>
      </c>
      <c r="N609" s="39" t="s">
        <v>519</v>
      </c>
      <c r="O609" s="39" t="s">
        <v>2870</v>
      </c>
      <c r="P609" s="39" t="str">
        <f t="shared" si="9"/>
        <v>CCM Born</v>
      </c>
      <c r="Q609" s="39">
        <v>520</v>
      </c>
      <c r="R609" s="68" t="s">
        <v>2</v>
      </c>
    </row>
    <row r="610" spans="1:18" x14ac:dyDescent="0.3">
      <c r="A610" s="67" t="s">
        <v>5201</v>
      </c>
      <c r="B610" s="39" t="s">
        <v>3459</v>
      </c>
      <c r="C610" s="39"/>
      <c r="D610" s="39"/>
      <c r="E610" s="39"/>
      <c r="F610" s="39"/>
      <c r="G610" s="39"/>
      <c r="H610" s="39"/>
      <c r="I610" s="39"/>
      <c r="J610" s="39"/>
      <c r="K610" s="39" t="s">
        <v>2165</v>
      </c>
      <c r="L610" s="39" t="s">
        <v>2166</v>
      </c>
      <c r="M610" s="39" t="s">
        <v>2887</v>
      </c>
      <c r="N610" s="39" t="s">
        <v>519</v>
      </c>
      <c r="O610" s="39" t="s">
        <v>2870</v>
      </c>
      <c r="P610" s="39" t="str">
        <f t="shared" si="9"/>
        <v>CCM Born</v>
      </c>
      <c r="Q610" s="39">
        <v>55</v>
      </c>
      <c r="R610" s="68" t="s">
        <v>2</v>
      </c>
    </row>
    <row r="611" spans="1:18" x14ac:dyDescent="0.3">
      <c r="A611" s="67" t="s">
        <v>5202</v>
      </c>
      <c r="B611" s="39" t="s">
        <v>3460</v>
      </c>
      <c r="C611" s="39"/>
      <c r="D611" s="39"/>
      <c r="E611" s="39"/>
      <c r="F611" s="39"/>
      <c r="G611" s="39"/>
      <c r="H611" s="39"/>
      <c r="I611" s="39"/>
      <c r="J611" s="39"/>
      <c r="K611" s="39" t="s">
        <v>3016</v>
      </c>
      <c r="L611" s="39" t="s">
        <v>6708</v>
      </c>
      <c r="M611" s="39" t="s">
        <v>2887</v>
      </c>
      <c r="N611" s="39" t="s">
        <v>519</v>
      </c>
      <c r="O611" s="39" t="s">
        <v>2870</v>
      </c>
      <c r="P611" s="39" t="str">
        <f t="shared" si="9"/>
        <v>CCM Born</v>
      </c>
      <c r="Q611" s="39">
        <v>3</v>
      </c>
      <c r="R611" s="68" t="s">
        <v>2</v>
      </c>
    </row>
    <row r="612" spans="1:18" x14ac:dyDescent="0.3">
      <c r="A612" s="67" t="s">
        <v>5203</v>
      </c>
      <c r="B612" s="39" t="s">
        <v>3461</v>
      </c>
      <c r="C612" s="39"/>
      <c r="D612" s="39"/>
      <c r="E612" s="39"/>
      <c r="F612" s="39"/>
      <c r="G612" s="39"/>
      <c r="H612" s="39"/>
      <c r="I612" s="39"/>
      <c r="J612" s="39"/>
      <c r="K612" s="39" t="s">
        <v>1921</v>
      </c>
      <c r="L612" s="39" t="s">
        <v>1922</v>
      </c>
      <c r="M612" s="39" t="s">
        <v>2887</v>
      </c>
      <c r="N612" s="39" t="s">
        <v>519</v>
      </c>
      <c r="O612" s="39" t="s">
        <v>2870</v>
      </c>
      <c r="P612" s="39" t="str">
        <f t="shared" si="9"/>
        <v>CCM Born</v>
      </c>
      <c r="Q612" s="39">
        <v>49</v>
      </c>
      <c r="R612" s="68" t="s">
        <v>2</v>
      </c>
    </row>
    <row r="613" spans="1:18" x14ac:dyDescent="0.3">
      <c r="A613" s="67" t="s">
        <v>5204</v>
      </c>
      <c r="B613" s="39" t="s">
        <v>3462</v>
      </c>
      <c r="C613" s="39"/>
      <c r="D613" s="39"/>
      <c r="E613" s="39"/>
      <c r="F613" s="39"/>
      <c r="G613" s="39"/>
      <c r="H613" s="39"/>
      <c r="I613" s="39"/>
      <c r="J613" s="39"/>
      <c r="K613" s="39" t="s">
        <v>1992</v>
      </c>
      <c r="L613" s="39" t="s">
        <v>1993</v>
      </c>
      <c r="M613" s="39" t="s">
        <v>2887</v>
      </c>
      <c r="N613" s="39" t="s">
        <v>519</v>
      </c>
      <c r="O613" s="39" t="s">
        <v>2870</v>
      </c>
      <c r="P613" s="39" t="str">
        <f t="shared" si="9"/>
        <v>CCM Born</v>
      </c>
      <c r="Q613" s="39">
        <v>24</v>
      </c>
      <c r="R613" s="68" t="s">
        <v>2</v>
      </c>
    </row>
    <row r="614" spans="1:18" x14ac:dyDescent="0.3">
      <c r="A614" s="67" t="s">
        <v>5205</v>
      </c>
      <c r="B614" s="39" t="s">
        <v>3463</v>
      </c>
      <c r="C614" s="39"/>
      <c r="D614" s="39"/>
      <c r="E614" s="39"/>
      <c r="F614" s="39"/>
      <c r="G614" s="39"/>
      <c r="H614" s="39"/>
      <c r="I614" s="39"/>
      <c r="J614" s="39"/>
      <c r="K614" s="39" t="s">
        <v>1921</v>
      </c>
      <c r="L614" s="39" t="s">
        <v>1922</v>
      </c>
      <c r="M614" s="39" t="s">
        <v>2887</v>
      </c>
      <c r="N614" s="39" t="s">
        <v>519</v>
      </c>
      <c r="O614" s="39" t="s">
        <v>2870</v>
      </c>
      <c r="P614" s="39" t="str">
        <f t="shared" si="9"/>
        <v>CCM Born</v>
      </c>
      <c r="Q614" s="39">
        <v>8</v>
      </c>
      <c r="R614" s="68" t="s">
        <v>2</v>
      </c>
    </row>
    <row r="615" spans="1:18" x14ac:dyDescent="0.3">
      <c r="A615" s="67" t="s">
        <v>5206</v>
      </c>
      <c r="B615" s="39" t="s">
        <v>3464</v>
      </c>
      <c r="C615" s="39"/>
      <c r="D615" s="39"/>
      <c r="E615" s="39"/>
      <c r="F615" s="39"/>
      <c r="G615" s="39"/>
      <c r="H615" s="39"/>
      <c r="I615" s="39"/>
      <c r="J615" s="39"/>
      <c r="K615" s="39" t="s">
        <v>1948</v>
      </c>
      <c r="L615" s="39" t="s">
        <v>1949</v>
      </c>
      <c r="M615" s="39" t="s">
        <v>2887</v>
      </c>
      <c r="N615" s="39" t="s">
        <v>519</v>
      </c>
      <c r="O615" s="39" t="s">
        <v>2870</v>
      </c>
      <c r="P615" s="39" t="str">
        <f t="shared" si="9"/>
        <v>CCM Born</v>
      </c>
      <c r="Q615" s="39">
        <v>127</v>
      </c>
      <c r="R615" s="68" t="s">
        <v>2</v>
      </c>
    </row>
    <row r="616" spans="1:18" x14ac:dyDescent="0.3">
      <c r="A616" s="67" t="s">
        <v>5207</v>
      </c>
      <c r="B616" s="39" t="s">
        <v>3465</v>
      </c>
      <c r="C616" s="39"/>
      <c r="D616" s="39"/>
      <c r="E616" s="39"/>
      <c r="F616" s="39"/>
      <c r="G616" s="39"/>
      <c r="H616" s="39"/>
      <c r="I616" s="39"/>
      <c r="J616" s="39"/>
      <c r="K616" s="39" t="s">
        <v>1921</v>
      </c>
      <c r="L616" s="39" t="s">
        <v>1922</v>
      </c>
      <c r="M616" s="39" t="s">
        <v>2887</v>
      </c>
      <c r="N616" s="39" t="s">
        <v>519</v>
      </c>
      <c r="O616" s="39" t="s">
        <v>2870</v>
      </c>
      <c r="P616" s="39" t="str">
        <f t="shared" si="9"/>
        <v>CCM Born</v>
      </c>
      <c r="Q616" s="39">
        <v>6</v>
      </c>
      <c r="R616" s="68" t="s">
        <v>2</v>
      </c>
    </row>
    <row r="617" spans="1:18" x14ac:dyDescent="0.3">
      <c r="A617" s="67" t="s">
        <v>5208</v>
      </c>
      <c r="B617" s="39" t="s">
        <v>3466</v>
      </c>
      <c r="C617" s="39"/>
      <c r="D617" s="39"/>
      <c r="E617" s="39"/>
      <c r="F617" s="39"/>
      <c r="G617" s="39"/>
      <c r="H617" s="39"/>
      <c r="I617" s="39"/>
      <c r="J617" s="39"/>
      <c r="K617" s="39" t="s">
        <v>2490</v>
      </c>
      <c r="L617" s="39" t="s">
        <v>2491</v>
      </c>
      <c r="M617" s="39" t="s">
        <v>2887</v>
      </c>
      <c r="N617" s="39" t="s">
        <v>519</v>
      </c>
      <c r="O617" s="39" t="s">
        <v>2870</v>
      </c>
      <c r="P617" s="39" t="str">
        <f t="shared" si="9"/>
        <v>CCM Born</v>
      </c>
      <c r="Q617" s="39">
        <v>1214</v>
      </c>
      <c r="R617" s="68" t="s">
        <v>2</v>
      </c>
    </row>
    <row r="618" spans="1:18" x14ac:dyDescent="0.3">
      <c r="A618" s="67" t="s">
        <v>5209</v>
      </c>
      <c r="B618" s="39" t="s">
        <v>3467</v>
      </c>
      <c r="C618" s="39"/>
      <c r="D618" s="39"/>
      <c r="E618" s="39"/>
      <c r="F618" s="39"/>
      <c r="G618" s="39"/>
      <c r="H618" s="39"/>
      <c r="I618" s="39"/>
      <c r="J618" s="39"/>
      <c r="K618" s="39" t="s">
        <v>1999</v>
      </c>
      <c r="L618" s="39" t="s">
        <v>2000</v>
      </c>
      <c r="M618" s="39" t="s">
        <v>2887</v>
      </c>
      <c r="N618" s="39" t="s">
        <v>519</v>
      </c>
      <c r="O618" s="39" t="s">
        <v>2870</v>
      </c>
      <c r="P618" s="39" t="str">
        <f t="shared" si="9"/>
        <v>CCM Born</v>
      </c>
      <c r="Q618" s="39">
        <v>136</v>
      </c>
      <c r="R618" s="68" t="s">
        <v>2</v>
      </c>
    </row>
    <row r="619" spans="1:18" x14ac:dyDescent="0.3">
      <c r="A619" s="67" t="s">
        <v>5210</v>
      </c>
      <c r="B619" s="39" t="s">
        <v>3468</v>
      </c>
      <c r="C619" s="39"/>
      <c r="D619" s="39"/>
      <c r="E619" s="39"/>
      <c r="F619" s="39"/>
      <c r="G619" s="39"/>
      <c r="H619" s="39"/>
      <c r="I619" s="39"/>
      <c r="J619" s="39"/>
      <c r="K619" s="39" t="s">
        <v>3016</v>
      </c>
      <c r="L619" s="39" t="s">
        <v>6708</v>
      </c>
      <c r="M619" s="39" t="s">
        <v>2887</v>
      </c>
      <c r="N619" s="39" t="s">
        <v>519</v>
      </c>
      <c r="O619" s="39" t="s">
        <v>2870</v>
      </c>
      <c r="P619" s="39" t="str">
        <f t="shared" si="9"/>
        <v>CCM Born</v>
      </c>
      <c r="Q619" s="39">
        <v>1006</v>
      </c>
      <c r="R619" s="68" t="s">
        <v>2</v>
      </c>
    </row>
    <row r="620" spans="1:18" x14ac:dyDescent="0.3">
      <c r="A620" s="67" t="s">
        <v>5211</v>
      </c>
      <c r="B620" s="39" t="s">
        <v>3469</v>
      </c>
      <c r="C620" s="39"/>
      <c r="D620" s="39"/>
      <c r="E620" s="39"/>
      <c r="F620" s="39"/>
      <c r="G620" s="39"/>
      <c r="H620" s="39"/>
      <c r="I620" s="39"/>
      <c r="J620" s="39"/>
      <c r="K620" s="39" t="s">
        <v>2490</v>
      </c>
      <c r="L620" s="39" t="s">
        <v>2491</v>
      </c>
      <c r="M620" s="39" t="s">
        <v>2887</v>
      </c>
      <c r="N620" s="39" t="s">
        <v>519</v>
      </c>
      <c r="O620" s="39" t="s">
        <v>2870</v>
      </c>
      <c r="P620" s="39" t="str">
        <f t="shared" si="9"/>
        <v>CCM Born</v>
      </c>
      <c r="Q620" s="39">
        <v>217</v>
      </c>
      <c r="R620" s="68" t="s">
        <v>2</v>
      </c>
    </row>
    <row r="621" spans="1:18" x14ac:dyDescent="0.3">
      <c r="A621" s="67" t="s">
        <v>5212</v>
      </c>
      <c r="B621" s="39" t="s">
        <v>3470</v>
      </c>
      <c r="C621" s="39"/>
      <c r="D621" s="39"/>
      <c r="E621" s="39"/>
      <c r="F621" s="39"/>
      <c r="G621" s="39"/>
      <c r="H621" s="39"/>
      <c r="I621" s="39"/>
      <c r="J621" s="39"/>
      <c r="K621" s="39" t="s">
        <v>3016</v>
      </c>
      <c r="L621" s="39" t="s">
        <v>6708</v>
      </c>
      <c r="M621" s="39" t="s">
        <v>2887</v>
      </c>
      <c r="N621" s="39" t="s">
        <v>519</v>
      </c>
      <c r="O621" s="39" t="s">
        <v>2870</v>
      </c>
      <c r="P621" s="39" t="str">
        <f t="shared" si="9"/>
        <v>CCM Born</v>
      </c>
      <c r="Q621" s="39">
        <v>35</v>
      </c>
      <c r="R621" s="68" t="s">
        <v>2</v>
      </c>
    </row>
    <row r="622" spans="1:18" x14ac:dyDescent="0.3">
      <c r="A622" s="67" t="s">
        <v>5213</v>
      </c>
      <c r="B622" s="39" t="s">
        <v>3471</v>
      </c>
      <c r="C622" s="39"/>
      <c r="D622" s="39"/>
      <c r="E622" s="39"/>
      <c r="F622" s="39"/>
      <c r="G622" s="39"/>
      <c r="H622" s="39"/>
      <c r="I622" s="39"/>
      <c r="J622" s="39"/>
      <c r="K622" s="39" t="s">
        <v>652</v>
      </c>
      <c r="L622" s="39" t="s">
        <v>653</v>
      </c>
      <c r="M622" s="39" t="s">
        <v>2887</v>
      </c>
      <c r="N622" s="39" t="s">
        <v>519</v>
      </c>
      <c r="O622" s="39" t="s">
        <v>2870</v>
      </c>
      <c r="P622" s="39" t="str">
        <f t="shared" si="9"/>
        <v>CCM Born</v>
      </c>
      <c r="Q622" s="39">
        <v>67</v>
      </c>
      <c r="R622" s="68" t="s">
        <v>2</v>
      </c>
    </row>
    <row r="623" spans="1:18" x14ac:dyDescent="0.3">
      <c r="A623" s="67" t="s">
        <v>5214</v>
      </c>
      <c r="B623" s="39" t="s">
        <v>3472</v>
      </c>
      <c r="C623" s="39"/>
      <c r="D623" s="39"/>
      <c r="E623" s="39"/>
      <c r="F623" s="39"/>
      <c r="G623" s="39"/>
      <c r="H623" s="39"/>
      <c r="I623" s="39"/>
      <c r="J623" s="39"/>
      <c r="K623" s="39" t="s">
        <v>6726</v>
      </c>
      <c r="L623" s="39" t="s">
        <v>6727</v>
      </c>
      <c r="M623" s="39" t="s">
        <v>2887</v>
      </c>
      <c r="N623" s="39" t="s">
        <v>519</v>
      </c>
      <c r="O623" s="39" t="s">
        <v>2870</v>
      </c>
      <c r="P623" s="39" t="str">
        <f t="shared" si="9"/>
        <v>CCM Born</v>
      </c>
      <c r="Q623" s="39">
        <v>13</v>
      </c>
      <c r="R623" s="68" t="s">
        <v>2</v>
      </c>
    </row>
    <row r="624" spans="1:18" x14ac:dyDescent="0.3">
      <c r="A624" s="67" t="s">
        <v>5215</v>
      </c>
      <c r="B624" s="39" t="s">
        <v>3473</v>
      </c>
      <c r="C624" s="39"/>
      <c r="D624" s="39"/>
      <c r="E624" s="39"/>
      <c r="F624" s="39"/>
      <c r="G624" s="39"/>
      <c r="H624" s="39"/>
      <c r="I624" s="39"/>
      <c r="J624" s="39"/>
      <c r="K624" s="39" t="s">
        <v>6724</v>
      </c>
      <c r="L624" s="39" t="s">
        <v>6725</v>
      </c>
      <c r="M624" s="39" t="s">
        <v>2887</v>
      </c>
      <c r="N624" s="39" t="s">
        <v>519</v>
      </c>
      <c r="O624" s="39" t="s">
        <v>2870</v>
      </c>
      <c r="P624" s="39" t="str">
        <f t="shared" si="9"/>
        <v>CCM Born</v>
      </c>
      <c r="Q624" s="39">
        <v>29</v>
      </c>
      <c r="R624" s="68" t="s">
        <v>2</v>
      </c>
    </row>
    <row r="625" spans="1:18" x14ac:dyDescent="0.3">
      <c r="A625" s="67" t="s">
        <v>5216</v>
      </c>
      <c r="B625" s="39" t="s">
        <v>3474</v>
      </c>
      <c r="C625" s="39"/>
      <c r="D625" s="39"/>
      <c r="E625" s="39"/>
      <c r="F625" s="39"/>
      <c r="G625" s="39"/>
      <c r="H625" s="39"/>
      <c r="I625" s="39"/>
      <c r="J625" s="39"/>
      <c r="K625" s="39" t="s">
        <v>6726</v>
      </c>
      <c r="L625" s="39" t="s">
        <v>6727</v>
      </c>
      <c r="M625" s="39" t="s">
        <v>2887</v>
      </c>
      <c r="N625" s="39" t="s">
        <v>519</v>
      </c>
      <c r="O625" s="39" t="s">
        <v>2870</v>
      </c>
      <c r="P625" s="39" t="str">
        <f t="shared" si="9"/>
        <v>CCM Born</v>
      </c>
      <c r="Q625" s="39">
        <v>14</v>
      </c>
      <c r="R625" s="68" t="s">
        <v>2</v>
      </c>
    </row>
    <row r="626" spans="1:18" x14ac:dyDescent="0.3">
      <c r="A626" s="67" t="s">
        <v>5217</v>
      </c>
      <c r="B626" s="39" t="s">
        <v>3475</v>
      </c>
      <c r="C626" s="39"/>
      <c r="D626" s="39"/>
      <c r="E626" s="39"/>
      <c r="F626" s="39"/>
      <c r="G626" s="39"/>
      <c r="H626" s="39"/>
      <c r="I626" s="39"/>
      <c r="J626" s="39"/>
      <c r="K626" s="39" t="s">
        <v>6726</v>
      </c>
      <c r="L626" s="39" t="s">
        <v>6727</v>
      </c>
      <c r="M626" s="39" t="s">
        <v>2887</v>
      </c>
      <c r="N626" s="39" t="s">
        <v>519</v>
      </c>
      <c r="O626" s="39" t="s">
        <v>2870</v>
      </c>
      <c r="P626" s="39" t="str">
        <f t="shared" si="9"/>
        <v>CCM Born</v>
      </c>
      <c r="Q626" s="39">
        <v>74</v>
      </c>
      <c r="R626" s="68" t="s">
        <v>2</v>
      </c>
    </row>
    <row r="627" spans="1:18" x14ac:dyDescent="0.3">
      <c r="A627" s="67" t="s">
        <v>5218</v>
      </c>
      <c r="B627" s="39" t="s">
        <v>3476</v>
      </c>
      <c r="C627" s="39"/>
      <c r="D627" s="39"/>
      <c r="E627" s="39"/>
      <c r="F627" s="39"/>
      <c r="G627" s="39"/>
      <c r="H627" s="39"/>
      <c r="I627" s="39"/>
      <c r="J627" s="39"/>
      <c r="K627" s="39" t="s">
        <v>2502</v>
      </c>
      <c r="L627" s="39" t="s">
        <v>2503</v>
      </c>
      <c r="M627" s="39" t="s">
        <v>2887</v>
      </c>
      <c r="N627" s="39" t="s">
        <v>519</v>
      </c>
      <c r="O627" s="39" t="s">
        <v>2870</v>
      </c>
      <c r="P627" s="39" t="str">
        <f t="shared" si="9"/>
        <v>CCM Born</v>
      </c>
      <c r="Q627" s="39">
        <v>35</v>
      </c>
      <c r="R627" s="68" t="s">
        <v>2</v>
      </c>
    </row>
    <row r="628" spans="1:18" x14ac:dyDescent="0.3">
      <c r="A628" s="67" t="s">
        <v>5219</v>
      </c>
      <c r="B628" s="39" t="s">
        <v>3477</v>
      </c>
      <c r="C628" s="39"/>
      <c r="D628" s="39"/>
      <c r="E628" s="39"/>
      <c r="F628" s="39"/>
      <c r="G628" s="39"/>
      <c r="H628" s="39"/>
      <c r="I628" s="39"/>
      <c r="J628" s="39"/>
      <c r="K628" s="39" t="s">
        <v>6726</v>
      </c>
      <c r="L628" s="39" t="s">
        <v>6727</v>
      </c>
      <c r="M628" s="39" t="s">
        <v>2887</v>
      </c>
      <c r="N628" s="39" t="s">
        <v>519</v>
      </c>
      <c r="O628" s="39" t="s">
        <v>2870</v>
      </c>
      <c r="P628" s="39" t="str">
        <f t="shared" si="9"/>
        <v>CCM Born</v>
      </c>
      <c r="Q628" s="39">
        <v>60</v>
      </c>
      <c r="R628" s="68" t="s">
        <v>2</v>
      </c>
    </row>
    <row r="629" spans="1:18" x14ac:dyDescent="0.3">
      <c r="A629" s="67" t="s">
        <v>5220</v>
      </c>
      <c r="B629" s="39" t="s">
        <v>3478</v>
      </c>
      <c r="C629" s="39"/>
      <c r="D629" s="39"/>
      <c r="E629" s="39"/>
      <c r="F629" s="39"/>
      <c r="G629" s="39"/>
      <c r="H629" s="39"/>
      <c r="I629" s="39"/>
      <c r="J629" s="39"/>
      <c r="K629" s="39" t="s">
        <v>6726</v>
      </c>
      <c r="L629" s="39" t="s">
        <v>6727</v>
      </c>
      <c r="M629" s="39" t="s">
        <v>2887</v>
      </c>
      <c r="N629" s="39" t="s">
        <v>519</v>
      </c>
      <c r="O629" s="39" t="s">
        <v>2870</v>
      </c>
      <c r="P629" s="39" t="str">
        <f t="shared" si="9"/>
        <v>CCM Born</v>
      </c>
      <c r="Q629" s="39">
        <v>34</v>
      </c>
      <c r="R629" s="68" t="s">
        <v>2</v>
      </c>
    </row>
    <row r="630" spans="1:18" x14ac:dyDescent="0.3">
      <c r="A630" s="67" t="s">
        <v>5221</v>
      </c>
      <c r="B630" s="39" t="s">
        <v>3479</v>
      </c>
      <c r="C630" s="39"/>
      <c r="D630" s="39"/>
      <c r="E630" s="39"/>
      <c r="F630" s="39"/>
      <c r="G630" s="39"/>
      <c r="H630" s="39"/>
      <c r="I630" s="39"/>
      <c r="J630" s="39"/>
      <c r="K630" s="39" t="s">
        <v>2196</v>
      </c>
      <c r="L630" s="39" t="s">
        <v>2197</v>
      </c>
      <c r="M630" s="39" t="s">
        <v>2887</v>
      </c>
      <c r="N630" s="39" t="s">
        <v>519</v>
      </c>
      <c r="O630" s="39" t="s">
        <v>2870</v>
      </c>
      <c r="P630" s="39" t="str">
        <f t="shared" si="9"/>
        <v>CCM Born</v>
      </c>
      <c r="Q630" s="39">
        <v>38</v>
      </c>
      <c r="R630" s="68" t="s">
        <v>2</v>
      </c>
    </row>
    <row r="631" spans="1:18" x14ac:dyDescent="0.3">
      <c r="A631" s="67" t="s">
        <v>5222</v>
      </c>
      <c r="B631" s="39" t="s">
        <v>3480</v>
      </c>
      <c r="C631" s="39"/>
      <c r="D631" s="39"/>
      <c r="E631" s="39"/>
      <c r="F631" s="39"/>
      <c r="G631" s="39"/>
      <c r="H631" s="39"/>
      <c r="I631" s="39"/>
      <c r="J631" s="39"/>
      <c r="K631" s="39" t="s">
        <v>2196</v>
      </c>
      <c r="L631" s="39" t="s">
        <v>2197</v>
      </c>
      <c r="M631" s="39" t="s">
        <v>2887</v>
      </c>
      <c r="N631" s="39" t="s">
        <v>519</v>
      </c>
      <c r="O631" s="39" t="s">
        <v>2870</v>
      </c>
      <c r="P631" s="39" t="str">
        <f t="shared" si="9"/>
        <v>CCM Born</v>
      </c>
      <c r="Q631" s="39">
        <v>107</v>
      </c>
      <c r="R631" s="68" t="s">
        <v>2</v>
      </c>
    </row>
    <row r="632" spans="1:18" x14ac:dyDescent="0.3">
      <c r="A632" s="67" t="s">
        <v>5223</v>
      </c>
      <c r="B632" s="39" t="s">
        <v>3481</v>
      </c>
      <c r="C632" s="39"/>
      <c r="D632" s="39"/>
      <c r="E632" s="39"/>
      <c r="F632" s="39"/>
      <c r="G632" s="39"/>
      <c r="H632" s="39"/>
      <c r="I632" s="39"/>
      <c r="J632" s="39"/>
      <c r="K632" s="39" t="s">
        <v>2061</v>
      </c>
      <c r="L632" s="39" t="s">
        <v>2062</v>
      </c>
      <c r="M632" s="39" t="s">
        <v>2887</v>
      </c>
      <c r="N632" s="39" t="s">
        <v>519</v>
      </c>
      <c r="O632" s="39" t="s">
        <v>2870</v>
      </c>
      <c r="P632" s="39" t="str">
        <f t="shared" si="9"/>
        <v>CCM Born</v>
      </c>
      <c r="Q632" s="39">
        <v>36</v>
      </c>
      <c r="R632" s="68" t="s">
        <v>2</v>
      </c>
    </row>
    <row r="633" spans="1:18" x14ac:dyDescent="0.3">
      <c r="A633" s="67" t="s">
        <v>5224</v>
      </c>
      <c r="B633" s="39" t="s">
        <v>3482</v>
      </c>
      <c r="C633" s="39"/>
      <c r="D633" s="39"/>
      <c r="E633" s="39"/>
      <c r="F633" s="39"/>
      <c r="G633" s="39"/>
      <c r="H633" s="39"/>
      <c r="I633" s="39"/>
      <c r="J633" s="39"/>
      <c r="K633" s="39" t="s">
        <v>2196</v>
      </c>
      <c r="L633" s="39" t="s">
        <v>2197</v>
      </c>
      <c r="M633" s="39" t="s">
        <v>2887</v>
      </c>
      <c r="N633" s="39" t="s">
        <v>519</v>
      </c>
      <c r="O633" s="39" t="s">
        <v>2870</v>
      </c>
      <c r="P633" s="39" t="str">
        <f t="shared" si="9"/>
        <v>CCM Born</v>
      </c>
      <c r="Q633" s="39">
        <v>180</v>
      </c>
      <c r="R633" s="68" t="s">
        <v>2</v>
      </c>
    </row>
    <row r="634" spans="1:18" x14ac:dyDescent="0.3">
      <c r="A634" s="67" t="s">
        <v>5225</v>
      </c>
      <c r="B634" s="39" t="s">
        <v>3483</v>
      </c>
      <c r="C634" s="39"/>
      <c r="D634" s="39"/>
      <c r="E634" s="39"/>
      <c r="F634" s="39"/>
      <c r="G634" s="39"/>
      <c r="H634" s="39"/>
      <c r="I634" s="39"/>
      <c r="J634" s="39"/>
      <c r="K634" s="39" t="s">
        <v>2061</v>
      </c>
      <c r="L634" s="39" t="s">
        <v>2062</v>
      </c>
      <c r="M634" s="39" t="s">
        <v>2887</v>
      </c>
      <c r="N634" s="39" t="s">
        <v>519</v>
      </c>
      <c r="O634" s="39" t="s">
        <v>2870</v>
      </c>
      <c r="P634" s="39" t="str">
        <f t="shared" si="9"/>
        <v>CCM Born</v>
      </c>
      <c r="Q634" s="39">
        <v>534</v>
      </c>
      <c r="R634" s="68" t="s">
        <v>2</v>
      </c>
    </row>
    <row r="635" spans="1:18" x14ac:dyDescent="0.3">
      <c r="A635" s="67" t="s">
        <v>5226</v>
      </c>
      <c r="B635" s="39" t="s">
        <v>3484</v>
      </c>
      <c r="C635" s="39"/>
      <c r="D635" s="39"/>
      <c r="E635" s="39"/>
      <c r="F635" s="39"/>
      <c r="G635" s="39"/>
      <c r="H635" s="39"/>
      <c r="I635" s="39"/>
      <c r="J635" s="39"/>
      <c r="K635" s="39" t="s">
        <v>2018</v>
      </c>
      <c r="L635" s="39" t="s">
        <v>2019</v>
      </c>
      <c r="M635" s="39" t="s">
        <v>2887</v>
      </c>
      <c r="N635" s="39" t="s">
        <v>519</v>
      </c>
      <c r="O635" s="39" t="s">
        <v>2870</v>
      </c>
      <c r="P635" s="39" t="str">
        <f t="shared" si="9"/>
        <v>CCM Born</v>
      </c>
      <c r="Q635" s="39">
        <v>3</v>
      </c>
      <c r="R635" s="68" t="s">
        <v>2</v>
      </c>
    </row>
    <row r="636" spans="1:18" x14ac:dyDescent="0.3">
      <c r="A636" s="67" t="s">
        <v>5227</v>
      </c>
      <c r="B636" s="39" t="s">
        <v>3485</v>
      </c>
      <c r="C636" s="39"/>
      <c r="D636" s="39"/>
      <c r="E636" s="39"/>
      <c r="F636" s="39"/>
      <c r="G636" s="39"/>
      <c r="H636" s="39"/>
      <c r="I636" s="39"/>
      <c r="J636" s="39"/>
      <c r="K636" s="39" t="s">
        <v>2018</v>
      </c>
      <c r="L636" s="39" t="s">
        <v>2019</v>
      </c>
      <c r="M636" s="39" t="s">
        <v>2887</v>
      </c>
      <c r="N636" s="39" t="s">
        <v>519</v>
      </c>
      <c r="O636" s="39" t="s">
        <v>2870</v>
      </c>
      <c r="P636" s="39" t="str">
        <f t="shared" si="9"/>
        <v>CCM Born</v>
      </c>
      <c r="Q636" s="39">
        <v>309</v>
      </c>
      <c r="R636" s="68" t="s">
        <v>2</v>
      </c>
    </row>
    <row r="637" spans="1:18" x14ac:dyDescent="0.3">
      <c r="A637" s="67" t="s">
        <v>5228</v>
      </c>
      <c r="B637" s="39" t="s">
        <v>3486</v>
      </c>
      <c r="C637" s="39"/>
      <c r="D637" s="39"/>
      <c r="E637" s="39"/>
      <c r="F637" s="39"/>
      <c r="G637" s="39"/>
      <c r="H637" s="39"/>
      <c r="I637" s="39"/>
      <c r="J637" s="39"/>
      <c r="K637" s="39" t="s">
        <v>2018</v>
      </c>
      <c r="L637" s="39" t="s">
        <v>2019</v>
      </c>
      <c r="M637" s="39" t="s">
        <v>2887</v>
      </c>
      <c r="N637" s="39" t="s">
        <v>519</v>
      </c>
      <c r="O637" s="39" t="s">
        <v>2870</v>
      </c>
      <c r="P637" s="39" t="str">
        <f t="shared" si="9"/>
        <v>CCM Born</v>
      </c>
      <c r="Q637" s="39">
        <v>70</v>
      </c>
      <c r="R637" s="68" t="s">
        <v>2</v>
      </c>
    </row>
    <row r="638" spans="1:18" x14ac:dyDescent="0.3">
      <c r="A638" s="67" t="s">
        <v>5229</v>
      </c>
      <c r="B638" s="39" t="s">
        <v>3487</v>
      </c>
      <c r="C638" s="39"/>
      <c r="D638" s="39"/>
      <c r="E638" s="39"/>
      <c r="F638" s="39"/>
      <c r="G638" s="39"/>
      <c r="H638" s="39"/>
      <c r="I638" s="39"/>
      <c r="J638" s="39"/>
      <c r="K638" s="39" t="s">
        <v>652</v>
      </c>
      <c r="L638" s="39" t="s">
        <v>653</v>
      </c>
      <c r="M638" s="39" t="s">
        <v>2887</v>
      </c>
      <c r="N638" s="39" t="s">
        <v>519</v>
      </c>
      <c r="O638" s="39" t="s">
        <v>2870</v>
      </c>
      <c r="P638" s="39" t="str">
        <f t="shared" si="9"/>
        <v>CCM Born</v>
      </c>
      <c r="Q638" s="39">
        <v>263</v>
      </c>
      <c r="R638" s="68" t="s">
        <v>2</v>
      </c>
    </row>
    <row r="639" spans="1:18" x14ac:dyDescent="0.3">
      <c r="A639" s="67" t="s">
        <v>5230</v>
      </c>
      <c r="B639" s="39" t="s">
        <v>3488</v>
      </c>
      <c r="C639" s="39"/>
      <c r="D639" s="39"/>
      <c r="E639" s="39"/>
      <c r="F639" s="39"/>
      <c r="G639" s="39"/>
      <c r="H639" s="39"/>
      <c r="I639" s="39"/>
      <c r="J639" s="39"/>
      <c r="K639" s="39" t="s">
        <v>2211</v>
      </c>
      <c r="L639" s="39" t="s">
        <v>2212</v>
      </c>
      <c r="M639" s="39" t="s">
        <v>2887</v>
      </c>
      <c r="N639" s="39" t="s">
        <v>519</v>
      </c>
      <c r="O639" s="39" t="s">
        <v>2870</v>
      </c>
      <c r="P639" s="39" t="str">
        <f t="shared" si="9"/>
        <v>CCM Born</v>
      </c>
      <c r="Q639" s="39">
        <v>155</v>
      </c>
      <c r="R639" s="68" t="s">
        <v>2</v>
      </c>
    </row>
    <row r="640" spans="1:18" x14ac:dyDescent="0.3">
      <c r="A640" s="67" t="s">
        <v>5231</v>
      </c>
      <c r="B640" s="39" t="s">
        <v>3489</v>
      </c>
      <c r="C640" s="39"/>
      <c r="D640" s="39"/>
      <c r="E640" s="39"/>
      <c r="F640" s="39"/>
      <c r="G640" s="39"/>
      <c r="H640" s="39"/>
      <c r="I640" s="39"/>
      <c r="J640" s="39"/>
      <c r="K640" s="39" t="s">
        <v>2371</v>
      </c>
      <c r="L640" s="39" t="s">
        <v>2372</v>
      </c>
      <c r="M640" s="39" t="s">
        <v>2887</v>
      </c>
      <c r="N640" s="39" t="s">
        <v>519</v>
      </c>
      <c r="O640" s="39" t="s">
        <v>2870</v>
      </c>
      <c r="P640" s="39" t="str">
        <f t="shared" si="9"/>
        <v>CCM Born</v>
      </c>
      <c r="Q640" s="39">
        <v>32</v>
      </c>
      <c r="R640" s="68" t="s">
        <v>2</v>
      </c>
    </row>
    <row r="641" spans="1:18" x14ac:dyDescent="0.3">
      <c r="A641" s="67" t="s">
        <v>5232</v>
      </c>
      <c r="B641" s="39" t="s">
        <v>3490</v>
      </c>
      <c r="C641" s="39"/>
      <c r="D641" s="39"/>
      <c r="E641" s="39"/>
      <c r="F641" s="39"/>
      <c r="G641" s="39"/>
      <c r="H641" s="39"/>
      <c r="I641" s="39"/>
      <c r="J641" s="39"/>
      <c r="K641" s="39" t="s">
        <v>2178</v>
      </c>
      <c r="L641" s="39" t="s">
        <v>2179</v>
      </c>
      <c r="M641" s="39" t="s">
        <v>2887</v>
      </c>
      <c r="N641" s="39" t="s">
        <v>519</v>
      </c>
      <c r="O641" s="39" t="s">
        <v>2870</v>
      </c>
      <c r="P641" s="39" t="str">
        <f t="shared" si="9"/>
        <v>CCM Born</v>
      </c>
      <c r="Q641" s="39">
        <v>57</v>
      </c>
      <c r="R641" s="68" t="s">
        <v>2</v>
      </c>
    </row>
    <row r="642" spans="1:18" x14ac:dyDescent="0.3">
      <c r="A642" s="67" t="s">
        <v>5233</v>
      </c>
      <c r="B642" s="39" t="s">
        <v>3491</v>
      </c>
      <c r="C642" s="39"/>
      <c r="D642" s="39"/>
      <c r="E642" s="39"/>
      <c r="F642" s="39"/>
      <c r="G642" s="39"/>
      <c r="H642" s="39"/>
      <c r="I642" s="39"/>
      <c r="J642" s="39"/>
      <c r="K642" s="39" t="s">
        <v>2100</v>
      </c>
      <c r="L642" s="39" t="s">
        <v>2101</v>
      </c>
      <c r="M642" s="39" t="s">
        <v>2887</v>
      </c>
      <c r="N642" s="39" t="s">
        <v>519</v>
      </c>
      <c r="O642" s="39" t="s">
        <v>2870</v>
      </c>
      <c r="P642" s="39" t="str">
        <f t="shared" si="9"/>
        <v>CCM Born</v>
      </c>
      <c r="Q642" s="39">
        <v>115</v>
      </c>
      <c r="R642" s="68" t="s">
        <v>2</v>
      </c>
    </row>
    <row r="643" spans="1:18" x14ac:dyDescent="0.3">
      <c r="A643" s="67" t="s">
        <v>5234</v>
      </c>
      <c r="B643" s="39" t="s">
        <v>3492</v>
      </c>
      <c r="C643" s="39"/>
      <c r="D643" s="39"/>
      <c r="E643" s="39"/>
      <c r="F643" s="39"/>
      <c r="G643" s="39"/>
      <c r="H643" s="39"/>
      <c r="I643" s="39"/>
      <c r="J643" s="39"/>
      <c r="K643" s="39" t="s">
        <v>2211</v>
      </c>
      <c r="L643" s="39" t="s">
        <v>2212</v>
      </c>
      <c r="M643" s="39" t="s">
        <v>2887</v>
      </c>
      <c r="N643" s="39" t="s">
        <v>519</v>
      </c>
      <c r="O643" s="39" t="s">
        <v>2870</v>
      </c>
      <c r="P643" s="39" t="str">
        <f t="shared" si="9"/>
        <v>CCM Born</v>
      </c>
      <c r="Q643" s="39">
        <v>2</v>
      </c>
      <c r="R643" s="68" t="s">
        <v>2</v>
      </c>
    </row>
    <row r="644" spans="1:18" x14ac:dyDescent="0.3">
      <c r="A644" s="67" t="s">
        <v>5235</v>
      </c>
      <c r="B644" s="39" t="s">
        <v>3260</v>
      </c>
      <c r="C644" s="39"/>
      <c r="D644" s="39"/>
      <c r="E644" s="39"/>
      <c r="F644" s="39"/>
      <c r="G644" s="39"/>
      <c r="H644" s="39"/>
      <c r="I644" s="39"/>
      <c r="J644" s="39"/>
      <c r="K644" s="39" t="s">
        <v>547</v>
      </c>
      <c r="L644" s="39" t="s">
        <v>548</v>
      </c>
      <c r="M644" s="39" t="s">
        <v>2878</v>
      </c>
      <c r="N644" s="39" t="s">
        <v>541</v>
      </c>
      <c r="O644" s="39" t="s">
        <v>2870</v>
      </c>
      <c r="P644" s="39" t="str">
        <f t="shared" si="9"/>
        <v>CCM Born</v>
      </c>
      <c r="Q644" s="39">
        <v>1</v>
      </c>
      <c r="R644" s="68" t="s">
        <v>2</v>
      </c>
    </row>
    <row r="645" spans="1:18" x14ac:dyDescent="0.3">
      <c r="A645" s="67" t="s">
        <v>5236</v>
      </c>
      <c r="B645" s="39" t="s">
        <v>3493</v>
      </c>
      <c r="C645" s="39"/>
      <c r="D645" s="39"/>
      <c r="E645" s="39"/>
      <c r="F645" s="39"/>
      <c r="G645" s="39"/>
      <c r="H645" s="39"/>
      <c r="I645" s="39"/>
      <c r="J645" s="39"/>
      <c r="K645" s="39" t="s">
        <v>910</v>
      </c>
      <c r="L645" s="39" t="s">
        <v>911</v>
      </c>
      <c r="M645" s="39" t="s">
        <v>2991</v>
      </c>
      <c r="N645" s="39" t="s">
        <v>17</v>
      </c>
      <c r="O645" s="39" t="s">
        <v>2870</v>
      </c>
      <c r="P645" s="39" t="str">
        <f t="shared" si="9"/>
        <v>CCM Born</v>
      </c>
      <c r="Q645" s="39">
        <v>9</v>
      </c>
      <c r="R645" s="68" t="s">
        <v>2</v>
      </c>
    </row>
    <row r="646" spans="1:18" x14ac:dyDescent="0.3">
      <c r="A646" s="67" t="s">
        <v>5237</v>
      </c>
      <c r="B646" s="39" t="s">
        <v>3494</v>
      </c>
      <c r="C646" s="39"/>
      <c r="D646" s="39"/>
      <c r="E646" s="39"/>
      <c r="F646" s="39"/>
      <c r="G646" s="39"/>
      <c r="H646" s="39"/>
      <c r="I646" s="39"/>
      <c r="J646" s="39"/>
      <c r="K646" s="39" t="s">
        <v>2872</v>
      </c>
      <c r="L646" s="39" t="s">
        <v>6701</v>
      </c>
      <c r="M646" s="39" t="s">
        <v>2873</v>
      </c>
      <c r="N646" s="39" t="s">
        <v>6700</v>
      </c>
      <c r="O646" s="39" t="s">
        <v>2870</v>
      </c>
      <c r="P646" s="39" t="str">
        <f t="shared" si="9"/>
        <v>CCM Born</v>
      </c>
      <c r="Q646" s="39">
        <v>2</v>
      </c>
      <c r="R646" s="68" t="s">
        <v>2</v>
      </c>
    </row>
    <row r="647" spans="1:18" x14ac:dyDescent="0.3">
      <c r="A647" s="67" t="s">
        <v>5238</v>
      </c>
      <c r="B647" s="39" t="s">
        <v>3495</v>
      </c>
      <c r="C647" s="39"/>
      <c r="D647" s="39"/>
      <c r="E647" s="39"/>
      <c r="F647" s="39"/>
      <c r="G647" s="39"/>
      <c r="H647" s="39"/>
      <c r="I647" s="39"/>
      <c r="J647" s="39"/>
      <c r="K647" s="39" t="s">
        <v>2872</v>
      </c>
      <c r="L647" s="39" t="s">
        <v>6701</v>
      </c>
      <c r="M647" s="39" t="s">
        <v>2873</v>
      </c>
      <c r="N647" s="39" t="s">
        <v>6700</v>
      </c>
      <c r="O647" s="39" t="s">
        <v>2870</v>
      </c>
      <c r="P647" s="39" t="str">
        <f t="shared" si="9"/>
        <v>CCM Born</v>
      </c>
      <c r="Q647" s="39">
        <v>2</v>
      </c>
      <c r="R647" s="68" t="s">
        <v>2</v>
      </c>
    </row>
    <row r="648" spans="1:18" x14ac:dyDescent="0.3">
      <c r="A648" s="67" t="s">
        <v>5239</v>
      </c>
      <c r="B648" s="39" t="s">
        <v>3496</v>
      </c>
      <c r="C648" s="39"/>
      <c r="D648" s="39"/>
      <c r="E648" s="39"/>
      <c r="F648" s="39"/>
      <c r="G648" s="39"/>
      <c r="H648" s="39"/>
      <c r="I648" s="39"/>
      <c r="J648" s="39"/>
      <c r="K648" s="39" t="s">
        <v>2872</v>
      </c>
      <c r="L648" s="39" t="s">
        <v>6701</v>
      </c>
      <c r="M648" s="39" t="s">
        <v>2873</v>
      </c>
      <c r="N648" s="39" t="s">
        <v>6700</v>
      </c>
      <c r="O648" s="39" t="s">
        <v>2870</v>
      </c>
      <c r="P648" s="39" t="str">
        <f t="shared" ref="P648:P711" si="10">_xlfn.XLOOKUP(O648,$X$12:$X$14,$Z$12:$Z$14)</f>
        <v>CCM Born</v>
      </c>
      <c r="Q648" s="39">
        <v>1</v>
      </c>
      <c r="R648" s="68" t="s">
        <v>2</v>
      </c>
    </row>
    <row r="649" spans="1:18" x14ac:dyDescent="0.3">
      <c r="A649" s="67" t="s">
        <v>5240</v>
      </c>
      <c r="B649" s="39" t="s">
        <v>3497</v>
      </c>
      <c r="C649" s="39"/>
      <c r="D649" s="39"/>
      <c r="E649" s="39"/>
      <c r="F649" s="39"/>
      <c r="G649" s="39"/>
      <c r="H649" s="39"/>
      <c r="I649" s="39"/>
      <c r="J649" s="39"/>
      <c r="K649" s="39" t="s">
        <v>2872</v>
      </c>
      <c r="L649" s="39" t="s">
        <v>6701</v>
      </c>
      <c r="M649" s="39" t="s">
        <v>2873</v>
      </c>
      <c r="N649" s="39" t="s">
        <v>6700</v>
      </c>
      <c r="O649" s="39" t="s">
        <v>2870</v>
      </c>
      <c r="P649" s="39" t="str">
        <f t="shared" si="10"/>
        <v>CCM Born</v>
      </c>
      <c r="Q649" s="39">
        <v>4</v>
      </c>
      <c r="R649" s="68" t="s">
        <v>2</v>
      </c>
    </row>
    <row r="650" spans="1:18" x14ac:dyDescent="0.3">
      <c r="A650" s="67" t="s">
        <v>5241</v>
      </c>
      <c r="B650" s="39" t="s">
        <v>3498</v>
      </c>
      <c r="C650" s="39"/>
      <c r="D650" s="39"/>
      <c r="E650" s="39"/>
      <c r="F650" s="39"/>
      <c r="G650" s="39"/>
      <c r="H650" s="39"/>
      <c r="I650" s="39"/>
      <c r="J650" s="39"/>
      <c r="K650" s="39" t="s">
        <v>2872</v>
      </c>
      <c r="L650" s="39" t="s">
        <v>6701</v>
      </c>
      <c r="M650" s="39" t="s">
        <v>2873</v>
      </c>
      <c r="N650" s="39" t="s">
        <v>6700</v>
      </c>
      <c r="O650" s="39" t="s">
        <v>2870</v>
      </c>
      <c r="P650" s="39" t="str">
        <f t="shared" si="10"/>
        <v>CCM Born</v>
      </c>
      <c r="Q650" s="39">
        <v>2</v>
      </c>
      <c r="R650" s="68" t="s">
        <v>2</v>
      </c>
    </row>
    <row r="651" spans="1:18" x14ac:dyDescent="0.3">
      <c r="A651" s="67" t="s">
        <v>5242</v>
      </c>
      <c r="B651" s="39" t="s">
        <v>3499</v>
      </c>
      <c r="C651" s="39"/>
      <c r="D651" s="39"/>
      <c r="E651" s="39"/>
      <c r="F651" s="39"/>
      <c r="G651" s="39"/>
      <c r="H651" s="39"/>
      <c r="I651" s="39"/>
      <c r="J651" s="39"/>
      <c r="K651" s="39" t="s">
        <v>2872</v>
      </c>
      <c r="L651" s="39" t="s">
        <v>6701</v>
      </c>
      <c r="M651" s="39" t="s">
        <v>2873</v>
      </c>
      <c r="N651" s="39" t="s">
        <v>6700</v>
      </c>
      <c r="O651" s="39" t="s">
        <v>2870</v>
      </c>
      <c r="P651" s="39" t="str">
        <f t="shared" si="10"/>
        <v>CCM Born</v>
      </c>
      <c r="Q651" s="39">
        <v>1</v>
      </c>
      <c r="R651" s="68" t="s">
        <v>2</v>
      </c>
    </row>
    <row r="652" spans="1:18" x14ac:dyDescent="0.3">
      <c r="A652" s="67" t="s">
        <v>5243</v>
      </c>
      <c r="B652" s="39" t="s">
        <v>3500</v>
      </c>
      <c r="C652" s="39"/>
      <c r="D652" s="39"/>
      <c r="E652" s="39"/>
      <c r="F652" s="39"/>
      <c r="G652" s="39"/>
      <c r="H652" s="39"/>
      <c r="I652" s="39"/>
      <c r="J652" s="39"/>
      <c r="K652" s="39" t="s">
        <v>2872</v>
      </c>
      <c r="L652" s="39" t="s">
        <v>6701</v>
      </c>
      <c r="M652" s="39" t="s">
        <v>2873</v>
      </c>
      <c r="N652" s="39" t="s">
        <v>6700</v>
      </c>
      <c r="O652" s="39" t="s">
        <v>2870</v>
      </c>
      <c r="P652" s="39" t="str">
        <f t="shared" si="10"/>
        <v>CCM Born</v>
      </c>
      <c r="Q652" s="39">
        <v>11</v>
      </c>
      <c r="R652" s="68" t="s">
        <v>2</v>
      </c>
    </row>
    <row r="653" spans="1:18" x14ac:dyDescent="0.3">
      <c r="A653" s="67" t="s">
        <v>5244</v>
      </c>
      <c r="B653" s="39" t="s">
        <v>3501</v>
      </c>
      <c r="C653" s="39"/>
      <c r="D653" s="39"/>
      <c r="E653" s="39"/>
      <c r="F653" s="39"/>
      <c r="G653" s="39"/>
      <c r="H653" s="39"/>
      <c r="I653" s="39"/>
      <c r="J653" s="39"/>
      <c r="K653" s="39" t="s">
        <v>3280</v>
      </c>
      <c r="L653" s="39" t="s">
        <v>6714</v>
      </c>
      <c r="M653" s="39" t="s">
        <v>2873</v>
      </c>
      <c r="N653" s="39" t="s">
        <v>6700</v>
      </c>
      <c r="O653" s="39" t="s">
        <v>2870</v>
      </c>
      <c r="P653" s="39" t="str">
        <f t="shared" si="10"/>
        <v>CCM Born</v>
      </c>
      <c r="Q653" s="39">
        <v>3</v>
      </c>
      <c r="R653" s="68" t="s">
        <v>2</v>
      </c>
    </row>
    <row r="654" spans="1:18" x14ac:dyDescent="0.3">
      <c r="A654" s="67" t="s">
        <v>5245</v>
      </c>
      <c r="B654" s="39" t="s">
        <v>3502</v>
      </c>
      <c r="C654" s="39"/>
      <c r="D654" s="39"/>
      <c r="E654" s="39"/>
      <c r="F654" s="39"/>
      <c r="G654" s="39"/>
      <c r="H654" s="39"/>
      <c r="I654" s="39"/>
      <c r="J654" s="39"/>
      <c r="K654" s="39" t="s">
        <v>3280</v>
      </c>
      <c r="L654" s="39" t="s">
        <v>6714</v>
      </c>
      <c r="M654" s="39" t="s">
        <v>2873</v>
      </c>
      <c r="N654" s="39" t="s">
        <v>6700</v>
      </c>
      <c r="O654" s="39" t="s">
        <v>2870</v>
      </c>
      <c r="P654" s="39" t="str">
        <f t="shared" si="10"/>
        <v>CCM Born</v>
      </c>
      <c r="Q654" s="39">
        <v>1</v>
      </c>
      <c r="R654" s="68" t="s">
        <v>2</v>
      </c>
    </row>
    <row r="655" spans="1:18" x14ac:dyDescent="0.3">
      <c r="A655" s="67" t="s">
        <v>5246</v>
      </c>
      <c r="B655" s="39" t="s">
        <v>3503</v>
      </c>
      <c r="C655" s="39"/>
      <c r="D655" s="39"/>
      <c r="E655" s="39"/>
      <c r="F655" s="39"/>
      <c r="G655" s="39"/>
      <c r="H655" s="39"/>
      <c r="I655" s="39"/>
      <c r="J655" s="39"/>
      <c r="K655" s="39" t="s">
        <v>3280</v>
      </c>
      <c r="L655" s="39" t="s">
        <v>6714</v>
      </c>
      <c r="M655" s="39" t="s">
        <v>2873</v>
      </c>
      <c r="N655" s="39" t="s">
        <v>6700</v>
      </c>
      <c r="O655" s="39" t="s">
        <v>2870</v>
      </c>
      <c r="P655" s="39" t="str">
        <f t="shared" si="10"/>
        <v>CCM Born</v>
      </c>
      <c r="Q655" s="39">
        <v>2</v>
      </c>
      <c r="R655" s="68" t="s">
        <v>2</v>
      </c>
    </row>
    <row r="656" spans="1:18" x14ac:dyDescent="0.3">
      <c r="A656" s="67" t="s">
        <v>5247</v>
      </c>
      <c r="B656" s="39" t="s">
        <v>3056</v>
      </c>
      <c r="C656" s="39"/>
      <c r="D656" s="39"/>
      <c r="E656" s="39"/>
      <c r="F656" s="39"/>
      <c r="G656" s="39"/>
      <c r="H656" s="39"/>
      <c r="I656" s="39"/>
      <c r="J656" s="39"/>
      <c r="K656" s="39" t="s">
        <v>3054</v>
      </c>
      <c r="L656" s="39" t="s">
        <v>6709</v>
      </c>
      <c r="M656" s="39" t="s">
        <v>2884</v>
      </c>
      <c r="N656" s="39" t="s">
        <v>139</v>
      </c>
      <c r="O656" s="39" t="s">
        <v>2870</v>
      </c>
      <c r="P656" s="39" t="str">
        <f t="shared" si="10"/>
        <v>CCM Born</v>
      </c>
      <c r="Q656" s="39">
        <v>1</v>
      </c>
      <c r="R656" s="68" t="s">
        <v>2</v>
      </c>
    </row>
    <row r="657" spans="1:18" x14ac:dyDescent="0.3">
      <c r="A657" s="67" t="s">
        <v>5248</v>
      </c>
      <c r="B657" s="39" t="s">
        <v>3311</v>
      </c>
      <c r="C657" s="39"/>
      <c r="D657" s="39"/>
      <c r="E657" s="39"/>
      <c r="F657" s="39"/>
      <c r="G657" s="39"/>
      <c r="H657" s="39"/>
      <c r="I657" s="39"/>
      <c r="J657" s="39"/>
      <c r="K657" s="39" t="s">
        <v>6728</v>
      </c>
      <c r="L657" s="39" t="s">
        <v>6729</v>
      </c>
      <c r="M657" s="39" t="s">
        <v>2873</v>
      </c>
      <c r="N657" s="39" t="s">
        <v>6700</v>
      </c>
      <c r="O657" s="39" t="s">
        <v>2870</v>
      </c>
      <c r="P657" s="39" t="str">
        <f t="shared" si="10"/>
        <v>CCM Born</v>
      </c>
      <c r="Q657" s="39">
        <v>2</v>
      </c>
      <c r="R657" s="68" t="s">
        <v>2</v>
      </c>
    </row>
    <row r="658" spans="1:18" x14ac:dyDescent="0.3">
      <c r="A658" s="67" t="s">
        <v>5249</v>
      </c>
      <c r="B658" s="39" t="s">
        <v>3058</v>
      </c>
      <c r="C658" s="39"/>
      <c r="D658" s="39"/>
      <c r="E658" s="39"/>
      <c r="F658" s="39"/>
      <c r="G658" s="39"/>
      <c r="H658" s="39"/>
      <c r="I658" s="39"/>
      <c r="J658" s="39"/>
      <c r="K658" s="39" t="s">
        <v>3059</v>
      </c>
      <c r="L658" s="39" t="s">
        <v>6710</v>
      </c>
      <c r="M658" s="39" t="s">
        <v>2884</v>
      </c>
      <c r="N658" s="39" t="s">
        <v>139</v>
      </c>
      <c r="O658" s="39" t="s">
        <v>2870</v>
      </c>
      <c r="P658" s="39" t="str">
        <f t="shared" si="10"/>
        <v>CCM Born</v>
      </c>
      <c r="Q658" s="39">
        <v>1</v>
      </c>
      <c r="R658" s="68" t="s">
        <v>2</v>
      </c>
    </row>
    <row r="659" spans="1:18" x14ac:dyDescent="0.3">
      <c r="A659" s="67" t="s">
        <v>5250</v>
      </c>
      <c r="B659" s="39" t="s">
        <v>3060</v>
      </c>
      <c r="C659" s="39"/>
      <c r="D659" s="39"/>
      <c r="E659" s="39"/>
      <c r="F659" s="39"/>
      <c r="G659" s="39"/>
      <c r="H659" s="39"/>
      <c r="I659" s="39"/>
      <c r="J659" s="39"/>
      <c r="K659" s="39" t="s">
        <v>3059</v>
      </c>
      <c r="L659" s="39" t="s">
        <v>6710</v>
      </c>
      <c r="M659" s="39" t="s">
        <v>2884</v>
      </c>
      <c r="N659" s="39" t="s">
        <v>139</v>
      </c>
      <c r="O659" s="39" t="s">
        <v>2870</v>
      </c>
      <c r="P659" s="39" t="str">
        <f t="shared" si="10"/>
        <v>CCM Born</v>
      </c>
      <c r="Q659" s="39">
        <v>1</v>
      </c>
      <c r="R659" s="68" t="s">
        <v>2</v>
      </c>
    </row>
    <row r="660" spans="1:18" x14ac:dyDescent="0.3">
      <c r="A660" s="67" t="s">
        <v>5251</v>
      </c>
      <c r="B660" s="39" t="s">
        <v>3068</v>
      </c>
      <c r="C660" s="39"/>
      <c r="D660" s="39"/>
      <c r="E660" s="39"/>
      <c r="F660" s="39"/>
      <c r="G660" s="39"/>
      <c r="H660" s="39"/>
      <c r="I660" s="39"/>
      <c r="J660" s="39"/>
      <c r="K660" s="39" t="s">
        <v>6728</v>
      </c>
      <c r="L660" s="39" t="s">
        <v>6729</v>
      </c>
      <c r="M660" s="39" t="s">
        <v>2873</v>
      </c>
      <c r="N660" s="39" t="s">
        <v>6700</v>
      </c>
      <c r="O660" s="39" t="s">
        <v>2870</v>
      </c>
      <c r="P660" s="39" t="str">
        <f t="shared" si="10"/>
        <v>CCM Born</v>
      </c>
      <c r="Q660" s="39">
        <v>1</v>
      </c>
      <c r="R660" s="68" t="s">
        <v>2</v>
      </c>
    </row>
    <row r="661" spans="1:18" x14ac:dyDescent="0.3">
      <c r="A661" s="67" t="s">
        <v>5252</v>
      </c>
      <c r="B661" s="39" t="s">
        <v>3069</v>
      </c>
      <c r="C661" s="39"/>
      <c r="D661" s="39"/>
      <c r="E661" s="39"/>
      <c r="F661" s="39"/>
      <c r="G661" s="39"/>
      <c r="H661" s="39"/>
      <c r="I661" s="39"/>
      <c r="J661" s="39"/>
      <c r="K661" s="39" t="s">
        <v>2872</v>
      </c>
      <c r="L661" s="39" t="s">
        <v>6701</v>
      </c>
      <c r="M661" s="39" t="s">
        <v>2884</v>
      </c>
      <c r="N661" s="39" t="s">
        <v>139</v>
      </c>
      <c r="O661" s="39" t="s">
        <v>2870</v>
      </c>
      <c r="P661" s="39" t="str">
        <f t="shared" si="10"/>
        <v>CCM Born</v>
      </c>
      <c r="Q661" s="39">
        <v>1</v>
      </c>
      <c r="R661" s="68" t="s">
        <v>2</v>
      </c>
    </row>
    <row r="662" spans="1:18" x14ac:dyDescent="0.3">
      <c r="A662" s="67" t="s">
        <v>5253</v>
      </c>
      <c r="B662" s="39" t="s">
        <v>3504</v>
      </c>
      <c r="C662" s="39"/>
      <c r="D662" s="39"/>
      <c r="E662" s="39"/>
      <c r="F662" s="39"/>
      <c r="G662" s="39"/>
      <c r="H662" s="39"/>
      <c r="I662" s="39"/>
      <c r="J662" s="39"/>
      <c r="K662" s="39" t="s">
        <v>6728</v>
      </c>
      <c r="L662" s="39" t="s">
        <v>6729</v>
      </c>
      <c r="M662" s="39" t="s">
        <v>2873</v>
      </c>
      <c r="N662" s="39" t="s">
        <v>6700</v>
      </c>
      <c r="O662" s="39" t="s">
        <v>2870</v>
      </c>
      <c r="P662" s="39" t="str">
        <f t="shared" si="10"/>
        <v>CCM Born</v>
      </c>
      <c r="Q662" s="39">
        <v>2</v>
      </c>
      <c r="R662" s="68" t="s">
        <v>2</v>
      </c>
    </row>
    <row r="663" spans="1:18" x14ac:dyDescent="0.3">
      <c r="A663" s="67" t="s">
        <v>5254</v>
      </c>
      <c r="B663" s="39" t="s">
        <v>3071</v>
      </c>
      <c r="C663" s="39"/>
      <c r="D663" s="39"/>
      <c r="E663" s="39"/>
      <c r="F663" s="39"/>
      <c r="G663" s="39"/>
      <c r="H663" s="39"/>
      <c r="I663" s="39"/>
      <c r="J663" s="39"/>
      <c r="K663" s="39" t="s">
        <v>6728</v>
      </c>
      <c r="L663" s="39" t="s">
        <v>6729</v>
      </c>
      <c r="M663" s="39" t="s">
        <v>2873</v>
      </c>
      <c r="N663" s="39" t="s">
        <v>6700</v>
      </c>
      <c r="O663" s="39" t="s">
        <v>2870</v>
      </c>
      <c r="P663" s="39" t="str">
        <f t="shared" si="10"/>
        <v>CCM Born</v>
      </c>
      <c r="Q663" s="39">
        <v>1</v>
      </c>
      <c r="R663" s="68" t="s">
        <v>2</v>
      </c>
    </row>
    <row r="664" spans="1:18" x14ac:dyDescent="0.3">
      <c r="A664" s="67" t="s">
        <v>5255</v>
      </c>
      <c r="B664" s="39" t="s">
        <v>3066</v>
      </c>
      <c r="C664" s="39"/>
      <c r="D664" s="39"/>
      <c r="E664" s="39"/>
      <c r="F664" s="39"/>
      <c r="G664" s="39"/>
      <c r="H664" s="39"/>
      <c r="I664" s="39"/>
      <c r="J664" s="39"/>
      <c r="K664" s="39" t="s">
        <v>2872</v>
      </c>
      <c r="L664" s="39" t="s">
        <v>6701</v>
      </c>
      <c r="M664" s="39" t="s">
        <v>2873</v>
      </c>
      <c r="N664" s="39" t="s">
        <v>6700</v>
      </c>
      <c r="O664" s="39" t="s">
        <v>2870</v>
      </c>
      <c r="P664" s="39" t="str">
        <f t="shared" si="10"/>
        <v>CCM Born</v>
      </c>
      <c r="Q664" s="39">
        <v>1</v>
      </c>
      <c r="R664" s="68" t="s">
        <v>2</v>
      </c>
    </row>
    <row r="665" spans="1:18" x14ac:dyDescent="0.3">
      <c r="A665" s="67" t="s">
        <v>5256</v>
      </c>
      <c r="B665" s="39" t="s">
        <v>3505</v>
      </c>
      <c r="C665" s="39"/>
      <c r="D665" s="39"/>
      <c r="E665" s="39"/>
      <c r="F665" s="39"/>
      <c r="G665" s="39"/>
      <c r="H665" s="39"/>
      <c r="I665" s="39"/>
      <c r="J665" s="39"/>
      <c r="K665" s="39" t="s">
        <v>2872</v>
      </c>
      <c r="L665" s="39" t="s">
        <v>6701</v>
      </c>
      <c r="M665" s="39" t="s">
        <v>2873</v>
      </c>
      <c r="N665" s="39" t="s">
        <v>6700</v>
      </c>
      <c r="O665" s="39" t="s">
        <v>2870</v>
      </c>
      <c r="P665" s="39" t="str">
        <f t="shared" si="10"/>
        <v>CCM Born</v>
      </c>
      <c r="Q665" s="39">
        <v>2</v>
      </c>
      <c r="R665" s="68" t="s">
        <v>2</v>
      </c>
    </row>
    <row r="666" spans="1:18" x14ac:dyDescent="0.3">
      <c r="A666" s="67" t="s">
        <v>5257</v>
      </c>
      <c r="B666" s="39" t="s">
        <v>3506</v>
      </c>
      <c r="C666" s="39"/>
      <c r="D666" s="39"/>
      <c r="E666" s="39"/>
      <c r="F666" s="39"/>
      <c r="G666" s="39"/>
      <c r="H666" s="39"/>
      <c r="I666" s="39"/>
      <c r="J666" s="39"/>
      <c r="K666" s="39" t="s">
        <v>2872</v>
      </c>
      <c r="L666" s="39" t="s">
        <v>6701</v>
      </c>
      <c r="M666" s="39" t="s">
        <v>2873</v>
      </c>
      <c r="N666" s="39" t="s">
        <v>6700</v>
      </c>
      <c r="O666" s="39" t="s">
        <v>2870</v>
      </c>
      <c r="P666" s="39" t="str">
        <f t="shared" si="10"/>
        <v>CCM Born</v>
      </c>
      <c r="Q666" s="39">
        <v>23</v>
      </c>
      <c r="R666" s="68" t="s">
        <v>2</v>
      </c>
    </row>
    <row r="667" spans="1:18" x14ac:dyDescent="0.3">
      <c r="A667" s="67" t="s">
        <v>5258</v>
      </c>
      <c r="B667" s="39" t="s">
        <v>3507</v>
      </c>
      <c r="C667" s="39"/>
      <c r="D667" s="39"/>
      <c r="E667" s="39"/>
      <c r="F667" s="39"/>
      <c r="G667" s="39"/>
      <c r="H667" s="39"/>
      <c r="I667" s="39"/>
      <c r="J667" s="39"/>
      <c r="K667" s="39" t="s">
        <v>3073</v>
      </c>
      <c r="L667" s="39" t="s">
        <v>6712</v>
      </c>
      <c r="M667" s="39" t="s">
        <v>2884</v>
      </c>
      <c r="N667" s="39" t="s">
        <v>139</v>
      </c>
      <c r="O667" s="39" t="s">
        <v>2870</v>
      </c>
      <c r="P667" s="39" t="str">
        <f t="shared" si="10"/>
        <v>CCM Born</v>
      </c>
      <c r="Q667" s="39">
        <v>1</v>
      </c>
      <c r="R667" s="68" t="s">
        <v>2</v>
      </c>
    </row>
    <row r="668" spans="1:18" x14ac:dyDescent="0.3">
      <c r="A668" s="67" t="s">
        <v>5259</v>
      </c>
      <c r="B668" s="39" t="s">
        <v>3508</v>
      </c>
      <c r="C668" s="39"/>
      <c r="D668" s="39"/>
      <c r="E668" s="39"/>
      <c r="F668" s="39"/>
      <c r="G668" s="39"/>
      <c r="H668" s="39"/>
      <c r="I668" s="39"/>
      <c r="J668" s="39"/>
      <c r="K668" s="39" t="s">
        <v>3073</v>
      </c>
      <c r="L668" s="39" t="s">
        <v>6712</v>
      </c>
      <c r="M668" s="39" t="s">
        <v>2884</v>
      </c>
      <c r="N668" s="39" t="s">
        <v>139</v>
      </c>
      <c r="O668" s="39" t="s">
        <v>2870</v>
      </c>
      <c r="P668" s="39" t="str">
        <f t="shared" si="10"/>
        <v>CCM Born</v>
      </c>
      <c r="Q668" s="39">
        <v>3</v>
      </c>
      <c r="R668" s="68" t="s">
        <v>2</v>
      </c>
    </row>
    <row r="669" spans="1:18" x14ac:dyDescent="0.3">
      <c r="A669" s="67" t="s">
        <v>5260</v>
      </c>
      <c r="B669" s="39" t="s">
        <v>3509</v>
      </c>
      <c r="C669" s="39"/>
      <c r="D669" s="39"/>
      <c r="E669" s="39"/>
      <c r="F669" s="39"/>
      <c r="G669" s="39"/>
      <c r="H669" s="39"/>
      <c r="I669" s="39"/>
      <c r="J669" s="39"/>
      <c r="K669" s="39" t="s">
        <v>3073</v>
      </c>
      <c r="L669" s="39" t="s">
        <v>6712</v>
      </c>
      <c r="M669" s="39" t="s">
        <v>2884</v>
      </c>
      <c r="N669" s="39" t="s">
        <v>139</v>
      </c>
      <c r="O669" s="39" t="s">
        <v>2870</v>
      </c>
      <c r="P669" s="39" t="str">
        <f t="shared" si="10"/>
        <v>CCM Born</v>
      </c>
      <c r="Q669" s="39">
        <v>3</v>
      </c>
      <c r="R669" s="68" t="s">
        <v>2</v>
      </c>
    </row>
    <row r="670" spans="1:18" x14ac:dyDescent="0.3">
      <c r="A670" s="67" t="s">
        <v>5261</v>
      </c>
      <c r="B670" s="39" t="s">
        <v>3510</v>
      </c>
      <c r="C670" s="39"/>
      <c r="D670" s="39"/>
      <c r="E670" s="39"/>
      <c r="F670" s="39"/>
      <c r="G670" s="39"/>
      <c r="H670" s="39"/>
      <c r="I670" s="39"/>
      <c r="J670" s="39"/>
      <c r="K670" s="39" t="s">
        <v>3073</v>
      </c>
      <c r="L670" s="39" t="s">
        <v>6712</v>
      </c>
      <c r="M670" s="39" t="s">
        <v>2884</v>
      </c>
      <c r="N670" s="39" t="s">
        <v>139</v>
      </c>
      <c r="O670" s="39" t="s">
        <v>2870</v>
      </c>
      <c r="P670" s="39" t="str">
        <f t="shared" si="10"/>
        <v>CCM Born</v>
      </c>
      <c r="Q670" s="39">
        <v>4</v>
      </c>
      <c r="R670" s="68" t="s">
        <v>2</v>
      </c>
    </row>
    <row r="671" spans="1:18" x14ac:dyDescent="0.3">
      <c r="A671" s="67" t="s">
        <v>5262</v>
      </c>
      <c r="B671" s="39" t="s">
        <v>3511</v>
      </c>
      <c r="C671" s="39"/>
      <c r="D671" s="39"/>
      <c r="E671" s="39"/>
      <c r="F671" s="39"/>
      <c r="G671" s="39"/>
      <c r="H671" s="39"/>
      <c r="I671" s="39"/>
      <c r="J671" s="39"/>
      <c r="K671" s="39" t="s">
        <v>3073</v>
      </c>
      <c r="L671" s="39" t="s">
        <v>6712</v>
      </c>
      <c r="M671" s="39" t="s">
        <v>2884</v>
      </c>
      <c r="N671" s="39" t="s">
        <v>139</v>
      </c>
      <c r="O671" s="39" t="s">
        <v>2870</v>
      </c>
      <c r="P671" s="39" t="str">
        <f t="shared" si="10"/>
        <v>CCM Born</v>
      </c>
      <c r="Q671" s="39">
        <v>2</v>
      </c>
      <c r="R671" s="68" t="s">
        <v>2</v>
      </c>
    </row>
    <row r="672" spans="1:18" x14ac:dyDescent="0.3">
      <c r="A672" s="67" t="s">
        <v>5263</v>
      </c>
      <c r="B672" s="39" t="s">
        <v>3512</v>
      </c>
      <c r="C672" s="39"/>
      <c r="D672" s="39"/>
      <c r="E672" s="39"/>
      <c r="F672" s="39"/>
      <c r="G672" s="39"/>
      <c r="H672" s="39"/>
      <c r="I672" s="39"/>
      <c r="J672" s="39"/>
      <c r="K672" s="39" t="s">
        <v>3073</v>
      </c>
      <c r="L672" s="39" t="s">
        <v>6712</v>
      </c>
      <c r="M672" s="39" t="s">
        <v>2884</v>
      </c>
      <c r="N672" s="39" t="s">
        <v>139</v>
      </c>
      <c r="O672" s="39" t="s">
        <v>2870</v>
      </c>
      <c r="P672" s="39" t="str">
        <f t="shared" si="10"/>
        <v>CCM Born</v>
      </c>
      <c r="Q672" s="39">
        <v>3</v>
      </c>
      <c r="R672" s="68" t="s">
        <v>2</v>
      </c>
    </row>
    <row r="673" spans="1:18" x14ac:dyDescent="0.3">
      <c r="A673" s="67" t="s">
        <v>5264</v>
      </c>
      <c r="B673" s="39" t="s">
        <v>3513</v>
      </c>
      <c r="C673" s="39"/>
      <c r="D673" s="39"/>
      <c r="E673" s="39"/>
      <c r="F673" s="39"/>
      <c r="G673" s="39"/>
      <c r="H673" s="39"/>
      <c r="I673" s="39"/>
      <c r="J673" s="39"/>
      <c r="K673" s="39" t="s">
        <v>3073</v>
      </c>
      <c r="L673" s="39" t="s">
        <v>6712</v>
      </c>
      <c r="M673" s="39" t="s">
        <v>2884</v>
      </c>
      <c r="N673" s="39" t="s">
        <v>139</v>
      </c>
      <c r="O673" s="39" t="s">
        <v>2870</v>
      </c>
      <c r="P673" s="39" t="str">
        <f t="shared" si="10"/>
        <v>CCM Born</v>
      </c>
      <c r="Q673" s="39">
        <v>2</v>
      </c>
      <c r="R673" s="68" t="s">
        <v>2</v>
      </c>
    </row>
    <row r="674" spans="1:18" x14ac:dyDescent="0.3">
      <c r="A674" s="67" t="s">
        <v>5265</v>
      </c>
      <c r="B674" s="39" t="s">
        <v>3514</v>
      </c>
      <c r="C674" s="39"/>
      <c r="D674" s="39"/>
      <c r="E674" s="39"/>
      <c r="F674" s="39"/>
      <c r="G674" s="39"/>
      <c r="H674" s="39"/>
      <c r="I674" s="39"/>
      <c r="J674" s="39"/>
      <c r="K674" s="39" t="s">
        <v>3073</v>
      </c>
      <c r="L674" s="39" t="s">
        <v>6712</v>
      </c>
      <c r="M674" s="39" t="s">
        <v>2884</v>
      </c>
      <c r="N674" s="39" t="s">
        <v>139</v>
      </c>
      <c r="O674" s="39" t="s">
        <v>2870</v>
      </c>
      <c r="P674" s="39" t="str">
        <f t="shared" si="10"/>
        <v>CCM Born</v>
      </c>
      <c r="Q674" s="39">
        <v>2</v>
      </c>
      <c r="R674" s="68" t="s">
        <v>2</v>
      </c>
    </row>
    <row r="675" spans="1:18" x14ac:dyDescent="0.3">
      <c r="A675" s="67" t="s">
        <v>5266</v>
      </c>
      <c r="B675" s="39" t="s">
        <v>3515</v>
      </c>
      <c r="C675" s="39"/>
      <c r="D675" s="39"/>
      <c r="E675" s="39"/>
      <c r="F675" s="39"/>
      <c r="G675" s="39"/>
      <c r="H675" s="39"/>
      <c r="I675" s="39"/>
      <c r="J675" s="39"/>
      <c r="K675" s="39" t="s">
        <v>3073</v>
      </c>
      <c r="L675" s="39" t="s">
        <v>6712</v>
      </c>
      <c r="M675" s="39" t="s">
        <v>2884</v>
      </c>
      <c r="N675" s="39" t="s">
        <v>139</v>
      </c>
      <c r="O675" s="39" t="s">
        <v>2870</v>
      </c>
      <c r="P675" s="39" t="str">
        <f t="shared" si="10"/>
        <v>CCM Born</v>
      </c>
      <c r="Q675" s="39">
        <v>2</v>
      </c>
      <c r="R675" s="68" t="s">
        <v>2</v>
      </c>
    </row>
    <row r="676" spans="1:18" x14ac:dyDescent="0.3">
      <c r="A676" s="67" t="s">
        <v>5267</v>
      </c>
      <c r="B676" s="39" t="s">
        <v>3516</v>
      </c>
      <c r="C676" s="39"/>
      <c r="D676" s="39"/>
      <c r="E676" s="39"/>
      <c r="F676" s="39"/>
      <c r="G676" s="39"/>
      <c r="H676" s="39"/>
      <c r="I676" s="39"/>
      <c r="J676" s="39"/>
      <c r="K676" s="39" t="s">
        <v>3073</v>
      </c>
      <c r="L676" s="39" t="s">
        <v>6712</v>
      </c>
      <c r="M676" s="39" t="s">
        <v>2884</v>
      </c>
      <c r="N676" s="39" t="s">
        <v>139</v>
      </c>
      <c r="O676" s="39" t="s">
        <v>2870</v>
      </c>
      <c r="P676" s="39" t="str">
        <f t="shared" si="10"/>
        <v>CCM Born</v>
      </c>
      <c r="Q676" s="39">
        <v>1</v>
      </c>
      <c r="R676" s="68" t="s">
        <v>2</v>
      </c>
    </row>
    <row r="677" spans="1:18" x14ac:dyDescent="0.3">
      <c r="A677" s="67" t="s">
        <v>5268</v>
      </c>
      <c r="B677" s="39" t="s">
        <v>3517</v>
      </c>
      <c r="C677" s="39"/>
      <c r="D677" s="39"/>
      <c r="E677" s="39"/>
      <c r="F677" s="39"/>
      <c r="G677" s="39"/>
      <c r="H677" s="39"/>
      <c r="I677" s="39"/>
      <c r="J677" s="39"/>
      <c r="K677" s="39" t="s">
        <v>6756</v>
      </c>
      <c r="L677" s="39" t="s">
        <v>6762</v>
      </c>
      <c r="M677" s="39" t="s">
        <v>2884</v>
      </c>
      <c r="N677" s="39" t="s">
        <v>139</v>
      </c>
      <c r="O677" s="39" t="s">
        <v>2870</v>
      </c>
      <c r="P677" s="39" t="str">
        <f t="shared" si="10"/>
        <v>CCM Born</v>
      </c>
      <c r="Q677" s="39">
        <v>4</v>
      </c>
      <c r="R677" s="68" t="s">
        <v>2</v>
      </c>
    </row>
    <row r="678" spans="1:18" x14ac:dyDescent="0.3">
      <c r="A678" s="67" t="s">
        <v>5269</v>
      </c>
      <c r="B678" s="39" t="s">
        <v>3518</v>
      </c>
      <c r="C678" s="39"/>
      <c r="D678" s="39"/>
      <c r="E678" s="39"/>
      <c r="F678" s="39"/>
      <c r="G678" s="39"/>
      <c r="H678" s="39"/>
      <c r="I678" s="39"/>
      <c r="J678" s="39"/>
      <c r="K678" s="39" t="s">
        <v>6757</v>
      </c>
      <c r="L678" s="39" t="s">
        <v>6763</v>
      </c>
      <c r="M678" s="39" t="s">
        <v>2884</v>
      </c>
      <c r="N678" s="39" t="s">
        <v>139</v>
      </c>
      <c r="O678" s="39" t="s">
        <v>2870</v>
      </c>
      <c r="P678" s="39" t="str">
        <f t="shared" si="10"/>
        <v>CCM Born</v>
      </c>
      <c r="Q678" s="39">
        <v>1</v>
      </c>
      <c r="R678" s="68" t="s">
        <v>2</v>
      </c>
    </row>
    <row r="679" spans="1:18" x14ac:dyDescent="0.3">
      <c r="A679" s="67" t="s">
        <v>5270</v>
      </c>
      <c r="B679" s="39" t="s">
        <v>3317</v>
      </c>
      <c r="C679" s="39"/>
      <c r="D679" s="39"/>
      <c r="E679" s="39"/>
      <c r="F679" s="39"/>
      <c r="G679" s="39"/>
      <c r="H679" s="39"/>
      <c r="I679" s="39"/>
      <c r="J679" s="39"/>
      <c r="K679" s="39" t="s">
        <v>2657</v>
      </c>
      <c r="L679" s="39" t="s">
        <v>2658</v>
      </c>
      <c r="M679" s="39" t="s">
        <v>2880</v>
      </c>
      <c r="N679" s="39" t="s">
        <v>64</v>
      </c>
      <c r="O679" s="39" t="s">
        <v>2870</v>
      </c>
      <c r="P679" s="39" t="str">
        <f t="shared" si="10"/>
        <v>CCM Born</v>
      </c>
      <c r="Q679" s="39">
        <v>25</v>
      </c>
      <c r="R679" s="68" t="s">
        <v>2</v>
      </c>
    </row>
    <row r="680" spans="1:18" x14ac:dyDescent="0.3">
      <c r="A680" s="67" t="s">
        <v>5271</v>
      </c>
      <c r="B680" s="39" t="s">
        <v>3318</v>
      </c>
      <c r="C680" s="39"/>
      <c r="D680" s="39"/>
      <c r="E680" s="39"/>
      <c r="F680" s="39"/>
      <c r="G680" s="39"/>
      <c r="H680" s="39"/>
      <c r="I680" s="39"/>
      <c r="J680" s="39"/>
      <c r="K680" s="39" t="s">
        <v>140</v>
      </c>
      <c r="L680" s="39" t="s">
        <v>141</v>
      </c>
      <c r="M680" s="39" t="s">
        <v>2884</v>
      </c>
      <c r="N680" s="39" t="s">
        <v>139</v>
      </c>
      <c r="O680" s="39" t="s">
        <v>2870</v>
      </c>
      <c r="P680" s="39" t="str">
        <f t="shared" si="10"/>
        <v>CCM Born</v>
      </c>
      <c r="Q680" s="39">
        <v>1</v>
      </c>
      <c r="R680" s="68" t="s">
        <v>2</v>
      </c>
    </row>
    <row r="681" spans="1:18" x14ac:dyDescent="0.3">
      <c r="A681" s="67" t="s">
        <v>5272</v>
      </c>
      <c r="B681" s="39" t="s">
        <v>3319</v>
      </c>
      <c r="C681" s="39"/>
      <c r="D681" s="39"/>
      <c r="E681" s="39"/>
      <c r="F681" s="39"/>
      <c r="G681" s="39"/>
      <c r="H681" s="39"/>
      <c r="I681" s="39"/>
      <c r="J681" s="39"/>
      <c r="K681" s="39" t="s">
        <v>266</v>
      </c>
      <c r="L681" s="39" t="s">
        <v>267</v>
      </c>
      <c r="M681" s="39" t="s">
        <v>2884</v>
      </c>
      <c r="N681" s="39" t="s">
        <v>139</v>
      </c>
      <c r="O681" s="39" t="s">
        <v>2870</v>
      </c>
      <c r="P681" s="39" t="str">
        <f t="shared" si="10"/>
        <v>CCM Born</v>
      </c>
      <c r="Q681" s="39">
        <v>1</v>
      </c>
      <c r="R681" s="68" t="s">
        <v>2</v>
      </c>
    </row>
    <row r="682" spans="1:18" x14ac:dyDescent="0.3">
      <c r="A682" s="67" t="s">
        <v>5273</v>
      </c>
      <c r="B682" s="39" t="s">
        <v>3320</v>
      </c>
      <c r="C682" s="39"/>
      <c r="D682" s="39"/>
      <c r="E682" s="39"/>
      <c r="F682" s="39"/>
      <c r="G682" s="39"/>
      <c r="H682" s="39"/>
      <c r="I682" s="39"/>
      <c r="J682" s="39"/>
      <c r="K682" s="39" t="s">
        <v>2607</v>
      </c>
      <c r="L682" s="39" t="s">
        <v>2608</v>
      </c>
      <c r="M682" s="39" t="s">
        <v>2880</v>
      </c>
      <c r="N682" s="39" t="s">
        <v>64</v>
      </c>
      <c r="O682" s="39" t="s">
        <v>2870</v>
      </c>
      <c r="P682" s="39" t="str">
        <f t="shared" si="10"/>
        <v>CCM Born</v>
      </c>
      <c r="Q682" s="39">
        <v>1</v>
      </c>
      <c r="R682" s="68" t="s">
        <v>2</v>
      </c>
    </row>
    <row r="683" spans="1:18" x14ac:dyDescent="0.3">
      <c r="A683" s="67" t="s">
        <v>5274</v>
      </c>
      <c r="B683" s="39" t="s">
        <v>3321</v>
      </c>
      <c r="C683" s="39"/>
      <c r="D683" s="39"/>
      <c r="E683" s="39"/>
      <c r="F683" s="39"/>
      <c r="G683" s="39"/>
      <c r="H683" s="39"/>
      <c r="I683" s="39"/>
      <c r="J683" s="39"/>
      <c r="K683" s="39" t="s">
        <v>132</v>
      </c>
      <c r="L683" s="39" t="s">
        <v>133</v>
      </c>
      <c r="M683" s="39" t="s">
        <v>2869</v>
      </c>
      <c r="N683" s="39" t="s">
        <v>89</v>
      </c>
      <c r="O683" s="39" t="s">
        <v>2870</v>
      </c>
      <c r="P683" s="39" t="str">
        <f t="shared" si="10"/>
        <v>CCM Born</v>
      </c>
      <c r="Q683" s="39">
        <v>1</v>
      </c>
      <c r="R683" s="68" t="s">
        <v>2</v>
      </c>
    </row>
    <row r="684" spans="1:18" x14ac:dyDescent="0.3">
      <c r="A684" s="67" t="s">
        <v>5275</v>
      </c>
      <c r="B684" s="39" t="s">
        <v>3322</v>
      </c>
      <c r="C684" s="39"/>
      <c r="D684" s="39"/>
      <c r="E684" s="39"/>
      <c r="F684" s="39"/>
      <c r="G684" s="39"/>
      <c r="H684" s="39"/>
      <c r="I684" s="39"/>
      <c r="J684" s="39"/>
      <c r="K684" s="39" t="s">
        <v>132</v>
      </c>
      <c r="L684" s="39" t="s">
        <v>133</v>
      </c>
      <c r="M684" s="39" t="s">
        <v>2869</v>
      </c>
      <c r="N684" s="39" t="s">
        <v>89</v>
      </c>
      <c r="O684" s="39" t="s">
        <v>2870</v>
      </c>
      <c r="P684" s="39" t="str">
        <f t="shared" si="10"/>
        <v>CCM Born</v>
      </c>
      <c r="Q684" s="39">
        <v>1</v>
      </c>
      <c r="R684" s="68" t="s">
        <v>2</v>
      </c>
    </row>
    <row r="685" spans="1:18" x14ac:dyDescent="0.3">
      <c r="A685" s="67" t="s">
        <v>5276</v>
      </c>
      <c r="B685" s="39" t="s">
        <v>3323</v>
      </c>
      <c r="C685" s="39"/>
      <c r="D685" s="39"/>
      <c r="E685" s="39"/>
      <c r="F685" s="39"/>
      <c r="G685" s="39"/>
      <c r="H685" s="39"/>
      <c r="I685" s="39"/>
      <c r="J685" s="39"/>
      <c r="K685" s="39" t="s">
        <v>132</v>
      </c>
      <c r="L685" s="39" t="s">
        <v>133</v>
      </c>
      <c r="M685" s="39" t="s">
        <v>2869</v>
      </c>
      <c r="N685" s="39" t="s">
        <v>89</v>
      </c>
      <c r="O685" s="39" t="s">
        <v>2870</v>
      </c>
      <c r="P685" s="39" t="str">
        <f t="shared" si="10"/>
        <v>CCM Born</v>
      </c>
      <c r="Q685" s="39">
        <v>1</v>
      </c>
      <c r="R685" s="68" t="s">
        <v>2</v>
      </c>
    </row>
    <row r="686" spans="1:18" x14ac:dyDescent="0.3">
      <c r="A686" s="67" t="s">
        <v>5277</v>
      </c>
      <c r="B686" s="39" t="s">
        <v>3324</v>
      </c>
      <c r="C686" s="39"/>
      <c r="D686" s="39"/>
      <c r="E686" s="39"/>
      <c r="F686" s="39"/>
      <c r="G686" s="39"/>
      <c r="H686" s="39"/>
      <c r="I686" s="39"/>
      <c r="J686" s="39"/>
      <c r="K686" s="39" t="s">
        <v>132</v>
      </c>
      <c r="L686" s="39" t="s">
        <v>133</v>
      </c>
      <c r="M686" s="39" t="s">
        <v>2869</v>
      </c>
      <c r="N686" s="39" t="s">
        <v>89</v>
      </c>
      <c r="O686" s="39" t="s">
        <v>2870</v>
      </c>
      <c r="P686" s="39" t="str">
        <f t="shared" si="10"/>
        <v>CCM Born</v>
      </c>
      <c r="Q686" s="39">
        <v>1</v>
      </c>
      <c r="R686" s="68" t="s">
        <v>2</v>
      </c>
    </row>
    <row r="687" spans="1:18" x14ac:dyDescent="0.3">
      <c r="A687" s="67" t="s">
        <v>5278</v>
      </c>
      <c r="B687" s="39" t="s">
        <v>3325</v>
      </c>
      <c r="C687" s="39"/>
      <c r="D687" s="39"/>
      <c r="E687" s="39"/>
      <c r="F687" s="39"/>
      <c r="G687" s="39"/>
      <c r="H687" s="39"/>
      <c r="I687" s="39"/>
      <c r="J687" s="39"/>
      <c r="K687" s="39" t="s">
        <v>132</v>
      </c>
      <c r="L687" s="39" t="s">
        <v>133</v>
      </c>
      <c r="M687" s="39" t="s">
        <v>2869</v>
      </c>
      <c r="N687" s="39" t="s">
        <v>89</v>
      </c>
      <c r="O687" s="39" t="s">
        <v>2870</v>
      </c>
      <c r="P687" s="39" t="str">
        <f t="shared" si="10"/>
        <v>CCM Born</v>
      </c>
      <c r="Q687" s="39">
        <v>1</v>
      </c>
      <c r="R687" s="68" t="s">
        <v>2</v>
      </c>
    </row>
    <row r="688" spans="1:18" x14ac:dyDescent="0.3">
      <c r="A688" s="67" t="s">
        <v>5279</v>
      </c>
      <c r="B688" s="39" t="s">
        <v>3078</v>
      </c>
      <c r="C688" s="39"/>
      <c r="D688" s="39"/>
      <c r="E688" s="39"/>
      <c r="F688" s="39"/>
      <c r="G688" s="39"/>
      <c r="H688" s="39"/>
      <c r="I688" s="39"/>
      <c r="J688" s="39"/>
      <c r="K688" s="39" t="s">
        <v>2872</v>
      </c>
      <c r="L688" s="39" t="s">
        <v>6701</v>
      </c>
      <c r="M688" s="39" t="s">
        <v>2873</v>
      </c>
      <c r="N688" s="39" t="s">
        <v>6700</v>
      </c>
      <c r="O688" s="39" t="s">
        <v>2870</v>
      </c>
      <c r="P688" s="39" t="str">
        <f t="shared" si="10"/>
        <v>CCM Born</v>
      </c>
      <c r="Q688" s="39">
        <v>27</v>
      </c>
      <c r="R688" s="68" t="s">
        <v>2</v>
      </c>
    </row>
    <row r="689" spans="1:18" x14ac:dyDescent="0.3">
      <c r="A689" s="67" t="s">
        <v>5280</v>
      </c>
      <c r="B689" s="39" t="s">
        <v>3519</v>
      </c>
      <c r="C689" s="39"/>
      <c r="D689" s="39"/>
      <c r="E689" s="39"/>
      <c r="F689" s="39"/>
      <c r="G689" s="39"/>
      <c r="H689" s="39"/>
      <c r="I689" s="39"/>
      <c r="J689" s="39"/>
      <c r="K689" s="39" t="s">
        <v>2872</v>
      </c>
      <c r="L689" s="39" t="s">
        <v>6701</v>
      </c>
      <c r="M689" s="39" t="s">
        <v>2873</v>
      </c>
      <c r="N689" s="39" t="s">
        <v>6700</v>
      </c>
      <c r="O689" s="39" t="s">
        <v>2870</v>
      </c>
      <c r="P689" s="39" t="str">
        <f t="shared" si="10"/>
        <v>CCM Born</v>
      </c>
      <c r="Q689" s="39">
        <v>1</v>
      </c>
      <c r="R689" s="68" t="s">
        <v>2</v>
      </c>
    </row>
    <row r="690" spans="1:18" x14ac:dyDescent="0.3">
      <c r="A690" s="67" t="s">
        <v>5281</v>
      </c>
      <c r="B690" s="39" t="s">
        <v>3520</v>
      </c>
      <c r="C690" s="39"/>
      <c r="D690" s="39"/>
      <c r="E690" s="39"/>
      <c r="F690" s="39"/>
      <c r="G690" s="39"/>
      <c r="H690" s="39"/>
      <c r="I690" s="39"/>
      <c r="J690" s="39"/>
      <c r="K690" s="39" t="s">
        <v>2872</v>
      </c>
      <c r="L690" s="39" t="s">
        <v>6701</v>
      </c>
      <c r="M690" s="39" t="s">
        <v>2873</v>
      </c>
      <c r="N690" s="39" t="s">
        <v>6700</v>
      </c>
      <c r="O690" s="39" t="s">
        <v>2870</v>
      </c>
      <c r="P690" s="39" t="str">
        <f t="shared" si="10"/>
        <v>CCM Born</v>
      </c>
      <c r="Q690" s="39">
        <v>2</v>
      </c>
      <c r="R690" s="68" t="s">
        <v>2</v>
      </c>
    </row>
    <row r="691" spans="1:18" x14ac:dyDescent="0.3">
      <c r="A691" s="67" t="s">
        <v>5282</v>
      </c>
      <c r="B691" s="39" t="s">
        <v>3521</v>
      </c>
      <c r="C691" s="39"/>
      <c r="D691" s="39"/>
      <c r="E691" s="39"/>
      <c r="F691" s="39"/>
      <c r="G691" s="39"/>
      <c r="H691" s="39"/>
      <c r="I691" s="39"/>
      <c r="J691" s="39"/>
      <c r="K691" s="39" t="s">
        <v>2872</v>
      </c>
      <c r="L691" s="39" t="s">
        <v>6701</v>
      </c>
      <c r="M691" s="39" t="s">
        <v>2873</v>
      </c>
      <c r="N691" s="39" t="s">
        <v>6700</v>
      </c>
      <c r="O691" s="39" t="s">
        <v>2870</v>
      </c>
      <c r="P691" s="39" t="str">
        <f t="shared" si="10"/>
        <v>CCM Born</v>
      </c>
      <c r="Q691" s="39">
        <v>1</v>
      </c>
      <c r="R691" s="68" t="s">
        <v>2</v>
      </c>
    </row>
    <row r="692" spans="1:18" x14ac:dyDescent="0.3">
      <c r="A692" s="67" t="s">
        <v>5283</v>
      </c>
      <c r="B692" s="39" t="s">
        <v>3081</v>
      </c>
      <c r="C692" s="39"/>
      <c r="D692" s="39"/>
      <c r="E692" s="39"/>
      <c r="F692" s="39"/>
      <c r="G692" s="39"/>
      <c r="H692" s="39"/>
      <c r="I692" s="39"/>
      <c r="J692" s="39"/>
      <c r="K692" s="39" t="s">
        <v>2711</v>
      </c>
      <c r="L692" s="39" t="s">
        <v>2712</v>
      </c>
      <c r="M692" s="39" t="s">
        <v>3082</v>
      </c>
      <c r="N692" s="39" t="s">
        <v>616</v>
      </c>
      <c r="O692" s="39" t="s">
        <v>2870</v>
      </c>
      <c r="P692" s="39" t="str">
        <f t="shared" si="10"/>
        <v>CCM Born</v>
      </c>
      <c r="Q692" s="39">
        <v>2</v>
      </c>
      <c r="R692" s="68" t="s">
        <v>2</v>
      </c>
    </row>
    <row r="693" spans="1:18" x14ac:dyDescent="0.3">
      <c r="A693" s="67" t="s">
        <v>5284</v>
      </c>
      <c r="B693" s="39" t="s">
        <v>3522</v>
      </c>
      <c r="C693" s="39"/>
      <c r="D693" s="39"/>
      <c r="E693" s="39"/>
      <c r="F693" s="39"/>
      <c r="G693" s="39"/>
      <c r="H693" s="39"/>
      <c r="I693" s="39"/>
      <c r="J693" s="39"/>
      <c r="K693" s="39" t="s">
        <v>1099</v>
      </c>
      <c r="L693" s="39" t="s">
        <v>1100</v>
      </c>
      <c r="M693" s="39" t="s">
        <v>2991</v>
      </c>
      <c r="N693" s="39" t="s">
        <v>17</v>
      </c>
      <c r="O693" s="39" t="s">
        <v>2870</v>
      </c>
      <c r="P693" s="39" t="str">
        <f t="shared" si="10"/>
        <v>CCM Born</v>
      </c>
      <c r="Q693" s="39">
        <v>1</v>
      </c>
      <c r="R693" s="68" t="s">
        <v>2</v>
      </c>
    </row>
    <row r="694" spans="1:18" x14ac:dyDescent="0.3">
      <c r="A694" s="67" t="s">
        <v>5285</v>
      </c>
      <c r="B694" s="39" t="s">
        <v>3523</v>
      </c>
      <c r="C694" s="39"/>
      <c r="D694" s="39"/>
      <c r="E694" s="39"/>
      <c r="F694" s="39"/>
      <c r="G694" s="39"/>
      <c r="H694" s="39"/>
      <c r="I694" s="39"/>
      <c r="J694" s="39"/>
      <c r="K694" s="39" t="s">
        <v>893</v>
      </c>
      <c r="L694" s="39" t="s">
        <v>894</v>
      </c>
      <c r="M694" s="39" t="s">
        <v>2991</v>
      </c>
      <c r="N694" s="39" t="s">
        <v>17</v>
      </c>
      <c r="O694" s="39" t="s">
        <v>2870</v>
      </c>
      <c r="P694" s="39" t="str">
        <f t="shared" si="10"/>
        <v>CCM Born</v>
      </c>
      <c r="Q694" s="39">
        <v>1</v>
      </c>
      <c r="R694" s="68" t="s">
        <v>2</v>
      </c>
    </row>
    <row r="695" spans="1:18" x14ac:dyDescent="0.3">
      <c r="A695" s="67" t="s">
        <v>5286</v>
      </c>
      <c r="B695" s="39" t="s">
        <v>3524</v>
      </c>
      <c r="C695" s="39"/>
      <c r="D695" s="39"/>
      <c r="E695" s="39"/>
      <c r="F695" s="39"/>
      <c r="G695" s="39"/>
      <c r="H695" s="39"/>
      <c r="I695" s="39"/>
      <c r="J695" s="39"/>
      <c r="K695" s="39" t="s">
        <v>90</v>
      </c>
      <c r="L695" s="39" t="s">
        <v>91</v>
      </c>
      <c r="M695" s="39" t="s">
        <v>2869</v>
      </c>
      <c r="N695" s="39" t="s">
        <v>89</v>
      </c>
      <c r="O695" s="39" t="s">
        <v>2870</v>
      </c>
      <c r="P695" s="39" t="str">
        <f t="shared" si="10"/>
        <v>CCM Born</v>
      </c>
      <c r="Q695" s="39">
        <v>1</v>
      </c>
      <c r="R695" s="68" t="s">
        <v>2</v>
      </c>
    </row>
    <row r="696" spans="1:18" x14ac:dyDescent="0.3">
      <c r="A696" s="67" t="s">
        <v>5287</v>
      </c>
      <c r="B696" s="39" t="s">
        <v>3525</v>
      </c>
      <c r="C696" s="39"/>
      <c r="D696" s="39"/>
      <c r="E696" s="39"/>
      <c r="F696" s="39"/>
      <c r="G696" s="39"/>
      <c r="H696" s="39"/>
      <c r="I696" s="39"/>
      <c r="J696" s="39"/>
      <c r="K696" s="39" t="s">
        <v>508</v>
      </c>
      <c r="L696" s="39" t="s">
        <v>509</v>
      </c>
      <c r="M696" s="39" t="s">
        <v>2869</v>
      </c>
      <c r="N696" s="39" t="s">
        <v>89</v>
      </c>
      <c r="O696" s="39" t="s">
        <v>2870</v>
      </c>
      <c r="P696" s="39" t="str">
        <f t="shared" si="10"/>
        <v>CCM Born</v>
      </c>
      <c r="Q696" s="39">
        <v>1</v>
      </c>
      <c r="R696" s="68" t="s">
        <v>2</v>
      </c>
    </row>
    <row r="697" spans="1:18" x14ac:dyDescent="0.3">
      <c r="A697" s="67" t="s">
        <v>5288</v>
      </c>
      <c r="B697" s="39" t="s">
        <v>3526</v>
      </c>
      <c r="C697" s="39"/>
      <c r="D697" s="39"/>
      <c r="E697" s="39"/>
      <c r="F697" s="39"/>
      <c r="G697" s="39"/>
      <c r="H697" s="39"/>
      <c r="I697" s="39"/>
      <c r="J697" s="39"/>
      <c r="K697" s="39" t="s">
        <v>735</v>
      </c>
      <c r="L697" s="39" t="s">
        <v>736</v>
      </c>
      <c r="M697" s="39" t="s">
        <v>3088</v>
      </c>
      <c r="N697" s="39" t="s">
        <v>114</v>
      </c>
      <c r="O697" s="39" t="s">
        <v>2870</v>
      </c>
      <c r="P697" s="39" t="str">
        <f t="shared" si="10"/>
        <v>CCM Born</v>
      </c>
      <c r="Q697" s="39">
        <v>1</v>
      </c>
      <c r="R697" s="68" t="s">
        <v>2</v>
      </c>
    </row>
    <row r="698" spans="1:18" x14ac:dyDescent="0.3">
      <c r="A698" s="67" t="s">
        <v>5289</v>
      </c>
      <c r="B698" s="39" t="s">
        <v>3527</v>
      </c>
      <c r="C698" s="39"/>
      <c r="D698" s="39"/>
      <c r="E698" s="39"/>
      <c r="F698" s="39"/>
      <c r="G698" s="39"/>
      <c r="H698" s="39"/>
      <c r="I698" s="39"/>
      <c r="J698" s="39"/>
      <c r="K698" s="39" t="s">
        <v>417</v>
      </c>
      <c r="L698" s="39" t="s">
        <v>418</v>
      </c>
      <c r="M698" s="39" t="s">
        <v>2869</v>
      </c>
      <c r="N698" s="39" t="s">
        <v>89</v>
      </c>
      <c r="O698" s="39" t="s">
        <v>2870</v>
      </c>
      <c r="P698" s="39" t="str">
        <f t="shared" si="10"/>
        <v>CCM Born</v>
      </c>
      <c r="Q698" s="39">
        <v>1</v>
      </c>
      <c r="R698" s="68" t="s">
        <v>2</v>
      </c>
    </row>
    <row r="699" spans="1:18" x14ac:dyDescent="0.3">
      <c r="A699" s="67" t="s">
        <v>5290</v>
      </c>
      <c r="B699" s="39" t="s">
        <v>3090</v>
      </c>
      <c r="C699" s="39"/>
      <c r="D699" s="39"/>
      <c r="E699" s="39"/>
      <c r="F699" s="39"/>
      <c r="G699" s="39"/>
      <c r="H699" s="39"/>
      <c r="I699" s="39"/>
      <c r="J699" s="39"/>
      <c r="K699" s="39" t="s">
        <v>2572</v>
      </c>
      <c r="L699" s="39" t="s">
        <v>2573</v>
      </c>
      <c r="M699" s="39" t="s">
        <v>2880</v>
      </c>
      <c r="N699" s="39" t="s">
        <v>64</v>
      </c>
      <c r="O699" s="39" t="s">
        <v>2870</v>
      </c>
      <c r="P699" s="39" t="str">
        <f t="shared" si="10"/>
        <v>CCM Born</v>
      </c>
      <c r="Q699" s="39">
        <v>12</v>
      </c>
      <c r="R699" s="68" t="s">
        <v>2</v>
      </c>
    </row>
    <row r="700" spans="1:18" x14ac:dyDescent="0.3">
      <c r="A700" s="67" t="s">
        <v>5291</v>
      </c>
      <c r="B700" s="39" t="s">
        <v>3528</v>
      </c>
      <c r="C700" s="39"/>
      <c r="D700" s="39"/>
      <c r="E700" s="39"/>
      <c r="F700" s="39"/>
      <c r="G700" s="39"/>
      <c r="H700" s="39"/>
      <c r="I700" s="39"/>
      <c r="J700" s="39"/>
      <c r="K700" s="39" t="s">
        <v>1380</v>
      </c>
      <c r="L700" s="39" t="s">
        <v>1381</v>
      </c>
      <c r="M700" s="39" t="s">
        <v>3093</v>
      </c>
      <c r="N700" s="39" t="s">
        <v>1373</v>
      </c>
      <c r="O700" s="39" t="s">
        <v>2870</v>
      </c>
      <c r="P700" s="39" t="str">
        <f t="shared" si="10"/>
        <v>CCM Born</v>
      </c>
      <c r="Q700" s="39">
        <v>4</v>
      </c>
      <c r="R700" s="68" t="s">
        <v>2</v>
      </c>
    </row>
    <row r="701" spans="1:18" x14ac:dyDescent="0.3">
      <c r="A701" s="67" t="s">
        <v>5292</v>
      </c>
      <c r="B701" s="39" t="s">
        <v>3091</v>
      </c>
      <c r="C701" s="39"/>
      <c r="D701" s="39"/>
      <c r="E701" s="39"/>
      <c r="F701" s="39"/>
      <c r="G701" s="39"/>
      <c r="H701" s="39"/>
      <c r="I701" s="39"/>
      <c r="J701" s="39"/>
      <c r="K701" s="39" t="s">
        <v>748</v>
      </c>
      <c r="L701" s="39" t="s">
        <v>749</v>
      </c>
      <c r="M701" s="39" t="s">
        <v>2878</v>
      </c>
      <c r="N701" s="39" t="s">
        <v>541</v>
      </c>
      <c r="O701" s="39" t="s">
        <v>2870</v>
      </c>
      <c r="P701" s="39" t="str">
        <f t="shared" si="10"/>
        <v>CCM Born</v>
      </c>
      <c r="Q701" s="39">
        <v>11</v>
      </c>
      <c r="R701" s="68" t="s">
        <v>2</v>
      </c>
    </row>
    <row r="702" spans="1:18" x14ac:dyDescent="0.3">
      <c r="A702" s="67" t="s">
        <v>5293</v>
      </c>
      <c r="B702" s="39" t="s">
        <v>3092</v>
      </c>
      <c r="C702" s="39"/>
      <c r="D702" s="39"/>
      <c r="E702" s="39"/>
      <c r="F702" s="39"/>
      <c r="G702" s="39"/>
      <c r="H702" s="39"/>
      <c r="I702" s="39"/>
      <c r="J702" s="39"/>
      <c r="K702" s="39" t="s">
        <v>1374</v>
      </c>
      <c r="L702" s="39" t="s">
        <v>1375</v>
      </c>
      <c r="M702" s="39" t="s">
        <v>3093</v>
      </c>
      <c r="N702" s="39" t="s">
        <v>1373</v>
      </c>
      <c r="O702" s="39" t="s">
        <v>2870</v>
      </c>
      <c r="P702" s="39" t="str">
        <f t="shared" si="10"/>
        <v>CCM Born</v>
      </c>
      <c r="Q702" s="39">
        <v>1</v>
      </c>
      <c r="R702" s="68" t="s">
        <v>2</v>
      </c>
    </row>
    <row r="703" spans="1:18" x14ac:dyDescent="0.3">
      <c r="A703" s="67" t="s">
        <v>5294</v>
      </c>
      <c r="B703" s="39" t="s">
        <v>3094</v>
      </c>
      <c r="C703" s="39"/>
      <c r="D703" s="39"/>
      <c r="E703" s="39"/>
      <c r="F703" s="39"/>
      <c r="G703" s="39"/>
      <c r="H703" s="39"/>
      <c r="I703" s="39"/>
      <c r="J703" s="39"/>
      <c r="K703" s="39" t="s">
        <v>6750</v>
      </c>
      <c r="L703" s="39" t="s">
        <v>6751</v>
      </c>
      <c r="M703" s="39" t="s">
        <v>3095</v>
      </c>
      <c r="N703" s="39" t="s">
        <v>884</v>
      </c>
      <c r="O703" s="39" t="s">
        <v>2870</v>
      </c>
      <c r="P703" s="39" t="str">
        <f t="shared" si="10"/>
        <v>CCM Born</v>
      </c>
      <c r="Q703" s="39">
        <v>2</v>
      </c>
      <c r="R703" s="68" t="s">
        <v>2</v>
      </c>
    </row>
    <row r="704" spans="1:18" x14ac:dyDescent="0.3">
      <c r="A704" s="67" t="s">
        <v>5295</v>
      </c>
      <c r="B704" s="39" t="s">
        <v>3096</v>
      </c>
      <c r="C704" s="39"/>
      <c r="D704" s="39"/>
      <c r="E704" s="39"/>
      <c r="F704" s="39"/>
      <c r="G704" s="39"/>
      <c r="H704" s="39"/>
      <c r="I704" s="39"/>
      <c r="J704" s="39"/>
      <c r="K704" s="39" t="s">
        <v>3097</v>
      </c>
      <c r="L704" s="39" t="s">
        <v>6713</v>
      </c>
      <c r="M704" s="39" t="s">
        <v>3082</v>
      </c>
      <c r="N704" s="39" t="s">
        <v>616</v>
      </c>
      <c r="O704" s="39" t="s">
        <v>2870</v>
      </c>
      <c r="P704" s="39" t="str">
        <f t="shared" si="10"/>
        <v>CCM Born</v>
      </c>
      <c r="Q704" s="39">
        <v>9</v>
      </c>
      <c r="R704" s="68" t="s">
        <v>2</v>
      </c>
    </row>
    <row r="705" spans="1:18" x14ac:dyDescent="0.3">
      <c r="A705" s="67" t="s">
        <v>5296</v>
      </c>
      <c r="B705" s="39" t="s">
        <v>3098</v>
      </c>
      <c r="C705" s="39"/>
      <c r="D705" s="39"/>
      <c r="E705" s="39"/>
      <c r="F705" s="39"/>
      <c r="G705" s="39"/>
      <c r="H705" s="39"/>
      <c r="I705" s="39"/>
      <c r="J705" s="39"/>
      <c r="K705" s="39" t="s">
        <v>246</v>
      </c>
      <c r="L705" s="39" t="s">
        <v>247</v>
      </c>
      <c r="M705" s="39" t="s">
        <v>2884</v>
      </c>
      <c r="N705" s="39" t="s">
        <v>139</v>
      </c>
      <c r="O705" s="39" t="s">
        <v>2870</v>
      </c>
      <c r="P705" s="39" t="str">
        <f t="shared" si="10"/>
        <v>CCM Born</v>
      </c>
      <c r="Q705" s="39">
        <v>37</v>
      </c>
      <c r="R705" s="68" t="s">
        <v>2</v>
      </c>
    </row>
    <row r="706" spans="1:18" x14ac:dyDescent="0.3">
      <c r="A706" s="67" t="s">
        <v>5297</v>
      </c>
      <c r="B706" s="39" t="s">
        <v>3099</v>
      </c>
      <c r="C706" s="39"/>
      <c r="D706" s="39"/>
      <c r="E706" s="39"/>
      <c r="F706" s="39"/>
      <c r="G706" s="39"/>
      <c r="H706" s="39"/>
      <c r="I706" s="39"/>
      <c r="J706" s="39"/>
      <c r="K706" s="39" t="s">
        <v>246</v>
      </c>
      <c r="L706" s="39" t="s">
        <v>247</v>
      </c>
      <c r="M706" s="39" t="s">
        <v>2884</v>
      </c>
      <c r="N706" s="39" t="s">
        <v>139</v>
      </c>
      <c r="O706" s="39" t="s">
        <v>2870</v>
      </c>
      <c r="P706" s="39" t="str">
        <f t="shared" si="10"/>
        <v>CCM Born</v>
      </c>
      <c r="Q706" s="39">
        <v>14</v>
      </c>
      <c r="R706" s="68" t="s">
        <v>2</v>
      </c>
    </row>
    <row r="707" spans="1:18" x14ac:dyDescent="0.3">
      <c r="A707" s="67" t="s">
        <v>5298</v>
      </c>
      <c r="B707" s="39" t="s">
        <v>3100</v>
      </c>
      <c r="C707" s="39"/>
      <c r="D707" s="39"/>
      <c r="E707" s="39"/>
      <c r="F707" s="39"/>
      <c r="G707" s="39"/>
      <c r="H707" s="39"/>
      <c r="I707" s="39"/>
      <c r="J707" s="39"/>
      <c r="K707" s="39" t="s">
        <v>246</v>
      </c>
      <c r="L707" s="39" t="s">
        <v>247</v>
      </c>
      <c r="M707" s="39" t="s">
        <v>2884</v>
      </c>
      <c r="N707" s="39" t="s">
        <v>139</v>
      </c>
      <c r="O707" s="39" t="s">
        <v>2870</v>
      </c>
      <c r="P707" s="39" t="str">
        <f t="shared" si="10"/>
        <v>CCM Born</v>
      </c>
      <c r="Q707" s="39">
        <v>10</v>
      </c>
      <c r="R707" s="68" t="s">
        <v>2</v>
      </c>
    </row>
    <row r="708" spans="1:18" x14ac:dyDescent="0.3">
      <c r="A708" s="67" t="s">
        <v>5299</v>
      </c>
      <c r="B708" s="39" t="s">
        <v>3100</v>
      </c>
      <c r="C708" s="39"/>
      <c r="D708" s="39"/>
      <c r="E708" s="39"/>
      <c r="F708" s="39"/>
      <c r="G708" s="39"/>
      <c r="H708" s="39"/>
      <c r="I708" s="39"/>
      <c r="J708" s="39"/>
      <c r="K708" s="39" t="s">
        <v>246</v>
      </c>
      <c r="L708" s="39" t="s">
        <v>247</v>
      </c>
      <c r="M708" s="39" t="s">
        <v>2884</v>
      </c>
      <c r="N708" s="39" t="s">
        <v>139</v>
      </c>
      <c r="O708" s="39" t="s">
        <v>2870</v>
      </c>
      <c r="P708" s="39" t="str">
        <f t="shared" si="10"/>
        <v>CCM Born</v>
      </c>
      <c r="Q708" s="39">
        <v>9</v>
      </c>
      <c r="R708" s="68" t="s">
        <v>2</v>
      </c>
    </row>
    <row r="709" spans="1:18" x14ac:dyDescent="0.3">
      <c r="A709" s="67" t="s">
        <v>5300</v>
      </c>
      <c r="B709" s="39" t="s">
        <v>3101</v>
      </c>
      <c r="C709" s="39"/>
      <c r="D709" s="39"/>
      <c r="E709" s="39"/>
      <c r="F709" s="39"/>
      <c r="G709" s="39"/>
      <c r="H709" s="39"/>
      <c r="I709" s="39"/>
      <c r="J709" s="39"/>
      <c r="K709" s="39" t="s">
        <v>246</v>
      </c>
      <c r="L709" s="39" t="s">
        <v>247</v>
      </c>
      <c r="M709" s="39" t="s">
        <v>2884</v>
      </c>
      <c r="N709" s="39" t="s">
        <v>139</v>
      </c>
      <c r="O709" s="39" t="s">
        <v>2870</v>
      </c>
      <c r="P709" s="39" t="str">
        <f t="shared" si="10"/>
        <v>CCM Born</v>
      </c>
      <c r="Q709" s="39">
        <v>16</v>
      </c>
      <c r="R709" s="68" t="s">
        <v>2</v>
      </c>
    </row>
    <row r="710" spans="1:18" x14ac:dyDescent="0.3">
      <c r="A710" s="67" t="s">
        <v>5301</v>
      </c>
      <c r="B710" s="39" t="s">
        <v>3102</v>
      </c>
      <c r="C710" s="39"/>
      <c r="D710" s="39"/>
      <c r="E710" s="39"/>
      <c r="F710" s="39"/>
      <c r="G710" s="39"/>
      <c r="H710" s="39"/>
      <c r="I710" s="39"/>
      <c r="J710" s="39"/>
      <c r="K710" s="39" t="s">
        <v>246</v>
      </c>
      <c r="L710" s="39" t="s">
        <v>247</v>
      </c>
      <c r="M710" s="39" t="s">
        <v>2884</v>
      </c>
      <c r="N710" s="39" t="s">
        <v>139</v>
      </c>
      <c r="O710" s="39" t="s">
        <v>2870</v>
      </c>
      <c r="P710" s="39" t="str">
        <f t="shared" si="10"/>
        <v>CCM Born</v>
      </c>
      <c r="Q710" s="39">
        <v>21</v>
      </c>
      <c r="R710" s="68" t="s">
        <v>2</v>
      </c>
    </row>
    <row r="711" spans="1:18" x14ac:dyDescent="0.3">
      <c r="A711" s="67" t="s">
        <v>5302</v>
      </c>
      <c r="B711" s="39" t="s">
        <v>3529</v>
      </c>
      <c r="C711" s="39"/>
      <c r="D711" s="39"/>
      <c r="E711" s="39"/>
      <c r="F711" s="39"/>
      <c r="G711" s="39"/>
      <c r="H711" s="39"/>
      <c r="I711" s="39"/>
      <c r="J711" s="39"/>
      <c r="K711" s="39" t="s">
        <v>257</v>
      </c>
      <c r="L711" s="39" t="s">
        <v>258</v>
      </c>
      <c r="M711" s="39" t="s">
        <v>2884</v>
      </c>
      <c r="N711" s="39" t="s">
        <v>139</v>
      </c>
      <c r="O711" s="39" t="s">
        <v>2870</v>
      </c>
      <c r="P711" s="39" t="str">
        <f t="shared" si="10"/>
        <v>CCM Born</v>
      </c>
      <c r="Q711" s="39">
        <v>53</v>
      </c>
      <c r="R711" s="68" t="s">
        <v>2</v>
      </c>
    </row>
    <row r="712" spans="1:18" x14ac:dyDescent="0.3">
      <c r="A712" s="67" t="s">
        <v>5303</v>
      </c>
      <c r="B712" s="39" t="s">
        <v>3104</v>
      </c>
      <c r="C712" s="39"/>
      <c r="D712" s="39"/>
      <c r="E712" s="39"/>
      <c r="F712" s="39"/>
      <c r="G712" s="39"/>
      <c r="H712" s="39"/>
      <c r="I712" s="39"/>
      <c r="J712" s="39"/>
      <c r="K712" s="39" t="s">
        <v>1419</v>
      </c>
      <c r="L712" s="39" t="s">
        <v>1420</v>
      </c>
      <c r="M712" s="39" t="s">
        <v>2884</v>
      </c>
      <c r="N712" s="39" t="s">
        <v>139</v>
      </c>
      <c r="O712" s="39" t="s">
        <v>2870</v>
      </c>
      <c r="P712" s="39" t="str">
        <f t="shared" ref="P712:P775" si="11">_xlfn.XLOOKUP(O712,$X$12:$X$14,$Z$12:$Z$14)</f>
        <v>CCM Born</v>
      </c>
      <c r="Q712" s="39">
        <v>15</v>
      </c>
      <c r="R712" s="68" t="s">
        <v>2</v>
      </c>
    </row>
    <row r="713" spans="1:18" x14ac:dyDescent="0.3">
      <c r="A713" s="67" t="s">
        <v>5304</v>
      </c>
      <c r="B713" s="39" t="s">
        <v>3105</v>
      </c>
      <c r="C713" s="39"/>
      <c r="D713" s="39"/>
      <c r="E713" s="39"/>
      <c r="F713" s="39"/>
      <c r="G713" s="39"/>
      <c r="H713" s="39"/>
      <c r="I713" s="39"/>
      <c r="J713" s="39"/>
      <c r="K713" s="39" t="s">
        <v>246</v>
      </c>
      <c r="L713" s="39" t="s">
        <v>247</v>
      </c>
      <c r="M713" s="39" t="s">
        <v>2884</v>
      </c>
      <c r="N713" s="39" t="s">
        <v>139</v>
      </c>
      <c r="O713" s="39" t="s">
        <v>2870</v>
      </c>
      <c r="P713" s="39" t="str">
        <f t="shared" si="11"/>
        <v>CCM Born</v>
      </c>
      <c r="Q713" s="39">
        <v>30</v>
      </c>
      <c r="R713" s="68" t="s">
        <v>2</v>
      </c>
    </row>
    <row r="714" spans="1:18" x14ac:dyDescent="0.3">
      <c r="A714" s="67" t="s">
        <v>5305</v>
      </c>
      <c r="B714" s="39" t="s">
        <v>3530</v>
      </c>
      <c r="C714" s="39"/>
      <c r="D714" s="39"/>
      <c r="E714" s="39"/>
      <c r="F714" s="39"/>
      <c r="G714" s="39"/>
      <c r="H714" s="39"/>
      <c r="I714" s="39"/>
      <c r="J714" s="39"/>
      <c r="K714" s="39" t="s">
        <v>497</v>
      </c>
      <c r="L714" s="39" t="s">
        <v>498</v>
      </c>
      <c r="M714" s="39" t="s">
        <v>3088</v>
      </c>
      <c r="N714" s="39" t="s">
        <v>114</v>
      </c>
      <c r="O714" s="39" t="s">
        <v>2870</v>
      </c>
      <c r="P714" s="39" t="str">
        <f t="shared" si="11"/>
        <v>CCM Born</v>
      </c>
      <c r="Q714" s="39">
        <v>3</v>
      </c>
      <c r="R714" s="68" t="s">
        <v>2</v>
      </c>
    </row>
    <row r="715" spans="1:18" x14ac:dyDescent="0.3">
      <c r="A715" s="67" t="s">
        <v>5306</v>
      </c>
      <c r="B715" s="39" t="s">
        <v>3107</v>
      </c>
      <c r="C715" s="39"/>
      <c r="D715" s="39"/>
      <c r="E715" s="39"/>
      <c r="F715" s="39"/>
      <c r="G715" s="39"/>
      <c r="H715" s="39"/>
      <c r="I715" s="39"/>
      <c r="J715" s="39"/>
      <c r="K715" s="39" t="s">
        <v>246</v>
      </c>
      <c r="L715" s="39" t="s">
        <v>247</v>
      </c>
      <c r="M715" s="39" t="s">
        <v>2884</v>
      </c>
      <c r="N715" s="39" t="s">
        <v>139</v>
      </c>
      <c r="O715" s="39" t="s">
        <v>2870</v>
      </c>
      <c r="P715" s="39" t="str">
        <f t="shared" si="11"/>
        <v>CCM Born</v>
      </c>
      <c r="Q715" s="39">
        <v>5</v>
      </c>
      <c r="R715" s="68" t="s">
        <v>2</v>
      </c>
    </row>
    <row r="716" spans="1:18" x14ac:dyDescent="0.3">
      <c r="A716" s="67" t="s">
        <v>5307</v>
      </c>
      <c r="B716" s="39" t="s">
        <v>3531</v>
      </c>
      <c r="C716" s="39"/>
      <c r="D716" s="39"/>
      <c r="E716" s="39"/>
      <c r="F716" s="39"/>
      <c r="G716" s="39"/>
      <c r="H716" s="39"/>
      <c r="I716" s="39"/>
      <c r="J716" s="39"/>
      <c r="K716" s="39" t="s">
        <v>662</v>
      </c>
      <c r="L716" s="39" t="s">
        <v>663</v>
      </c>
      <c r="M716" s="39" t="s">
        <v>2887</v>
      </c>
      <c r="N716" s="39" t="s">
        <v>519</v>
      </c>
      <c r="O716" s="39" t="s">
        <v>2870</v>
      </c>
      <c r="P716" s="39" t="str">
        <f t="shared" si="11"/>
        <v>CCM Born</v>
      </c>
      <c r="Q716" s="39">
        <v>253</v>
      </c>
      <c r="R716" s="68" t="s">
        <v>2</v>
      </c>
    </row>
    <row r="717" spans="1:18" x14ac:dyDescent="0.3">
      <c r="A717" s="67" t="s">
        <v>5308</v>
      </c>
      <c r="B717" s="39" t="s">
        <v>3532</v>
      </c>
      <c r="C717" s="39"/>
      <c r="D717" s="39"/>
      <c r="E717" s="39"/>
      <c r="F717" s="39"/>
      <c r="G717" s="39"/>
      <c r="H717" s="39"/>
      <c r="I717" s="39"/>
      <c r="J717" s="39"/>
      <c r="K717" s="39" t="s">
        <v>132</v>
      </c>
      <c r="L717" s="39" t="s">
        <v>133</v>
      </c>
      <c r="M717" s="39" t="s">
        <v>2869</v>
      </c>
      <c r="N717" s="39" t="s">
        <v>89</v>
      </c>
      <c r="O717" s="39" t="s">
        <v>2870</v>
      </c>
      <c r="P717" s="39" t="str">
        <f t="shared" si="11"/>
        <v>CCM Born</v>
      </c>
      <c r="Q717" s="39">
        <v>5</v>
      </c>
      <c r="R717" s="68" t="s">
        <v>2</v>
      </c>
    </row>
    <row r="718" spans="1:18" x14ac:dyDescent="0.3">
      <c r="A718" s="67" t="s">
        <v>5309</v>
      </c>
      <c r="B718" s="39" t="s">
        <v>3533</v>
      </c>
      <c r="C718" s="39"/>
      <c r="D718" s="39"/>
      <c r="E718" s="39"/>
      <c r="F718" s="39"/>
      <c r="G718" s="39"/>
      <c r="H718" s="39"/>
      <c r="I718" s="39"/>
      <c r="J718" s="39"/>
      <c r="K718" s="39" t="s">
        <v>6742</v>
      </c>
      <c r="L718" s="39" t="s">
        <v>6743</v>
      </c>
      <c r="M718" s="39" t="s">
        <v>2887</v>
      </c>
      <c r="N718" s="39" t="s">
        <v>519</v>
      </c>
      <c r="O718" s="39" t="s">
        <v>2870</v>
      </c>
      <c r="P718" s="39" t="str">
        <f t="shared" si="11"/>
        <v>CCM Born</v>
      </c>
      <c r="Q718" s="39">
        <v>1</v>
      </c>
      <c r="R718" s="68" t="s">
        <v>2</v>
      </c>
    </row>
    <row r="719" spans="1:18" x14ac:dyDescent="0.3">
      <c r="A719" s="67" t="s">
        <v>5310</v>
      </c>
      <c r="B719" s="39" t="s">
        <v>3534</v>
      </c>
      <c r="C719" s="39"/>
      <c r="D719" s="39"/>
      <c r="E719" s="39"/>
      <c r="F719" s="39"/>
      <c r="G719" s="39"/>
      <c r="H719" s="39"/>
      <c r="I719" s="39"/>
      <c r="J719" s="39"/>
      <c r="K719" s="39" t="s">
        <v>6742</v>
      </c>
      <c r="L719" s="39" t="s">
        <v>6743</v>
      </c>
      <c r="M719" s="39" t="s">
        <v>2887</v>
      </c>
      <c r="N719" s="39" t="s">
        <v>519</v>
      </c>
      <c r="O719" s="39" t="s">
        <v>2870</v>
      </c>
      <c r="P719" s="39" t="str">
        <f t="shared" si="11"/>
        <v>CCM Born</v>
      </c>
      <c r="Q719" s="39">
        <v>17</v>
      </c>
      <c r="R719" s="68" t="s">
        <v>2</v>
      </c>
    </row>
    <row r="720" spans="1:18" x14ac:dyDescent="0.3">
      <c r="A720" s="67" t="s">
        <v>5311</v>
      </c>
      <c r="B720" s="39" t="s">
        <v>3535</v>
      </c>
      <c r="C720" s="39"/>
      <c r="D720" s="39"/>
      <c r="E720" s="39"/>
      <c r="F720" s="39"/>
      <c r="G720" s="39"/>
      <c r="H720" s="39"/>
      <c r="I720" s="39"/>
      <c r="J720" s="39"/>
      <c r="K720" s="39" t="s">
        <v>6730</v>
      </c>
      <c r="L720" s="39" t="s">
        <v>6731</v>
      </c>
      <c r="M720" s="39" t="s">
        <v>2887</v>
      </c>
      <c r="N720" s="39" t="s">
        <v>519</v>
      </c>
      <c r="O720" s="39" t="s">
        <v>2870</v>
      </c>
      <c r="P720" s="39" t="str">
        <f t="shared" si="11"/>
        <v>CCM Born</v>
      </c>
      <c r="Q720" s="39">
        <v>1</v>
      </c>
      <c r="R720" s="68" t="s">
        <v>2</v>
      </c>
    </row>
    <row r="721" spans="1:18" x14ac:dyDescent="0.3">
      <c r="A721" s="67" t="s">
        <v>5312</v>
      </c>
      <c r="B721" s="39" t="s">
        <v>3536</v>
      </c>
      <c r="C721" s="39"/>
      <c r="D721" s="39"/>
      <c r="E721" s="39"/>
      <c r="F721" s="39"/>
      <c r="G721" s="39"/>
      <c r="H721" s="39"/>
      <c r="I721" s="39"/>
      <c r="J721" s="39"/>
      <c r="K721" s="39" t="s">
        <v>6730</v>
      </c>
      <c r="L721" s="39" t="s">
        <v>6731</v>
      </c>
      <c r="M721" s="39" t="s">
        <v>2887</v>
      </c>
      <c r="N721" s="39" t="s">
        <v>519</v>
      </c>
      <c r="O721" s="39" t="s">
        <v>2870</v>
      </c>
      <c r="P721" s="39" t="str">
        <f t="shared" si="11"/>
        <v>CCM Born</v>
      </c>
      <c r="Q721" s="39">
        <v>1</v>
      </c>
      <c r="R721" s="68" t="s">
        <v>2</v>
      </c>
    </row>
    <row r="722" spans="1:18" x14ac:dyDescent="0.3">
      <c r="A722" s="67" t="s">
        <v>5313</v>
      </c>
      <c r="B722" s="39" t="s">
        <v>3537</v>
      </c>
      <c r="C722" s="39"/>
      <c r="D722" s="39"/>
      <c r="E722" s="39"/>
      <c r="F722" s="39"/>
      <c r="G722" s="39"/>
      <c r="H722" s="39"/>
      <c r="I722" s="39"/>
      <c r="J722" s="39"/>
      <c r="K722" s="39" t="s">
        <v>2018</v>
      </c>
      <c r="L722" s="39" t="s">
        <v>2019</v>
      </c>
      <c r="M722" s="39" t="s">
        <v>2887</v>
      </c>
      <c r="N722" s="39" t="s">
        <v>519</v>
      </c>
      <c r="O722" s="39" t="s">
        <v>2870</v>
      </c>
      <c r="P722" s="39" t="str">
        <f t="shared" si="11"/>
        <v>CCM Born</v>
      </c>
      <c r="Q722" s="39">
        <v>1</v>
      </c>
      <c r="R722" s="68" t="s">
        <v>2</v>
      </c>
    </row>
    <row r="723" spans="1:18" x14ac:dyDescent="0.3">
      <c r="A723" s="67" t="s">
        <v>5314</v>
      </c>
      <c r="B723" s="39" t="s">
        <v>3538</v>
      </c>
      <c r="C723" s="39"/>
      <c r="D723" s="39"/>
      <c r="E723" s="39"/>
      <c r="F723" s="39"/>
      <c r="G723" s="39"/>
      <c r="H723" s="39"/>
      <c r="I723" s="39"/>
      <c r="J723" s="39"/>
      <c r="K723" s="39" t="s">
        <v>6730</v>
      </c>
      <c r="L723" s="39" t="s">
        <v>6731</v>
      </c>
      <c r="M723" s="39" t="s">
        <v>2887</v>
      </c>
      <c r="N723" s="39" t="s">
        <v>519</v>
      </c>
      <c r="O723" s="39" t="s">
        <v>2870</v>
      </c>
      <c r="P723" s="39" t="str">
        <f t="shared" si="11"/>
        <v>CCM Born</v>
      </c>
      <c r="Q723" s="39">
        <v>3</v>
      </c>
      <c r="R723" s="68" t="s">
        <v>2</v>
      </c>
    </row>
    <row r="724" spans="1:18" x14ac:dyDescent="0.3">
      <c r="A724" s="67" t="s">
        <v>5315</v>
      </c>
      <c r="B724" s="39" t="s">
        <v>3539</v>
      </c>
      <c r="C724" s="39"/>
      <c r="D724" s="39"/>
      <c r="E724" s="39"/>
      <c r="F724" s="39"/>
      <c r="G724" s="39"/>
      <c r="H724" s="39"/>
      <c r="I724" s="39"/>
      <c r="J724" s="39"/>
      <c r="K724" s="39" t="s">
        <v>2018</v>
      </c>
      <c r="L724" s="39" t="s">
        <v>2019</v>
      </c>
      <c r="M724" s="39" t="s">
        <v>2887</v>
      </c>
      <c r="N724" s="39" t="s">
        <v>519</v>
      </c>
      <c r="O724" s="39" t="s">
        <v>2870</v>
      </c>
      <c r="P724" s="39" t="str">
        <f t="shared" si="11"/>
        <v>CCM Born</v>
      </c>
      <c r="Q724" s="39">
        <v>27</v>
      </c>
      <c r="R724" s="68" t="s">
        <v>2</v>
      </c>
    </row>
    <row r="725" spans="1:18" x14ac:dyDescent="0.3">
      <c r="A725" s="67" t="s">
        <v>5316</v>
      </c>
      <c r="B725" s="39" t="s">
        <v>3540</v>
      </c>
      <c r="C725" s="39"/>
      <c r="D725" s="39"/>
      <c r="E725" s="39"/>
      <c r="F725" s="39"/>
      <c r="G725" s="39"/>
      <c r="H725" s="39"/>
      <c r="I725" s="39"/>
      <c r="J725" s="39"/>
      <c r="K725" s="39" t="s">
        <v>647</v>
      </c>
      <c r="L725" s="39" t="s">
        <v>648</v>
      </c>
      <c r="M725" s="39" t="s">
        <v>2869</v>
      </c>
      <c r="N725" s="39" t="s">
        <v>89</v>
      </c>
      <c r="O725" s="39" t="s">
        <v>2870</v>
      </c>
      <c r="P725" s="39" t="str">
        <f t="shared" si="11"/>
        <v>CCM Born</v>
      </c>
      <c r="Q725" s="39">
        <v>13</v>
      </c>
      <c r="R725" s="68" t="s">
        <v>2</v>
      </c>
    </row>
    <row r="726" spans="1:18" x14ac:dyDescent="0.3">
      <c r="A726" s="67" t="s">
        <v>5317</v>
      </c>
      <c r="B726" s="39" t="s">
        <v>3541</v>
      </c>
      <c r="C726" s="39"/>
      <c r="D726" s="39"/>
      <c r="E726" s="39"/>
      <c r="F726" s="39"/>
      <c r="G726" s="39"/>
      <c r="H726" s="39"/>
      <c r="I726" s="39"/>
      <c r="J726" s="39"/>
      <c r="K726" s="39" t="s">
        <v>1908</v>
      </c>
      <c r="L726" s="39" t="s">
        <v>1909</v>
      </c>
      <c r="M726" s="39" t="s">
        <v>2887</v>
      </c>
      <c r="N726" s="39" t="s">
        <v>519</v>
      </c>
      <c r="O726" s="39" t="s">
        <v>2870</v>
      </c>
      <c r="P726" s="39" t="str">
        <f t="shared" si="11"/>
        <v>CCM Born</v>
      </c>
      <c r="Q726" s="39">
        <v>11</v>
      </c>
      <c r="R726" s="68" t="s">
        <v>2</v>
      </c>
    </row>
    <row r="727" spans="1:18" x14ac:dyDescent="0.3">
      <c r="A727" s="67" t="s">
        <v>5318</v>
      </c>
      <c r="B727" s="39" t="s">
        <v>3542</v>
      </c>
      <c r="C727" s="39"/>
      <c r="D727" s="39"/>
      <c r="E727" s="39"/>
      <c r="F727" s="39"/>
      <c r="G727" s="39"/>
      <c r="H727" s="39"/>
      <c r="I727" s="39"/>
      <c r="J727" s="39"/>
      <c r="K727" s="39" t="s">
        <v>1908</v>
      </c>
      <c r="L727" s="39" t="s">
        <v>1909</v>
      </c>
      <c r="M727" s="39" t="s">
        <v>2887</v>
      </c>
      <c r="N727" s="39" t="s">
        <v>519</v>
      </c>
      <c r="O727" s="39" t="s">
        <v>2870</v>
      </c>
      <c r="P727" s="39" t="str">
        <f t="shared" si="11"/>
        <v>CCM Born</v>
      </c>
      <c r="Q727" s="39">
        <v>136</v>
      </c>
      <c r="R727" s="68" t="s">
        <v>2</v>
      </c>
    </row>
    <row r="728" spans="1:18" x14ac:dyDescent="0.3">
      <c r="A728" s="67" t="s">
        <v>5319</v>
      </c>
      <c r="B728" s="39" t="s">
        <v>3543</v>
      </c>
      <c r="C728" s="39"/>
      <c r="D728" s="39"/>
      <c r="E728" s="39"/>
      <c r="F728" s="39"/>
      <c r="G728" s="39"/>
      <c r="H728" s="39"/>
      <c r="I728" s="39"/>
      <c r="J728" s="39"/>
      <c r="K728" s="39" t="s">
        <v>1908</v>
      </c>
      <c r="L728" s="39" t="s">
        <v>1909</v>
      </c>
      <c r="M728" s="39" t="s">
        <v>2887</v>
      </c>
      <c r="N728" s="39" t="s">
        <v>519</v>
      </c>
      <c r="O728" s="39" t="s">
        <v>2870</v>
      </c>
      <c r="P728" s="39" t="str">
        <f t="shared" si="11"/>
        <v>CCM Born</v>
      </c>
      <c r="Q728" s="39">
        <v>108</v>
      </c>
      <c r="R728" s="68" t="s">
        <v>2</v>
      </c>
    </row>
    <row r="729" spans="1:18" x14ac:dyDescent="0.3">
      <c r="A729" s="67" t="s">
        <v>5320</v>
      </c>
      <c r="B729" s="39" t="s">
        <v>3544</v>
      </c>
      <c r="C729" s="39"/>
      <c r="D729" s="39"/>
      <c r="E729" s="39"/>
      <c r="F729" s="39"/>
      <c r="G729" s="39"/>
      <c r="H729" s="39"/>
      <c r="I729" s="39"/>
      <c r="J729" s="39"/>
      <c r="K729" s="39" t="s">
        <v>1908</v>
      </c>
      <c r="L729" s="39" t="s">
        <v>1909</v>
      </c>
      <c r="M729" s="39" t="s">
        <v>2887</v>
      </c>
      <c r="N729" s="39" t="s">
        <v>519</v>
      </c>
      <c r="O729" s="39" t="s">
        <v>2870</v>
      </c>
      <c r="P729" s="39" t="str">
        <f t="shared" si="11"/>
        <v>CCM Born</v>
      </c>
      <c r="Q729" s="39">
        <v>19</v>
      </c>
      <c r="R729" s="68" t="s">
        <v>2</v>
      </c>
    </row>
    <row r="730" spans="1:18" x14ac:dyDescent="0.3">
      <c r="A730" s="67" t="s">
        <v>5321</v>
      </c>
      <c r="B730" s="39" t="s">
        <v>3545</v>
      </c>
      <c r="C730" s="39"/>
      <c r="D730" s="39"/>
      <c r="E730" s="39"/>
      <c r="F730" s="39"/>
      <c r="G730" s="39"/>
      <c r="H730" s="39"/>
      <c r="I730" s="39"/>
      <c r="J730" s="39"/>
      <c r="K730" s="39" t="s">
        <v>1908</v>
      </c>
      <c r="L730" s="39" t="s">
        <v>1909</v>
      </c>
      <c r="M730" s="39" t="s">
        <v>2887</v>
      </c>
      <c r="N730" s="39" t="s">
        <v>519</v>
      </c>
      <c r="O730" s="39" t="s">
        <v>2870</v>
      </c>
      <c r="P730" s="39" t="str">
        <f t="shared" si="11"/>
        <v>CCM Born</v>
      </c>
      <c r="Q730" s="39">
        <v>19</v>
      </c>
      <c r="R730" s="68" t="s">
        <v>2</v>
      </c>
    </row>
    <row r="731" spans="1:18" x14ac:dyDescent="0.3">
      <c r="A731" s="67" t="s">
        <v>5322</v>
      </c>
      <c r="B731" s="39" t="s">
        <v>3546</v>
      </c>
      <c r="C731" s="39"/>
      <c r="D731" s="39"/>
      <c r="E731" s="39"/>
      <c r="F731" s="39"/>
      <c r="G731" s="39"/>
      <c r="H731" s="39"/>
      <c r="I731" s="39"/>
      <c r="J731" s="39"/>
      <c r="K731" s="39" t="s">
        <v>6745</v>
      </c>
      <c r="L731" s="39" t="s">
        <v>6744</v>
      </c>
      <c r="M731" s="39" t="s">
        <v>2887</v>
      </c>
      <c r="N731" s="39" t="s">
        <v>519</v>
      </c>
      <c r="O731" s="39" t="s">
        <v>2870</v>
      </c>
      <c r="P731" s="39" t="str">
        <f t="shared" si="11"/>
        <v>CCM Born</v>
      </c>
      <c r="Q731" s="39">
        <v>28</v>
      </c>
      <c r="R731" s="68" t="s">
        <v>2</v>
      </c>
    </row>
    <row r="732" spans="1:18" x14ac:dyDescent="0.3">
      <c r="A732" s="67" t="s">
        <v>5323</v>
      </c>
      <c r="B732" s="39" t="s">
        <v>3547</v>
      </c>
      <c r="C732" s="39"/>
      <c r="D732" s="39"/>
      <c r="E732" s="39"/>
      <c r="F732" s="39"/>
      <c r="G732" s="39"/>
      <c r="H732" s="39"/>
      <c r="I732" s="39"/>
      <c r="J732" s="39"/>
      <c r="K732" s="39" t="s">
        <v>1908</v>
      </c>
      <c r="L732" s="39" t="s">
        <v>1909</v>
      </c>
      <c r="M732" s="39" t="s">
        <v>2887</v>
      </c>
      <c r="N732" s="39" t="s">
        <v>519</v>
      </c>
      <c r="O732" s="39" t="s">
        <v>2870</v>
      </c>
      <c r="P732" s="39" t="str">
        <f t="shared" si="11"/>
        <v>CCM Born</v>
      </c>
      <c r="Q732" s="39">
        <v>11</v>
      </c>
      <c r="R732" s="68" t="s">
        <v>2</v>
      </c>
    </row>
    <row r="733" spans="1:18" x14ac:dyDescent="0.3">
      <c r="A733" s="67" t="s">
        <v>5324</v>
      </c>
      <c r="B733" s="39" t="s">
        <v>3548</v>
      </c>
      <c r="C733" s="39"/>
      <c r="D733" s="39"/>
      <c r="E733" s="39"/>
      <c r="F733" s="39"/>
      <c r="G733" s="39"/>
      <c r="H733" s="39"/>
      <c r="I733" s="39"/>
      <c r="J733" s="39"/>
      <c r="K733" s="39" t="s">
        <v>2371</v>
      </c>
      <c r="L733" s="39" t="s">
        <v>2372</v>
      </c>
      <c r="M733" s="39" t="s">
        <v>2887</v>
      </c>
      <c r="N733" s="39" t="s">
        <v>519</v>
      </c>
      <c r="O733" s="39" t="s">
        <v>2870</v>
      </c>
      <c r="P733" s="39" t="str">
        <f t="shared" si="11"/>
        <v>CCM Born</v>
      </c>
      <c r="Q733" s="39">
        <v>7</v>
      </c>
      <c r="R733" s="68" t="s">
        <v>2</v>
      </c>
    </row>
    <row r="734" spans="1:18" x14ac:dyDescent="0.3">
      <c r="A734" s="67" t="s">
        <v>5325</v>
      </c>
      <c r="B734" s="39" t="s">
        <v>3549</v>
      </c>
      <c r="C734" s="39"/>
      <c r="D734" s="39"/>
      <c r="E734" s="39"/>
      <c r="F734" s="39"/>
      <c r="G734" s="39"/>
      <c r="H734" s="39"/>
      <c r="I734" s="39"/>
      <c r="J734" s="39"/>
      <c r="K734" s="39" t="s">
        <v>6745</v>
      </c>
      <c r="L734" s="39" t="s">
        <v>6744</v>
      </c>
      <c r="M734" s="39" t="s">
        <v>2887</v>
      </c>
      <c r="N734" s="39" t="s">
        <v>519</v>
      </c>
      <c r="O734" s="39" t="s">
        <v>2870</v>
      </c>
      <c r="P734" s="39" t="str">
        <f t="shared" si="11"/>
        <v>CCM Born</v>
      </c>
      <c r="Q734" s="39">
        <v>21</v>
      </c>
      <c r="R734" s="68" t="s">
        <v>2</v>
      </c>
    </row>
    <row r="735" spans="1:18" x14ac:dyDescent="0.3">
      <c r="A735" s="67" t="s">
        <v>5326</v>
      </c>
      <c r="B735" s="39" t="s">
        <v>3550</v>
      </c>
      <c r="C735" s="39"/>
      <c r="D735" s="39"/>
      <c r="E735" s="39"/>
      <c r="F735" s="39"/>
      <c r="G735" s="39"/>
      <c r="H735" s="39"/>
      <c r="I735" s="39"/>
      <c r="J735" s="39"/>
      <c r="K735" s="39" t="s">
        <v>2908</v>
      </c>
      <c r="L735" s="39" t="s">
        <v>6703</v>
      </c>
      <c r="M735" s="39" t="s">
        <v>2887</v>
      </c>
      <c r="N735" s="39" t="s">
        <v>519</v>
      </c>
      <c r="O735" s="39" t="s">
        <v>2870</v>
      </c>
      <c r="P735" s="39" t="str">
        <f t="shared" si="11"/>
        <v>CCM Born</v>
      </c>
      <c r="Q735" s="39">
        <v>83</v>
      </c>
      <c r="R735" s="68" t="s">
        <v>2</v>
      </c>
    </row>
    <row r="736" spans="1:18" x14ac:dyDescent="0.3">
      <c r="A736" s="67" t="s">
        <v>5327</v>
      </c>
      <c r="B736" s="39" t="s">
        <v>3551</v>
      </c>
      <c r="C736" s="39"/>
      <c r="D736" s="39"/>
      <c r="E736" s="39"/>
      <c r="F736" s="39"/>
      <c r="G736" s="39"/>
      <c r="H736" s="39"/>
      <c r="I736" s="39"/>
      <c r="J736" s="39"/>
      <c r="K736" s="39" t="s">
        <v>667</v>
      </c>
      <c r="L736" s="39" t="s">
        <v>668</v>
      </c>
      <c r="M736" s="39" t="s">
        <v>2887</v>
      </c>
      <c r="N736" s="39" t="s">
        <v>519</v>
      </c>
      <c r="O736" s="39" t="s">
        <v>2870</v>
      </c>
      <c r="P736" s="39" t="str">
        <f t="shared" si="11"/>
        <v>CCM Born</v>
      </c>
      <c r="Q736" s="39">
        <v>38</v>
      </c>
      <c r="R736" s="68" t="s">
        <v>2</v>
      </c>
    </row>
    <row r="737" spans="1:18" x14ac:dyDescent="0.3">
      <c r="A737" s="67" t="s">
        <v>5328</v>
      </c>
      <c r="B737" s="39" t="s">
        <v>3552</v>
      </c>
      <c r="C737" s="39"/>
      <c r="D737" s="39"/>
      <c r="E737" s="39"/>
      <c r="F737" s="39"/>
      <c r="G737" s="39"/>
      <c r="H737" s="39"/>
      <c r="I737" s="39"/>
      <c r="J737" s="39"/>
      <c r="K737" s="39" t="s">
        <v>667</v>
      </c>
      <c r="L737" s="39" t="s">
        <v>668</v>
      </c>
      <c r="M737" s="39" t="s">
        <v>2887</v>
      </c>
      <c r="N737" s="39" t="s">
        <v>519</v>
      </c>
      <c r="O737" s="39" t="s">
        <v>2870</v>
      </c>
      <c r="P737" s="39" t="str">
        <f t="shared" si="11"/>
        <v>CCM Born</v>
      </c>
      <c r="Q737" s="39">
        <v>6</v>
      </c>
      <c r="R737" s="68" t="s">
        <v>2</v>
      </c>
    </row>
    <row r="738" spans="1:18" x14ac:dyDescent="0.3">
      <c r="A738" s="67" t="s">
        <v>5329</v>
      </c>
      <c r="B738" s="39" t="s">
        <v>3553</v>
      </c>
      <c r="C738" s="39"/>
      <c r="D738" s="39"/>
      <c r="E738" s="39"/>
      <c r="F738" s="39"/>
      <c r="G738" s="39"/>
      <c r="H738" s="39"/>
      <c r="I738" s="39"/>
      <c r="J738" s="39"/>
      <c r="K738" s="39" t="s">
        <v>2908</v>
      </c>
      <c r="L738" s="39" t="s">
        <v>6703</v>
      </c>
      <c r="M738" s="39" t="s">
        <v>2887</v>
      </c>
      <c r="N738" s="39" t="s">
        <v>519</v>
      </c>
      <c r="O738" s="39" t="s">
        <v>2870</v>
      </c>
      <c r="P738" s="39" t="str">
        <f t="shared" si="11"/>
        <v>CCM Born</v>
      </c>
      <c r="Q738" s="39">
        <v>1927</v>
      </c>
      <c r="R738" s="68" t="s">
        <v>2</v>
      </c>
    </row>
    <row r="739" spans="1:18" x14ac:dyDescent="0.3">
      <c r="A739" s="67" t="s">
        <v>5330</v>
      </c>
      <c r="B739" s="39" t="s">
        <v>3554</v>
      </c>
      <c r="C739" s="39"/>
      <c r="D739" s="39"/>
      <c r="E739" s="39"/>
      <c r="F739" s="39"/>
      <c r="G739" s="39"/>
      <c r="H739" s="39"/>
      <c r="I739" s="39"/>
      <c r="J739" s="39"/>
      <c r="K739" s="39" t="s">
        <v>667</v>
      </c>
      <c r="L739" s="39" t="s">
        <v>668</v>
      </c>
      <c r="M739" s="39" t="s">
        <v>2887</v>
      </c>
      <c r="N739" s="39" t="s">
        <v>519</v>
      </c>
      <c r="O739" s="39" t="s">
        <v>2870</v>
      </c>
      <c r="P739" s="39" t="str">
        <f t="shared" si="11"/>
        <v>CCM Born</v>
      </c>
      <c r="Q739" s="39">
        <v>1016</v>
      </c>
      <c r="R739" s="68" t="s">
        <v>2</v>
      </c>
    </row>
    <row r="740" spans="1:18" x14ac:dyDescent="0.3">
      <c r="A740" s="67" t="s">
        <v>5331</v>
      </c>
      <c r="B740" s="39" t="s">
        <v>3555</v>
      </c>
      <c r="C740" s="39"/>
      <c r="D740" s="39"/>
      <c r="E740" s="39"/>
      <c r="F740" s="39"/>
      <c r="G740" s="39"/>
      <c r="H740" s="39"/>
      <c r="I740" s="39"/>
      <c r="J740" s="39"/>
      <c r="K740" s="39" t="s">
        <v>667</v>
      </c>
      <c r="L740" s="39" t="s">
        <v>668</v>
      </c>
      <c r="M740" s="39" t="s">
        <v>2887</v>
      </c>
      <c r="N740" s="39" t="s">
        <v>519</v>
      </c>
      <c r="O740" s="39" t="s">
        <v>2870</v>
      </c>
      <c r="P740" s="39" t="str">
        <f t="shared" si="11"/>
        <v>CCM Born</v>
      </c>
      <c r="Q740" s="39">
        <v>6</v>
      </c>
      <c r="R740" s="68" t="s">
        <v>2</v>
      </c>
    </row>
    <row r="741" spans="1:18" x14ac:dyDescent="0.3">
      <c r="A741" s="67" t="s">
        <v>5332</v>
      </c>
      <c r="B741" s="39" t="s">
        <v>3556</v>
      </c>
      <c r="C741" s="39"/>
      <c r="D741" s="39"/>
      <c r="E741" s="39"/>
      <c r="F741" s="39"/>
      <c r="G741" s="39"/>
      <c r="H741" s="39"/>
      <c r="I741" s="39"/>
      <c r="J741" s="39"/>
      <c r="K741" s="39" t="s">
        <v>1955</v>
      </c>
      <c r="L741" s="39" t="s">
        <v>1956</v>
      </c>
      <c r="M741" s="39" t="s">
        <v>2887</v>
      </c>
      <c r="N741" s="39" t="s">
        <v>519</v>
      </c>
      <c r="O741" s="39" t="s">
        <v>2870</v>
      </c>
      <c r="P741" s="39" t="str">
        <f t="shared" si="11"/>
        <v>CCM Born</v>
      </c>
      <c r="Q741" s="39">
        <v>8</v>
      </c>
      <c r="R741" s="68" t="s">
        <v>2</v>
      </c>
    </row>
    <row r="742" spans="1:18" x14ac:dyDescent="0.3">
      <c r="A742" s="67" t="s">
        <v>5333</v>
      </c>
      <c r="B742" s="39" t="s">
        <v>3557</v>
      </c>
      <c r="C742" s="39"/>
      <c r="D742" s="39"/>
      <c r="E742" s="39"/>
      <c r="F742" s="39"/>
      <c r="G742" s="39"/>
      <c r="H742" s="39"/>
      <c r="I742" s="39"/>
      <c r="J742" s="39"/>
      <c r="K742" s="39" t="s">
        <v>2353</v>
      </c>
      <c r="L742" s="39" t="s">
        <v>2354</v>
      </c>
      <c r="M742" s="39" t="s">
        <v>2887</v>
      </c>
      <c r="N742" s="39" t="s">
        <v>519</v>
      </c>
      <c r="O742" s="39" t="s">
        <v>2870</v>
      </c>
      <c r="P742" s="39" t="str">
        <f t="shared" si="11"/>
        <v>CCM Born</v>
      </c>
      <c r="Q742" s="39">
        <v>39</v>
      </c>
      <c r="R742" s="68" t="s">
        <v>2</v>
      </c>
    </row>
    <row r="743" spans="1:18" x14ac:dyDescent="0.3">
      <c r="A743" s="67" t="s">
        <v>5334</v>
      </c>
      <c r="B743" s="39" t="s">
        <v>3558</v>
      </c>
      <c r="C743" s="39"/>
      <c r="D743" s="39"/>
      <c r="E743" s="39"/>
      <c r="F743" s="39"/>
      <c r="G743" s="39"/>
      <c r="H743" s="39"/>
      <c r="I743" s="39"/>
      <c r="J743" s="39"/>
      <c r="K743" s="39" t="s">
        <v>6745</v>
      </c>
      <c r="L743" s="39" t="s">
        <v>6744</v>
      </c>
      <c r="M743" s="39" t="s">
        <v>2887</v>
      </c>
      <c r="N743" s="39" t="s">
        <v>519</v>
      </c>
      <c r="O743" s="39" t="s">
        <v>2870</v>
      </c>
      <c r="P743" s="39" t="str">
        <f t="shared" si="11"/>
        <v>CCM Born</v>
      </c>
      <c r="Q743" s="39">
        <v>81</v>
      </c>
      <c r="R743" s="68" t="s">
        <v>2</v>
      </c>
    </row>
    <row r="744" spans="1:18" x14ac:dyDescent="0.3">
      <c r="A744" s="67" t="s">
        <v>5335</v>
      </c>
      <c r="B744" s="39" t="s">
        <v>3559</v>
      </c>
      <c r="C744" s="39"/>
      <c r="D744" s="39"/>
      <c r="E744" s="39"/>
      <c r="F744" s="39"/>
      <c r="G744" s="39"/>
      <c r="H744" s="39"/>
      <c r="I744" s="39"/>
      <c r="J744" s="39"/>
      <c r="K744" s="39" t="s">
        <v>6745</v>
      </c>
      <c r="L744" s="39" t="s">
        <v>6744</v>
      </c>
      <c r="M744" s="39" t="s">
        <v>2887</v>
      </c>
      <c r="N744" s="39" t="s">
        <v>519</v>
      </c>
      <c r="O744" s="39" t="s">
        <v>2870</v>
      </c>
      <c r="P744" s="39" t="str">
        <f t="shared" si="11"/>
        <v>CCM Born</v>
      </c>
      <c r="Q744" s="39">
        <v>497</v>
      </c>
      <c r="R744" s="68" t="s">
        <v>2</v>
      </c>
    </row>
    <row r="745" spans="1:18" x14ac:dyDescent="0.3">
      <c r="A745" s="67" t="s">
        <v>5336</v>
      </c>
      <c r="B745" s="39" t="s">
        <v>3560</v>
      </c>
      <c r="C745" s="39"/>
      <c r="D745" s="39"/>
      <c r="E745" s="39"/>
      <c r="F745" s="39"/>
      <c r="G745" s="39"/>
      <c r="H745" s="39"/>
      <c r="I745" s="39"/>
      <c r="J745" s="39"/>
      <c r="K745" s="39" t="s">
        <v>2100</v>
      </c>
      <c r="L745" s="39" t="s">
        <v>2101</v>
      </c>
      <c r="M745" s="39" t="s">
        <v>2887</v>
      </c>
      <c r="N745" s="39" t="s">
        <v>519</v>
      </c>
      <c r="O745" s="39" t="s">
        <v>2870</v>
      </c>
      <c r="P745" s="39" t="str">
        <f t="shared" si="11"/>
        <v>CCM Born</v>
      </c>
      <c r="Q745" s="39">
        <v>53</v>
      </c>
      <c r="R745" s="68" t="s">
        <v>2</v>
      </c>
    </row>
    <row r="746" spans="1:18" x14ac:dyDescent="0.3">
      <c r="A746" s="67" t="s">
        <v>5337</v>
      </c>
      <c r="B746" s="39" t="s">
        <v>3561</v>
      </c>
      <c r="C746" s="39"/>
      <c r="D746" s="39"/>
      <c r="E746" s="39"/>
      <c r="F746" s="39"/>
      <c r="G746" s="39"/>
      <c r="H746" s="39"/>
      <c r="I746" s="39"/>
      <c r="J746" s="39"/>
      <c r="K746" s="39" t="s">
        <v>2165</v>
      </c>
      <c r="L746" s="39" t="s">
        <v>2166</v>
      </c>
      <c r="M746" s="39" t="s">
        <v>2887</v>
      </c>
      <c r="N746" s="39" t="s">
        <v>519</v>
      </c>
      <c r="O746" s="39" t="s">
        <v>2870</v>
      </c>
      <c r="P746" s="39" t="str">
        <f t="shared" si="11"/>
        <v>CCM Born</v>
      </c>
      <c r="Q746" s="39">
        <v>41</v>
      </c>
      <c r="R746" s="68" t="s">
        <v>2</v>
      </c>
    </row>
    <row r="747" spans="1:18" x14ac:dyDescent="0.3">
      <c r="A747" s="67" t="s">
        <v>5338</v>
      </c>
      <c r="B747" s="39" t="s">
        <v>3562</v>
      </c>
      <c r="C747" s="39"/>
      <c r="D747" s="39"/>
      <c r="E747" s="39"/>
      <c r="F747" s="39"/>
      <c r="G747" s="39"/>
      <c r="H747" s="39"/>
      <c r="I747" s="39"/>
      <c r="J747" s="39"/>
      <c r="K747" s="39" t="s">
        <v>2165</v>
      </c>
      <c r="L747" s="39" t="s">
        <v>2166</v>
      </c>
      <c r="M747" s="39" t="s">
        <v>2887</v>
      </c>
      <c r="N747" s="39" t="s">
        <v>519</v>
      </c>
      <c r="O747" s="39" t="s">
        <v>2870</v>
      </c>
      <c r="P747" s="39" t="str">
        <f t="shared" si="11"/>
        <v>CCM Born</v>
      </c>
      <c r="Q747" s="39">
        <v>13</v>
      </c>
      <c r="R747" s="68" t="s">
        <v>2</v>
      </c>
    </row>
    <row r="748" spans="1:18" x14ac:dyDescent="0.3">
      <c r="A748" s="67" t="s">
        <v>5339</v>
      </c>
      <c r="B748" s="39" t="s">
        <v>3563</v>
      </c>
      <c r="C748" s="39"/>
      <c r="D748" s="39"/>
      <c r="E748" s="39"/>
      <c r="F748" s="39"/>
      <c r="G748" s="39"/>
      <c r="H748" s="39"/>
      <c r="I748" s="39"/>
      <c r="J748" s="39"/>
      <c r="K748" s="39" t="s">
        <v>1982</v>
      </c>
      <c r="L748" s="39" t="s">
        <v>1983</v>
      </c>
      <c r="M748" s="39" t="s">
        <v>2887</v>
      </c>
      <c r="N748" s="39" t="s">
        <v>519</v>
      </c>
      <c r="O748" s="39" t="s">
        <v>2870</v>
      </c>
      <c r="P748" s="39" t="str">
        <f t="shared" si="11"/>
        <v>CCM Born</v>
      </c>
      <c r="Q748" s="39">
        <v>63</v>
      </c>
      <c r="R748" s="68" t="s">
        <v>2</v>
      </c>
    </row>
    <row r="749" spans="1:18" x14ac:dyDescent="0.3">
      <c r="A749" s="67" t="s">
        <v>5340</v>
      </c>
      <c r="B749" s="39" t="s">
        <v>3564</v>
      </c>
      <c r="C749" s="39"/>
      <c r="D749" s="39"/>
      <c r="E749" s="39"/>
      <c r="F749" s="39"/>
      <c r="G749" s="39"/>
      <c r="H749" s="39"/>
      <c r="I749" s="39"/>
      <c r="J749" s="39"/>
      <c r="K749" s="39" t="s">
        <v>2018</v>
      </c>
      <c r="L749" s="39" t="s">
        <v>2019</v>
      </c>
      <c r="M749" s="39" t="s">
        <v>2887</v>
      </c>
      <c r="N749" s="39" t="s">
        <v>519</v>
      </c>
      <c r="O749" s="39" t="s">
        <v>2870</v>
      </c>
      <c r="P749" s="39" t="str">
        <f t="shared" si="11"/>
        <v>CCM Born</v>
      </c>
      <c r="Q749" s="39">
        <v>183</v>
      </c>
      <c r="R749" s="68" t="s">
        <v>2</v>
      </c>
    </row>
    <row r="750" spans="1:18" x14ac:dyDescent="0.3">
      <c r="A750" s="67" t="s">
        <v>5341</v>
      </c>
      <c r="B750" s="39" t="s">
        <v>3565</v>
      </c>
      <c r="C750" s="39"/>
      <c r="D750" s="39"/>
      <c r="E750" s="39"/>
      <c r="F750" s="39"/>
      <c r="G750" s="39"/>
      <c r="H750" s="39"/>
      <c r="I750" s="39"/>
      <c r="J750" s="39"/>
      <c r="K750" s="39" t="s">
        <v>2316</v>
      </c>
      <c r="L750" s="39" t="s">
        <v>2317</v>
      </c>
      <c r="M750" s="39" t="s">
        <v>2887</v>
      </c>
      <c r="N750" s="39" t="s">
        <v>519</v>
      </c>
      <c r="O750" s="39" t="s">
        <v>2870</v>
      </c>
      <c r="P750" s="39" t="str">
        <f t="shared" si="11"/>
        <v>CCM Born</v>
      </c>
      <c r="Q750" s="39">
        <v>2</v>
      </c>
      <c r="R750" s="68" t="s">
        <v>2</v>
      </c>
    </row>
    <row r="751" spans="1:18" x14ac:dyDescent="0.3">
      <c r="A751" s="67" t="s">
        <v>5342</v>
      </c>
      <c r="B751" s="39" t="s">
        <v>3566</v>
      </c>
      <c r="C751" s="39"/>
      <c r="D751" s="39"/>
      <c r="E751" s="39"/>
      <c r="F751" s="39"/>
      <c r="G751" s="39"/>
      <c r="H751" s="39"/>
      <c r="I751" s="39"/>
      <c r="J751" s="39"/>
      <c r="K751" s="39" t="s">
        <v>2218</v>
      </c>
      <c r="L751" s="39" t="s">
        <v>2219</v>
      </c>
      <c r="M751" s="39" t="s">
        <v>2887</v>
      </c>
      <c r="N751" s="39" t="s">
        <v>519</v>
      </c>
      <c r="O751" s="39" t="s">
        <v>2870</v>
      </c>
      <c r="P751" s="39" t="str">
        <f t="shared" si="11"/>
        <v>CCM Born</v>
      </c>
      <c r="Q751" s="39">
        <v>2</v>
      </c>
      <c r="R751" s="68" t="s">
        <v>2</v>
      </c>
    </row>
    <row r="752" spans="1:18" x14ac:dyDescent="0.3">
      <c r="A752" s="67" t="s">
        <v>5343</v>
      </c>
      <c r="B752" s="39" t="s">
        <v>3567</v>
      </c>
      <c r="C752" s="39"/>
      <c r="D752" s="39"/>
      <c r="E752" s="39"/>
      <c r="F752" s="39"/>
      <c r="G752" s="39"/>
      <c r="H752" s="39"/>
      <c r="I752" s="39"/>
      <c r="J752" s="39"/>
      <c r="K752" s="39" t="s">
        <v>2218</v>
      </c>
      <c r="L752" s="39" t="s">
        <v>2219</v>
      </c>
      <c r="M752" s="39" t="s">
        <v>2887</v>
      </c>
      <c r="N752" s="39" t="s">
        <v>519</v>
      </c>
      <c r="O752" s="39" t="s">
        <v>2870</v>
      </c>
      <c r="P752" s="39" t="str">
        <f t="shared" si="11"/>
        <v>CCM Born</v>
      </c>
      <c r="Q752" s="39">
        <v>5</v>
      </c>
      <c r="R752" s="68" t="s">
        <v>2</v>
      </c>
    </row>
    <row r="753" spans="1:18" x14ac:dyDescent="0.3">
      <c r="A753" s="67" t="s">
        <v>5344</v>
      </c>
      <c r="B753" s="39" t="s">
        <v>3568</v>
      </c>
      <c r="C753" s="39"/>
      <c r="D753" s="39"/>
      <c r="E753" s="39"/>
      <c r="F753" s="39"/>
      <c r="G753" s="39"/>
      <c r="H753" s="39"/>
      <c r="I753" s="39"/>
      <c r="J753" s="39"/>
      <c r="K753" s="39" t="s">
        <v>2218</v>
      </c>
      <c r="L753" s="39" t="s">
        <v>2219</v>
      </c>
      <c r="M753" s="39" t="s">
        <v>2887</v>
      </c>
      <c r="N753" s="39" t="s">
        <v>519</v>
      </c>
      <c r="O753" s="39" t="s">
        <v>2870</v>
      </c>
      <c r="P753" s="39" t="str">
        <f t="shared" si="11"/>
        <v>CCM Born</v>
      </c>
      <c r="Q753" s="39">
        <v>3</v>
      </c>
      <c r="R753" s="68" t="s">
        <v>2</v>
      </c>
    </row>
    <row r="754" spans="1:18" x14ac:dyDescent="0.3">
      <c r="A754" s="67" t="s">
        <v>5345</v>
      </c>
      <c r="B754" s="39" t="s">
        <v>3569</v>
      </c>
      <c r="C754" s="39"/>
      <c r="D754" s="39"/>
      <c r="E754" s="39"/>
      <c r="F754" s="39"/>
      <c r="G754" s="39"/>
      <c r="H754" s="39"/>
      <c r="I754" s="39"/>
      <c r="J754" s="39"/>
      <c r="K754" s="39" t="s">
        <v>2383</v>
      </c>
      <c r="L754" s="39" t="s">
        <v>2384</v>
      </c>
      <c r="M754" s="39" t="s">
        <v>2887</v>
      </c>
      <c r="N754" s="39" t="s">
        <v>519</v>
      </c>
      <c r="O754" s="39" t="s">
        <v>2870</v>
      </c>
      <c r="P754" s="39" t="str">
        <f t="shared" si="11"/>
        <v>CCM Born</v>
      </c>
      <c r="Q754" s="39">
        <v>1</v>
      </c>
      <c r="R754" s="68" t="s">
        <v>2</v>
      </c>
    </row>
    <row r="755" spans="1:18" x14ac:dyDescent="0.3">
      <c r="A755" s="67" t="s">
        <v>5346</v>
      </c>
      <c r="B755" s="39" t="s">
        <v>3570</v>
      </c>
      <c r="C755" s="39"/>
      <c r="D755" s="39"/>
      <c r="E755" s="39"/>
      <c r="F755" s="39"/>
      <c r="G755" s="39"/>
      <c r="H755" s="39"/>
      <c r="I755" s="39"/>
      <c r="J755" s="39"/>
      <c r="K755" s="39" t="s">
        <v>2218</v>
      </c>
      <c r="L755" s="39" t="s">
        <v>2219</v>
      </c>
      <c r="M755" s="39" t="s">
        <v>2887</v>
      </c>
      <c r="N755" s="39" t="s">
        <v>519</v>
      </c>
      <c r="O755" s="39" t="s">
        <v>2870</v>
      </c>
      <c r="P755" s="39" t="str">
        <f t="shared" si="11"/>
        <v>CCM Born</v>
      </c>
      <c r="Q755" s="39">
        <v>1</v>
      </c>
      <c r="R755" s="68" t="s">
        <v>2</v>
      </c>
    </row>
    <row r="756" spans="1:18" x14ac:dyDescent="0.3">
      <c r="A756" s="67" t="s">
        <v>5347</v>
      </c>
      <c r="B756" s="39" t="s">
        <v>3571</v>
      </c>
      <c r="C756" s="39"/>
      <c r="D756" s="39"/>
      <c r="E756" s="39"/>
      <c r="F756" s="39"/>
      <c r="G756" s="39"/>
      <c r="H756" s="39"/>
      <c r="I756" s="39"/>
      <c r="J756" s="39"/>
      <c r="K756" s="39" t="s">
        <v>2930</v>
      </c>
      <c r="L756" s="39" t="s">
        <v>6704</v>
      </c>
      <c r="M756" s="39" t="s">
        <v>2887</v>
      </c>
      <c r="N756" s="39" t="s">
        <v>519</v>
      </c>
      <c r="O756" s="39" t="s">
        <v>2870</v>
      </c>
      <c r="P756" s="39" t="str">
        <f t="shared" si="11"/>
        <v>CCM Born</v>
      </c>
      <c r="Q756" s="39">
        <v>350</v>
      </c>
      <c r="R756" s="68" t="s">
        <v>2</v>
      </c>
    </row>
    <row r="757" spans="1:18" x14ac:dyDescent="0.3">
      <c r="A757" s="67" t="s">
        <v>5348</v>
      </c>
      <c r="B757" s="39" t="s">
        <v>3572</v>
      </c>
      <c r="C757" s="39"/>
      <c r="D757" s="39"/>
      <c r="E757" s="39"/>
      <c r="F757" s="39"/>
      <c r="G757" s="39"/>
      <c r="H757" s="39"/>
      <c r="I757" s="39"/>
      <c r="J757" s="39"/>
      <c r="K757" s="39" t="s">
        <v>693</v>
      </c>
      <c r="L757" s="39" t="s">
        <v>694</v>
      </c>
      <c r="M757" s="39" t="s">
        <v>2887</v>
      </c>
      <c r="N757" s="39" t="s">
        <v>519</v>
      </c>
      <c r="O757" s="39" t="s">
        <v>2870</v>
      </c>
      <c r="P757" s="39" t="str">
        <f t="shared" si="11"/>
        <v>CCM Born</v>
      </c>
      <c r="Q757" s="39">
        <v>123</v>
      </c>
      <c r="R757" s="68" t="s">
        <v>2</v>
      </c>
    </row>
    <row r="758" spans="1:18" x14ac:dyDescent="0.3">
      <c r="A758" s="67" t="s">
        <v>5349</v>
      </c>
      <c r="B758" s="39" t="s">
        <v>3573</v>
      </c>
      <c r="C758" s="39"/>
      <c r="D758" s="39"/>
      <c r="E758" s="39"/>
      <c r="F758" s="39"/>
      <c r="G758" s="39"/>
      <c r="H758" s="39"/>
      <c r="I758" s="39"/>
      <c r="J758" s="39"/>
      <c r="K758" s="39" t="s">
        <v>2079</v>
      </c>
      <c r="L758" s="39" t="s">
        <v>2080</v>
      </c>
      <c r="M758" s="39" t="s">
        <v>2887</v>
      </c>
      <c r="N758" s="39" t="s">
        <v>519</v>
      </c>
      <c r="O758" s="39" t="s">
        <v>2870</v>
      </c>
      <c r="P758" s="39" t="str">
        <f t="shared" si="11"/>
        <v>CCM Born</v>
      </c>
      <c r="Q758" s="39">
        <v>5</v>
      </c>
      <c r="R758" s="68" t="s">
        <v>2</v>
      </c>
    </row>
    <row r="759" spans="1:18" x14ac:dyDescent="0.3">
      <c r="A759" s="67" t="s">
        <v>5350</v>
      </c>
      <c r="B759" s="39" t="s">
        <v>3574</v>
      </c>
      <c r="C759" s="39"/>
      <c r="D759" s="39"/>
      <c r="E759" s="39"/>
      <c r="F759" s="39"/>
      <c r="G759" s="39"/>
      <c r="H759" s="39"/>
      <c r="I759" s="39"/>
      <c r="J759" s="39"/>
      <c r="K759" s="39" t="s">
        <v>2079</v>
      </c>
      <c r="L759" s="39" t="s">
        <v>2080</v>
      </c>
      <c r="M759" s="39" t="s">
        <v>2887</v>
      </c>
      <c r="N759" s="39" t="s">
        <v>519</v>
      </c>
      <c r="O759" s="39" t="s">
        <v>2870</v>
      </c>
      <c r="P759" s="39" t="str">
        <f t="shared" si="11"/>
        <v>CCM Born</v>
      </c>
      <c r="Q759" s="39">
        <v>151</v>
      </c>
      <c r="R759" s="68" t="s">
        <v>2</v>
      </c>
    </row>
    <row r="760" spans="1:18" x14ac:dyDescent="0.3">
      <c r="A760" s="67" t="s">
        <v>5351</v>
      </c>
      <c r="B760" s="39" t="s">
        <v>3575</v>
      </c>
      <c r="C760" s="39"/>
      <c r="D760" s="39"/>
      <c r="E760" s="39"/>
      <c r="F760" s="39"/>
      <c r="G760" s="39"/>
      <c r="H760" s="39"/>
      <c r="I760" s="39"/>
      <c r="J760" s="39"/>
      <c r="K760" s="39" t="s">
        <v>2070</v>
      </c>
      <c r="L760" s="39" t="s">
        <v>2071</v>
      </c>
      <c r="M760" s="39" t="s">
        <v>2887</v>
      </c>
      <c r="N760" s="39" t="s">
        <v>519</v>
      </c>
      <c r="O760" s="39" t="s">
        <v>2870</v>
      </c>
      <c r="P760" s="39" t="str">
        <f t="shared" si="11"/>
        <v>CCM Born</v>
      </c>
      <c r="Q760" s="39">
        <v>2</v>
      </c>
      <c r="R760" s="68" t="s">
        <v>2</v>
      </c>
    </row>
    <row r="761" spans="1:18" x14ac:dyDescent="0.3">
      <c r="A761" s="67" t="s">
        <v>5352</v>
      </c>
      <c r="B761" s="39" t="s">
        <v>3576</v>
      </c>
      <c r="C761" s="39"/>
      <c r="D761" s="39"/>
      <c r="E761" s="39"/>
      <c r="F761" s="39"/>
      <c r="G761" s="39"/>
      <c r="H761" s="39"/>
      <c r="I761" s="39"/>
      <c r="J761" s="39"/>
      <c r="K761" s="39" t="s">
        <v>2070</v>
      </c>
      <c r="L761" s="39" t="s">
        <v>2071</v>
      </c>
      <c r="M761" s="39" t="s">
        <v>2887</v>
      </c>
      <c r="N761" s="39" t="s">
        <v>519</v>
      </c>
      <c r="O761" s="39" t="s">
        <v>2870</v>
      </c>
      <c r="P761" s="39" t="str">
        <f t="shared" si="11"/>
        <v>CCM Born</v>
      </c>
      <c r="Q761" s="39">
        <v>17</v>
      </c>
      <c r="R761" s="68" t="s">
        <v>2</v>
      </c>
    </row>
    <row r="762" spans="1:18" x14ac:dyDescent="0.3">
      <c r="A762" s="67" t="s">
        <v>5353</v>
      </c>
      <c r="B762" s="39" t="s">
        <v>3577</v>
      </c>
      <c r="C762" s="39"/>
      <c r="D762" s="39"/>
      <c r="E762" s="39"/>
      <c r="F762" s="39"/>
      <c r="G762" s="39"/>
      <c r="H762" s="39"/>
      <c r="I762" s="39"/>
      <c r="J762" s="39"/>
      <c r="K762" s="39" t="s">
        <v>697</v>
      </c>
      <c r="L762" s="39" t="s">
        <v>698</v>
      </c>
      <c r="M762" s="39" t="s">
        <v>2887</v>
      </c>
      <c r="N762" s="39" t="s">
        <v>519</v>
      </c>
      <c r="O762" s="39" t="s">
        <v>2870</v>
      </c>
      <c r="P762" s="39" t="str">
        <f t="shared" si="11"/>
        <v>CCM Born</v>
      </c>
      <c r="Q762" s="39">
        <v>105</v>
      </c>
      <c r="R762" s="68" t="s">
        <v>2</v>
      </c>
    </row>
    <row r="763" spans="1:18" x14ac:dyDescent="0.3">
      <c r="A763" s="67" t="s">
        <v>5354</v>
      </c>
      <c r="B763" s="39" t="s">
        <v>3578</v>
      </c>
      <c r="C763" s="39"/>
      <c r="D763" s="39"/>
      <c r="E763" s="39"/>
      <c r="F763" s="39"/>
      <c r="G763" s="39"/>
      <c r="H763" s="39"/>
      <c r="I763" s="39"/>
      <c r="J763" s="39"/>
      <c r="K763" s="39" t="s">
        <v>2040</v>
      </c>
      <c r="L763" s="39" t="s">
        <v>2041</v>
      </c>
      <c r="M763" s="39" t="s">
        <v>2887</v>
      </c>
      <c r="N763" s="39" t="s">
        <v>519</v>
      </c>
      <c r="O763" s="39" t="s">
        <v>2870</v>
      </c>
      <c r="P763" s="39" t="str">
        <f t="shared" si="11"/>
        <v>CCM Born</v>
      </c>
      <c r="Q763" s="39">
        <v>238</v>
      </c>
      <c r="R763" s="68" t="s">
        <v>2</v>
      </c>
    </row>
    <row r="764" spans="1:18" x14ac:dyDescent="0.3">
      <c r="A764" s="67" t="s">
        <v>5355</v>
      </c>
      <c r="B764" s="39" t="s">
        <v>3579</v>
      </c>
      <c r="C764" s="39"/>
      <c r="D764" s="39"/>
      <c r="E764" s="39"/>
      <c r="F764" s="39"/>
      <c r="G764" s="39"/>
      <c r="H764" s="39"/>
      <c r="I764" s="39"/>
      <c r="J764" s="39"/>
      <c r="K764" s="39" t="s">
        <v>885</v>
      </c>
      <c r="L764" s="39" t="s">
        <v>886</v>
      </c>
      <c r="M764" s="39" t="s">
        <v>3095</v>
      </c>
      <c r="N764" s="39" t="s">
        <v>884</v>
      </c>
      <c r="O764" s="39" t="s">
        <v>2870</v>
      </c>
      <c r="P764" s="39" t="str">
        <f t="shared" si="11"/>
        <v>CCM Born</v>
      </c>
      <c r="Q764" s="39">
        <v>1</v>
      </c>
      <c r="R764" s="68" t="s">
        <v>2</v>
      </c>
    </row>
    <row r="765" spans="1:18" x14ac:dyDescent="0.3">
      <c r="A765" s="67" t="s">
        <v>5356</v>
      </c>
      <c r="B765" s="39" t="s">
        <v>3580</v>
      </c>
      <c r="C765" s="39"/>
      <c r="D765" s="39"/>
      <c r="E765" s="39"/>
      <c r="F765" s="39"/>
      <c r="G765" s="39"/>
      <c r="H765" s="39"/>
      <c r="I765" s="39"/>
      <c r="J765" s="39"/>
      <c r="K765" s="39" t="s">
        <v>662</v>
      </c>
      <c r="L765" s="39" t="s">
        <v>663</v>
      </c>
      <c r="M765" s="39" t="s">
        <v>2887</v>
      </c>
      <c r="N765" s="39" t="s">
        <v>519</v>
      </c>
      <c r="O765" s="39" t="s">
        <v>2870</v>
      </c>
      <c r="P765" s="39" t="str">
        <f t="shared" si="11"/>
        <v>CCM Born</v>
      </c>
      <c r="Q765" s="39">
        <v>331</v>
      </c>
      <c r="R765" s="68" t="s">
        <v>2</v>
      </c>
    </row>
    <row r="766" spans="1:18" x14ac:dyDescent="0.3">
      <c r="A766" s="67" t="s">
        <v>5357</v>
      </c>
      <c r="B766" s="39" t="s">
        <v>3581</v>
      </c>
      <c r="C766" s="39"/>
      <c r="D766" s="39"/>
      <c r="E766" s="39"/>
      <c r="F766" s="39"/>
      <c r="G766" s="39"/>
      <c r="H766" s="39"/>
      <c r="I766" s="39"/>
      <c r="J766" s="39"/>
      <c r="K766" s="39" t="s">
        <v>2156</v>
      </c>
      <c r="L766" s="39" t="s">
        <v>2157</v>
      </c>
      <c r="M766" s="39" t="s">
        <v>2985</v>
      </c>
      <c r="N766" s="39" t="s">
        <v>2133</v>
      </c>
      <c r="O766" s="39" t="s">
        <v>2870</v>
      </c>
      <c r="P766" s="39" t="str">
        <f t="shared" si="11"/>
        <v>CCM Born</v>
      </c>
      <c r="Q766" s="39">
        <v>1</v>
      </c>
      <c r="R766" s="68" t="s">
        <v>2</v>
      </c>
    </row>
    <row r="767" spans="1:18" x14ac:dyDescent="0.3">
      <c r="A767" s="67" t="s">
        <v>5358</v>
      </c>
      <c r="B767" s="39" t="s">
        <v>3582</v>
      </c>
      <c r="C767" s="39"/>
      <c r="D767" s="39"/>
      <c r="E767" s="39"/>
      <c r="F767" s="39"/>
      <c r="G767" s="39"/>
      <c r="H767" s="39"/>
      <c r="I767" s="39"/>
      <c r="J767" s="39"/>
      <c r="K767" s="39" t="s">
        <v>2134</v>
      </c>
      <c r="L767" s="39" t="s">
        <v>2135</v>
      </c>
      <c r="M767" s="39" t="s">
        <v>2985</v>
      </c>
      <c r="N767" s="39" t="s">
        <v>2133</v>
      </c>
      <c r="O767" s="39" t="s">
        <v>2870</v>
      </c>
      <c r="P767" s="39" t="str">
        <f t="shared" si="11"/>
        <v>CCM Born</v>
      </c>
      <c r="Q767" s="39">
        <v>1</v>
      </c>
      <c r="R767" s="68" t="s">
        <v>2</v>
      </c>
    </row>
    <row r="768" spans="1:18" x14ac:dyDescent="0.3">
      <c r="A768" s="67" t="s">
        <v>5359</v>
      </c>
      <c r="B768" s="39" t="s">
        <v>3583</v>
      </c>
      <c r="C768" s="39"/>
      <c r="D768" s="39"/>
      <c r="E768" s="39"/>
      <c r="F768" s="39"/>
      <c r="G768" s="39"/>
      <c r="H768" s="39"/>
      <c r="I768" s="39"/>
      <c r="J768" s="39"/>
      <c r="K768" s="39" t="s">
        <v>2897</v>
      </c>
      <c r="L768" s="39" t="s">
        <v>2133</v>
      </c>
      <c r="M768" s="39" t="s">
        <v>2985</v>
      </c>
      <c r="N768" s="39" t="s">
        <v>2133</v>
      </c>
      <c r="O768" s="39" t="s">
        <v>2870</v>
      </c>
      <c r="P768" s="39" t="str">
        <f t="shared" si="11"/>
        <v>CCM Born</v>
      </c>
      <c r="Q768" s="39">
        <v>1</v>
      </c>
      <c r="R768" s="68" t="s">
        <v>2</v>
      </c>
    </row>
    <row r="769" spans="1:18" x14ac:dyDescent="0.3">
      <c r="A769" s="67" t="s">
        <v>5360</v>
      </c>
      <c r="B769" s="39" t="s">
        <v>3584</v>
      </c>
      <c r="C769" s="39"/>
      <c r="D769" s="39"/>
      <c r="E769" s="39"/>
      <c r="F769" s="39"/>
      <c r="G769" s="39"/>
      <c r="H769" s="39"/>
      <c r="I769" s="39"/>
      <c r="J769" s="39"/>
      <c r="K769" s="39" t="s">
        <v>459</v>
      </c>
      <c r="L769" s="39" t="s">
        <v>460</v>
      </c>
      <c r="M769" s="39" t="s">
        <v>3088</v>
      </c>
      <c r="N769" s="39" t="s">
        <v>114</v>
      </c>
      <c r="O769" s="39" t="s">
        <v>2870</v>
      </c>
      <c r="P769" s="39" t="str">
        <f t="shared" si="11"/>
        <v>CCM Born</v>
      </c>
      <c r="Q769" s="39">
        <v>27</v>
      </c>
      <c r="R769" s="68" t="s">
        <v>2</v>
      </c>
    </row>
    <row r="770" spans="1:18" x14ac:dyDescent="0.3">
      <c r="A770" s="67" t="s">
        <v>5361</v>
      </c>
      <c r="B770" s="39" t="s">
        <v>3585</v>
      </c>
      <c r="C770" s="39"/>
      <c r="D770" s="39"/>
      <c r="E770" s="39"/>
      <c r="F770" s="39"/>
      <c r="G770" s="39"/>
      <c r="H770" s="39"/>
      <c r="I770" s="39"/>
      <c r="J770" s="39"/>
      <c r="K770" s="39" t="s">
        <v>2897</v>
      </c>
      <c r="L770" s="39" t="s">
        <v>2133</v>
      </c>
      <c r="M770" s="39" t="s">
        <v>2985</v>
      </c>
      <c r="N770" s="39" t="s">
        <v>2133</v>
      </c>
      <c r="O770" s="39" t="s">
        <v>2870</v>
      </c>
      <c r="P770" s="39" t="str">
        <f t="shared" si="11"/>
        <v>CCM Born</v>
      </c>
      <c r="Q770" s="39">
        <v>1</v>
      </c>
      <c r="R770" s="68" t="s">
        <v>2</v>
      </c>
    </row>
    <row r="771" spans="1:18" x14ac:dyDescent="0.3">
      <c r="A771" s="67" t="s">
        <v>5362</v>
      </c>
      <c r="B771" s="39" t="s">
        <v>3586</v>
      </c>
      <c r="C771" s="39"/>
      <c r="D771" s="39"/>
      <c r="E771" s="39"/>
      <c r="F771" s="39"/>
      <c r="G771" s="39"/>
      <c r="H771" s="39"/>
      <c r="I771" s="39"/>
      <c r="J771" s="39"/>
      <c r="K771" s="39" t="s">
        <v>2946</v>
      </c>
      <c r="L771" s="39" t="s">
        <v>6705</v>
      </c>
      <c r="M771" s="39" t="s">
        <v>2985</v>
      </c>
      <c r="N771" s="39" t="s">
        <v>2133</v>
      </c>
      <c r="O771" s="39" t="s">
        <v>2870</v>
      </c>
      <c r="P771" s="39" t="str">
        <f t="shared" si="11"/>
        <v>CCM Born</v>
      </c>
      <c r="Q771" s="39">
        <v>1</v>
      </c>
      <c r="R771" s="68" t="s">
        <v>2</v>
      </c>
    </row>
    <row r="772" spans="1:18" x14ac:dyDescent="0.3">
      <c r="A772" s="67" t="s">
        <v>5363</v>
      </c>
      <c r="B772" s="39" t="s">
        <v>3587</v>
      </c>
      <c r="C772" s="39"/>
      <c r="D772" s="39"/>
      <c r="E772" s="39"/>
      <c r="F772" s="39"/>
      <c r="G772" s="39"/>
      <c r="H772" s="39"/>
      <c r="I772" s="39"/>
      <c r="J772" s="39"/>
      <c r="K772" s="39" t="s">
        <v>2948</v>
      </c>
      <c r="L772" s="39" t="s">
        <v>6706</v>
      </c>
      <c r="M772" s="39" t="s">
        <v>2884</v>
      </c>
      <c r="N772" s="39" t="s">
        <v>139</v>
      </c>
      <c r="O772" s="39" t="s">
        <v>2870</v>
      </c>
      <c r="P772" s="39" t="str">
        <f t="shared" si="11"/>
        <v>CCM Born</v>
      </c>
      <c r="Q772" s="39">
        <v>1</v>
      </c>
      <c r="R772" s="68" t="s">
        <v>2</v>
      </c>
    </row>
    <row r="773" spans="1:18" x14ac:dyDescent="0.3">
      <c r="A773" s="67" t="s">
        <v>5364</v>
      </c>
      <c r="B773" s="39" t="s">
        <v>3588</v>
      </c>
      <c r="C773" s="39"/>
      <c r="D773" s="39"/>
      <c r="E773" s="39"/>
      <c r="F773" s="39"/>
      <c r="G773" s="39"/>
      <c r="H773" s="39"/>
      <c r="I773" s="39"/>
      <c r="J773" s="39"/>
      <c r="K773" s="39" t="s">
        <v>2897</v>
      </c>
      <c r="L773" s="39" t="s">
        <v>2133</v>
      </c>
      <c r="M773" s="39" t="s">
        <v>2985</v>
      </c>
      <c r="N773" s="39" t="s">
        <v>2133</v>
      </c>
      <c r="O773" s="39" t="s">
        <v>2870</v>
      </c>
      <c r="P773" s="39" t="str">
        <f t="shared" si="11"/>
        <v>CCM Born</v>
      </c>
      <c r="Q773" s="39">
        <v>18</v>
      </c>
      <c r="R773" s="68" t="s">
        <v>2</v>
      </c>
    </row>
    <row r="774" spans="1:18" x14ac:dyDescent="0.3">
      <c r="A774" s="67" t="s">
        <v>5365</v>
      </c>
      <c r="B774" s="39" t="s">
        <v>3589</v>
      </c>
      <c r="C774" s="39"/>
      <c r="D774" s="39"/>
      <c r="E774" s="39"/>
      <c r="F774" s="39"/>
      <c r="G774" s="39"/>
      <c r="H774" s="39"/>
      <c r="I774" s="39"/>
      <c r="J774" s="39"/>
      <c r="K774" s="39" t="s">
        <v>2897</v>
      </c>
      <c r="L774" s="39" t="s">
        <v>2133</v>
      </c>
      <c r="M774" s="39" t="s">
        <v>2985</v>
      </c>
      <c r="N774" s="39" t="s">
        <v>2133</v>
      </c>
      <c r="O774" s="39" t="s">
        <v>2870</v>
      </c>
      <c r="P774" s="39" t="str">
        <f t="shared" si="11"/>
        <v>CCM Born</v>
      </c>
      <c r="Q774" s="39">
        <v>1</v>
      </c>
      <c r="R774" s="68" t="s">
        <v>2</v>
      </c>
    </row>
    <row r="775" spans="1:18" x14ac:dyDescent="0.3">
      <c r="A775" s="67" t="s">
        <v>5366</v>
      </c>
      <c r="B775" s="39" t="s">
        <v>3590</v>
      </c>
      <c r="C775" s="39"/>
      <c r="D775" s="39"/>
      <c r="E775" s="39"/>
      <c r="F775" s="39"/>
      <c r="G775" s="39"/>
      <c r="H775" s="39"/>
      <c r="I775" s="39"/>
      <c r="J775" s="39"/>
      <c r="K775" s="39" t="s">
        <v>2897</v>
      </c>
      <c r="L775" s="39" t="s">
        <v>2133</v>
      </c>
      <c r="M775" s="39" t="s">
        <v>2985</v>
      </c>
      <c r="N775" s="39" t="s">
        <v>2133</v>
      </c>
      <c r="O775" s="39" t="s">
        <v>2870</v>
      </c>
      <c r="P775" s="39" t="str">
        <f t="shared" si="11"/>
        <v>CCM Born</v>
      </c>
      <c r="Q775" s="39">
        <v>1</v>
      </c>
      <c r="R775" s="68" t="s">
        <v>2</v>
      </c>
    </row>
    <row r="776" spans="1:18" x14ac:dyDescent="0.3">
      <c r="A776" s="67" t="s">
        <v>5367</v>
      </c>
      <c r="B776" s="39" t="s">
        <v>3591</v>
      </c>
      <c r="C776" s="39"/>
      <c r="D776" s="39"/>
      <c r="E776" s="39"/>
      <c r="F776" s="39"/>
      <c r="G776" s="39"/>
      <c r="H776" s="39"/>
      <c r="I776" s="39"/>
      <c r="J776" s="39"/>
      <c r="K776" s="39" t="s">
        <v>2897</v>
      </c>
      <c r="L776" s="39" t="s">
        <v>2133</v>
      </c>
      <c r="M776" s="39" t="s">
        <v>2985</v>
      </c>
      <c r="N776" s="39" t="s">
        <v>2133</v>
      </c>
      <c r="O776" s="39" t="s">
        <v>2870</v>
      </c>
      <c r="P776" s="39" t="str">
        <f t="shared" ref="P776:P839" si="12">_xlfn.XLOOKUP(O776,$X$12:$X$14,$Z$12:$Z$14)</f>
        <v>CCM Born</v>
      </c>
      <c r="Q776" s="39">
        <v>1</v>
      </c>
      <c r="R776" s="68" t="s">
        <v>2</v>
      </c>
    </row>
    <row r="777" spans="1:18" x14ac:dyDescent="0.3">
      <c r="A777" s="67" t="s">
        <v>5368</v>
      </c>
      <c r="B777" s="39" t="s">
        <v>3592</v>
      </c>
      <c r="C777" s="39"/>
      <c r="D777" s="39"/>
      <c r="E777" s="39"/>
      <c r="F777" s="39"/>
      <c r="G777" s="39"/>
      <c r="H777" s="39"/>
      <c r="I777" s="39"/>
      <c r="J777" s="39"/>
      <c r="K777" s="39" t="s">
        <v>657</v>
      </c>
      <c r="L777" s="39" t="s">
        <v>658</v>
      </c>
      <c r="M777" s="39" t="s">
        <v>2887</v>
      </c>
      <c r="N777" s="39" t="s">
        <v>519</v>
      </c>
      <c r="O777" s="39" t="s">
        <v>2870</v>
      </c>
      <c r="P777" s="39" t="str">
        <f t="shared" si="12"/>
        <v>CCM Born</v>
      </c>
      <c r="Q777" s="39">
        <v>2</v>
      </c>
      <c r="R777" s="68" t="s">
        <v>2</v>
      </c>
    </row>
    <row r="778" spans="1:18" x14ac:dyDescent="0.3">
      <c r="A778" s="67" t="s">
        <v>5369</v>
      </c>
      <c r="B778" s="39" t="s">
        <v>3593</v>
      </c>
      <c r="C778" s="39"/>
      <c r="D778" s="39"/>
      <c r="E778" s="39"/>
      <c r="F778" s="39"/>
      <c r="G778" s="39"/>
      <c r="H778" s="39"/>
      <c r="I778" s="39"/>
      <c r="J778" s="39"/>
      <c r="K778" s="39" t="s">
        <v>688</v>
      </c>
      <c r="L778" s="39" t="s">
        <v>689</v>
      </c>
      <c r="M778" s="39" t="s">
        <v>2887</v>
      </c>
      <c r="N778" s="39" t="s">
        <v>519</v>
      </c>
      <c r="O778" s="39" t="s">
        <v>2870</v>
      </c>
      <c r="P778" s="39" t="str">
        <f t="shared" si="12"/>
        <v>CCM Born</v>
      </c>
      <c r="Q778" s="39">
        <v>36</v>
      </c>
      <c r="R778" s="68" t="s">
        <v>2</v>
      </c>
    </row>
    <row r="779" spans="1:18" x14ac:dyDescent="0.3">
      <c r="A779" s="67" t="s">
        <v>5370</v>
      </c>
      <c r="B779" s="39" t="s">
        <v>3594</v>
      </c>
      <c r="C779" s="39"/>
      <c r="D779" s="39"/>
      <c r="E779" s="39"/>
      <c r="F779" s="39"/>
      <c r="G779" s="39"/>
      <c r="H779" s="39"/>
      <c r="I779" s="39"/>
      <c r="J779" s="39"/>
      <c r="K779" s="39" t="s">
        <v>2178</v>
      </c>
      <c r="L779" s="39" t="s">
        <v>2179</v>
      </c>
      <c r="M779" s="39" t="s">
        <v>2887</v>
      </c>
      <c r="N779" s="39" t="s">
        <v>519</v>
      </c>
      <c r="O779" s="39" t="s">
        <v>2870</v>
      </c>
      <c r="P779" s="39" t="str">
        <f t="shared" si="12"/>
        <v>CCM Born</v>
      </c>
      <c r="Q779" s="39">
        <v>1226</v>
      </c>
      <c r="R779" s="68" t="s">
        <v>2</v>
      </c>
    </row>
    <row r="780" spans="1:18" x14ac:dyDescent="0.3">
      <c r="A780" s="67" t="s">
        <v>5371</v>
      </c>
      <c r="B780" s="39" t="s">
        <v>3595</v>
      </c>
      <c r="C780" s="39"/>
      <c r="D780" s="39"/>
      <c r="E780" s="39"/>
      <c r="F780" s="39"/>
      <c r="G780" s="39"/>
      <c r="H780" s="39"/>
      <c r="I780" s="39"/>
      <c r="J780" s="39"/>
      <c r="K780" s="39" t="s">
        <v>2270</v>
      </c>
      <c r="L780" s="39" t="s">
        <v>2271</v>
      </c>
      <c r="M780" s="39" t="s">
        <v>2887</v>
      </c>
      <c r="N780" s="39" t="s">
        <v>519</v>
      </c>
      <c r="O780" s="39" t="s">
        <v>2870</v>
      </c>
      <c r="P780" s="39" t="str">
        <f t="shared" si="12"/>
        <v>CCM Born</v>
      </c>
      <c r="Q780" s="39">
        <v>2</v>
      </c>
      <c r="R780" s="68" t="s">
        <v>2</v>
      </c>
    </row>
    <row r="781" spans="1:18" x14ac:dyDescent="0.3">
      <c r="A781" s="67" t="s">
        <v>5372</v>
      </c>
      <c r="B781" s="39" t="s">
        <v>3596</v>
      </c>
      <c r="C781" s="39"/>
      <c r="D781" s="39"/>
      <c r="E781" s="39"/>
      <c r="F781" s="39"/>
      <c r="G781" s="39"/>
      <c r="H781" s="39"/>
      <c r="I781" s="39"/>
      <c r="J781" s="39"/>
      <c r="K781" s="39" t="s">
        <v>2189</v>
      </c>
      <c r="L781" s="39" t="s">
        <v>2190</v>
      </c>
      <c r="M781" s="39" t="s">
        <v>2887</v>
      </c>
      <c r="N781" s="39" t="s">
        <v>519</v>
      </c>
      <c r="O781" s="39" t="s">
        <v>2870</v>
      </c>
      <c r="P781" s="39" t="str">
        <f t="shared" si="12"/>
        <v>CCM Born</v>
      </c>
      <c r="Q781" s="39">
        <v>140</v>
      </c>
      <c r="R781" s="68" t="s">
        <v>2</v>
      </c>
    </row>
    <row r="782" spans="1:18" x14ac:dyDescent="0.3">
      <c r="A782" s="67" t="s">
        <v>5373</v>
      </c>
      <c r="B782" s="39" t="s">
        <v>3597</v>
      </c>
      <c r="C782" s="39"/>
      <c r="D782" s="39"/>
      <c r="E782" s="39"/>
      <c r="F782" s="39"/>
      <c r="G782" s="39"/>
      <c r="H782" s="39"/>
      <c r="I782" s="39"/>
      <c r="J782" s="39"/>
      <c r="K782" s="39" t="s">
        <v>2054</v>
      </c>
      <c r="L782" s="39" t="s">
        <v>2055</v>
      </c>
      <c r="M782" s="39" t="s">
        <v>2887</v>
      </c>
      <c r="N782" s="39" t="s">
        <v>519</v>
      </c>
      <c r="O782" s="39" t="s">
        <v>2870</v>
      </c>
      <c r="P782" s="39" t="str">
        <f t="shared" si="12"/>
        <v>CCM Born</v>
      </c>
      <c r="Q782" s="39">
        <v>240</v>
      </c>
      <c r="R782" s="68" t="s">
        <v>2</v>
      </c>
    </row>
    <row r="783" spans="1:18" x14ac:dyDescent="0.3">
      <c r="A783" s="67" t="s">
        <v>5374</v>
      </c>
      <c r="B783" s="39" t="s">
        <v>3598</v>
      </c>
      <c r="C783" s="39"/>
      <c r="D783" s="39"/>
      <c r="E783" s="39"/>
      <c r="F783" s="39"/>
      <c r="G783" s="39"/>
      <c r="H783" s="39"/>
      <c r="I783" s="39"/>
      <c r="J783" s="39"/>
      <c r="K783" s="39" t="s">
        <v>2189</v>
      </c>
      <c r="L783" s="39" t="s">
        <v>2190</v>
      </c>
      <c r="M783" s="39" t="s">
        <v>2887</v>
      </c>
      <c r="N783" s="39" t="s">
        <v>519</v>
      </c>
      <c r="O783" s="39" t="s">
        <v>2870</v>
      </c>
      <c r="P783" s="39" t="str">
        <f t="shared" si="12"/>
        <v>CCM Born</v>
      </c>
      <c r="Q783" s="39">
        <v>240</v>
      </c>
      <c r="R783" s="68" t="s">
        <v>2</v>
      </c>
    </row>
    <row r="784" spans="1:18" x14ac:dyDescent="0.3">
      <c r="A784" s="67" t="s">
        <v>5375</v>
      </c>
      <c r="B784" s="39" t="s">
        <v>3599</v>
      </c>
      <c r="C784" s="39"/>
      <c r="D784" s="39"/>
      <c r="E784" s="39"/>
      <c r="F784" s="39"/>
      <c r="G784" s="39"/>
      <c r="H784" s="39"/>
      <c r="I784" s="39"/>
      <c r="J784" s="39"/>
      <c r="K784" s="39" t="s">
        <v>2189</v>
      </c>
      <c r="L784" s="39" t="s">
        <v>2190</v>
      </c>
      <c r="M784" s="39" t="s">
        <v>2887</v>
      </c>
      <c r="N784" s="39" t="s">
        <v>519</v>
      </c>
      <c r="O784" s="39" t="s">
        <v>2870</v>
      </c>
      <c r="P784" s="39" t="str">
        <f t="shared" si="12"/>
        <v>CCM Born</v>
      </c>
      <c r="Q784" s="39">
        <v>333</v>
      </c>
      <c r="R784" s="68" t="s">
        <v>2</v>
      </c>
    </row>
    <row r="785" spans="1:18" x14ac:dyDescent="0.3">
      <c r="A785" s="67" t="s">
        <v>5376</v>
      </c>
      <c r="B785" s="39" t="s">
        <v>3600</v>
      </c>
      <c r="C785" s="39"/>
      <c r="D785" s="39"/>
      <c r="E785" s="39"/>
      <c r="F785" s="39"/>
      <c r="G785" s="39"/>
      <c r="H785" s="39"/>
      <c r="I785" s="39"/>
      <c r="J785" s="39"/>
      <c r="K785" s="39" t="s">
        <v>2189</v>
      </c>
      <c r="L785" s="39" t="s">
        <v>2190</v>
      </c>
      <c r="M785" s="39" t="s">
        <v>2887</v>
      </c>
      <c r="N785" s="39" t="s">
        <v>519</v>
      </c>
      <c r="O785" s="39" t="s">
        <v>2870</v>
      </c>
      <c r="P785" s="39" t="str">
        <f t="shared" si="12"/>
        <v>CCM Born</v>
      </c>
      <c r="Q785" s="39">
        <v>255</v>
      </c>
      <c r="R785" s="68" t="s">
        <v>2</v>
      </c>
    </row>
    <row r="786" spans="1:18" x14ac:dyDescent="0.3">
      <c r="A786" s="67" t="s">
        <v>5377</v>
      </c>
      <c r="B786" s="39" t="s">
        <v>3601</v>
      </c>
      <c r="C786" s="39"/>
      <c r="D786" s="39"/>
      <c r="E786" s="39"/>
      <c r="F786" s="39"/>
      <c r="G786" s="39"/>
      <c r="H786" s="39"/>
      <c r="I786" s="39"/>
      <c r="J786" s="39"/>
      <c r="K786" s="39" t="s">
        <v>2189</v>
      </c>
      <c r="L786" s="39" t="s">
        <v>2190</v>
      </c>
      <c r="M786" s="39" t="s">
        <v>2887</v>
      </c>
      <c r="N786" s="39" t="s">
        <v>519</v>
      </c>
      <c r="O786" s="39" t="s">
        <v>2870</v>
      </c>
      <c r="P786" s="39" t="str">
        <f t="shared" si="12"/>
        <v>CCM Born</v>
      </c>
      <c r="Q786" s="39">
        <v>240</v>
      </c>
      <c r="R786" s="68" t="s">
        <v>2</v>
      </c>
    </row>
    <row r="787" spans="1:18" x14ac:dyDescent="0.3">
      <c r="A787" s="67" t="s">
        <v>5378</v>
      </c>
      <c r="B787" s="39" t="s">
        <v>3602</v>
      </c>
      <c r="C787" s="39"/>
      <c r="D787" s="39"/>
      <c r="E787" s="39"/>
      <c r="F787" s="39"/>
      <c r="G787" s="39"/>
      <c r="H787" s="39"/>
      <c r="I787" s="39"/>
      <c r="J787" s="39"/>
      <c r="K787" s="39" t="s">
        <v>2189</v>
      </c>
      <c r="L787" s="39" t="s">
        <v>2190</v>
      </c>
      <c r="M787" s="39" t="s">
        <v>2887</v>
      </c>
      <c r="N787" s="39" t="s">
        <v>519</v>
      </c>
      <c r="O787" s="39" t="s">
        <v>2870</v>
      </c>
      <c r="P787" s="39" t="str">
        <f t="shared" si="12"/>
        <v>CCM Born</v>
      </c>
      <c r="Q787" s="39">
        <v>60</v>
      </c>
      <c r="R787" s="68" t="s">
        <v>2</v>
      </c>
    </row>
    <row r="788" spans="1:18" x14ac:dyDescent="0.3">
      <c r="A788" s="67" t="s">
        <v>5379</v>
      </c>
      <c r="B788" s="39" t="s">
        <v>3603</v>
      </c>
      <c r="C788" s="39"/>
      <c r="D788" s="39"/>
      <c r="E788" s="39"/>
      <c r="F788" s="39"/>
      <c r="G788" s="39"/>
      <c r="H788" s="39"/>
      <c r="I788" s="39"/>
      <c r="J788" s="39"/>
      <c r="K788" s="39" t="s">
        <v>2189</v>
      </c>
      <c r="L788" s="39" t="s">
        <v>2190</v>
      </c>
      <c r="M788" s="39" t="s">
        <v>2887</v>
      </c>
      <c r="N788" s="39" t="s">
        <v>519</v>
      </c>
      <c r="O788" s="39" t="s">
        <v>2870</v>
      </c>
      <c r="P788" s="39" t="str">
        <f t="shared" si="12"/>
        <v>CCM Born</v>
      </c>
      <c r="Q788" s="39">
        <v>36</v>
      </c>
      <c r="R788" s="68" t="s">
        <v>2</v>
      </c>
    </row>
    <row r="789" spans="1:18" x14ac:dyDescent="0.3">
      <c r="A789" s="67" t="s">
        <v>5380</v>
      </c>
      <c r="B789" s="39" t="s">
        <v>3604</v>
      </c>
      <c r="C789" s="39"/>
      <c r="D789" s="39"/>
      <c r="E789" s="39"/>
      <c r="F789" s="39"/>
      <c r="G789" s="39"/>
      <c r="H789" s="39"/>
      <c r="I789" s="39"/>
      <c r="J789" s="39"/>
      <c r="K789" s="39" t="s">
        <v>672</v>
      </c>
      <c r="L789" s="39" t="s">
        <v>673</v>
      </c>
      <c r="M789" s="39" t="s">
        <v>2887</v>
      </c>
      <c r="N789" s="39" t="s">
        <v>519</v>
      </c>
      <c r="O789" s="39" t="s">
        <v>2870</v>
      </c>
      <c r="P789" s="39" t="str">
        <f t="shared" si="12"/>
        <v>CCM Born</v>
      </c>
      <c r="Q789" s="39">
        <v>56</v>
      </c>
      <c r="R789" s="68" t="s">
        <v>2</v>
      </c>
    </row>
    <row r="790" spans="1:18" x14ac:dyDescent="0.3">
      <c r="A790" s="67" t="s">
        <v>5381</v>
      </c>
      <c r="B790" s="39" t="s">
        <v>3605</v>
      </c>
      <c r="C790" s="39"/>
      <c r="D790" s="39"/>
      <c r="E790" s="39"/>
      <c r="F790" s="39"/>
      <c r="G790" s="39"/>
      <c r="H790" s="39"/>
      <c r="I790" s="39"/>
      <c r="J790" s="39"/>
      <c r="K790" s="39" t="s">
        <v>2018</v>
      </c>
      <c r="L790" s="39" t="s">
        <v>2019</v>
      </c>
      <c r="M790" s="39" t="s">
        <v>2887</v>
      </c>
      <c r="N790" s="39" t="s">
        <v>519</v>
      </c>
      <c r="O790" s="39" t="s">
        <v>2870</v>
      </c>
      <c r="P790" s="39" t="str">
        <f t="shared" si="12"/>
        <v>CCM Born</v>
      </c>
      <c r="Q790" s="39">
        <v>4</v>
      </c>
      <c r="R790" s="68" t="s">
        <v>2</v>
      </c>
    </row>
    <row r="791" spans="1:18" x14ac:dyDescent="0.3">
      <c r="A791" s="67" t="s">
        <v>5382</v>
      </c>
      <c r="B791" s="39" t="s">
        <v>3606</v>
      </c>
      <c r="C791" s="39"/>
      <c r="D791" s="39"/>
      <c r="E791" s="39"/>
      <c r="F791" s="39"/>
      <c r="G791" s="39"/>
      <c r="H791" s="39"/>
      <c r="I791" s="39"/>
      <c r="J791" s="39"/>
      <c r="K791" s="39" t="s">
        <v>2033</v>
      </c>
      <c r="L791" s="39" t="s">
        <v>2034</v>
      </c>
      <c r="M791" s="39" t="s">
        <v>2887</v>
      </c>
      <c r="N791" s="39" t="s">
        <v>519</v>
      </c>
      <c r="O791" s="39" t="s">
        <v>2870</v>
      </c>
      <c r="P791" s="39" t="str">
        <f t="shared" si="12"/>
        <v>CCM Born</v>
      </c>
      <c r="Q791" s="39">
        <v>13</v>
      </c>
      <c r="R791" s="68" t="s">
        <v>2</v>
      </c>
    </row>
    <row r="792" spans="1:18" x14ac:dyDescent="0.3">
      <c r="A792" s="67" t="s">
        <v>5383</v>
      </c>
      <c r="B792" s="39" t="s">
        <v>3607</v>
      </c>
      <c r="C792" s="39"/>
      <c r="D792" s="39"/>
      <c r="E792" s="39"/>
      <c r="F792" s="39"/>
      <c r="G792" s="39"/>
      <c r="H792" s="39"/>
      <c r="I792" s="39"/>
      <c r="J792" s="39"/>
      <c r="K792" s="39" t="s">
        <v>1921</v>
      </c>
      <c r="L792" s="39" t="s">
        <v>1922</v>
      </c>
      <c r="M792" s="39" t="s">
        <v>2887</v>
      </c>
      <c r="N792" s="39" t="s">
        <v>519</v>
      </c>
      <c r="O792" s="39" t="s">
        <v>2870</v>
      </c>
      <c r="P792" s="39" t="str">
        <f t="shared" si="12"/>
        <v>CCM Born</v>
      </c>
      <c r="Q792" s="39">
        <v>123</v>
      </c>
      <c r="R792" s="68" t="s">
        <v>2</v>
      </c>
    </row>
    <row r="793" spans="1:18" x14ac:dyDescent="0.3">
      <c r="A793" s="67" t="s">
        <v>5384</v>
      </c>
      <c r="B793" s="39" t="s">
        <v>3608</v>
      </c>
      <c r="C793" s="39"/>
      <c r="D793" s="39"/>
      <c r="E793" s="39"/>
      <c r="F793" s="39"/>
      <c r="G793" s="39"/>
      <c r="H793" s="39"/>
      <c r="I793" s="39"/>
      <c r="J793" s="39"/>
      <c r="K793" s="39" t="s">
        <v>2018</v>
      </c>
      <c r="L793" s="39" t="s">
        <v>2019</v>
      </c>
      <c r="M793" s="39" t="s">
        <v>2887</v>
      </c>
      <c r="N793" s="39" t="s">
        <v>519</v>
      </c>
      <c r="O793" s="39" t="s">
        <v>2870</v>
      </c>
      <c r="P793" s="39" t="str">
        <f t="shared" si="12"/>
        <v>CCM Born</v>
      </c>
      <c r="Q793" s="39">
        <v>4</v>
      </c>
      <c r="R793" s="68" t="s">
        <v>2</v>
      </c>
    </row>
    <row r="794" spans="1:18" x14ac:dyDescent="0.3">
      <c r="A794" s="67" t="s">
        <v>5385</v>
      </c>
      <c r="B794" s="39" t="s">
        <v>3609</v>
      </c>
      <c r="C794" s="39"/>
      <c r="D794" s="39"/>
      <c r="E794" s="39"/>
      <c r="F794" s="39"/>
      <c r="G794" s="39"/>
      <c r="H794" s="39"/>
      <c r="I794" s="39"/>
      <c r="J794" s="39"/>
      <c r="K794" s="39" t="s">
        <v>1982</v>
      </c>
      <c r="L794" s="39" t="s">
        <v>1983</v>
      </c>
      <c r="M794" s="39" t="s">
        <v>2887</v>
      </c>
      <c r="N794" s="39" t="s">
        <v>519</v>
      </c>
      <c r="O794" s="39" t="s">
        <v>2870</v>
      </c>
      <c r="P794" s="39" t="str">
        <f t="shared" si="12"/>
        <v>CCM Born</v>
      </c>
      <c r="Q794" s="39">
        <v>11</v>
      </c>
      <c r="R794" s="68" t="s">
        <v>2</v>
      </c>
    </row>
    <row r="795" spans="1:18" x14ac:dyDescent="0.3">
      <c r="A795" s="67" t="s">
        <v>5386</v>
      </c>
      <c r="B795" s="39" t="s">
        <v>3610</v>
      </c>
      <c r="C795" s="39"/>
      <c r="D795" s="39"/>
      <c r="E795" s="39"/>
      <c r="F795" s="39"/>
      <c r="G795" s="39"/>
      <c r="H795" s="39"/>
      <c r="I795" s="39"/>
      <c r="J795" s="39"/>
      <c r="K795" s="39" t="s">
        <v>2018</v>
      </c>
      <c r="L795" s="39" t="s">
        <v>2019</v>
      </c>
      <c r="M795" s="39" t="s">
        <v>2887</v>
      </c>
      <c r="N795" s="39" t="s">
        <v>519</v>
      </c>
      <c r="O795" s="39" t="s">
        <v>2870</v>
      </c>
      <c r="P795" s="39" t="str">
        <f t="shared" si="12"/>
        <v>CCM Born</v>
      </c>
      <c r="Q795" s="39">
        <v>2</v>
      </c>
      <c r="R795" s="68" t="s">
        <v>2</v>
      </c>
    </row>
    <row r="796" spans="1:18" x14ac:dyDescent="0.3">
      <c r="A796" s="67" t="s">
        <v>5387</v>
      </c>
      <c r="B796" s="39" t="s">
        <v>3611</v>
      </c>
      <c r="C796" s="39"/>
      <c r="D796" s="39"/>
      <c r="E796" s="39"/>
      <c r="F796" s="39"/>
      <c r="G796" s="39"/>
      <c r="H796" s="39"/>
      <c r="I796" s="39"/>
      <c r="J796" s="39"/>
      <c r="K796" s="39" t="s">
        <v>547</v>
      </c>
      <c r="L796" s="39" t="s">
        <v>548</v>
      </c>
      <c r="M796" s="39" t="s">
        <v>2878</v>
      </c>
      <c r="N796" s="39" t="s">
        <v>541</v>
      </c>
      <c r="O796" s="39" t="s">
        <v>2870</v>
      </c>
      <c r="P796" s="39" t="str">
        <f t="shared" si="12"/>
        <v>CCM Born</v>
      </c>
      <c r="Q796" s="39">
        <v>5</v>
      </c>
      <c r="R796" s="68" t="s">
        <v>2</v>
      </c>
    </row>
    <row r="797" spans="1:18" x14ac:dyDescent="0.3">
      <c r="A797" s="67" t="s">
        <v>5388</v>
      </c>
      <c r="B797" s="39" t="s">
        <v>3611</v>
      </c>
      <c r="C797" s="39"/>
      <c r="D797" s="39"/>
      <c r="E797" s="39"/>
      <c r="F797" s="39"/>
      <c r="G797" s="39"/>
      <c r="H797" s="39"/>
      <c r="I797" s="39"/>
      <c r="J797" s="39"/>
      <c r="K797" s="39" t="s">
        <v>349</v>
      </c>
      <c r="L797" s="39" t="s">
        <v>350</v>
      </c>
      <c r="M797" s="39" t="s">
        <v>2973</v>
      </c>
      <c r="N797" s="39" t="s">
        <v>335</v>
      </c>
      <c r="O797" s="39" t="s">
        <v>2870</v>
      </c>
      <c r="P797" s="39" t="str">
        <f t="shared" si="12"/>
        <v>CCM Born</v>
      </c>
      <c r="Q797" s="39">
        <v>5</v>
      </c>
      <c r="R797" s="68" t="s">
        <v>2</v>
      </c>
    </row>
    <row r="798" spans="1:18" x14ac:dyDescent="0.3">
      <c r="A798" s="67" t="s">
        <v>5389</v>
      </c>
      <c r="B798" s="39" t="s">
        <v>3611</v>
      </c>
      <c r="C798" s="39"/>
      <c r="D798" s="39"/>
      <c r="E798" s="39"/>
      <c r="F798" s="39"/>
      <c r="G798" s="39"/>
      <c r="H798" s="39"/>
      <c r="I798" s="39"/>
      <c r="J798" s="39"/>
      <c r="K798" s="39" t="s">
        <v>336</v>
      </c>
      <c r="L798" s="39" t="s">
        <v>337</v>
      </c>
      <c r="M798" s="39" t="s">
        <v>2973</v>
      </c>
      <c r="N798" s="39" t="s">
        <v>335</v>
      </c>
      <c r="O798" s="39" t="s">
        <v>2870</v>
      </c>
      <c r="P798" s="39" t="str">
        <f t="shared" si="12"/>
        <v>CCM Born</v>
      </c>
      <c r="Q798" s="39">
        <v>5</v>
      </c>
      <c r="R798" s="68" t="s">
        <v>2</v>
      </c>
    </row>
    <row r="799" spans="1:18" x14ac:dyDescent="0.3">
      <c r="A799" s="67" t="s">
        <v>5390</v>
      </c>
      <c r="B799" s="39" t="s">
        <v>3611</v>
      </c>
      <c r="C799" s="39"/>
      <c r="D799" s="39"/>
      <c r="E799" s="39"/>
      <c r="F799" s="39"/>
      <c r="G799" s="39"/>
      <c r="H799" s="39"/>
      <c r="I799" s="39"/>
      <c r="J799" s="39"/>
      <c r="K799" s="39" t="s">
        <v>343</v>
      </c>
      <c r="L799" s="39" t="s">
        <v>344</v>
      </c>
      <c r="M799" s="39" t="s">
        <v>2973</v>
      </c>
      <c r="N799" s="39" t="s">
        <v>335</v>
      </c>
      <c r="O799" s="39" t="s">
        <v>2870</v>
      </c>
      <c r="P799" s="39" t="str">
        <f t="shared" si="12"/>
        <v>CCM Born</v>
      </c>
      <c r="Q799" s="39">
        <v>5</v>
      </c>
      <c r="R799" s="68" t="s">
        <v>2</v>
      </c>
    </row>
    <row r="800" spans="1:18" x14ac:dyDescent="0.3">
      <c r="A800" s="67" t="s">
        <v>5391</v>
      </c>
      <c r="B800" s="39" t="s">
        <v>3612</v>
      </c>
      <c r="C800" s="39"/>
      <c r="D800" s="39"/>
      <c r="E800" s="39"/>
      <c r="F800" s="39"/>
      <c r="G800" s="39"/>
      <c r="H800" s="39"/>
      <c r="I800" s="39"/>
      <c r="J800" s="39"/>
      <c r="K800" s="39" t="s">
        <v>2353</v>
      </c>
      <c r="L800" s="39" t="s">
        <v>2354</v>
      </c>
      <c r="M800" s="39" t="s">
        <v>2887</v>
      </c>
      <c r="N800" s="39" t="s">
        <v>519</v>
      </c>
      <c r="O800" s="39" t="s">
        <v>2870</v>
      </c>
      <c r="P800" s="39" t="str">
        <f t="shared" si="12"/>
        <v>CCM Born</v>
      </c>
      <c r="Q800" s="39">
        <v>4</v>
      </c>
      <c r="R800" s="68" t="s">
        <v>2</v>
      </c>
    </row>
    <row r="801" spans="1:18" x14ac:dyDescent="0.3">
      <c r="A801" s="67" t="s">
        <v>5392</v>
      </c>
      <c r="B801" s="39" t="s">
        <v>3613</v>
      </c>
      <c r="C801" s="39"/>
      <c r="D801" s="39"/>
      <c r="E801" s="39"/>
      <c r="F801" s="39"/>
      <c r="G801" s="39"/>
      <c r="H801" s="39"/>
      <c r="I801" s="39"/>
      <c r="J801" s="39"/>
      <c r="K801" s="39" t="s">
        <v>2353</v>
      </c>
      <c r="L801" s="39" t="s">
        <v>2354</v>
      </c>
      <c r="M801" s="39" t="s">
        <v>2887</v>
      </c>
      <c r="N801" s="39" t="s">
        <v>519</v>
      </c>
      <c r="O801" s="39" t="s">
        <v>2870</v>
      </c>
      <c r="P801" s="39" t="str">
        <f t="shared" si="12"/>
        <v>CCM Born</v>
      </c>
      <c r="Q801" s="39">
        <v>39</v>
      </c>
      <c r="R801" s="68" t="s">
        <v>2</v>
      </c>
    </row>
    <row r="802" spans="1:18" x14ac:dyDescent="0.3">
      <c r="A802" s="67" t="s">
        <v>5393</v>
      </c>
      <c r="B802" s="39" t="s">
        <v>3614</v>
      </c>
      <c r="C802" s="39"/>
      <c r="D802" s="39"/>
      <c r="E802" s="39"/>
      <c r="F802" s="39"/>
      <c r="G802" s="39"/>
      <c r="H802" s="39"/>
      <c r="I802" s="39"/>
      <c r="J802" s="39"/>
      <c r="K802" s="39" t="s">
        <v>2333</v>
      </c>
      <c r="L802" s="39" t="s">
        <v>2334</v>
      </c>
      <c r="M802" s="39" t="s">
        <v>2887</v>
      </c>
      <c r="N802" s="39" t="s">
        <v>519</v>
      </c>
      <c r="O802" s="39" t="s">
        <v>2870</v>
      </c>
      <c r="P802" s="39" t="str">
        <f t="shared" si="12"/>
        <v>CCM Born</v>
      </c>
      <c r="Q802" s="39">
        <v>692</v>
      </c>
      <c r="R802" s="68" t="s">
        <v>2</v>
      </c>
    </row>
    <row r="803" spans="1:18" x14ac:dyDescent="0.3">
      <c r="A803" s="67" t="s">
        <v>5394</v>
      </c>
      <c r="B803" s="39" t="s">
        <v>3615</v>
      </c>
      <c r="C803" s="39"/>
      <c r="D803" s="39"/>
      <c r="E803" s="39"/>
      <c r="F803" s="39"/>
      <c r="G803" s="39"/>
      <c r="H803" s="39"/>
      <c r="I803" s="39"/>
      <c r="J803" s="39"/>
      <c r="K803" s="39" t="s">
        <v>2333</v>
      </c>
      <c r="L803" s="39" t="s">
        <v>2334</v>
      </c>
      <c r="M803" s="39" t="s">
        <v>2887</v>
      </c>
      <c r="N803" s="39" t="s">
        <v>519</v>
      </c>
      <c r="O803" s="39" t="s">
        <v>2870</v>
      </c>
      <c r="P803" s="39" t="str">
        <f t="shared" si="12"/>
        <v>CCM Born</v>
      </c>
      <c r="Q803" s="39">
        <v>19</v>
      </c>
      <c r="R803" s="68" t="s">
        <v>2</v>
      </c>
    </row>
    <row r="804" spans="1:18" x14ac:dyDescent="0.3">
      <c r="A804" s="67" t="s">
        <v>5395</v>
      </c>
      <c r="B804" s="39" t="s">
        <v>3616</v>
      </c>
      <c r="C804" s="39"/>
      <c r="D804" s="39"/>
      <c r="E804" s="39"/>
      <c r="F804" s="39"/>
      <c r="G804" s="39"/>
      <c r="H804" s="39"/>
      <c r="I804" s="39"/>
      <c r="J804" s="39"/>
      <c r="K804" s="39" t="s">
        <v>2333</v>
      </c>
      <c r="L804" s="39" t="s">
        <v>2334</v>
      </c>
      <c r="M804" s="39" t="s">
        <v>2887</v>
      </c>
      <c r="N804" s="39" t="s">
        <v>519</v>
      </c>
      <c r="O804" s="39" t="s">
        <v>2870</v>
      </c>
      <c r="P804" s="39" t="str">
        <f t="shared" si="12"/>
        <v>CCM Born</v>
      </c>
      <c r="Q804" s="39">
        <v>4946</v>
      </c>
      <c r="R804" s="68" t="s">
        <v>2</v>
      </c>
    </row>
    <row r="805" spans="1:18" x14ac:dyDescent="0.3">
      <c r="A805" s="67" t="s">
        <v>5396</v>
      </c>
      <c r="B805" s="39" t="s">
        <v>3617</v>
      </c>
      <c r="C805" s="39"/>
      <c r="D805" s="39"/>
      <c r="E805" s="39"/>
      <c r="F805" s="39"/>
      <c r="G805" s="39"/>
      <c r="H805" s="39"/>
      <c r="I805" s="39"/>
      <c r="J805" s="39"/>
      <c r="K805" s="39" t="s">
        <v>2093</v>
      </c>
      <c r="L805" s="39" t="s">
        <v>2094</v>
      </c>
      <c r="M805" s="39" t="s">
        <v>2887</v>
      </c>
      <c r="N805" s="39" t="s">
        <v>519</v>
      </c>
      <c r="O805" s="39" t="s">
        <v>2870</v>
      </c>
      <c r="P805" s="39" t="str">
        <f t="shared" si="12"/>
        <v>CCM Born</v>
      </c>
      <c r="Q805" s="39">
        <v>2</v>
      </c>
      <c r="R805" s="68" t="s">
        <v>2</v>
      </c>
    </row>
    <row r="806" spans="1:18" x14ac:dyDescent="0.3">
      <c r="A806" s="67" t="s">
        <v>5397</v>
      </c>
      <c r="B806" s="39" t="s">
        <v>3618</v>
      </c>
      <c r="C806" s="39"/>
      <c r="D806" s="39"/>
      <c r="E806" s="39"/>
      <c r="F806" s="39"/>
      <c r="G806" s="39"/>
      <c r="H806" s="39"/>
      <c r="I806" s="39"/>
      <c r="J806" s="39"/>
      <c r="K806" s="39" t="s">
        <v>2033</v>
      </c>
      <c r="L806" s="39" t="s">
        <v>2034</v>
      </c>
      <c r="M806" s="39" t="s">
        <v>2887</v>
      </c>
      <c r="N806" s="39" t="s">
        <v>519</v>
      </c>
      <c r="O806" s="39" t="s">
        <v>2870</v>
      </c>
      <c r="P806" s="39" t="str">
        <f t="shared" si="12"/>
        <v>CCM Born</v>
      </c>
      <c r="Q806" s="39">
        <v>1</v>
      </c>
      <c r="R806" s="68" t="s">
        <v>2</v>
      </c>
    </row>
    <row r="807" spans="1:18" x14ac:dyDescent="0.3">
      <c r="A807" s="67" t="s">
        <v>5398</v>
      </c>
      <c r="B807" s="39" t="s">
        <v>3619</v>
      </c>
      <c r="C807" s="39"/>
      <c r="D807" s="39"/>
      <c r="E807" s="39"/>
      <c r="F807" s="39"/>
      <c r="G807" s="39"/>
      <c r="H807" s="39"/>
      <c r="I807" s="39"/>
      <c r="J807" s="39"/>
      <c r="K807" s="39" t="s">
        <v>2100</v>
      </c>
      <c r="L807" s="39" t="s">
        <v>2101</v>
      </c>
      <c r="M807" s="39" t="s">
        <v>2887</v>
      </c>
      <c r="N807" s="39" t="s">
        <v>519</v>
      </c>
      <c r="O807" s="39" t="s">
        <v>2870</v>
      </c>
      <c r="P807" s="39" t="str">
        <f t="shared" si="12"/>
        <v>CCM Born</v>
      </c>
      <c r="Q807" s="39">
        <v>588</v>
      </c>
      <c r="R807" s="68" t="s">
        <v>2</v>
      </c>
    </row>
    <row r="808" spans="1:18" x14ac:dyDescent="0.3">
      <c r="A808" s="67" t="s">
        <v>5399</v>
      </c>
      <c r="B808" s="39" t="s">
        <v>3620</v>
      </c>
      <c r="C808" s="39"/>
      <c r="D808" s="39"/>
      <c r="E808" s="39"/>
      <c r="F808" s="39"/>
      <c r="G808" s="39"/>
      <c r="H808" s="39"/>
      <c r="I808" s="39"/>
      <c r="J808" s="39"/>
      <c r="K808" s="39" t="s">
        <v>2033</v>
      </c>
      <c r="L808" s="39" t="s">
        <v>2034</v>
      </c>
      <c r="M808" s="39" t="s">
        <v>2887</v>
      </c>
      <c r="N808" s="39" t="s">
        <v>519</v>
      </c>
      <c r="O808" s="39" t="s">
        <v>2870</v>
      </c>
      <c r="P808" s="39" t="str">
        <f t="shared" si="12"/>
        <v>CCM Born</v>
      </c>
      <c r="Q808" s="39">
        <v>1</v>
      </c>
      <c r="R808" s="68" t="s">
        <v>2</v>
      </c>
    </row>
    <row r="809" spans="1:18" x14ac:dyDescent="0.3">
      <c r="A809" s="67" t="s">
        <v>5400</v>
      </c>
      <c r="B809" s="39" t="s">
        <v>3621</v>
      </c>
      <c r="C809" s="39"/>
      <c r="D809" s="39"/>
      <c r="E809" s="39"/>
      <c r="F809" s="39"/>
      <c r="G809" s="39"/>
      <c r="H809" s="39"/>
      <c r="I809" s="39"/>
      <c r="J809" s="39"/>
      <c r="K809" s="39" t="s">
        <v>2018</v>
      </c>
      <c r="L809" s="39" t="s">
        <v>2019</v>
      </c>
      <c r="M809" s="39" t="s">
        <v>2887</v>
      </c>
      <c r="N809" s="39" t="s">
        <v>519</v>
      </c>
      <c r="O809" s="39" t="s">
        <v>2870</v>
      </c>
      <c r="P809" s="39" t="str">
        <f t="shared" si="12"/>
        <v>CCM Born</v>
      </c>
      <c r="Q809" s="39">
        <v>2</v>
      </c>
      <c r="R809" s="68" t="s">
        <v>2</v>
      </c>
    </row>
    <row r="810" spans="1:18" x14ac:dyDescent="0.3">
      <c r="A810" s="67" t="s">
        <v>5401</v>
      </c>
      <c r="B810" s="39" t="s">
        <v>3622</v>
      </c>
      <c r="C810" s="39"/>
      <c r="D810" s="39"/>
      <c r="E810" s="39"/>
      <c r="F810" s="39"/>
      <c r="G810" s="39"/>
      <c r="H810" s="39"/>
      <c r="I810" s="39"/>
      <c r="J810" s="39"/>
      <c r="K810" s="39" t="s">
        <v>2897</v>
      </c>
      <c r="L810" s="39" t="s">
        <v>2133</v>
      </c>
      <c r="M810" s="39" t="s">
        <v>2985</v>
      </c>
      <c r="N810" s="39" t="s">
        <v>2133</v>
      </c>
      <c r="O810" s="39" t="s">
        <v>2870</v>
      </c>
      <c r="P810" s="39" t="str">
        <f t="shared" si="12"/>
        <v>CCM Born</v>
      </c>
      <c r="Q810" s="39">
        <v>11</v>
      </c>
      <c r="R810" s="68" t="s">
        <v>2</v>
      </c>
    </row>
    <row r="811" spans="1:18" x14ac:dyDescent="0.3">
      <c r="A811" s="67" t="s">
        <v>5402</v>
      </c>
      <c r="B811" s="39" t="s">
        <v>3623</v>
      </c>
      <c r="C811" s="39"/>
      <c r="D811" s="39"/>
      <c r="E811" s="39"/>
      <c r="F811" s="39"/>
      <c r="G811" s="39"/>
      <c r="H811" s="39"/>
      <c r="I811" s="39"/>
      <c r="J811" s="39"/>
      <c r="K811" s="39" t="s">
        <v>2897</v>
      </c>
      <c r="L811" s="39" t="s">
        <v>2133</v>
      </c>
      <c r="M811" s="39" t="s">
        <v>2985</v>
      </c>
      <c r="N811" s="39" t="s">
        <v>2133</v>
      </c>
      <c r="O811" s="39" t="s">
        <v>2870</v>
      </c>
      <c r="P811" s="39" t="str">
        <f t="shared" si="12"/>
        <v>CCM Born</v>
      </c>
      <c r="Q811" s="39">
        <v>2</v>
      </c>
      <c r="R811" s="68" t="s">
        <v>2</v>
      </c>
    </row>
    <row r="812" spans="1:18" x14ac:dyDescent="0.3">
      <c r="A812" s="67" t="s">
        <v>5403</v>
      </c>
      <c r="B812" s="39" t="s">
        <v>3624</v>
      </c>
      <c r="C812" s="39"/>
      <c r="D812" s="39"/>
      <c r="E812" s="39"/>
      <c r="F812" s="39"/>
      <c r="G812" s="39"/>
      <c r="H812" s="39"/>
      <c r="I812" s="39"/>
      <c r="J812" s="39"/>
      <c r="K812" s="39" t="s">
        <v>2897</v>
      </c>
      <c r="L812" s="39" t="s">
        <v>2133</v>
      </c>
      <c r="M812" s="39" t="s">
        <v>2985</v>
      </c>
      <c r="N812" s="39" t="s">
        <v>2133</v>
      </c>
      <c r="O812" s="39" t="s">
        <v>2870</v>
      </c>
      <c r="P812" s="39" t="str">
        <f t="shared" si="12"/>
        <v>CCM Born</v>
      </c>
      <c r="Q812" s="39">
        <v>2</v>
      </c>
      <c r="R812" s="68" t="s">
        <v>2</v>
      </c>
    </row>
    <row r="813" spans="1:18" x14ac:dyDescent="0.3">
      <c r="A813" s="67" t="s">
        <v>5404</v>
      </c>
      <c r="B813" s="39" t="s">
        <v>3625</v>
      </c>
      <c r="C813" s="39"/>
      <c r="D813" s="39"/>
      <c r="E813" s="39"/>
      <c r="F813" s="39"/>
      <c r="G813" s="39"/>
      <c r="H813" s="39"/>
      <c r="I813" s="39"/>
      <c r="J813" s="39"/>
      <c r="K813" s="39" t="s">
        <v>2897</v>
      </c>
      <c r="L813" s="39" t="s">
        <v>2133</v>
      </c>
      <c r="M813" s="39" t="s">
        <v>2985</v>
      </c>
      <c r="N813" s="39" t="s">
        <v>2133</v>
      </c>
      <c r="O813" s="39" t="s">
        <v>2870</v>
      </c>
      <c r="P813" s="39" t="str">
        <f t="shared" si="12"/>
        <v>CCM Born</v>
      </c>
      <c r="Q813" s="39">
        <v>175</v>
      </c>
      <c r="R813" s="68" t="s">
        <v>2</v>
      </c>
    </row>
    <row r="814" spans="1:18" x14ac:dyDescent="0.3">
      <c r="A814" s="67" t="s">
        <v>5405</v>
      </c>
      <c r="B814" s="39" t="s">
        <v>3626</v>
      </c>
      <c r="C814" s="39"/>
      <c r="D814" s="39"/>
      <c r="E814" s="39"/>
      <c r="F814" s="39"/>
      <c r="G814" s="39"/>
      <c r="H814" s="39"/>
      <c r="I814" s="39"/>
      <c r="J814" s="39"/>
      <c r="K814" s="39" t="s">
        <v>2990</v>
      </c>
      <c r="L814" s="39" t="s">
        <v>6707</v>
      </c>
      <c r="M814" s="39" t="s">
        <v>2991</v>
      </c>
      <c r="N814" s="39" t="s">
        <v>17</v>
      </c>
      <c r="O814" s="39" t="s">
        <v>2870</v>
      </c>
      <c r="P814" s="39" t="str">
        <f t="shared" si="12"/>
        <v>CCM Born</v>
      </c>
      <c r="Q814" s="39">
        <v>3</v>
      </c>
      <c r="R814" s="68" t="s">
        <v>2</v>
      </c>
    </row>
    <row r="815" spans="1:18" x14ac:dyDescent="0.3">
      <c r="A815" s="67" t="s">
        <v>5406</v>
      </c>
      <c r="B815" s="39" t="s">
        <v>3627</v>
      </c>
      <c r="C815" s="39"/>
      <c r="D815" s="39"/>
      <c r="E815" s="39"/>
      <c r="F815" s="39"/>
      <c r="G815" s="39"/>
      <c r="H815" s="39"/>
      <c r="I815" s="39"/>
      <c r="J815" s="39"/>
      <c r="K815" s="39" t="s">
        <v>2897</v>
      </c>
      <c r="L815" s="39" t="s">
        <v>2133</v>
      </c>
      <c r="M815" s="39" t="s">
        <v>2985</v>
      </c>
      <c r="N815" s="39" t="s">
        <v>2133</v>
      </c>
      <c r="O815" s="39" t="s">
        <v>2870</v>
      </c>
      <c r="P815" s="39" t="str">
        <f t="shared" si="12"/>
        <v>CCM Born</v>
      </c>
      <c r="Q815" s="39">
        <v>2</v>
      </c>
      <c r="R815" s="68" t="s">
        <v>2</v>
      </c>
    </row>
    <row r="816" spans="1:18" x14ac:dyDescent="0.3">
      <c r="A816" s="67" t="s">
        <v>5407</v>
      </c>
      <c r="B816" s="39" t="s">
        <v>3628</v>
      </c>
      <c r="C816" s="39"/>
      <c r="D816" s="39"/>
      <c r="E816" s="39"/>
      <c r="F816" s="39"/>
      <c r="G816" s="39"/>
      <c r="H816" s="39"/>
      <c r="I816" s="39"/>
      <c r="J816" s="39"/>
      <c r="K816" s="39" t="s">
        <v>2897</v>
      </c>
      <c r="L816" s="39" t="s">
        <v>2133</v>
      </c>
      <c r="M816" s="39" t="s">
        <v>2985</v>
      </c>
      <c r="N816" s="39" t="s">
        <v>2133</v>
      </c>
      <c r="O816" s="39" t="s">
        <v>2870</v>
      </c>
      <c r="P816" s="39" t="str">
        <f t="shared" si="12"/>
        <v>CCM Born</v>
      </c>
      <c r="Q816" s="39">
        <v>12</v>
      </c>
      <c r="R816" s="68" t="s">
        <v>2</v>
      </c>
    </row>
    <row r="817" spans="1:18" x14ac:dyDescent="0.3">
      <c r="A817" s="67" t="s">
        <v>5408</v>
      </c>
      <c r="B817" s="39" t="s">
        <v>3629</v>
      </c>
      <c r="C817" s="39"/>
      <c r="D817" s="39"/>
      <c r="E817" s="39"/>
      <c r="F817" s="39"/>
      <c r="G817" s="39"/>
      <c r="H817" s="39"/>
      <c r="I817" s="39"/>
      <c r="J817" s="39"/>
      <c r="K817" s="39" t="s">
        <v>2227</v>
      </c>
      <c r="L817" s="39" t="s">
        <v>2228</v>
      </c>
      <c r="M817" s="39" t="s">
        <v>2887</v>
      </c>
      <c r="N817" s="39" t="s">
        <v>519</v>
      </c>
      <c r="O817" s="39" t="s">
        <v>2870</v>
      </c>
      <c r="P817" s="39" t="str">
        <f t="shared" si="12"/>
        <v>CCM Born</v>
      </c>
      <c r="Q817" s="39">
        <v>1</v>
      </c>
      <c r="R817" s="68" t="s">
        <v>2</v>
      </c>
    </row>
    <row r="818" spans="1:18" x14ac:dyDescent="0.3">
      <c r="A818" s="67" t="s">
        <v>5409</v>
      </c>
      <c r="B818" s="39" t="s">
        <v>3630</v>
      </c>
      <c r="C818" s="39"/>
      <c r="D818" s="39"/>
      <c r="E818" s="39"/>
      <c r="F818" s="39"/>
      <c r="G818" s="39"/>
      <c r="H818" s="39"/>
      <c r="I818" s="39"/>
      <c r="J818" s="39"/>
      <c r="K818" s="39" t="s">
        <v>2227</v>
      </c>
      <c r="L818" s="39" t="s">
        <v>2228</v>
      </c>
      <c r="M818" s="39" t="s">
        <v>2887</v>
      </c>
      <c r="N818" s="39" t="s">
        <v>519</v>
      </c>
      <c r="O818" s="39" t="s">
        <v>2870</v>
      </c>
      <c r="P818" s="39" t="str">
        <f t="shared" si="12"/>
        <v>CCM Born</v>
      </c>
      <c r="Q818" s="39">
        <v>2</v>
      </c>
      <c r="R818" s="68" t="s">
        <v>2</v>
      </c>
    </row>
    <row r="819" spans="1:18" x14ac:dyDescent="0.3">
      <c r="A819" s="67" t="s">
        <v>5410</v>
      </c>
      <c r="B819" s="39" t="s">
        <v>3631</v>
      </c>
      <c r="C819" s="39"/>
      <c r="D819" s="39"/>
      <c r="E819" s="39"/>
      <c r="F819" s="39"/>
      <c r="G819" s="39"/>
      <c r="H819" s="39"/>
      <c r="I819" s="39"/>
      <c r="J819" s="39"/>
      <c r="K819" s="39" t="s">
        <v>2018</v>
      </c>
      <c r="L819" s="39" t="s">
        <v>2019</v>
      </c>
      <c r="M819" s="39" t="s">
        <v>2887</v>
      </c>
      <c r="N819" s="39" t="s">
        <v>519</v>
      </c>
      <c r="O819" s="39" t="s">
        <v>2870</v>
      </c>
      <c r="P819" s="39" t="str">
        <f t="shared" si="12"/>
        <v>CCM Born</v>
      </c>
      <c r="Q819" s="39">
        <v>3</v>
      </c>
      <c r="R819" s="68" t="s">
        <v>2</v>
      </c>
    </row>
    <row r="820" spans="1:18" x14ac:dyDescent="0.3">
      <c r="A820" s="67" t="s">
        <v>5411</v>
      </c>
      <c r="B820" s="39" t="s">
        <v>3632</v>
      </c>
      <c r="C820" s="39"/>
      <c r="D820" s="39"/>
      <c r="E820" s="39"/>
      <c r="F820" s="39"/>
      <c r="G820" s="39"/>
      <c r="H820" s="39"/>
      <c r="I820" s="39"/>
      <c r="J820" s="39"/>
      <c r="K820" s="39" t="s">
        <v>2018</v>
      </c>
      <c r="L820" s="39" t="s">
        <v>2019</v>
      </c>
      <c r="M820" s="39" t="s">
        <v>2887</v>
      </c>
      <c r="N820" s="39" t="s">
        <v>519</v>
      </c>
      <c r="O820" s="39" t="s">
        <v>2870</v>
      </c>
      <c r="P820" s="39" t="str">
        <f t="shared" si="12"/>
        <v>CCM Born</v>
      </c>
      <c r="Q820" s="39">
        <v>3</v>
      </c>
      <c r="R820" s="68" t="s">
        <v>2</v>
      </c>
    </row>
    <row r="821" spans="1:18" x14ac:dyDescent="0.3">
      <c r="A821" s="67" t="s">
        <v>5412</v>
      </c>
      <c r="B821" s="39" t="s">
        <v>3633</v>
      </c>
      <c r="C821" s="39"/>
      <c r="D821" s="39"/>
      <c r="E821" s="39"/>
      <c r="F821" s="39"/>
      <c r="G821" s="39"/>
      <c r="H821" s="39"/>
      <c r="I821" s="39"/>
      <c r="J821" s="39"/>
      <c r="K821" s="39" t="s">
        <v>2502</v>
      </c>
      <c r="L821" s="39" t="s">
        <v>2503</v>
      </c>
      <c r="M821" s="39" t="s">
        <v>2887</v>
      </c>
      <c r="N821" s="39" t="s">
        <v>519</v>
      </c>
      <c r="O821" s="39" t="s">
        <v>2870</v>
      </c>
      <c r="P821" s="39" t="str">
        <f t="shared" si="12"/>
        <v>CCM Born</v>
      </c>
      <c r="Q821" s="39">
        <v>75</v>
      </c>
      <c r="R821" s="68" t="s">
        <v>2</v>
      </c>
    </row>
    <row r="822" spans="1:18" x14ac:dyDescent="0.3">
      <c r="A822" s="67" t="s">
        <v>5413</v>
      </c>
      <c r="B822" s="39" t="s">
        <v>3634</v>
      </c>
      <c r="C822" s="39"/>
      <c r="D822" s="39"/>
      <c r="E822" s="39"/>
      <c r="F822" s="39"/>
      <c r="G822" s="39"/>
      <c r="H822" s="39"/>
      <c r="I822" s="39"/>
      <c r="J822" s="39"/>
      <c r="K822" s="39" t="s">
        <v>2040</v>
      </c>
      <c r="L822" s="39" t="s">
        <v>2041</v>
      </c>
      <c r="M822" s="39" t="s">
        <v>2887</v>
      </c>
      <c r="N822" s="39" t="s">
        <v>519</v>
      </c>
      <c r="O822" s="39" t="s">
        <v>2870</v>
      </c>
      <c r="P822" s="39" t="str">
        <f t="shared" si="12"/>
        <v>CCM Born</v>
      </c>
      <c r="Q822" s="39">
        <v>2</v>
      </c>
      <c r="R822" s="68" t="s">
        <v>2</v>
      </c>
    </row>
    <row r="823" spans="1:18" x14ac:dyDescent="0.3">
      <c r="A823" s="67" t="s">
        <v>5414</v>
      </c>
      <c r="B823" s="39" t="s">
        <v>3635</v>
      </c>
      <c r="C823" s="39"/>
      <c r="D823" s="39"/>
      <c r="E823" s="39"/>
      <c r="F823" s="39"/>
      <c r="G823" s="39"/>
      <c r="H823" s="39"/>
      <c r="I823" s="39"/>
      <c r="J823" s="39"/>
      <c r="K823" s="39" t="s">
        <v>2018</v>
      </c>
      <c r="L823" s="39" t="s">
        <v>2019</v>
      </c>
      <c r="M823" s="39" t="s">
        <v>2887</v>
      </c>
      <c r="N823" s="39" t="s">
        <v>519</v>
      </c>
      <c r="O823" s="39" t="s">
        <v>2870</v>
      </c>
      <c r="P823" s="39" t="str">
        <f t="shared" si="12"/>
        <v>CCM Born</v>
      </c>
      <c r="Q823" s="39">
        <v>1</v>
      </c>
      <c r="R823" s="68" t="s">
        <v>2</v>
      </c>
    </row>
    <row r="824" spans="1:18" x14ac:dyDescent="0.3">
      <c r="A824" s="67" t="s">
        <v>5415</v>
      </c>
      <c r="B824" s="39" t="s">
        <v>3636</v>
      </c>
      <c r="C824" s="39"/>
      <c r="D824" s="39"/>
      <c r="E824" s="39"/>
      <c r="F824" s="39"/>
      <c r="G824" s="39"/>
      <c r="H824" s="39"/>
      <c r="I824" s="39"/>
      <c r="J824" s="39"/>
      <c r="K824" s="39" t="s">
        <v>2018</v>
      </c>
      <c r="L824" s="39" t="s">
        <v>2019</v>
      </c>
      <c r="M824" s="39" t="s">
        <v>2887</v>
      </c>
      <c r="N824" s="39" t="s">
        <v>519</v>
      </c>
      <c r="O824" s="39" t="s">
        <v>2870</v>
      </c>
      <c r="P824" s="39" t="str">
        <f t="shared" si="12"/>
        <v>CCM Born</v>
      </c>
      <c r="Q824" s="39">
        <v>1</v>
      </c>
      <c r="R824" s="68" t="s">
        <v>2</v>
      </c>
    </row>
    <row r="825" spans="1:18" x14ac:dyDescent="0.3">
      <c r="A825" s="67" t="s">
        <v>5416</v>
      </c>
      <c r="B825" s="39" t="s">
        <v>3637</v>
      </c>
      <c r="C825" s="39"/>
      <c r="D825" s="39"/>
      <c r="E825" s="39"/>
      <c r="F825" s="39"/>
      <c r="G825" s="39"/>
      <c r="H825" s="39"/>
      <c r="I825" s="39"/>
      <c r="J825" s="39"/>
      <c r="K825" s="39" t="s">
        <v>2018</v>
      </c>
      <c r="L825" s="39" t="s">
        <v>2019</v>
      </c>
      <c r="M825" s="39" t="s">
        <v>2887</v>
      </c>
      <c r="N825" s="39" t="s">
        <v>519</v>
      </c>
      <c r="O825" s="39" t="s">
        <v>2870</v>
      </c>
      <c r="P825" s="39" t="str">
        <f t="shared" si="12"/>
        <v>CCM Born</v>
      </c>
      <c r="Q825" s="39">
        <v>2</v>
      </c>
      <c r="R825" s="68" t="s">
        <v>2</v>
      </c>
    </row>
    <row r="826" spans="1:18" x14ac:dyDescent="0.3">
      <c r="A826" s="67" t="s">
        <v>5417</v>
      </c>
      <c r="B826" s="39" t="s">
        <v>3638</v>
      </c>
      <c r="C826" s="39"/>
      <c r="D826" s="39"/>
      <c r="E826" s="39"/>
      <c r="F826" s="39"/>
      <c r="G826" s="39"/>
      <c r="H826" s="39"/>
      <c r="I826" s="39"/>
      <c r="J826" s="39"/>
      <c r="K826" s="39" t="s">
        <v>2227</v>
      </c>
      <c r="L826" s="39" t="s">
        <v>2228</v>
      </c>
      <c r="M826" s="39" t="s">
        <v>2887</v>
      </c>
      <c r="N826" s="39" t="s">
        <v>519</v>
      </c>
      <c r="O826" s="39" t="s">
        <v>2870</v>
      </c>
      <c r="P826" s="39" t="str">
        <f t="shared" si="12"/>
        <v>CCM Born</v>
      </c>
      <c r="Q826" s="39">
        <v>15</v>
      </c>
      <c r="R826" s="68" t="s">
        <v>2</v>
      </c>
    </row>
    <row r="827" spans="1:18" x14ac:dyDescent="0.3">
      <c r="A827" s="67" t="s">
        <v>5418</v>
      </c>
      <c r="B827" s="39" t="s">
        <v>3639</v>
      </c>
      <c r="C827" s="39"/>
      <c r="D827" s="39"/>
      <c r="E827" s="39"/>
      <c r="F827" s="39"/>
      <c r="G827" s="39"/>
      <c r="H827" s="39"/>
      <c r="I827" s="39"/>
      <c r="J827" s="39"/>
      <c r="K827" s="39" t="s">
        <v>2227</v>
      </c>
      <c r="L827" s="39" t="s">
        <v>2228</v>
      </c>
      <c r="M827" s="39" t="s">
        <v>2887</v>
      </c>
      <c r="N827" s="39" t="s">
        <v>519</v>
      </c>
      <c r="O827" s="39" t="s">
        <v>2870</v>
      </c>
      <c r="P827" s="39" t="str">
        <f t="shared" si="12"/>
        <v>CCM Born</v>
      </c>
      <c r="Q827" s="39">
        <v>168</v>
      </c>
      <c r="R827" s="68" t="s">
        <v>2</v>
      </c>
    </row>
    <row r="828" spans="1:18" x14ac:dyDescent="0.3">
      <c r="A828" s="67" t="s">
        <v>5419</v>
      </c>
      <c r="B828" s="39" t="s">
        <v>3640</v>
      </c>
      <c r="C828" s="39"/>
      <c r="D828" s="39"/>
      <c r="E828" s="39"/>
      <c r="F828" s="39"/>
      <c r="G828" s="39"/>
      <c r="H828" s="39"/>
      <c r="I828" s="39"/>
      <c r="J828" s="39"/>
      <c r="K828" s="39" t="s">
        <v>2227</v>
      </c>
      <c r="L828" s="39" t="s">
        <v>2228</v>
      </c>
      <c r="M828" s="39" t="s">
        <v>2887</v>
      </c>
      <c r="N828" s="39" t="s">
        <v>519</v>
      </c>
      <c r="O828" s="39" t="s">
        <v>2870</v>
      </c>
      <c r="P828" s="39" t="str">
        <f t="shared" si="12"/>
        <v>CCM Born</v>
      </c>
      <c r="Q828" s="39">
        <v>167</v>
      </c>
      <c r="R828" s="68" t="s">
        <v>2</v>
      </c>
    </row>
    <row r="829" spans="1:18" x14ac:dyDescent="0.3">
      <c r="A829" s="67" t="s">
        <v>5420</v>
      </c>
      <c r="B829" s="39" t="s">
        <v>3641</v>
      </c>
      <c r="C829" s="39"/>
      <c r="D829" s="39"/>
      <c r="E829" s="39"/>
      <c r="F829" s="39"/>
      <c r="G829" s="39"/>
      <c r="H829" s="39"/>
      <c r="I829" s="39"/>
      <c r="J829" s="39"/>
      <c r="K829" s="39" t="s">
        <v>2227</v>
      </c>
      <c r="L829" s="39" t="s">
        <v>2228</v>
      </c>
      <c r="M829" s="39" t="s">
        <v>2887</v>
      </c>
      <c r="N829" s="39" t="s">
        <v>519</v>
      </c>
      <c r="O829" s="39" t="s">
        <v>2870</v>
      </c>
      <c r="P829" s="39" t="str">
        <f t="shared" si="12"/>
        <v>CCM Born</v>
      </c>
      <c r="Q829" s="39">
        <v>65</v>
      </c>
      <c r="R829" s="68" t="s">
        <v>2</v>
      </c>
    </row>
    <row r="830" spans="1:18" x14ac:dyDescent="0.3">
      <c r="A830" s="67" t="s">
        <v>5421</v>
      </c>
      <c r="B830" s="39" t="s">
        <v>3642</v>
      </c>
      <c r="C830" s="39"/>
      <c r="D830" s="39"/>
      <c r="E830" s="39"/>
      <c r="F830" s="39"/>
      <c r="G830" s="39"/>
      <c r="H830" s="39"/>
      <c r="I830" s="39"/>
      <c r="J830" s="39"/>
      <c r="K830" s="39" t="s">
        <v>2018</v>
      </c>
      <c r="L830" s="39" t="s">
        <v>2019</v>
      </c>
      <c r="M830" s="39" t="s">
        <v>2887</v>
      </c>
      <c r="N830" s="39" t="s">
        <v>519</v>
      </c>
      <c r="O830" s="39" t="s">
        <v>2870</v>
      </c>
      <c r="P830" s="39" t="str">
        <f t="shared" si="12"/>
        <v>CCM Born</v>
      </c>
      <c r="Q830" s="39">
        <v>2</v>
      </c>
      <c r="R830" s="68" t="s">
        <v>2</v>
      </c>
    </row>
    <row r="831" spans="1:18" x14ac:dyDescent="0.3">
      <c r="A831" s="67" t="s">
        <v>5422</v>
      </c>
      <c r="B831" s="39" t="s">
        <v>3643</v>
      </c>
      <c r="C831" s="39"/>
      <c r="D831" s="39"/>
      <c r="E831" s="39"/>
      <c r="F831" s="39"/>
      <c r="G831" s="39"/>
      <c r="H831" s="39"/>
      <c r="I831" s="39"/>
      <c r="J831" s="39"/>
      <c r="K831" s="39" t="s">
        <v>2018</v>
      </c>
      <c r="L831" s="39" t="s">
        <v>2019</v>
      </c>
      <c r="M831" s="39" t="s">
        <v>2887</v>
      </c>
      <c r="N831" s="39" t="s">
        <v>519</v>
      </c>
      <c r="O831" s="39" t="s">
        <v>2870</v>
      </c>
      <c r="P831" s="39" t="str">
        <f t="shared" si="12"/>
        <v>CCM Born</v>
      </c>
      <c r="Q831" s="39">
        <v>2</v>
      </c>
      <c r="R831" s="68" t="s">
        <v>2</v>
      </c>
    </row>
    <row r="832" spans="1:18" x14ac:dyDescent="0.3">
      <c r="A832" s="67" t="s">
        <v>5423</v>
      </c>
      <c r="B832" s="39" t="s">
        <v>3644</v>
      </c>
      <c r="C832" s="39"/>
      <c r="D832" s="39"/>
      <c r="E832" s="39"/>
      <c r="F832" s="39"/>
      <c r="G832" s="39"/>
      <c r="H832" s="39"/>
      <c r="I832" s="39"/>
      <c r="J832" s="39"/>
      <c r="K832" s="39" t="s">
        <v>2502</v>
      </c>
      <c r="L832" s="39" t="s">
        <v>2503</v>
      </c>
      <c r="M832" s="39" t="s">
        <v>2887</v>
      </c>
      <c r="N832" s="39" t="s">
        <v>519</v>
      </c>
      <c r="O832" s="39" t="s">
        <v>2870</v>
      </c>
      <c r="P832" s="39" t="str">
        <f t="shared" si="12"/>
        <v>CCM Born</v>
      </c>
      <c r="Q832" s="39">
        <v>677</v>
      </c>
      <c r="R832" s="68" t="s">
        <v>2</v>
      </c>
    </row>
    <row r="833" spans="1:18" x14ac:dyDescent="0.3">
      <c r="A833" s="67" t="s">
        <v>5424</v>
      </c>
      <c r="B833" s="39" t="s">
        <v>3645</v>
      </c>
      <c r="C833" s="39"/>
      <c r="D833" s="39"/>
      <c r="E833" s="39"/>
      <c r="F833" s="39"/>
      <c r="G833" s="39"/>
      <c r="H833" s="39"/>
      <c r="I833" s="39"/>
      <c r="J833" s="39"/>
      <c r="K833" s="39" t="s">
        <v>2227</v>
      </c>
      <c r="L833" s="39" t="s">
        <v>2228</v>
      </c>
      <c r="M833" s="39" t="s">
        <v>2887</v>
      </c>
      <c r="N833" s="39" t="s">
        <v>519</v>
      </c>
      <c r="O833" s="39" t="s">
        <v>2870</v>
      </c>
      <c r="P833" s="39" t="str">
        <f t="shared" si="12"/>
        <v>CCM Born</v>
      </c>
      <c r="Q833" s="39">
        <v>400</v>
      </c>
      <c r="R833" s="68" t="s">
        <v>2</v>
      </c>
    </row>
    <row r="834" spans="1:18" x14ac:dyDescent="0.3">
      <c r="A834" s="67" t="s">
        <v>5425</v>
      </c>
      <c r="B834" s="39" t="s">
        <v>3646</v>
      </c>
      <c r="C834" s="39"/>
      <c r="D834" s="39"/>
      <c r="E834" s="39"/>
      <c r="F834" s="39"/>
      <c r="G834" s="39"/>
      <c r="H834" s="39"/>
      <c r="I834" s="39"/>
      <c r="J834" s="39"/>
      <c r="K834" s="39" t="s">
        <v>1284</v>
      </c>
      <c r="L834" s="39" t="s">
        <v>1285</v>
      </c>
      <c r="M834" s="39" t="s">
        <v>2973</v>
      </c>
      <c r="N834" s="39" t="s">
        <v>335</v>
      </c>
      <c r="O834" s="39" t="s">
        <v>2870</v>
      </c>
      <c r="P834" s="39" t="str">
        <f t="shared" si="12"/>
        <v>CCM Born</v>
      </c>
      <c r="Q834" s="39">
        <v>5</v>
      </c>
      <c r="R834" s="68" t="s">
        <v>2</v>
      </c>
    </row>
    <row r="835" spans="1:18" x14ac:dyDescent="0.3">
      <c r="A835" s="67" t="s">
        <v>5426</v>
      </c>
      <c r="B835" s="39" t="s">
        <v>3647</v>
      </c>
      <c r="C835" s="39"/>
      <c r="D835" s="39"/>
      <c r="E835" s="39"/>
      <c r="F835" s="39"/>
      <c r="G835" s="39"/>
      <c r="H835" s="39"/>
      <c r="I835" s="39"/>
      <c r="J835" s="39"/>
      <c r="K835" s="39" t="s">
        <v>2333</v>
      </c>
      <c r="L835" s="39" t="s">
        <v>2334</v>
      </c>
      <c r="M835" s="39" t="s">
        <v>2887</v>
      </c>
      <c r="N835" s="39" t="s">
        <v>519</v>
      </c>
      <c r="O835" s="39" t="s">
        <v>2870</v>
      </c>
      <c r="P835" s="39" t="str">
        <f t="shared" si="12"/>
        <v>CCM Born</v>
      </c>
      <c r="Q835" s="39">
        <v>6485</v>
      </c>
      <c r="R835" s="68" t="s">
        <v>2</v>
      </c>
    </row>
    <row r="836" spans="1:18" x14ac:dyDescent="0.3">
      <c r="A836" s="67" t="s">
        <v>5427</v>
      </c>
      <c r="B836" s="39" t="s">
        <v>3648</v>
      </c>
      <c r="C836" s="39"/>
      <c r="D836" s="39"/>
      <c r="E836" s="39"/>
      <c r="F836" s="39"/>
      <c r="G836" s="39"/>
      <c r="H836" s="39"/>
      <c r="I836" s="39"/>
      <c r="J836" s="39"/>
      <c r="K836" s="39" t="s">
        <v>2165</v>
      </c>
      <c r="L836" s="39" t="s">
        <v>2166</v>
      </c>
      <c r="M836" s="39" t="s">
        <v>2887</v>
      </c>
      <c r="N836" s="39" t="s">
        <v>519</v>
      </c>
      <c r="O836" s="39" t="s">
        <v>2870</v>
      </c>
      <c r="P836" s="39" t="str">
        <f t="shared" si="12"/>
        <v>CCM Born</v>
      </c>
      <c r="Q836" s="39">
        <v>520</v>
      </c>
      <c r="R836" s="68" t="s">
        <v>2</v>
      </c>
    </row>
    <row r="837" spans="1:18" x14ac:dyDescent="0.3">
      <c r="A837" s="67" t="s">
        <v>5428</v>
      </c>
      <c r="B837" s="39" t="s">
        <v>3649</v>
      </c>
      <c r="C837" s="39"/>
      <c r="D837" s="39"/>
      <c r="E837" s="39"/>
      <c r="F837" s="39"/>
      <c r="G837" s="39"/>
      <c r="H837" s="39"/>
      <c r="I837" s="39"/>
      <c r="J837" s="39"/>
      <c r="K837" s="39" t="s">
        <v>2165</v>
      </c>
      <c r="L837" s="39" t="s">
        <v>2166</v>
      </c>
      <c r="M837" s="39" t="s">
        <v>2887</v>
      </c>
      <c r="N837" s="39" t="s">
        <v>519</v>
      </c>
      <c r="O837" s="39" t="s">
        <v>2870</v>
      </c>
      <c r="P837" s="39" t="str">
        <f t="shared" si="12"/>
        <v>CCM Born</v>
      </c>
      <c r="Q837" s="39">
        <v>55</v>
      </c>
      <c r="R837" s="68" t="s">
        <v>2</v>
      </c>
    </row>
    <row r="838" spans="1:18" x14ac:dyDescent="0.3">
      <c r="A838" s="67" t="s">
        <v>5429</v>
      </c>
      <c r="B838" s="39" t="s">
        <v>3650</v>
      </c>
      <c r="C838" s="39"/>
      <c r="D838" s="39"/>
      <c r="E838" s="39"/>
      <c r="F838" s="39"/>
      <c r="G838" s="39"/>
      <c r="H838" s="39"/>
      <c r="I838" s="39"/>
      <c r="J838" s="39"/>
      <c r="K838" s="39" t="s">
        <v>3016</v>
      </c>
      <c r="L838" s="39" t="s">
        <v>6708</v>
      </c>
      <c r="M838" s="39" t="s">
        <v>2887</v>
      </c>
      <c r="N838" s="39" t="s">
        <v>519</v>
      </c>
      <c r="O838" s="39" t="s">
        <v>2870</v>
      </c>
      <c r="P838" s="39" t="str">
        <f t="shared" si="12"/>
        <v>CCM Born</v>
      </c>
      <c r="Q838" s="39">
        <v>3</v>
      </c>
      <c r="R838" s="68" t="s">
        <v>2</v>
      </c>
    </row>
    <row r="839" spans="1:18" x14ac:dyDescent="0.3">
      <c r="A839" s="67" t="s">
        <v>5430</v>
      </c>
      <c r="B839" s="39" t="s">
        <v>3651</v>
      </c>
      <c r="C839" s="39"/>
      <c r="D839" s="39"/>
      <c r="E839" s="39"/>
      <c r="F839" s="39"/>
      <c r="G839" s="39"/>
      <c r="H839" s="39"/>
      <c r="I839" s="39"/>
      <c r="J839" s="39"/>
      <c r="K839" s="39" t="s">
        <v>1921</v>
      </c>
      <c r="L839" s="39" t="s">
        <v>1922</v>
      </c>
      <c r="M839" s="39" t="s">
        <v>2887</v>
      </c>
      <c r="N839" s="39" t="s">
        <v>519</v>
      </c>
      <c r="O839" s="39" t="s">
        <v>2870</v>
      </c>
      <c r="P839" s="39" t="str">
        <f t="shared" si="12"/>
        <v>CCM Born</v>
      </c>
      <c r="Q839" s="39">
        <v>49</v>
      </c>
      <c r="R839" s="68" t="s">
        <v>2</v>
      </c>
    </row>
    <row r="840" spans="1:18" x14ac:dyDescent="0.3">
      <c r="A840" s="67" t="s">
        <v>5431</v>
      </c>
      <c r="B840" s="39" t="s">
        <v>3652</v>
      </c>
      <c r="C840" s="39"/>
      <c r="D840" s="39"/>
      <c r="E840" s="39"/>
      <c r="F840" s="39"/>
      <c r="G840" s="39"/>
      <c r="H840" s="39"/>
      <c r="I840" s="39"/>
      <c r="J840" s="39"/>
      <c r="K840" s="39" t="s">
        <v>1992</v>
      </c>
      <c r="L840" s="39" t="s">
        <v>1993</v>
      </c>
      <c r="M840" s="39" t="s">
        <v>2887</v>
      </c>
      <c r="N840" s="39" t="s">
        <v>519</v>
      </c>
      <c r="O840" s="39" t="s">
        <v>2870</v>
      </c>
      <c r="P840" s="39" t="str">
        <f t="shared" ref="P840:P903" si="13">_xlfn.XLOOKUP(O840,$X$12:$X$14,$Z$12:$Z$14)</f>
        <v>CCM Born</v>
      </c>
      <c r="Q840" s="39">
        <v>24</v>
      </c>
      <c r="R840" s="68" t="s">
        <v>2</v>
      </c>
    </row>
    <row r="841" spans="1:18" x14ac:dyDescent="0.3">
      <c r="A841" s="67" t="s">
        <v>5432</v>
      </c>
      <c r="B841" s="39" t="s">
        <v>3653</v>
      </c>
      <c r="C841" s="39"/>
      <c r="D841" s="39"/>
      <c r="E841" s="39"/>
      <c r="F841" s="39"/>
      <c r="G841" s="39"/>
      <c r="H841" s="39"/>
      <c r="I841" s="39"/>
      <c r="J841" s="39"/>
      <c r="K841" s="39" t="s">
        <v>1921</v>
      </c>
      <c r="L841" s="39" t="s">
        <v>1922</v>
      </c>
      <c r="M841" s="39" t="s">
        <v>2887</v>
      </c>
      <c r="N841" s="39" t="s">
        <v>519</v>
      </c>
      <c r="O841" s="39" t="s">
        <v>2870</v>
      </c>
      <c r="P841" s="39" t="str">
        <f t="shared" si="13"/>
        <v>CCM Born</v>
      </c>
      <c r="Q841" s="39">
        <v>8</v>
      </c>
      <c r="R841" s="68" t="s">
        <v>2</v>
      </c>
    </row>
    <row r="842" spans="1:18" x14ac:dyDescent="0.3">
      <c r="A842" s="67" t="s">
        <v>5433</v>
      </c>
      <c r="B842" s="39" t="s">
        <v>3654</v>
      </c>
      <c r="C842" s="39"/>
      <c r="D842" s="39"/>
      <c r="E842" s="39"/>
      <c r="F842" s="39"/>
      <c r="G842" s="39"/>
      <c r="H842" s="39"/>
      <c r="I842" s="39"/>
      <c r="J842" s="39"/>
      <c r="K842" s="39" t="s">
        <v>1948</v>
      </c>
      <c r="L842" s="39" t="s">
        <v>1949</v>
      </c>
      <c r="M842" s="39" t="s">
        <v>2887</v>
      </c>
      <c r="N842" s="39" t="s">
        <v>519</v>
      </c>
      <c r="O842" s="39" t="s">
        <v>2870</v>
      </c>
      <c r="P842" s="39" t="str">
        <f t="shared" si="13"/>
        <v>CCM Born</v>
      </c>
      <c r="Q842" s="39">
        <v>127</v>
      </c>
      <c r="R842" s="68" t="s">
        <v>2</v>
      </c>
    </row>
    <row r="843" spans="1:18" x14ac:dyDescent="0.3">
      <c r="A843" s="67" t="s">
        <v>5434</v>
      </c>
      <c r="B843" s="39" t="s">
        <v>3655</v>
      </c>
      <c r="C843" s="39"/>
      <c r="D843" s="39"/>
      <c r="E843" s="39"/>
      <c r="F843" s="39"/>
      <c r="G843" s="39"/>
      <c r="H843" s="39"/>
      <c r="I843" s="39"/>
      <c r="J843" s="39"/>
      <c r="K843" s="39" t="s">
        <v>1921</v>
      </c>
      <c r="L843" s="39" t="s">
        <v>1922</v>
      </c>
      <c r="M843" s="39" t="s">
        <v>2887</v>
      </c>
      <c r="N843" s="39" t="s">
        <v>519</v>
      </c>
      <c r="O843" s="39" t="s">
        <v>2870</v>
      </c>
      <c r="P843" s="39" t="str">
        <f t="shared" si="13"/>
        <v>CCM Born</v>
      </c>
      <c r="Q843" s="39">
        <v>6</v>
      </c>
      <c r="R843" s="68" t="s">
        <v>2</v>
      </c>
    </row>
    <row r="844" spans="1:18" x14ac:dyDescent="0.3">
      <c r="A844" s="67" t="s">
        <v>5435</v>
      </c>
      <c r="B844" s="39" t="s">
        <v>3656</v>
      </c>
      <c r="C844" s="39"/>
      <c r="D844" s="39"/>
      <c r="E844" s="39"/>
      <c r="F844" s="39"/>
      <c r="G844" s="39"/>
      <c r="H844" s="39"/>
      <c r="I844" s="39"/>
      <c r="J844" s="39"/>
      <c r="K844" s="39" t="s">
        <v>2490</v>
      </c>
      <c r="L844" s="39" t="s">
        <v>2491</v>
      </c>
      <c r="M844" s="39" t="s">
        <v>2887</v>
      </c>
      <c r="N844" s="39" t="s">
        <v>519</v>
      </c>
      <c r="O844" s="39" t="s">
        <v>2870</v>
      </c>
      <c r="P844" s="39" t="str">
        <f t="shared" si="13"/>
        <v>CCM Born</v>
      </c>
      <c r="Q844" s="39">
        <v>1214</v>
      </c>
      <c r="R844" s="68" t="s">
        <v>2</v>
      </c>
    </row>
    <row r="845" spans="1:18" x14ac:dyDescent="0.3">
      <c r="A845" s="67" t="s">
        <v>5436</v>
      </c>
      <c r="B845" s="39" t="s">
        <v>3657</v>
      </c>
      <c r="C845" s="39"/>
      <c r="D845" s="39"/>
      <c r="E845" s="39"/>
      <c r="F845" s="39"/>
      <c r="G845" s="39"/>
      <c r="H845" s="39"/>
      <c r="I845" s="39"/>
      <c r="J845" s="39"/>
      <c r="K845" s="39" t="s">
        <v>1999</v>
      </c>
      <c r="L845" s="39" t="s">
        <v>2000</v>
      </c>
      <c r="M845" s="39" t="s">
        <v>2887</v>
      </c>
      <c r="N845" s="39" t="s">
        <v>519</v>
      </c>
      <c r="O845" s="39" t="s">
        <v>2870</v>
      </c>
      <c r="P845" s="39" t="str">
        <f t="shared" si="13"/>
        <v>CCM Born</v>
      </c>
      <c r="Q845" s="39">
        <v>136</v>
      </c>
      <c r="R845" s="68" t="s">
        <v>2</v>
      </c>
    </row>
    <row r="846" spans="1:18" x14ac:dyDescent="0.3">
      <c r="A846" s="67" t="s">
        <v>5437</v>
      </c>
      <c r="B846" s="39" t="s">
        <v>3658</v>
      </c>
      <c r="C846" s="39"/>
      <c r="D846" s="39"/>
      <c r="E846" s="39"/>
      <c r="F846" s="39"/>
      <c r="G846" s="39"/>
      <c r="H846" s="39"/>
      <c r="I846" s="39"/>
      <c r="J846" s="39"/>
      <c r="K846" s="39" t="s">
        <v>3016</v>
      </c>
      <c r="L846" s="39" t="s">
        <v>6708</v>
      </c>
      <c r="M846" s="39" t="s">
        <v>2887</v>
      </c>
      <c r="N846" s="39" t="s">
        <v>519</v>
      </c>
      <c r="O846" s="39" t="s">
        <v>2870</v>
      </c>
      <c r="P846" s="39" t="str">
        <f t="shared" si="13"/>
        <v>CCM Born</v>
      </c>
      <c r="Q846" s="39">
        <v>1006</v>
      </c>
      <c r="R846" s="68" t="s">
        <v>2</v>
      </c>
    </row>
    <row r="847" spans="1:18" x14ac:dyDescent="0.3">
      <c r="A847" s="67" t="s">
        <v>5438</v>
      </c>
      <c r="B847" s="39" t="s">
        <v>3659</v>
      </c>
      <c r="C847" s="39"/>
      <c r="D847" s="39"/>
      <c r="E847" s="39"/>
      <c r="F847" s="39"/>
      <c r="G847" s="39"/>
      <c r="H847" s="39"/>
      <c r="I847" s="39"/>
      <c r="J847" s="39"/>
      <c r="K847" s="39" t="s">
        <v>2490</v>
      </c>
      <c r="L847" s="39" t="s">
        <v>2491</v>
      </c>
      <c r="M847" s="39" t="s">
        <v>2887</v>
      </c>
      <c r="N847" s="39" t="s">
        <v>519</v>
      </c>
      <c r="O847" s="39" t="s">
        <v>2870</v>
      </c>
      <c r="P847" s="39" t="str">
        <f t="shared" si="13"/>
        <v>CCM Born</v>
      </c>
      <c r="Q847" s="39">
        <v>217</v>
      </c>
      <c r="R847" s="68" t="s">
        <v>2</v>
      </c>
    </row>
    <row r="848" spans="1:18" x14ac:dyDescent="0.3">
      <c r="A848" s="67" t="s">
        <v>5439</v>
      </c>
      <c r="B848" s="39" t="s">
        <v>3660</v>
      </c>
      <c r="C848" s="39"/>
      <c r="D848" s="39"/>
      <c r="E848" s="39"/>
      <c r="F848" s="39"/>
      <c r="G848" s="39"/>
      <c r="H848" s="39"/>
      <c r="I848" s="39"/>
      <c r="J848" s="39"/>
      <c r="K848" s="39" t="s">
        <v>3016</v>
      </c>
      <c r="L848" s="39" t="s">
        <v>6708</v>
      </c>
      <c r="M848" s="39" t="s">
        <v>2887</v>
      </c>
      <c r="N848" s="39" t="s">
        <v>519</v>
      </c>
      <c r="O848" s="39" t="s">
        <v>2870</v>
      </c>
      <c r="P848" s="39" t="str">
        <f t="shared" si="13"/>
        <v>CCM Born</v>
      </c>
      <c r="Q848" s="39">
        <v>35</v>
      </c>
      <c r="R848" s="68" t="s">
        <v>2</v>
      </c>
    </row>
    <row r="849" spans="1:18" x14ac:dyDescent="0.3">
      <c r="A849" s="67" t="s">
        <v>5440</v>
      </c>
      <c r="B849" s="39" t="s">
        <v>3661</v>
      </c>
      <c r="C849" s="39"/>
      <c r="D849" s="39"/>
      <c r="E849" s="39"/>
      <c r="F849" s="39"/>
      <c r="G849" s="39"/>
      <c r="H849" s="39"/>
      <c r="I849" s="39"/>
      <c r="J849" s="39"/>
      <c r="K849" s="39" t="s">
        <v>652</v>
      </c>
      <c r="L849" s="39" t="s">
        <v>653</v>
      </c>
      <c r="M849" s="39" t="s">
        <v>2887</v>
      </c>
      <c r="N849" s="39" t="s">
        <v>519</v>
      </c>
      <c r="O849" s="39" t="s">
        <v>2870</v>
      </c>
      <c r="P849" s="39" t="str">
        <f t="shared" si="13"/>
        <v>CCM Born</v>
      </c>
      <c r="Q849" s="39">
        <v>67</v>
      </c>
      <c r="R849" s="68" t="s">
        <v>2</v>
      </c>
    </row>
    <row r="850" spans="1:18" x14ac:dyDescent="0.3">
      <c r="A850" s="67" t="s">
        <v>5441</v>
      </c>
      <c r="B850" s="39" t="s">
        <v>3662</v>
      </c>
      <c r="C850" s="39"/>
      <c r="D850" s="39"/>
      <c r="E850" s="39"/>
      <c r="F850" s="39"/>
      <c r="G850" s="39"/>
      <c r="H850" s="39"/>
      <c r="I850" s="39"/>
      <c r="J850" s="39"/>
      <c r="K850" s="39" t="s">
        <v>6726</v>
      </c>
      <c r="L850" s="39" t="s">
        <v>6727</v>
      </c>
      <c r="M850" s="39" t="s">
        <v>2887</v>
      </c>
      <c r="N850" s="39" t="s">
        <v>519</v>
      </c>
      <c r="O850" s="39" t="s">
        <v>2870</v>
      </c>
      <c r="P850" s="39" t="str">
        <f t="shared" si="13"/>
        <v>CCM Born</v>
      </c>
      <c r="Q850" s="39">
        <v>13</v>
      </c>
      <c r="R850" s="68" t="s">
        <v>2</v>
      </c>
    </row>
    <row r="851" spans="1:18" x14ac:dyDescent="0.3">
      <c r="A851" s="67" t="s">
        <v>5442</v>
      </c>
      <c r="B851" s="39" t="s">
        <v>3663</v>
      </c>
      <c r="C851" s="39"/>
      <c r="D851" s="39"/>
      <c r="E851" s="39"/>
      <c r="F851" s="39"/>
      <c r="G851" s="39"/>
      <c r="H851" s="39"/>
      <c r="I851" s="39"/>
      <c r="J851" s="39"/>
      <c r="K851" s="39" t="s">
        <v>6724</v>
      </c>
      <c r="L851" s="39" t="s">
        <v>6725</v>
      </c>
      <c r="M851" s="39" t="s">
        <v>2887</v>
      </c>
      <c r="N851" s="39" t="s">
        <v>519</v>
      </c>
      <c r="O851" s="39" t="s">
        <v>2870</v>
      </c>
      <c r="P851" s="39" t="str">
        <f t="shared" si="13"/>
        <v>CCM Born</v>
      </c>
      <c r="Q851" s="39">
        <v>29</v>
      </c>
      <c r="R851" s="68" t="s">
        <v>2</v>
      </c>
    </row>
    <row r="852" spans="1:18" x14ac:dyDescent="0.3">
      <c r="A852" s="67" t="s">
        <v>5443</v>
      </c>
      <c r="B852" s="39" t="s">
        <v>3664</v>
      </c>
      <c r="C852" s="39"/>
      <c r="D852" s="39"/>
      <c r="E852" s="39"/>
      <c r="F852" s="39"/>
      <c r="G852" s="39"/>
      <c r="H852" s="39"/>
      <c r="I852" s="39"/>
      <c r="J852" s="39"/>
      <c r="K852" s="39" t="s">
        <v>6726</v>
      </c>
      <c r="L852" s="39" t="s">
        <v>6727</v>
      </c>
      <c r="M852" s="39" t="s">
        <v>2887</v>
      </c>
      <c r="N852" s="39" t="s">
        <v>519</v>
      </c>
      <c r="O852" s="39" t="s">
        <v>2870</v>
      </c>
      <c r="P852" s="39" t="str">
        <f t="shared" si="13"/>
        <v>CCM Born</v>
      </c>
      <c r="Q852" s="39">
        <v>14</v>
      </c>
      <c r="R852" s="68" t="s">
        <v>2</v>
      </c>
    </row>
    <row r="853" spans="1:18" x14ac:dyDescent="0.3">
      <c r="A853" s="67" t="s">
        <v>5444</v>
      </c>
      <c r="B853" s="39" t="s">
        <v>3665</v>
      </c>
      <c r="C853" s="39"/>
      <c r="D853" s="39"/>
      <c r="E853" s="39"/>
      <c r="F853" s="39"/>
      <c r="G853" s="39"/>
      <c r="H853" s="39"/>
      <c r="I853" s="39"/>
      <c r="J853" s="39"/>
      <c r="K853" s="39" t="s">
        <v>6726</v>
      </c>
      <c r="L853" s="39" t="s">
        <v>6727</v>
      </c>
      <c r="M853" s="39" t="s">
        <v>2887</v>
      </c>
      <c r="N853" s="39" t="s">
        <v>519</v>
      </c>
      <c r="O853" s="39" t="s">
        <v>2870</v>
      </c>
      <c r="P853" s="39" t="str">
        <f t="shared" si="13"/>
        <v>CCM Born</v>
      </c>
      <c r="Q853" s="39">
        <v>74</v>
      </c>
      <c r="R853" s="68" t="s">
        <v>2</v>
      </c>
    </row>
    <row r="854" spans="1:18" x14ac:dyDescent="0.3">
      <c r="A854" s="67" t="s">
        <v>5445</v>
      </c>
      <c r="B854" s="39" t="s">
        <v>3666</v>
      </c>
      <c r="C854" s="39"/>
      <c r="D854" s="39"/>
      <c r="E854" s="39"/>
      <c r="F854" s="39"/>
      <c r="G854" s="39"/>
      <c r="H854" s="39"/>
      <c r="I854" s="39"/>
      <c r="J854" s="39"/>
      <c r="K854" s="39" t="s">
        <v>2502</v>
      </c>
      <c r="L854" s="39" t="s">
        <v>2503</v>
      </c>
      <c r="M854" s="39" t="s">
        <v>2887</v>
      </c>
      <c r="N854" s="39" t="s">
        <v>519</v>
      </c>
      <c r="O854" s="39" t="s">
        <v>2870</v>
      </c>
      <c r="P854" s="39" t="str">
        <f t="shared" si="13"/>
        <v>CCM Born</v>
      </c>
      <c r="Q854" s="39">
        <v>35</v>
      </c>
      <c r="R854" s="68" t="s">
        <v>2</v>
      </c>
    </row>
    <row r="855" spans="1:18" x14ac:dyDescent="0.3">
      <c r="A855" s="67" t="s">
        <v>5446</v>
      </c>
      <c r="B855" s="39" t="s">
        <v>3667</v>
      </c>
      <c r="C855" s="39"/>
      <c r="D855" s="39"/>
      <c r="E855" s="39"/>
      <c r="F855" s="39"/>
      <c r="G855" s="39"/>
      <c r="H855" s="39"/>
      <c r="I855" s="39"/>
      <c r="J855" s="39"/>
      <c r="K855" s="39" t="s">
        <v>6726</v>
      </c>
      <c r="L855" s="39" t="s">
        <v>6727</v>
      </c>
      <c r="M855" s="39" t="s">
        <v>2887</v>
      </c>
      <c r="N855" s="39" t="s">
        <v>519</v>
      </c>
      <c r="O855" s="39" t="s">
        <v>2870</v>
      </c>
      <c r="P855" s="39" t="str">
        <f t="shared" si="13"/>
        <v>CCM Born</v>
      </c>
      <c r="Q855" s="39">
        <v>60</v>
      </c>
      <c r="R855" s="68" t="s">
        <v>2</v>
      </c>
    </row>
    <row r="856" spans="1:18" x14ac:dyDescent="0.3">
      <c r="A856" s="67" t="s">
        <v>5447</v>
      </c>
      <c r="B856" s="39" t="s">
        <v>3668</v>
      </c>
      <c r="C856" s="39"/>
      <c r="D856" s="39"/>
      <c r="E856" s="39"/>
      <c r="F856" s="39"/>
      <c r="G856" s="39"/>
      <c r="H856" s="39"/>
      <c r="I856" s="39"/>
      <c r="J856" s="39"/>
      <c r="K856" s="39" t="s">
        <v>6726</v>
      </c>
      <c r="L856" s="39" t="s">
        <v>6727</v>
      </c>
      <c r="M856" s="39" t="s">
        <v>2887</v>
      </c>
      <c r="N856" s="39" t="s">
        <v>519</v>
      </c>
      <c r="O856" s="39" t="s">
        <v>2870</v>
      </c>
      <c r="P856" s="39" t="str">
        <f t="shared" si="13"/>
        <v>CCM Born</v>
      </c>
      <c r="Q856" s="39">
        <v>34</v>
      </c>
      <c r="R856" s="68" t="s">
        <v>2</v>
      </c>
    </row>
    <row r="857" spans="1:18" x14ac:dyDescent="0.3">
      <c r="A857" s="67" t="s">
        <v>5448</v>
      </c>
      <c r="B857" s="39" t="s">
        <v>3669</v>
      </c>
      <c r="C857" s="39"/>
      <c r="D857" s="39"/>
      <c r="E857" s="39"/>
      <c r="F857" s="39"/>
      <c r="G857" s="39"/>
      <c r="H857" s="39"/>
      <c r="I857" s="39"/>
      <c r="J857" s="39"/>
      <c r="K857" s="39" t="s">
        <v>2196</v>
      </c>
      <c r="L857" s="39" t="s">
        <v>2197</v>
      </c>
      <c r="M857" s="39" t="s">
        <v>2887</v>
      </c>
      <c r="N857" s="39" t="s">
        <v>519</v>
      </c>
      <c r="O857" s="39" t="s">
        <v>2870</v>
      </c>
      <c r="P857" s="39" t="str">
        <f t="shared" si="13"/>
        <v>CCM Born</v>
      </c>
      <c r="Q857" s="39">
        <v>38</v>
      </c>
      <c r="R857" s="68" t="s">
        <v>2</v>
      </c>
    </row>
    <row r="858" spans="1:18" x14ac:dyDescent="0.3">
      <c r="A858" s="67" t="s">
        <v>5449</v>
      </c>
      <c r="B858" s="39" t="s">
        <v>3670</v>
      </c>
      <c r="C858" s="39"/>
      <c r="D858" s="39"/>
      <c r="E858" s="39"/>
      <c r="F858" s="39"/>
      <c r="G858" s="39"/>
      <c r="H858" s="39"/>
      <c r="I858" s="39"/>
      <c r="J858" s="39"/>
      <c r="K858" s="39" t="s">
        <v>2196</v>
      </c>
      <c r="L858" s="39" t="s">
        <v>2197</v>
      </c>
      <c r="M858" s="39" t="s">
        <v>2887</v>
      </c>
      <c r="N858" s="39" t="s">
        <v>519</v>
      </c>
      <c r="O858" s="39" t="s">
        <v>2870</v>
      </c>
      <c r="P858" s="39" t="str">
        <f t="shared" si="13"/>
        <v>CCM Born</v>
      </c>
      <c r="Q858" s="39">
        <v>107</v>
      </c>
      <c r="R858" s="68" t="s">
        <v>2</v>
      </c>
    </row>
    <row r="859" spans="1:18" x14ac:dyDescent="0.3">
      <c r="A859" s="67" t="s">
        <v>5450</v>
      </c>
      <c r="B859" s="39" t="s">
        <v>3671</v>
      </c>
      <c r="C859" s="39"/>
      <c r="D859" s="39"/>
      <c r="E859" s="39"/>
      <c r="F859" s="39"/>
      <c r="G859" s="39"/>
      <c r="H859" s="39"/>
      <c r="I859" s="39"/>
      <c r="J859" s="39"/>
      <c r="K859" s="39" t="s">
        <v>2061</v>
      </c>
      <c r="L859" s="39" t="s">
        <v>2062</v>
      </c>
      <c r="M859" s="39" t="s">
        <v>2887</v>
      </c>
      <c r="N859" s="39" t="s">
        <v>519</v>
      </c>
      <c r="O859" s="39" t="s">
        <v>2870</v>
      </c>
      <c r="P859" s="39" t="str">
        <f t="shared" si="13"/>
        <v>CCM Born</v>
      </c>
      <c r="Q859" s="39">
        <v>36</v>
      </c>
      <c r="R859" s="68" t="s">
        <v>2</v>
      </c>
    </row>
    <row r="860" spans="1:18" x14ac:dyDescent="0.3">
      <c r="A860" s="67" t="s">
        <v>5451</v>
      </c>
      <c r="B860" s="39" t="s">
        <v>3672</v>
      </c>
      <c r="C860" s="39"/>
      <c r="D860" s="39"/>
      <c r="E860" s="39"/>
      <c r="F860" s="39"/>
      <c r="G860" s="39"/>
      <c r="H860" s="39"/>
      <c r="I860" s="39"/>
      <c r="J860" s="39"/>
      <c r="K860" s="39" t="s">
        <v>2196</v>
      </c>
      <c r="L860" s="39" t="s">
        <v>2197</v>
      </c>
      <c r="M860" s="39" t="s">
        <v>2887</v>
      </c>
      <c r="N860" s="39" t="s">
        <v>519</v>
      </c>
      <c r="O860" s="39" t="s">
        <v>2870</v>
      </c>
      <c r="P860" s="39" t="str">
        <f t="shared" si="13"/>
        <v>CCM Born</v>
      </c>
      <c r="Q860" s="39">
        <v>180</v>
      </c>
      <c r="R860" s="68" t="s">
        <v>2</v>
      </c>
    </row>
    <row r="861" spans="1:18" x14ac:dyDescent="0.3">
      <c r="A861" s="67" t="s">
        <v>5452</v>
      </c>
      <c r="B861" s="39" t="s">
        <v>3673</v>
      </c>
      <c r="C861" s="39"/>
      <c r="D861" s="39"/>
      <c r="E861" s="39"/>
      <c r="F861" s="39"/>
      <c r="G861" s="39"/>
      <c r="H861" s="39"/>
      <c r="I861" s="39"/>
      <c r="J861" s="39"/>
      <c r="K861" s="39" t="s">
        <v>2061</v>
      </c>
      <c r="L861" s="39" t="s">
        <v>2062</v>
      </c>
      <c r="M861" s="39" t="s">
        <v>2887</v>
      </c>
      <c r="N861" s="39" t="s">
        <v>519</v>
      </c>
      <c r="O861" s="39" t="s">
        <v>2870</v>
      </c>
      <c r="P861" s="39" t="str">
        <f t="shared" si="13"/>
        <v>CCM Born</v>
      </c>
      <c r="Q861" s="39">
        <v>534</v>
      </c>
      <c r="R861" s="68" t="s">
        <v>2</v>
      </c>
    </row>
    <row r="862" spans="1:18" x14ac:dyDescent="0.3">
      <c r="A862" s="67" t="s">
        <v>5453</v>
      </c>
      <c r="B862" s="39" t="s">
        <v>3674</v>
      </c>
      <c r="C862" s="39"/>
      <c r="D862" s="39"/>
      <c r="E862" s="39"/>
      <c r="F862" s="39"/>
      <c r="G862" s="39"/>
      <c r="H862" s="39"/>
      <c r="I862" s="39"/>
      <c r="J862" s="39"/>
      <c r="K862" s="39" t="s">
        <v>2018</v>
      </c>
      <c r="L862" s="39" t="s">
        <v>2019</v>
      </c>
      <c r="M862" s="39" t="s">
        <v>2887</v>
      </c>
      <c r="N862" s="39" t="s">
        <v>519</v>
      </c>
      <c r="O862" s="39" t="s">
        <v>2870</v>
      </c>
      <c r="P862" s="39" t="str">
        <f t="shared" si="13"/>
        <v>CCM Born</v>
      </c>
      <c r="Q862" s="39">
        <v>3</v>
      </c>
      <c r="R862" s="68" t="s">
        <v>2</v>
      </c>
    </row>
    <row r="863" spans="1:18" x14ac:dyDescent="0.3">
      <c r="A863" s="67" t="s">
        <v>5454</v>
      </c>
      <c r="B863" s="39" t="s">
        <v>3675</v>
      </c>
      <c r="C863" s="39"/>
      <c r="D863" s="39"/>
      <c r="E863" s="39"/>
      <c r="F863" s="39"/>
      <c r="G863" s="39"/>
      <c r="H863" s="39"/>
      <c r="I863" s="39"/>
      <c r="J863" s="39"/>
      <c r="K863" s="39" t="s">
        <v>2018</v>
      </c>
      <c r="L863" s="39" t="s">
        <v>2019</v>
      </c>
      <c r="M863" s="39" t="s">
        <v>2887</v>
      </c>
      <c r="N863" s="39" t="s">
        <v>519</v>
      </c>
      <c r="O863" s="39" t="s">
        <v>2870</v>
      </c>
      <c r="P863" s="39" t="str">
        <f t="shared" si="13"/>
        <v>CCM Born</v>
      </c>
      <c r="Q863" s="39">
        <v>309</v>
      </c>
      <c r="R863" s="68" t="s">
        <v>2</v>
      </c>
    </row>
    <row r="864" spans="1:18" x14ac:dyDescent="0.3">
      <c r="A864" s="67" t="s">
        <v>5455</v>
      </c>
      <c r="B864" s="39" t="s">
        <v>3676</v>
      </c>
      <c r="C864" s="39"/>
      <c r="D864" s="39"/>
      <c r="E864" s="39"/>
      <c r="F864" s="39"/>
      <c r="G864" s="39"/>
      <c r="H864" s="39"/>
      <c r="I864" s="39"/>
      <c r="J864" s="39"/>
      <c r="K864" s="39" t="s">
        <v>2018</v>
      </c>
      <c r="L864" s="39" t="s">
        <v>2019</v>
      </c>
      <c r="M864" s="39" t="s">
        <v>2887</v>
      </c>
      <c r="N864" s="39" t="s">
        <v>519</v>
      </c>
      <c r="O864" s="39" t="s">
        <v>2870</v>
      </c>
      <c r="P864" s="39" t="str">
        <f t="shared" si="13"/>
        <v>CCM Born</v>
      </c>
      <c r="Q864" s="39">
        <v>70</v>
      </c>
      <c r="R864" s="68" t="s">
        <v>2</v>
      </c>
    </row>
    <row r="865" spans="1:18" x14ac:dyDescent="0.3">
      <c r="A865" s="67" t="s">
        <v>5456</v>
      </c>
      <c r="B865" s="39" t="s">
        <v>3677</v>
      </c>
      <c r="C865" s="39"/>
      <c r="D865" s="39"/>
      <c r="E865" s="39"/>
      <c r="F865" s="39"/>
      <c r="G865" s="39"/>
      <c r="H865" s="39"/>
      <c r="I865" s="39"/>
      <c r="J865" s="39"/>
      <c r="K865" s="39" t="s">
        <v>652</v>
      </c>
      <c r="L865" s="39" t="s">
        <v>653</v>
      </c>
      <c r="M865" s="39" t="s">
        <v>2887</v>
      </c>
      <c r="N865" s="39" t="s">
        <v>519</v>
      </c>
      <c r="O865" s="39" t="s">
        <v>2870</v>
      </c>
      <c r="P865" s="39" t="str">
        <f t="shared" si="13"/>
        <v>CCM Born</v>
      </c>
      <c r="Q865" s="39">
        <v>263</v>
      </c>
      <c r="R865" s="68" t="s">
        <v>2</v>
      </c>
    </row>
    <row r="866" spans="1:18" x14ac:dyDescent="0.3">
      <c r="A866" s="67" t="s">
        <v>5457</v>
      </c>
      <c r="B866" s="39" t="s">
        <v>3678</v>
      </c>
      <c r="C866" s="39"/>
      <c r="D866" s="39"/>
      <c r="E866" s="39"/>
      <c r="F866" s="39"/>
      <c r="G866" s="39"/>
      <c r="H866" s="39"/>
      <c r="I866" s="39"/>
      <c r="J866" s="39"/>
      <c r="K866" s="39" t="s">
        <v>2211</v>
      </c>
      <c r="L866" s="39" t="s">
        <v>2212</v>
      </c>
      <c r="M866" s="39" t="s">
        <v>2887</v>
      </c>
      <c r="N866" s="39" t="s">
        <v>519</v>
      </c>
      <c r="O866" s="39" t="s">
        <v>2870</v>
      </c>
      <c r="P866" s="39" t="str">
        <f t="shared" si="13"/>
        <v>CCM Born</v>
      </c>
      <c r="Q866" s="39">
        <v>155</v>
      </c>
      <c r="R866" s="68" t="s">
        <v>2</v>
      </c>
    </row>
    <row r="867" spans="1:18" x14ac:dyDescent="0.3">
      <c r="A867" s="67" t="s">
        <v>5458</v>
      </c>
      <c r="B867" s="39" t="s">
        <v>3679</v>
      </c>
      <c r="C867" s="39"/>
      <c r="D867" s="39"/>
      <c r="E867" s="39"/>
      <c r="F867" s="39"/>
      <c r="G867" s="39"/>
      <c r="H867" s="39"/>
      <c r="I867" s="39"/>
      <c r="J867" s="39"/>
      <c r="K867" s="39" t="s">
        <v>2371</v>
      </c>
      <c r="L867" s="39" t="s">
        <v>2372</v>
      </c>
      <c r="M867" s="39" t="s">
        <v>2887</v>
      </c>
      <c r="N867" s="39" t="s">
        <v>519</v>
      </c>
      <c r="O867" s="39" t="s">
        <v>2870</v>
      </c>
      <c r="P867" s="39" t="str">
        <f t="shared" si="13"/>
        <v>CCM Born</v>
      </c>
      <c r="Q867" s="39">
        <v>32</v>
      </c>
      <c r="R867" s="68" t="s">
        <v>2</v>
      </c>
    </row>
    <row r="868" spans="1:18" x14ac:dyDescent="0.3">
      <c r="A868" s="67" t="s">
        <v>5459</v>
      </c>
      <c r="B868" s="39" t="s">
        <v>3680</v>
      </c>
      <c r="C868" s="39"/>
      <c r="D868" s="39"/>
      <c r="E868" s="39"/>
      <c r="F868" s="39"/>
      <c r="G868" s="39"/>
      <c r="H868" s="39"/>
      <c r="I868" s="39"/>
      <c r="J868" s="39"/>
      <c r="K868" s="39" t="s">
        <v>2178</v>
      </c>
      <c r="L868" s="39" t="s">
        <v>2179</v>
      </c>
      <c r="M868" s="39" t="s">
        <v>2887</v>
      </c>
      <c r="N868" s="39" t="s">
        <v>519</v>
      </c>
      <c r="O868" s="39" t="s">
        <v>2870</v>
      </c>
      <c r="P868" s="39" t="str">
        <f t="shared" si="13"/>
        <v>CCM Born</v>
      </c>
      <c r="Q868" s="39">
        <v>57</v>
      </c>
      <c r="R868" s="68" t="s">
        <v>2</v>
      </c>
    </row>
    <row r="869" spans="1:18" x14ac:dyDescent="0.3">
      <c r="A869" s="67" t="s">
        <v>5460</v>
      </c>
      <c r="B869" s="39" t="s">
        <v>3681</v>
      </c>
      <c r="C869" s="39"/>
      <c r="D869" s="39"/>
      <c r="E869" s="39"/>
      <c r="F869" s="39"/>
      <c r="G869" s="39"/>
      <c r="H869" s="39"/>
      <c r="I869" s="39"/>
      <c r="J869" s="39"/>
      <c r="K869" s="39" t="s">
        <v>2100</v>
      </c>
      <c r="L869" s="39" t="s">
        <v>2101</v>
      </c>
      <c r="M869" s="39" t="s">
        <v>2887</v>
      </c>
      <c r="N869" s="39" t="s">
        <v>519</v>
      </c>
      <c r="O869" s="39" t="s">
        <v>2870</v>
      </c>
      <c r="P869" s="39" t="str">
        <f t="shared" si="13"/>
        <v>CCM Born</v>
      </c>
      <c r="Q869" s="39">
        <v>115</v>
      </c>
      <c r="R869" s="68" t="s">
        <v>2</v>
      </c>
    </row>
    <row r="870" spans="1:18" x14ac:dyDescent="0.3">
      <c r="A870" s="67" t="s">
        <v>5461</v>
      </c>
      <c r="B870" s="39" t="s">
        <v>3682</v>
      </c>
      <c r="C870" s="39"/>
      <c r="D870" s="39"/>
      <c r="E870" s="39"/>
      <c r="F870" s="39"/>
      <c r="G870" s="39"/>
      <c r="H870" s="39"/>
      <c r="I870" s="39"/>
      <c r="J870" s="39"/>
      <c r="K870" s="39" t="s">
        <v>2211</v>
      </c>
      <c r="L870" s="39" t="s">
        <v>2212</v>
      </c>
      <c r="M870" s="39" t="s">
        <v>2887</v>
      </c>
      <c r="N870" s="39" t="s">
        <v>519</v>
      </c>
      <c r="O870" s="39" t="s">
        <v>2870</v>
      </c>
      <c r="P870" s="39" t="str">
        <f t="shared" si="13"/>
        <v>CCM Born</v>
      </c>
      <c r="Q870" s="39">
        <v>2</v>
      </c>
      <c r="R870" s="68" t="s">
        <v>2</v>
      </c>
    </row>
    <row r="871" spans="1:18" x14ac:dyDescent="0.3">
      <c r="A871" s="67" t="s">
        <v>5462</v>
      </c>
      <c r="B871" s="39" t="s">
        <v>3260</v>
      </c>
      <c r="C871" s="39"/>
      <c r="D871" s="39"/>
      <c r="E871" s="39"/>
      <c r="F871" s="39"/>
      <c r="G871" s="39"/>
      <c r="H871" s="39"/>
      <c r="I871" s="39"/>
      <c r="J871" s="39"/>
      <c r="K871" s="39" t="s">
        <v>547</v>
      </c>
      <c r="L871" s="39" t="s">
        <v>548</v>
      </c>
      <c r="M871" s="39" t="s">
        <v>2878</v>
      </c>
      <c r="N871" s="39" t="s">
        <v>541</v>
      </c>
      <c r="O871" s="39" t="s">
        <v>2870</v>
      </c>
      <c r="P871" s="39" t="str">
        <f t="shared" si="13"/>
        <v>CCM Born</v>
      </c>
      <c r="Q871" s="39">
        <v>1</v>
      </c>
      <c r="R871" s="68" t="s">
        <v>2</v>
      </c>
    </row>
    <row r="872" spans="1:18" x14ac:dyDescent="0.3">
      <c r="A872" s="67" t="s">
        <v>5463</v>
      </c>
      <c r="B872" s="39" t="s">
        <v>3683</v>
      </c>
      <c r="C872" s="39"/>
      <c r="D872" s="39"/>
      <c r="E872" s="39"/>
      <c r="F872" s="39"/>
      <c r="G872" s="39"/>
      <c r="H872" s="39"/>
      <c r="I872" s="39"/>
      <c r="J872" s="39"/>
      <c r="K872" s="39" t="s">
        <v>910</v>
      </c>
      <c r="L872" s="39" t="s">
        <v>911</v>
      </c>
      <c r="M872" s="39" t="s">
        <v>2991</v>
      </c>
      <c r="N872" s="39" t="s">
        <v>17</v>
      </c>
      <c r="O872" s="39" t="s">
        <v>2870</v>
      </c>
      <c r="P872" s="39" t="str">
        <f t="shared" si="13"/>
        <v>CCM Born</v>
      </c>
      <c r="Q872" s="39">
        <v>11</v>
      </c>
      <c r="R872" s="68" t="s">
        <v>2</v>
      </c>
    </row>
    <row r="873" spans="1:18" x14ac:dyDescent="0.3">
      <c r="A873" s="67" t="s">
        <v>5464</v>
      </c>
      <c r="B873" s="39" t="s">
        <v>3684</v>
      </c>
      <c r="C873" s="39"/>
      <c r="D873" s="39"/>
      <c r="E873" s="39"/>
      <c r="F873" s="39"/>
      <c r="G873" s="39"/>
      <c r="H873" s="39"/>
      <c r="I873" s="39"/>
      <c r="J873" s="39"/>
      <c r="K873" s="39" t="s">
        <v>2872</v>
      </c>
      <c r="L873" s="39" t="s">
        <v>6701</v>
      </c>
      <c r="M873" s="39" t="s">
        <v>2873</v>
      </c>
      <c r="N873" s="39" t="s">
        <v>6700</v>
      </c>
      <c r="O873" s="39" t="s">
        <v>2870</v>
      </c>
      <c r="P873" s="39" t="str">
        <f t="shared" si="13"/>
        <v>CCM Born</v>
      </c>
      <c r="Q873" s="39">
        <v>7</v>
      </c>
      <c r="R873" s="68" t="s">
        <v>2</v>
      </c>
    </row>
    <row r="874" spans="1:18" x14ac:dyDescent="0.3">
      <c r="A874" s="67" t="s">
        <v>5465</v>
      </c>
      <c r="B874" s="39" t="s">
        <v>3685</v>
      </c>
      <c r="C874" s="39"/>
      <c r="D874" s="39"/>
      <c r="E874" s="39"/>
      <c r="F874" s="39"/>
      <c r="G874" s="39"/>
      <c r="H874" s="39"/>
      <c r="I874" s="39"/>
      <c r="J874" s="39"/>
      <c r="K874" s="39" t="s">
        <v>2872</v>
      </c>
      <c r="L874" s="39" t="s">
        <v>6701</v>
      </c>
      <c r="M874" s="39" t="s">
        <v>2873</v>
      </c>
      <c r="N874" s="39" t="s">
        <v>6700</v>
      </c>
      <c r="O874" s="39" t="s">
        <v>2870</v>
      </c>
      <c r="P874" s="39" t="str">
        <f t="shared" si="13"/>
        <v>CCM Born</v>
      </c>
      <c r="Q874" s="39">
        <v>2</v>
      </c>
      <c r="R874" s="68" t="s">
        <v>2</v>
      </c>
    </row>
    <row r="875" spans="1:18" x14ac:dyDescent="0.3">
      <c r="A875" s="67" t="s">
        <v>5466</v>
      </c>
      <c r="B875" s="39" t="s">
        <v>3500</v>
      </c>
      <c r="C875" s="39"/>
      <c r="D875" s="39"/>
      <c r="E875" s="39"/>
      <c r="F875" s="39"/>
      <c r="G875" s="39"/>
      <c r="H875" s="39"/>
      <c r="I875" s="39"/>
      <c r="J875" s="39"/>
      <c r="K875" s="39" t="s">
        <v>2872</v>
      </c>
      <c r="L875" s="39" t="s">
        <v>6701</v>
      </c>
      <c r="M875" s="39" t="s">
        <v>2873</v>
      </c>
      <c r="N875" s="39" t="s">
        <v>6700</v>
      </c>
      <c r="O875" s="39" t="s">
        <v>2870</v>
      </c>
      <c r="P875" s="39" t="str">
        <f t="shared" si="13"/>
        <v>CCM Born</v>
      </c>
      <c r="Q875" s="39">
        <v>1</v>
      </c>
      <c r="R875" s="68" t="s">
        <v>2</v>
      </c>
    </row>
    <row r="876" spans="1:18" x14ac:dyDescent="0.3">
      <c r="A876" s="67" t="s">
        <v>5467</v>
      </c>
      <c r="B876" s="39" t="s">
        <v>3686</v>
      </c>
      <c r="C876" s="39"/>
      <c r="D876" s="39"/>
      <c r="E876" s="39"/>
      <c r="F876" s="39"/>
      <c r="G876" s="39"/>
      <c r="H876" s="39"/>
      <c r="I876" s="39"/>
      <c r="J876" s="39"/>
      <c r="K876" s="39" t="s">
        <v>2572</v>
      </c>
      <c r="L876" s="39" t="s">
        <v>2573</v>
      </c>
      <c r="M876" s="39" t="s">
        <v>2880</v>
      </c>
      <c r="N876" s="39" t="s">
        <v>64</v>
      </c>
      <c r="O876" s="39" t="s">
        <v>2870</v>
      </c>
      <c r="P876" s="39" t="str">
        <f t="shared" si="13"/>
        <v>CCM Born</v>
      </c>
      <c r="Q876" s="39">
        <v>1</v>
      </c>
      <c r="R876" s="68" t="s">
        <v>2</v>
      </c>
    </row>
    <row r="877" spans="1:18" x14ac:dyDescent="0.3">
      <c r="A877" s="67" t="s">
        <v>5468</v>
      </c>
      <c r="B877" s="39" t="s">
        <v>3687</v>
      </c>
      <c r="C877" s="39"/>
      <c r="D877" s="39"/>
      <c r="E877" s="39"/>
      <c r="F877" s="39"/>
      <c r="G877" s="39"/>
      <c r="H877" s="39"/>
      <c r="I877" s="39"/>
      <c r="J877" s="39"/>
      <c r="K877" s="39" t="s">
        <v>2572</v>
      </c>
      <c r="L877" s="39" t="s">
        <v>2573</v>
      </c>
      <c r="M877" s="39" t="s">
        <v>2880</v>
      </c>
      <c r="N877" s="39" t="s">
        <v>64</v>
      </c>
      <c r="O877" s="39" t="s">
        <v>2870</v>
      </c>
      <c r="P877" s="39" t="str">
        <f t="shared" si="13"/>
        <v>CCM Born</v>
      </c>
      <c r="Q877" s="39">
        <v>1</v>
      </c>
      <c r="R877" s="68" t="s">
        <v>2</v>
      </c>
    </row>
    <row r="878" spans="1:18" x14ac:dyDescent="0.3">
      <c r="A878" s="67" t="s">
        <v>5469</v>
      </c>
      <c r="B878" s="39" t="s">
        <v>3688</v>
      </c>
      <c r="C878" s="39"/>
      <c r="D878" s="39"/>
      <c r="E878" s="39"/>
      <c r="F878" s="39"/>
      <c r="G878" s="39"/>
      <c r="H878" s="39"/>
      <c r="I878" s="39"/>
      <c r="J878" s="39"/>
      <c r="K878" s="39" t="s">
        <v>2872</v>
      </c>
      <c r="L878" s="39" t="s">
        <v>6701</v>
      </c>
      <c r="M878" s="39" t="s">
        <v>2873</v>
      </c>
      <c r="N878" s="39" t="s">
        <v>6700</v>
      </c>
      <c r="O878" s="39" t="s">
        <v>2870</v>
      </c>
      <c r="P878" s="39" t="str">
        <f t="shared" si="13"/>
        <v>CCM Born</v>
      </c>
      <c r="Q878" s="39">
        <v>2</v>
      </c>
      <c r="R878" s="68" t="s">
        <v>2</v>
      </c>
    </row>
    <row r="879" spans="1:18" x14ac:dyDescent="0.3">
      <c r="A879" s="67" t="s">
        <v>5470</v>
      </c>
      <c r="B879" s="39" t="s">
        <v>3689</v>
      </c>
      <c r="C879" s="39"/>
      <c r="D879" s="39"/>
      <c r="E879" s="39"/>
      <c r="F879" s="39"/>
      <c r="G879" s="39"/>
      <c r="H879" s="39"/>
      <c r="I879" s="39"/>
      <c r="J879" s="39"/>
      <c r="K879" s="39" t="s">
        <v>2872</v>
      </c>
      <c r="L879" s="39" t="s">
        <v>6701</v>
      </c>
      <c r="M879" s="39" t="s">
        <v>2873</v>
      </c>
      <c r="N879" s="39" t="s">
        <v>6700</v>
      </c>
      <c r="O879" s="39" t="s">
        <v>2870</v>
      </c>
      <c r="P879" s="39" t="str">
        <f t="shared" si="13"/>
        <v>CCM Born</v>
      </c>
      <c r="Q879" s="39">
        <v>1</v>
      </c>
      <c r="R879" s="68" t="s">
        <v>2</v>
      </c>
    </row>
    <row r="880" spans="1:18" x14ac:dyDescent="0.3">
      <c r="A880" s="67" t="s">
        <v>5471</v>
      </c>
      <c r="B880" s="39" t="s">
        <v>3690</v>
      </c>
      <c r="C880" s="39"/>
      <c r="D880" s="39"/>
      <c r="E880" s="39"/>
      <c r="F880" s="39"/>
      <c r="G880" s="39"/>
      <c r="H880" s="39"/>
      <c r="I880" s="39"/>
      <c r="J880" s="39"/>
      <c r="K880" s="39" t="s">
        <v>2872</v>
      </c>
      <c r="L880" s="39" t="s">
        <v>6701</v>
      </c>
      <c r="M880" s="39" t="s">
        <v>2873</v>
      </c>
      <c r="N880" s="39" t="s">
        <v>6700</v>
      </c>
      <c r="O880" s="39" t="s">
        <v>2870</v>
      </c>
      <c r="P880" s="39" t="str">
        <f t="shared" si="13"/>
        <v>CCM Born</v>
      </c>
      <c r="Q880" s="39">
        <v>1</v>
      </c>
      <c r="R880" s="68" t="s">
        <v>2</v>
      </c>
    </row>
    <row r="881" spans="1:18" x14ac:dyDescent="0.3">
      <c r="A881" s="67" t="s">
        <v>5472</v>
      </c>
      <c r="B881" s="39" t="s">
        <v>3691</v>
      </c>
      <c r="C881" s="39"/>
      <c r="D881" s="39"/>
      <c r="E881" s="39"/>
      <c r="F881" s="39"/>
      <c r="G881" s="39"/>
      <c r="H881" s="39"/>
      <c r="I881" s="39"/>
      <c r="J881" s="39"/>
      <c r="K881" s="39" t="s">
        <v>2872</v>
      </c>
      <c r="L881" s="39" t="s">
        <v>6701</v>
      </c>
      <c r="M881" s="39" t="s">
        <v>2873</v>
      </c>
      <c r="N881" s="39" t="s">
        <v>6700</v>
      </c>
      <c r="O881" s="39" t="s">
        <v>2870</v>
      </c>
      <c r="P881" s="39" t="str">
        <f t="shared" si="13"/>
        <v>CCM Born</v>
      </c>
      <c r="Q881" s="39">
        <v>3</v>
      </c>
      <c r="R881" s="68" t="s">
        <v>2</v>
      </c>
    </row>
    <row r="882" spans="1:18" x14ac:dyDescent="0.3">
      <c r="A882" s="67" t="s">
        <v>5473</v>
      </c>
      <c r="B882" s="39" t="s">
        <v>3692</v>
      </c>
      <c r="C882" s="39"/>
      <c r="D882" s="39"/>
      <c r="E882" s="39"/>
      <c r="F882" s="39"/>
      <c r="G882" s="39"/>
      <c r="H882" s="39"/>
      <c r="I882" s="39"/>
      <c r="J882" s="39"/>
      <c r="K882" s="39" t="s">
        <v>2872</v>
      </c>
      <c r="L882" s="39" t="s">
        <v>6701</v>
      </c>
      <c r="M882" s="39" t="s">
        <v>2873</v>
      </c>
      <c r="N882" s="39" t="s">
        <v>6700</v>
      </c>
      <c r="O882" s="39" t="s">
        <v>2870</v>
      </c>
      <c r="P882" s="39" t="str">
        <f t="shared" si="13"/>
        <v>CCM Born</v>
      </c>
      <c r="Q882" s="39">
        <v>5</v>
      </c>
      <c r="R882" s="68" t="s">
        <v>2</v>
      </c>
    </row>
    <row r="883" spans="1:18" x14ac:dyDescent="0.3">
      <c r="A883" s="67" t="s">
        <v>5474</v>
      </c>
      <c r="B883" s="39" t="s">
        <v>3693</v>
      </c>
      <c r="C883" s="39"/>
      <c r="D883" s="39"/>
      <c r="E883" s="39"/>
      <c r="F883" s="39"/>
      <c r="G883" s="39"/>
      <c r="H883" s="39"/>
      <c r="I883" s="39"/>
      <c r="J883" s="39"/>
      <c r="K883" s="39" t="s">
        <v>2872</v>
      </c>
      <c r="L883" s="39" t="s">
        <v>6701</v>
      </c>
      <c r="M883" s="39" t="s">
        <v>2873</v>
      </c>
      <c r="N883" s="39" t="s">
        <v>6700</v>
      </c>
      <c r="O883" s="39" t="s">
        <v>2870</v>
      </c>
      <c r="P883" s="39" t="str">
        <f t="shared" si="13"/>
        <v>CCM Born</v>
      </c>
      <c r="Q883" s="39">
        <v>4</v>
      </c>
      <c r="R883" s="68" t="s">
        <v>2</v>
      </c>
    </row>
    <row r="884" spans="1:18" x14ac:dyDescent="0.3">
      <c r="A884" s="67" t="s">
        <v>5475</v>
      </c>
      <c r="B884" s="39" t="s">
        <v>3694</v>
      </c>
      <c r="C884" s="39"/>
      <c r="D884" s="39"/>
      <c r="E884" s="39"/>
      <c r="F884" s="39"/>
      <c r="G884" s="39"/>
      <c r="H884" s="39"/>
      <c r="I884" s="39"/>
      <c r="J884" s="39"/>
      <c r="K884" s="39" t="s">
        <v>2872</v>
      </c>
      <c r="L884" s="39" t="s">
        <v>6701</v>
      </c>
      <c r="M884" s="39" t="s">
        <v>2873</v>
      </c>
      <c r="N884" s="39" t="s">
        <v>6700</v>
      </c>
      <c r="O884" s="39" t="s">
        <v>2870</v>
      </c>
      <c r="P884" s="39" t="str">
        <f t="shared" si="13"/>
        <v>CCM Born</v>
      </c>
      <c r="Q884" s="39">
        <v>4</v>
      </c>
      <c r="R884" s="68" t="s">
        <v>2</v>
      </c>
    </row>
    <row r="885" spans="1:18" x14ac:dyDescent="0.3">
      <c r="A885" s="67" t="s">
        <v>5476</v>
      </c>
      <c r="B885" s="39" t="s">
        <v>3695</v>
      </c>
      <c r="C885" s="39"/>
      <c r="D885" s="39"/>
      <c r="E885" s="39"/>
      <c r="F885" s="39"/>
      <c r="G885" s="39"/>
      <c r="H885" s="39"/>
      <c r="I885" s="39"/>
      <c r="J885" s="39"/>
      <c r="K885" s="39" t="s">
        <v>2872</v>
      </c>
      <c r="L885" s="39" t="s">
        <v>6701</v>
      </c>
      <c r="M885" s="39" t="s">
        <v>2873</v>
      </c>
      <c r="N885" s="39" t="s">
        <v>6700</v>
      </c>
      <c r="O885" s="39" t="s">
        <v>2870</v>
      </c>
      <c r="P885" s="39" t="str">
        <f t="shared" si="13"/>
        <v>CCM Born</v>
      </c>
      <c r="Q885" s="39">
        <v>2</v>
      </c>
      <c r="R885" s="68" t="s">
        <v>2</v>
      </c>
    </row>
    <row r="886" spans="1:18" x14ac:dyDescent="0.3">
      <c r="A886" s="67" t="s">
        <v>5477</v>
      </c>
      <c r="B886" s="39" t="s">
        <v>3696</v>
      </c>
      <c r="C886" s="39"/>
      <c r="D886" s="39"/>
      <c r="E886" s="39"/>
      <c r="F886" s="39"/>
      <c r="G886" s="39"/>
      <c r="H886" s="39"/>
      <c r="I886" s="39"/>
      <c r="J886" s="39"/>
      <c r="K886" s="39" t="s">
        <v>3073</v>
      </c>
      <c r="L886" s="39" t="s">
        <v>6712</v>
      </c>
      <c r="M886" s="39" t="s">
        <v>2873</v>
      </c>
      <c r="N886" s="39" t="s">
        <v>6700</v>
      </c>
      <c r="O886" s="39" t="s">
        <v>2870</v>
      </c>
      <c r="P886" s="39" t="str">
        <f t="shared" si="13"/>
        <v>CCM Born</v>
      </c>
      <c r="Q886" s="39">
        <v>1</v>
      </c>
      <c r="R886" s="68" t="s">
        <v>2</v>
      </c>
    </row>
    <row r="887" spans="1:18" x14ac:dyDescent="0.3">
      <c r="A887" s="67" t="s">
        <v>5478</v>
      </c>
      <c r="B887" s="39" t="s">
        <v>3697</v>
      </c>
      <c r="C887" s="39"/>
      <c r="D887" s="39"/>
      <c r="E887" s="39"/>
      <c r="F887" s="39"/>
      <c r="G887" s="39"/>
      <c r="H887" s="39"/>
      <c r="I887" s="39"/>
      <c r="J887" s="39"/>
      <c r="K887" s="39" t="s">
        <v>2872</v>
      </c>
      <c r="L887" s="39" t="s">
        <v>6701</v>
      </c>
      <c r="M887" s="39" t="s">
        <v>2873</v>
      </c>
      <c r="N887" s="39" t="s">
        <v>6700</v>
      </c>
      <c r="O887" s="39" t="s">
        <v>2870</v>
      </c>
      <c r="P887" s="39" t="str">
        <f t="shared" si="13"/>
        <v>CCM Born</v>
      </c>
      <c r="Q887" s="39">
        <v>1</v>
      </c>
      <c r="R887" s="68" t="s">
        <v>2</v>
      </c>
    </row>
    <row r="888" spans="1:18" x14ac:dyDescent="0.3">
      <c r="A888" s="67" t="s">
        <v>5479</v>
      </c>
      <c r="B888" s="39" t="s">
        <v>3698</v>
      </c>
      <c r="C888" s="39"/>
      <c r="D888" s="39"/>
      <c r="E888" s="39"/>
      <c r="F888" s="39"/>
      <c r="G888" s="39"/>
      <c r="H888" s="39"/>
      <c r="I888" s="39"/>
      <c r="J888" s="39"/>
      <c r="K888" s="39" t="s">
        <v>246</v>
      </c>
      <c r="L888" s="39" t="s">
        <v>247</v>
      </c>
      <c r="M888" s="39" t="s">
        <v>2884</v>
      </c>
      <c r="N888" s="39" t="s">
        <v>139</v>
      </c>
      <c r="O888" s="39" t="s">
        <v>2870</v>
      </c>
      <c r="P888" s="39" t="str">
        <f t="shared" si="13"/>
        <v>CCM Born</v>
      </c>
      <c r="Q888" s="39">
        <v>5</v>
      </c>
      <c r="R888" s="68" t="s">
        <v>2</v>
      </c>
    </row>
    <row r="889" spans="1:18" x14ac:dyDescent="0.3">
      <c r="A889" s="67" t="s">
        <v>5480</v>
      </c>
      <c r="B889" s="39" t="s">
        <v>3699</v>
      </c>
      <c r="C889" s="39"/>
      <c r="D889" s="39"/>
      <c r="E889" s="39"/>
      <c r="F889" s="39"/>
      <c r="G889" s="39"/>
      <c r="H889" s="39"/>
      <c r="I889" s="39"/>
      <c r="J889" s="39"/>
      <c r="K889" s="39" t="s">
        <v>2872</v>
      </c>
      <c r="L889" s="39" t="s">
        <v>6701</v>
      </c>
      <c r="M889" s="39" t="s">
        <v>2873</v>
      </c>
      <c r="N889" s="39" t="s">
        <v>6700</v>
      </c>
      <c r="O889" s="39" t="s">
        <v>2870</v>
      </c>
      <c r="P889" s="39" t="str">
        <f t="shared" si="13"/>
        <v>CCM Born</v>
      </c>
      <c r="Q889" s="39">
        <v>1</v>
      </c>
      <c r="R889" s="68" t="s">
        <v>2</v>
      </c>
    </row>
    <row r="890" spans="1:18" x14ac:dyDescent="0.3">
      <c r="A890" s="67" t="s">
        <v>5481</v>
      </c>
      <c r="B890" s="39" t="s">
        <v>3700</v>
      </c>
      <c r="C890" s="39"/>
      <c r="D890" s="39"/>
      <c r="E890" s="39"/>
      <c r="F890" s="39"/>
      <c r="G890" s="39"/>
      <c r="H890" s="39"/>
      <c r="I890" s="39"/>
      <c r="J890" s="39"/>
      <c r="K890" s="39" t="s">
        <v>2872</v>
      </c>
      <c r="L890" s="39" t="s">
        <v>6701</v>
      </c>
      <c r="M890" s="39" t="s">
        <v>2873</v>
      </c>
      <c r="N890" s="39" t="s">
        <v>6700</v>
      </c>
      <c r="O890" s="39" t="s">
        <v>2870</v>
      </c>
      <c r="P890" s="39" t="str">
        <f t="shared" si="13"/>
        <v>CCM Born</v>
      </c>
      <c r="Q890" s="39">
        <v>1</v>
      </c>
      <c r="R890" s="68" t="s">
        <v>2</v>
      </c>
    </row>
    <row r="891" spans="1:18" x14ac:dyDescent="0.3">
      <c r="A891" s="67" t="s">
        <v>5482</v>
      </c>
      <c r="B891" s="39" t="s">
        <v>3056</v>
      </c>
      <c r="C891" s="39"/>
      <c r="D891" s="39"/>
      <c r="E891" s="39"/>
      <c r="F891" s="39"/>
      <c r="G891" s="39"/>
      <c r="H891" s="39"/>
      <c r="I891" s="39"/>
      <c r="J891" s="39"/>
      <c r="K891" s="39" t="s">
        <v>3054</v>
      </c>
      <c r="L891" s="39" t="s">
        <v>6709</v>
      </c>
      <c r="M891" s="39" t="s">
        <v>2884</v>
      </c>
      <c r="N891" s="39" t="s">
        <v>139</v>
      </c>
      <c r="O891" s="39" t="s">
        <v>2870</v>
      </c>
      <c r="P891" s="39" t="str">
        <f t="shared" si="13"/>
        <v>CCM Born</v>
      </c>
      <c r="Q891" s="39">
        <v>1</v>
      </c>
      <c r="R891" s="68" t="s">
        <v>2</v>
      </c>
    </row>
    <row r="892" spans="1:18" x14ac:dyDescent="0.3">
      <c r="A892" s="67" t="s">
        <v>5483</v>
      </c>
      <c r="B892" s="39" t="s">
        <v>3058</v>
      </c>
      <c r="C892" s="39"/>
      <c r="D892" s="39"/>
      <c r="E892" s="39"/>
      <c r="F892" s="39"/>
      <c r="G892" s="39"/>
      <c r="H892" s="39"/>
      <c r="I892" s="39"/>
      <c r="J892" s="39"/>
      <c r="K892" s="39" t="s">
        <v>3059</v>
      </c>
      <c r="L892" s="39" t="s">
        <v>6710</v>
      </c>
      <c r="M892" s="39" t="s">
        <v>2884</v>
      </c>
      <c r="N892" s="39" t="s">
        <v>139</v>
      </c>
      <c r="O892" s="39" t="s">
        <v>2870</v>
      </c>
      <c r="P892" s="39" t="str">
        <f t="shared" si="13"/>
        <v>CCM Born</v>
      </c>
      <c r="Q892" s="39">
        <v>1</v>
      </c>
      <c r="R892" s="68" t="s">
        <v>2</v>
      </c>
    </row>
    <row r="893" spans="1:18" x14ac:dyDescent="0.3">
      <c r="A893" s="67" t="s">
        <v>5484</v>
      </c>
      <c r="B893" s="39" t="s">
        <v>3060</v>
      </c>
      <c r="C893" s="39"/>
      <c r="D893" s="39"/>
      <c r="E893" s="39"/>
      <c r="F893" s="39"/>
      <c r="G893" s="39"/>
      <c r="H893" s="39"/>
      <c r="I893" s="39"/>
      <c r="J893" s="39"/>
      <c r="K893" s="39" t="s">
        <v>3059</v>
      </c>
      <c r="L893" s="39" t="s">
        <v>6710</v>
      </c>
      <c r="M893" s="39" t="s">
        <v>2884</v>
      </c>
      <c r="N893" s="39" t="s">
        <v>139</v>
      </c>
      <c r="O893" s="39" t="s">
        <v>2870</v>
      </c>
      <c r="P893" s="39" t="str">
        <f t="shared" si="13"/>
        <v>CCM Born</v>
      </c>
      <c r="Q893" s="39">
        <v>1</v>
      </c>
      <c r="R893" s="68" t="s">
        <v>2</v>
      </c>
    </row>
    <row r="894" spans="1:18" x14ac:dyDescent="0.3">
      <c r="A894" s="67" t="s">
        <v>5485</v>
      </c>
      <c r="B894" s="39" t="s">
        <v>3701</v>
      </c>
      <c r="C894" s="39"/>
      <c r="D894" s="39"/>
      <c r="E894" s="39"/>
      <c r="F894" s="39"/>
      <c r="G894" s="39"/>
      <c r="H894" s="39"/>
      <c r="I894" s="39"/>
      <c r="J894" s="39"/>
      <c r="K894" s="39" t="s">
        <v>2872</v>
      </c>
      <c r="L894" s="39" t="s">
        <v>6701</v>
      </c>
      <c r="M894" s="39" t="s">
        <v>2873</v>
      </c>
      <c r="N894" s="39" t="s">
        <v>6700</v>
      </c>
      <c r="O894" s="39" t="s">
        <v>2870</v>
      </c>
      <c r="P894" s="39" t="str">
        <f t="shared" si="13"/>
        <v>CCM Born</v>
      </c>
      <c r="Q894" s="39">
        <v>1</v>
      </c>
      <c r="R894" s="68" t="s">
        <v>2</v>
      </c>
    </row>
    <row r="895" spans="1:18" x14ac:dyDescent="0.3">
      <c r="A895" s="67" t="s">
        <v>5486</v>
      </c>
      <c r="B895" s="39" t="s">
        <v>3702</v>
      </c>
      <c r="C895" s="39"/>
      <c r="D895" s="39"/>
      <c r="E895" s="39"/>
      <c r="F895" s="39"/>
      <c r="G895" s="39"/>
      <c r="H895" s="39"/>
      <c r="I895" s="39"/>
      <c r="J895" s="39"/>
      <c r="K895" s="39" t="s">
        <v>2872</v>
      </c>
      <c r="L895" s="39" t="s">
        <v>6701</v>
      </c>
      <c r="M895" s="39" t="s">
        <v>2873</v>
      </c>
      <c r="N895" s="39" t="s">
        <v>6700</v>
      </c>
      <c r="O895" s="39" t="s">
        <v>2870</v>
      </c>
      <c r="P895" s="39" t="str">
        <f t="shared" si="13"/>
        <v>CCM Born</v>
      </c>
      <c r="Q895" s="39">
        <v>1</v>
      </c>
      <c r="R895" s="68" t="s">
        <v>2</v>
      </c>
    </row>
    <row r="896" spans="1:18" x14ac:dyDescent="0.3">
      <c r="A896" s="67" t="s">
        <v>5487</v>
      </c>
      <c r="B896" s="39" t="s">
        <v>3703</v>
      </c>
      <c r="C896" s="39"/>
      <c r="D896" s="39"/>
      <c r="E896" s="39"/>
      <c r="F896" s="39"/>
      <c r="G896" s="39"/>
      <c r="H896" s="39"/>
      <c r="I896" s="39"/>
      <c r="J896" s="39"/>
      <c r="K896" s="39" t="s">
        <v>2872</v>
      </c>
      <c r="L896" s="39" t="s">
        <v>6701</v>
      </c>
      <c r="M896" s="39" t="s">
        <v>2873</v>
      </c>
      <c r="N896" s="39" t="s">
        <v>6700</v>
      </c>
      <c r="O896" s="39" t="s">
        <v>2870</v>
      </c>
      <c r="P896" s="39" t="str">
        <f t="shared" si="13"/>
        <v>CCM Born</v>
      </c>
      <c r="Q896" s="39">
        <v>1</v>
      </c>
      <c r="R896" s="68" t="s">
        <v>2</v>
      </c>
    </row>
    <row r="897" spans="1:18" x14ac:dyDescent="0.3">
      <c r="A897" s="67" t="s">
        <v>5488</v>
      </c>
      <c r="B897" s="39" t="s">
        <v>3704</v>
      </c>
      <c r="C897" s="39"/>
      <c r="D897" s="39"/>
      <c r="E897" s="39"/>
      <c r="F897" s="39"/>
      <c r="G897" s="39"/>
      <c r="H897" s="39"/>
      <c r="I897" s="39"/>
      <c r="J897" s="39"/>
      <c r="K897" s="39" t="s">
        <v>6758</v>
      </c>
      <c r="L897" s="39" t="s">
        <v>6759</v>
      </c>
      <c r="M897" s="39" t="s">
        <v>2880</v>
      </c>
      <c r="N897" s="39" t="s">
        <v>64</v>
      </c>
      <c r="O897" s="39" t="s">
        <v>2870</v>
      </c>
      <c r="P897" s="39" t="str">
        <f t="shared" si="13"/>
        <v>CCM Born</v>
      </c>
      <c r="Q897" s="39">
        <v>3</v>
      </c>
      <c r="R897" s="68" t="s">
        <v>2</v>
      </c>
    </row>
    <row r="898" spans="1:18" x14ac:dyDescent="0.3">
      <c r="A898" s="67" t="s">
        <v>5489</v>
      </c>
      <c r="B898" s="39" t="s">
        <v>3705</v>
      </c>
      <c r="C898" s="39"/>
      <c r="D898" s="39"/>
      <c r="E898" s="39"/>
      <c r="F898" s="39"/>
      <c r="G898" s="39"/>
      <c r="H898" s="39"/>
      <c r="I898" s="39"/>
      <c r="J898" s="39"/>
      <c r="K898" s="39" t="s">
        <v>2872</v>
      </c>
      <c r="L898" s="39" t="s">
        <v>6701</v>
      </c>
      <c r="M898" s="39" t="s">
        <v>2873</v>
      </c>
      <c r="N898" s="39" t="s">
        <v>6700</v>
      </c>
      <c r="O898" s="39" t="s">
        <v>2870</v>
      </c>
      <c r="P898" s="39" t="str">
        <f t="shared" si="13"/>
        <v>CCM Born</v>
      </c>
      <c r="Q898" s="39">
        <v>1</v>
      </c>
      <c r="R898" s="68" t="s">
        <v>2</v>
      </c>
    </row>
    <row r="899" spans="1:18" x14ac:dyDescent="0.3">
      <c r="A899" s="67" t="s">
        <v>5490</v>
      </c>
      <c r="B899" s="39" t="s">
        <v>3068</v>
      </c>
      <c r="C899" s="39"/>
      <c r="D899" s="39"/>
      <c r="E899" s="39"/>
      <c r="F899" s="39"/>
      <c r="G899" s="39"/>
      <c r="H899" s="39"/>
      <c r="I899" s="39"/>
      <c r="J899" s="39"/>
      <c r="K899" s="39" t="s">
        <v>6728</v>
      </c>
      <c r="L899" s="39" t="s">
        <v>6729</v>
      </c>
      <c r="M899" s="39" t="s">
        <v>2873</v>
      </c>
      <c r="N899" s="39" t="s">
        <v>6700</v>
      </c>
      <c r="O899" s="39" t="s">
        <v>2870</v>
      </c>
      <c r="P899" s="39" t="str">
        <f t="shared" si="13"/>
        <v>CCM Born</v>
      </c>
      <c r="Q899" s="39">
        <v>1</v>
      </c>
      <c r="R899" s="68" t="s">
        <v>2</v>
      </c>
    </row>
    <row r="900" spans="1:18" x14ac:dyDescent="0.3">
      <c r="A900" s="67" t="s">
        <v>5491</v>
      </c>
      <c r="B900" s="39" t="s">
        <v>3069</v>
      </c>
      <c r="C900" s="39"/>
      <c r="D900" s="39"/>
      <c r="E900" s="39"/>
      <c r="F900" s="39"/>
      <c r="G900" s="39"/>
      <c r="H900" s="39"/>
      <c r="I900" s="39"/>
      <c r="J900" s="39"/>
      <c r="K900" s="39" t="s">
        <v>2872</v>
      </c>
      <c r="L900" s="39" t="s">
        <v>6701</v>
      </c>
      <c r="M900" s="39" t="s">
        <v>2884</v>
      </c>
      <c r="N900" s="39" t="s">
        <v>139</v>
      </c>
      <c r="O900" s="39" t="s">
        <v>2870</v>
      </c>
      <c r="P900" s="39" t="str">
        <f t="shared" si="13"/>
        <v>CCM Born</v>
      </c>
      <c r="Q900" s="39">
        <v>1</v>
      </c>
      <c r="R900" s="68" t="s">
        <v>2</v>
      </c>
    </row>
    <row r="901" spans="1:18" x14ac:dyDescent="0.3">
      <c r="A901" s="67" t="s">
        <v>5492</v>
      </c>
      <c r="B901" s="39" t="s">
        <v>3706</v>
      </c>
      <c r="C901" s="39"/>
      <c r="D901" s="39"/>
      <c r="E901" s="39"/>
      <c r="F901" s="39"/>
      <c r="G901" s="39"/>
      <c r="H901" s="39"/>
      <c r="I901" s="39"/>
      <c r="J901" s="39"/>
      <c r="K901" s="39" t="s">
        <v>6747</v>
      </c>
      <c r="L901" s="39" t="s">
        <v>6746</v>
      </c>
      <c r="M901" s="39" t="s">
        <v>2884</v>
      </c>
      <c r="N901" s="39" t="s">
        <v>139</v>
      </c>
      <c r="O901" s="39" t="s">
        <v>2870</v>
      </c>
      <c r="P901" s="39" t="str">
        <f t="shared" si="13"/>
        <v>CCM Born</v>
      </c>
      <c r="Q901" s="39">
        <v>1</v>
      </c>
      <c r="R901" s="68" t="s">
        <v>2</v>
      </c>
    </row>
    <row r="902" spans="1:18" x14ac:dyDescent="0.3">
      <c r="A902" s="67" t="s">
        <v>5493</v>
      </c>
      <c r="B902" s="39" t="s">
        <v>3707</v>
      </c>
      <c r="C902" s="39"/>
      <c r="D902" s="39"/>
      <c r="E902" s="39"/>
      <c r="F902" s="39"/>
      <c r="G902" s="39"/>
      <c r="H902" s="39"/>
      <c r="I902" s="39"/>
      <c r="J902" s="39"/>
      <c r="K902" s="39" t="s">
        <v>2872</v>
      </c>
      <c r="L902" s="39" t="s">
        <v>6701</v>
      </c>
      <c r="M902" s="39" t="s">
        <v>2873</v>
      </c>
      <c r="N902" s="39" t="s">
        <v>6700</v>
      </c>
      <c r="O902" s="39" t="s">
        <v>2870</v>
      </c>
      <c r="P902" s="39" t="str">
        <f t="shared" si="13"/>
        <v>CCM Born</v>
      </c>
      <c r="Q902" s="39">
        <v>3</v>
      </c>
      <c r="R902" s="68" t="s">
        <v>2</v>
      </c>
    </row>
    <row r="903" spans="1:18" x14ac:dyDescent="0.3">
      <c r="A903" s="67" t="s">
        <v>5494</v>
      </c>
      <c r="B903" s="39" t="s">
        <v>3708</v>
      </c>
      <c r="C903" s="39"/>
      <c r="D903" s="39"/>
      <c r="E903" s="39"/>
      <c r="F903" s="39"/>
      <c r="G903" s="39"/>
      <c r="H903" s="39"/>
      <c r="I903" s="39"/>
      <c r="J903" s="39"/>
      <c r="K903" s="39" t="s">
        <v>6728</v>
      </c>
      <c r="L903" s="39" t="s">
        <v>6729</v>
      </c>
      <c r="M903" s="39" t="s">
        <v>2873</v>
      </c>
      <c r="N903" s="39" t="s">
        <v>6700</v>
      </c>
      <c r="O903" s="39" t="s">
        <v>2870</v>
      </c>
      <c r="P903" s="39" t="str">
        <f t="shared" si="13"/>
        <v>CCM Born</v>
      </c>
      <c r="Q903" s="39">
        <v>2</v>
      </c>
      <c r="R903" s="68" t="s">
        <v>2</v>
      </c>
    </row>
    <row r="904" spans="1:18" x14ac:dyDescent="0.3">
      <c r="A904" s="67" t="s">
        <v>5495</v>
      </c>
      <c r="B904" s="39" t="s">
        <v>3709</v>
      </c>
      <c r="C904" s="39"/>
      <c r="D904" s="39"/>
      <c r="E904" s="39"/>
      <c r="F904" s="39"/>
      <c r="G904" s="39"/>
      <c r="H904" s="39"/>
      <c r="I904" s="39"/>
      <c r="J904" s="39"/>
      <c r="K904" s="39" t="s">
        <v>2872</v>
      </c>
      <c r="L904" s="39" t="s">
        <v>6701</v>
      </c>
      <c r="M904" s="39" t="s">
        <v>2873</v>
      </c>
      <c r="N904" s="39" t="s">
        <v>6700</v>
      </c>
      <c r="O904" s="39" t="s">
        <v>2870</v>
      </c>
      <c r="P904" s="39" t="str">
        <f t="shared" ref="P904:P967" si="14">_xlfn.XLOOKUP(O904,$X$12:$X$14,$Z$12:$Z$14)</f>
        <v>CCM Born</v>
      </c>
      <c r="Q904" s="39">
        <v>1</v>
      </c>
      <c r="R904" s="68" t="s">
        <v>2</v>
      </c>
    </row>
    <row r="905" spans="1:18" x14ac:dyDescent="0.3">
      <c r="A905" s="67" t="s">
        <v>5496</v>
      </c>
      <c r="B905" s="39" t="s">
        <v>3071</v>
      </c>
      <c r="C905" s="39"/>
      <c r="D905" s="39"/>
      <c r="E905" s="39"/>
      <c r="F905" s="39"/>
      <c r="G905" s="39"/>
      <c r="H905" s="39"/>
      <c r="I905" s="39"/>
      <c r="J905" s="39"/>
      <c r="K905" s="39" t="s">
        <v>6728</v>
      </c>
      <c r="L905" s="39" t="s">
        <v>6729</v>
      </c>
      <c r="M905" s="39" t="s">
        <v>2873</v>
      </c>
      <c r="N905" s="39" t="s">
        <v>6700</v>
      </c>
      <c r="O905" s="39" t="s">
        <v>2870</v>
      </c>
      <c r="P905" s="39" t="str">
        <f t="shared" si="14"/>
        <v>CCM Born</v>
      </c>
      <c r="Q905" s="39">
        <v>1</v>
      </c>
      <c r="R905" s="68" t="s">
        <v>2</v>
      </c>
    </row>
    <row r="906" spans="1:18" x14ac:dyDescent="0.3">
      <c r="A906" s="67" t="s">
        <v>5497</v>
      </c>
      <c r="B906" s="39" t="s">
        <v>3066</v>
      </c>
      <c r="C906" s="39"/>
      <c r="D906" s="39"/>
      <c r="E906" s="39"/>
      <c r="F906" s="39"/>
      <c r="G906" s="39"/>
      <c r="H906" s="39"/>
      <c r="I906" s="39"/>
      <c r="J906" s="39"/>
      <c r="K906" s="39" t="s">
        <v>2872</v>
      </c>
      <c r="L906" s="39" t="s">
        <v>6701</v>
      </c>
      <c r="M906" s="39" t="s">
        <v>2873</v>
      </c>
      <c r="N906" s="39" t="s">
        <v>6700</v>
      </c>
      <c r="O906" s="39" t="s">
        <v>2870</v>
      </c>
      <c r="P906" s="39" t="str">
        <f t="shared" si="14"/>
        <v>CCM Born</v>
      </c>
      <c r="Q906" s="39">
        <v>1</v>
      </c>
      <c r="R906" s="68" t="s">
        <v>2</v>
      </c>
    </row>
    <row r="907" spans="1:18" x14ac:dyDescent="0.3">
      <c r="A907" s="67" t="s">
        <v>5498</v>
      </c>
      <c r="B907" s="39" t="s">
        <v>3710</v>
      </c>
      <c r="C907" s="39"/>
      <c r="D907" s="39"/>
      <c r="E907" s="39"/>
      <c r="F907" s="39"/>
      <c r="G907" s="39"/>
      <c r="H907" s="39"/>
      <c r="I907" s="39"/>
      <c r="J907" s="39"/>
      <c r="K907" s="39" t="s">
        <v>6728</v>
      </c>
      <c r="L907" s="39" t="s">
        <v>6729</v>
      </c>
      <c r="M907" s="39" t="s">
        <v>2873</v>
      </c>
      <c r="N907" s="39" t="s">
        <v>6700</v>
      </c>
      <c r="O907" s="39" t="s">
        <v>2870</v>
      </c>
      <c r="P907" s="39" t="str">
        <f t="shared" si="14"/>
        <v>CCM Born</v>
      </c>
      <c r="Q907" s="39">
        <v>1</v>
      </c>
      <c r="R907" s="68" t="s">
        <v>2</v>
      </c>
    </row>
    <row r="908" spans="1:18" x14ac:dyDescent="0.3">
      <c r="A908" s="67" t="s">
        <v>5499</v>
      </c>
      <c r="B908" s="39" t="s">
        <v>3711</v>
      </c>
      <c r="C908" s="39"/>
      <c r="D908" s="39"/>
      <c r="E908" s="39"/>
      <c r="F908" s="39"/>
      <c r="G908" s="39"/>
      <c r="H908" s="39"/>
      <c r="I908" s="39"/>
      <c r="J908" s="39"/>
      <c r="K908" s="39" t="s">
        <v>6747</v>
      </c>
      <c r="L908" s="39" t="s">
        <v>6746</v>
      </c>
      <c r="M908" s="39" t="s">
        <v>2880</v>
      </c>
      <c r="N908" s="39" t="s">
        <v>64</v>
      </c>
      <c r="O908" s="39" t="s">
        <v>2870</v>
      </c>
      <c r="P908" s="39" t="str">
        <f t="shared" si="14"/>
        <v>CCM Born</v>
      </c>
      <c r="Q908" s="39">
        <v>1</v>
      </c>
      <c r="R908" s="68" t="s">
        <v>2</v>
      </c>
    </row>
    <row r="909" spans="1:18" x14ac:dyDescent="0.3">
      <c r="A909" s="67" t="s">
        <v>5500</v>
      </c>
      <c r="B909" s="39" t="s">
        <v>3712</v>
      </c>
      <c r="C909" s="39"/>
      <c r="D909" s="39"/>
      <c r="E909" s="39"/>
      <c r="F909" s="39"/>
      <c r="G909" s="39"/>
      <c r="H909" s="39"/>
      <c r="I909" s="39"/>
      <c r="J909" s="39"/>
      <c r="K909" s="39" t="s">
        <v>2872</v>
      </c>
      <c r="L909" s="39" t="s">
        <v>6701</v>
      </c>
      <c r="M909" s="39" t="s">
        <v>2873</v>
      </c>
      <c r="N909" s="39" t="s">
        <v>6700</v>
      </c>
      <c r="O909" s="39" t="s">
        <v>2870</v>
      </c>
      <c r="P909" s="39" t="str">
        <f t="shared" si="14"/>
        <v>CCM Born</v>
      </c>
      <c r="Q909" s="39">
        <v>2</v>
      </c>
      <c r="R909" s="68" t="s">
        <v>2</v>
      </c>
    </row>
    <row r="910" spans="1:18" x14ac:dyDescent="0.3">
      <c r="A910" s="67" t="s">
        <v>5501</v>
      </c>
      <c r="B910" s="39" t="s">
        <v>3713</v>
      </c>
      <c r="C910" s="39"/>
      <c r="D910" s="39"/>
      <c r="E910" s="39"/>
      <c r="F910" s="39"/>
      <c r="G910" s="39"/>
      <c r="H910" s="39"/>
      <c r="I910" s="39"/>
      <c r="J910" s="39"/>
      <c r="K910" s="39" t="s">
        <v>2872</v>
      </c>
      <c r="L910" s="39" t="s">
        <v>6701</v>
      </c>
      <c r="M910" s="39" t="s">
        <v>2873</v>
      </c>
      <c r="N910" s="39" t="s">
        <v>6700</v>
      </c>
      <c r="O910" s="39" t="s">
        <v>2870</v>
      </c>
      <c r="P910" s="39" t="str">
        <f t="shared" si="14"/>
        <v>CCM Born</v>
      </c>
      <c r="Q910" s="39">
        <v>1</v>
      </c>
      <c r="R910" s="68" t="s">
        <v>2</v>
      </c>
    </row>
    <row r="911" spans="1:18" x14ac:dyDescent="0.3">
      <c r="A911" s="67" t="s">
        <v>5502</v>
      </c>
      <c r="B911" s="39" t="s">
        <v>3701</v>
      </c>
      <c r="C911" s="39"/>
      <c r="D911" s="39"/>
      <c r="E911" s="39"/>
      <c r="F911" s="39"/>
      <c r="G911" s="39"/>
      <c r="H911" s="39"/>
      <c r="I911" s="39"/>
      <c r="J911" s="39"/>
      <c r="K911" s="39" t="s">
        <v>2872</v>
      </c>
      <c r="L911" s="39" t="s">
        <v>6701</v>
      </c>
      <c r="M911" s="39" t="s">
        <v>2873</v>
      </c>
      <c r="N911" s="39" t="s">
        <v>6700</v>
      </c>
      <c r="O911" s="39" t="s">
        <v>2870</v>
      </c>
      <c r="P911" s="39" t="str">
        <f t="shared" si="14"/>
        <v>CCM Born</v>
      </c>
      <c r="Q911" s="39">
        <v>1</v>
      </c>
      <c r="R911" s="68" t="s">
        <v>2</v>
      </c>
    </row>
    <row r="912" spans="1:18" x14ac:dyDescent="0.3">
      <c r="A912" s="67" t="s">
        <v>5503</v>
      </c>
      <c r="B912" s="39" t="s">
        <v>3702</v>
      </c>
      <c r="C912" s="39"/>
      <c r="D912" s="39"/>
      <c r="E912" s="39"/>
      <c r="F912" s="39"/>
      <c r="G912" s="39"/>
      <c r="H912" s="39"/>
      <c r="I912" s="39"/>
      <c r="J912" s="39"/>
      <c r="K912" s="39" t="s">
        <v>2872</v>
      </c>
      <c r="L912" s="39" t="s">
        <v>6701</v>
      </c>
      <c r="M912" s="39" t="s">
        <v>2873</v>
      </c>
      <c r="N912" s="39" t="s">
        <v>6700</v>
      </c>
      <c r="O912" s="39" t="s">
        <v>2870</v>
      </c>
      <c r="P912" s="39" t="str">
        <f t="shared" si="14"/>
        <v>CCM Born</v>
      </c>
      <c r="Q912" s="39">
        <v>1</v>
      </c>
      <c r="R912" s="68" t="s">
        <v>2</v>
      </c>
    </row>
    <row r="913" spans="1:18" x14ac:dyDescent="0.3">
      <c r="A913" s="67" t="s">
        <v>5504</v>
      </c>
      <c r="B913" s="39" t="s">
        <v>3703</v>
      </c>
      <c r="C913" s="39"/>
      <c r="D913" s="39"/>
      <c r="E913" s="39"/>
      <c r="F913" s="39"/>
      <c r="G913" s="39"/>
      <c r="H913" s="39"/>
      <c r="I913" s="39"/>
      <c r="J913" s="39"/>
      <c r="K913" s="39" t="s">
        <v>2872</v>
      </c>
      <c r="L913" s="39" t="s">
        <v>6701</v>
      </c>
      <c r="M913" s="39" t="s">
        <v>2873</v>
      </c>
      <c r="N913" s="39" t="s">
        <v>6700</v>
      </c>
      <c r="O913" s="39" t="s">
        <v>2870</v>
      </c>
      <c r="P913" s="39" t="str">
        <f t="shared" si="14"/>
        <v>CCM Born</v>
      </c>
      <c r="Q913" s="39">
        <v>1</v>
      </c>
      <c r="R913" s="68" t="s">
        <v>2</v>
      </c>
    </row>
    <row r="914" spans="1:18" x14ac:dyDescent="0.3">
      <c r="A914" s="67" t="s">
        <v>5505</v>
      </c>
      <c r="B914" s="39" t="s">
        <v>3704</v>
      </c>
      <c r="C914" s="39"/>
      <c r="D914" s="39"/>
      <c r="E914" s="39"/>
      <c r="F914" s="39"/>
      <c r="G914" s="39"/>
      <c r="H914" s="39"/>
      <c r="I914" s="39"/>
      <c r="J914" s="39"/>
      <c r="K914" s="39" t="s">
        <v>6758</v>
      </c>
      <c r="L914" s="39" t="s">
        <v>6759</v>
      </c>
      <c r="M914" s="39" t="s">
        <v>2880</v>
      </c>
      <c r="N914" s="39" t="s">
        <v>64</v>
      </c>
      <c r="O914" s="39" t="s">
        <v>2870</v>
      </c>
      <c r="P914" s="39" t="str">
        <f t="shared" si="14"/>
        <v>CCM Born</v>
      </c>
      <c r="Q914" s="39">
        <v>2</v>
      </c>
      <c r="R914" s="68" t="s">
        <v>2</v>
      </c>
    </row>
    <row r="915" spans="1:18" x14ac:dyDescent="0.3">
      <c r="A915" s="67" t="s">
        <v>5506</v>
      </c>
      <c r="B915" s="39" t="s">
        <v>3705</v>
      </c>
      <c r="C915" s="39"/>
      <c r="D915" s="39"/>
      <c r="E915" s="39"/>
      <c r="F915" s="39"/>
      <c r="G915" s="39"/>
      <c r="H915" s="39"/>
      <c r="I915" s="39"/>
      <c r="J915" s="39"/>
      <c r="K915" s="39" t="s">
        <v>2872</v>
      </c>
      <c r="L915" s="39" t="s">
        <v>6701</v>
      </c>
      <c r="M915" s="39" t="s">
        <v>2873</v>
      </c>
      <c r="N915" s="39" t="s">
        <v>6700</v>
      </c>
      <c r="O915" s="39" t="s">
        <v>2870</v>
      </c>
      <c r="P915" s="39" t="str">
        <f t="shared" si="14"/>
        <v>CCM Born</v>
      </c>
      <c r="Q915" s="39">
        <v>1</v>
      </c>
      <c r="R915" s="68" t="s">
        <v>2</v>
      </c>
    </row>
    <row r="916" spans="1:18" x14ac:dyDescent="0.3">
      <c r="A916" s="67" t="s">
        <v>5507</v>
      </c>
      <c r="B916" s="39" t="s">
        <v>3706</v>
      </c>
      <c r="C916" s="39"/>
      <c r="D916" s="39"/>
      <c r="E916" s="39"/>
      <c r="F916" s="39"/>
      <c r="G916" s="39"/>
      <c r="H916" s="39"/>
      <c r="I916" s="39"/>
      <c r="J916" s="39"/>
      <c r="K916" s="39" t="s">
        <v>6747</v>
      </c>
      <c r="L916" s="39" t="s">
        <v>6746</v>
      </c>
      <c r="M916" s="39" t="s">
        <v>2884</v>
      </c>
      <c r="N916" s="39" t="s">
        <v>139</v>
      </c>
      <c r="O916" s="39" t="s">
        <v>2870</v>
      </c>
      <c r="P916" s="39" t="str">
        <f t="shared" si="14"/>
        <v>CCM Born</v>
      </c>
      <c r="Q916" s="39">
        <v>1</v>
      </c>
      <c r="R916" s="68" t="s">
        <v>2</v>
      </c>
    </row>
    <row r="917" spans="1:18" x14ac:dyDescent="0.3">
      <c r="A917" s="67" t="s">
        <v>5508</v>
      </c>
      <c r="B917" s="39" t="s">
        <v>3707</v>
      </c>
      <c r="C917" s="39"/>
      <c r="D917" s="39"/>
      <c r="E917" s="39"/>
      <c r="F917" s="39"/>
      <c r="G917" s="39"/>
      <c r="H917" s="39"/>
      <c r="I917" s="39"/>
      <c r="J917" s="39"/>
      <c r="K917" s="39" t="s">
        <v>6728</v>
      </c>
      <c r="L917" s="39" t="s">
        <v>6729</v>
      </c>
      <c r="M917" s="39" t="s">
        <v>2873</v>
      </c>
      <c r="N917" s="39" t="s">
        <v>6700</v>
      </c>
      <c r="O917" s="39" t="s">
        <v>2870</v>
      </c>
      <c r="P917" s="39" t="str">
        <f t="shared" si="14"/>
        <v>CCM Born</v>
      </c>
      <c r="Q917" s="39">
        <v>2</v>
      </c>
      <c r="R917" s="68" t="s">
        <v>2</v>
      </c>
    </row>
    <row r="918" spans="1:18" x14ac:dyDescent="0.3">
      <c r="A918" s="67" t="s">
        <v>5509</v>
      </c>
      <c r="B918" s="39" t="s">
        <v>3708</v>
      </c>
      <c r="C918" s="39"/>
      <c r="D918" s="39"/>
      <c r="E918" s="39"/>
      <c r="F918" s="39"/>
      <c r="G918" s="39"/>
      <c r="H918" s="39"/>
      <c r="I918" s="39"/>
      <c r="J918" s="39"/>
      <c r="K918" s="39" t="s">
        <v>6728</v>
      </c>
      <c r="L918" s="39" t="s">
        <v>6729</v>
      </c>
      <c r="M918" s="39" t="s">
        <v>2873</v>
      </c>
      <c r="N918" s="39" t="s">
        <v>6700</v>
      </c>
      <c r="O918" s="39" t="s">
        <v>2870</v>
      </c>
      <c r="P918" s="39" t="str">
        <f t="shared" si="14"/>
        <v>CCM Born</v>
      </c>
      <c r="Q918" s="39">
        <v>2</v>
      </c>
      <c r="R918" s="68" t="s">
        <v>2</v>
      </c>
    </row>
    <row r="919" spans="1:18" x14ac:dyDescent="0.3">
      <c r="A919" s="67" t="s">
        <v>5510</v>
      </c>
      <c r="B919" s="39" t="s">
        <v>3709</v>
      </c>
      <c r="C919" s="39"/>
      <c r="D919" s="39"/>
      <c r="E919" s="39"/>
      <c r="F919" s="39"/>
      <c r="G919" s="39"/>
      <c r="H919" s="39"/>
      <c r="I919" s="39"/>
      <c r="J919" s="39"/>
      <c r="K919" s="39" t="s">
        <v>2872</v>
      </c>
      <c r="L919" s="39" t="s">
        <v>6701</v>
      </c>
      <c r="M919" s="39" t="s">
        <v>2873</v>
      </c>
      <c r="N919" s="39" t="s">
        <v>6700</v>
      </c>
      <c r="O919" s="39" t="s">
        <v>2870</v>
      </c>
      <c r="P919" s="39" t="str">
        <f t="shared" si="14"/>
        <v>CCM Born</v>
      </c>
      <c r="Q919" s="39">
        <v>2</v>
      </c>
      <c r="R919" s="68" t="s">
        <v>2</v>
      </c>
    </row>
    <row r="920" spans="1:18" x14ac:dyDescent="0.3">
      <c r="A920" s="67" t="s">
        <v>5511</v>
      </c>
      <c r="B920" s="39" t="s">
        <v>3712</v>
      </c>
      <c r="C920" s="39"/>
      <c r="D920" s="39"/>
      <c r="E920" s="39"/>
      <c r="F920" s="39"/>
      <c r="G920" s="39"/>
      <c r="H920" s="39"/>
      <c r="I920" s="39"/>
      <c r="J920" s="39"/>
      <c r="K920" s="39" t="s">
        <v>2872</v>
      </c>
      <c r="L920" s="39" t="s">
        <v>6701</v>
      </c>
      <c r="M920" s="39" t="s">
        <v>2873</v>
      </c>
      <c r="N920" s="39" t="s">
        <v>6700</v>
      </c>
      <c r="O920" s="39" t="s">
        <v>2870</v>
      </c>
      <c r="P920" s="39" t="str">
        <f t="shared" si="14"/>
        <v>CCM Born</v>
      </c>
      <c r="Q920" s="39">
        <v>1</v>
      </c>
      <c r="R920" s="68" t="s">
        <v>2</v>
      </c>
    </row>
    <row r="921" spans="1:18" x14ac:dyDescent="0.3">
      <c r="A921" s="67" t="s">
        <v>5512</v>
      </c>
      <c r="B921" s="39" t="s">
        <v>3714</v>
      </c>
      <c r="C921" s="39"/>
      <c r="D921" s="39"/>
      <c r="E921" s="39"/>
      <c r="F921" s="39"/>
      <c r="G921" s="39"/>
      <c r="H921" s="39"/>
      <c r="I921" s="39"/>
      <c r="J921" s="39"/>
      <c r="K921" s="39" t="s">
        <v>6728</v>
      </c>
      <c r="L921" s="39" t="s">
        <v>6729</v>
      </c>
      <c r="M921" s="39" t="s">
        <v>2873</v>
      </c>
      <c r="N921" s="39" t="s">
        <v>6700</v>
      </c>
      <c r="O921" s="39" t="s">
        <v>2870</v>
      </c>
      <c r="P921" s="39" t="str">
        <f t="shared" si="14"/>
        <v>CCM Born</v>
      </c>
      <c r="Q921" s="39">
        <v>1</v>
      </c>
      <c r="R921" s="68" t="s">
        <v>2</v>
      </c>
    </row>
    <row r="922" spans="1:18" x14ac:dyDescent="0.3">
      <c r="A922" s="67" t="s">
        <v>5513</v>
      </c>
      <c r="B922" s="39" t="s">
        <v>3715</v>
      </c>
      <c r="C922" s="39"/>
      <c r="D922" s="39"/>
      <c r="E922" s="39"/>
      <c r="F922" s="39"/>
      <c r="G922" s="39"/>
      <c r="H922" s="39"/>
      <c r="I922" s="39"/>
      <c r="J922" s="39"/>
      <c r="K922" s="39" t="s">
        <v>2637</v>
      </c>
      <c r="L922" s="39" t="s">
        <v>2638</v>
      </c>
      <c r="M922" s="39" t="s">
        <v>2880</v>
      </c>
      <c r="N922" s="39" t="s">
        <v>64</v>
      </c>
      <c r="O922" s="39" t="s">
        <v>2870</v>
      </c>
      <c r="P922" s="39" t="str">
        <f t="shared" si="14"/>
        <v>CCM Born</v>
      </c>
      <c r="Q922" s="39">
        <v>1</v>
      </c>
      <c r="R922" s="68" t="s">
        <v>2</v>
      </c>
    </row>
    <row r="923" spans="1:18" x14ac:dyDescent="0.3">
      <c r="A923" s="67" t="s">
        <v>5514</v>
      </c>
      <c r="B923" s="39" t="s">
        <v>3716</v>
      </c>
      <c r="C923" s="39"/>
      <c r="D923" s="39"/>
      <c r="E923" s="39"/>
      <c r="F923" s="39"/>
      <c r="G923" s="39"/>
      <c r="H923" s="39"/>
      <c r="I923" s="39"/>
      <c r="J923" s="39"/>
      <c r="K923" s="39" t="s">
        <v>2637</v>
      </c>
      <c r="L923" s="39" t="s">
        <v>2638</v>
      </c>
      <c r="M923" s="39" t="s">
        <v>2880</v>
      </c>
      <c r="N923" s="39" t="s">
        <v>64</v>
      </c>
      <c r="O923" s="39" t="s">
        <v>2870</v>
      </c>
      <c r="P923" s="39" t="str">
        <f t="shared" si="14"/>
        <v>CCM Born</v>
      </c>
      <c r="Q923" s="39">
        <v>1</v>
      </c>
      <c r="R923" s="68" t="s">
        <v>2</v>
      </c>
    </row>
    <row r="924" spans="1:18" x14ac:dyDescent="0.3">
      <c r="A924" s="67" t="s">
        <v>5515</v>
      </c>
      <c r="B924" s="39" t="s">
        <v>3717</v>
      </c>
      <c r="C924" s="39"/>
      <c r="D924" s="39"/>
      <c r="E924" s="39"/>
      <c r="F924" s="39"/>
      <c r="G924" s="39"/>
      <c r="H924" s="39"/>
      <c r="I924" s="39"/>
      <c r="J924" s="39"/>
      <c r="K924" s="39" t="s">
        <v>2872</v>
      </c>
      <c r="L924" s="39" t="s">
        <v>6701</v>
      </c>
      <c r="M924" s="39" t="s">
        <v>2873</v>
      </c>
      <c r="N924" s="39" t="s">
        <v>6700</v>
      </c>
      <c r="O924" s="39" t="s">
        <v>2870</v>
      </c>
      <c r="P924" s="39" t="str">
        <f t="shared" si="14"/>
        <v>CCM Born</v>
      </c>
      <c r="Q924" s="39">
        <v>1</v>
      </c>
      <c r="R924" s="68" t="s">
        <v>2</v>
      </c>
    </row>
    <row r="925" spans="1:18" x14ac:dyDescent="0.3">
      <c r="A925" s="67" t="s">
        <v>5516</v>
      </c>
      <c r="B925" s="39" t="s">
        <v>3718</v>
      </c>
      <c r="C925" s="39"/>
      <c r="D925" s="39"/>
      <c r="E925" s="39"/>
      <c r="F925" s="39"/>
      <c r="G925" s="39"/>
      <c r="H925" s="39"/>
      <c r="I925" s="39"/>
      <c r="J925" s="39"/>
      <c r="K925" s="39" t="s">
        <v>2882</v>
      </c>
      <c r="L925" s="39" t="s">
        <v>6702</v>
      </c>
      <c r="M925" s="39" t="s">
        <v>2880</v>
      </c>
      <c r="N925" s="39" t="s">
        <v>64</v>
      </c>
      <c r="O925" s="39" t="s">
        <v>2870</v>
      </c>
      <c r="P925" s="39" t="str">
        <f t="shared" si="14"/>
        <v>CCM Born</v>
      </c>
      <c r="Q925" s="39">
        <v>1</v>
      </c>
      <c r="R925" s="68" t="s">
        <v>2</v>
      </c>
    </row>
    <row r="926" spans="1:18" x14ac:dyDescent="0.3">
      <c r="A926" s="67" t="s">
        <v>5517</v>
      </c>
      <c r="B926" s="39" t="s">
        <v>3719</v>
      </c>
      <c r="C926" s="39"/>
      <c r="D926" s="39"/>
      <c r="E926" s="39"/>
      <c r="F926" s="39"/>
      <c r="G926" s="39"/>
      <c r="H926" s="39"/>
      <c r="I926" s="39"/>
      <c r="J926" s="39"/>
      <c r="K926" s="39" t="s">
        <v>2872</v>
      </c>
      <c r="L926" s="39" t="s">
        <v>6701</v>
      </c>
      <c r="M926" s="39" t="s">
        <v>2873</v>
      </c>
      <c r="N926" s="39" t="s">
        <v>6700</v>
      </c>
      <c r="O926" s="39" t="s">
        <v>2870</v>
      </c>
      <c r="P926" s="39" t="str">
        <f t="shared" si="14"/>
        <v>CCM Born</v>
      </c>
      <c r="Q926" s="39">
        <v>1</v>
      </c>
      <c r="R926" s="68" t="s">
        <v>2</v>
      </c>
    </row>
    <row r="927" spans="1:18" x14ac:dyDescent="0.3">
      <c r="A927" s="67" t="s">
        <v>5518</v>
      </c>
      <c r="B927" s="39" t="s">
        <v>3293</v>
      </c>
      <c r="C927" s="39"/>
      <c r="D927" s="39"/>
      <c r="E927" s="39"/>
      <c r="F927" s="39"/>
      <c r="G927" s="39"/>
      <c r="H927" s="39"/>
      <c r="I927" s="39"/>
      <c r="J927" s="39"/>
      <c r="K927" s="39" t="s">
        <v>2872</v>
      </c>
      <c r="L927" s="39" t="s">
        <v>6701</v>
      </c>
      <c r="M927" s="39" t="s">
        <v>2873</v>
      </c>
      <c r="N927" s="39" t="s">
        <v>6700</v>
      </c>
      <c r="O927" s="39" t="s">
        <v>2870</v>
      </c>
      <c r="P927" s="39" t="str">
        <f t="shared" si="14"/>
        <v>CCM Born</v>
      </c>
      <c r="Q927" s="39">
        <v>4</v>
      </c>
      <c r="R927" s="68" t="s">
        <v>2</v>
      </c>
    </row>
    <row r="928" spans="1:18" x14ac:dyDescent="0.3">
      <c r="A928" s="67" t="s">
        <v>5519</v>
      </c>
      <c r="B928" s="39" t="s">
        <v>3720</v>
      </c>
      <c r="C928" s="39"/>
      <c r="D928" s="39"/>
      <c r="E928" s="39"/>
      <c r="F928" s="39"/>
      <c r="G928" s="39"/>
      <c r="H928" s="39"/>
      <c r="I928" s="39"/>
      <c r="J928" s="39"/>
      <c r="K928" s="39" t="s">
        <v>2872</v>
      </c>
      <c r="L928" s="39" t="s">
        <v>6701</v>
      </c>
      <c r="M928" s="39" t="s">
        <v>2873</v>
      </c>
      <c r="N928" s="39" t="s">
        <v>6700</v>
      </c>
      <c r="O928" s="39" t="s">
        <v>2870</v>
      </c>
      <c r="P928" s="39" t="str">
        <f t="shared" si="14"/>
        <v>CCM Born</v>
      </c>
      <c r="Q928" s="39">
        <v>2</v>
      </c>
      <c r="R928" s="68" t="s">
        <v>2</v>
      </c>
    </row>
    <row r="929" spans="1:18" x14ac:dyDescent="0.3">
      <c r="A929" s="67" t="s">
        <v>5520</v>
      </c>
      <c r="B929" s="39" t="s">
        <v>3721</v>
      </c>
      <c r="C929" s="39"/>
      <c r="D929" s="39"/>
      <c r="E929" s="39"/>
      <c r="F929" s="39"/>
      <c r="G929" s="39"/>
      <c r="H929" s="39"/>
      <c r="I929" s="39"/>
      <c r="J929" s="39"/>
      <c r="K929" s="39" t="s">
        <v>3073</v>
      </c>
      <c r="L929" s="39" t="s">
        <v>6712</v>
      </c>
      <c r="M929" s="39" t="s">
        <v>2884</v>
      </c>
      <c r="N929" s="39" t="s">
        <v>139</v>
      </c>
      <c r="O929" s="39" t="s">
        <v>2870</v>
      </c>
      <c r="P929" s="39" t="str">
        <f t="shared" si="14"/>
        <v>CCM Born</v>
      </c>
      <c r="Q929" s="39">
        <v>2</v>
      </c>
      <c r="R929" s="68" t="s">
        <v>2</v>
      </c>
    </row>
    <row r="930" spans="1:18" x14ac:dyDescent="0.3">
      <c r="A930" s="67" t="s">
        <v>5521</v>
      </c>
      <c r="B930" s="39" t="s">
        <v>3722</v>
      </c>
      <c r="C930" s="39"/>
      <c r="D930" s="39"/>
      <c r="E930" s="39"/>
      <c r="F930" s="39"/>
      <c r="G930" s="39"/>
      <c r="H930" s="39"/>
      <c r="I930" s="39"/>
      <c r="J930" s="39"/>
      <c r="K930" s="39" t="s">
        <v>3073</v>
      </c>
      <c r="L930" s="39" t="s">
        <v>6712</v>
      </c>
      <c r="M930" s="39" t="s">
        <v>2884</v>
      </c>
      <c r="N930" s="39" t="s">
        <v>139</v>
      </c>
      <c r="O930" s="39" t="s">
        <v>2870</v>
      </c>
      <c r="P930" s="39" t="str">
        <f t="shared" si="14"/>
        <v>CCM Born</v>
      </c>
      <c r="Q930" s="39">
        <v>4</v>
      </c>
      <c r="R930" s="68" t="s">
        <v>2</v>
      </c>
    </row>
    <row r="931" spans="1:18" x14ac:dyDescent="0.3">
      <c r="A931" s="67" t="s">
        <v>5522</v>
      </c>
      <c r="B931" s="39" t="s">
        <v>3723</v>
      </c>
      <c r="C931" s="39"/>
      <c r="D931" s="39"/>
      <c r="E931" s="39"/>
      <c r="F931" s="39"/>
      <c r="G931" s="39"/>
      <c r="H931" s="39"/>
      <c r="I931" s="39"/>
      <c r="J931" s="39"/>
      <c r="K931" s="39" t="s">
        <v>3073</v>
      </c>
      <c r="L931" s="39" t="s">
        <v>6712</v>
      </c>
      <c r="M931" s="39" t="s">
        <v>2884</v>
      </c>
      <c r="N931" s="39" t="s">
        <v>139</v>
      </c>
      <c r="O931" s="39" t="s">
        <v>2870</v>
      </c>
      <c r="P931" s="39" t="str">
        <f t="shared" si="14"/>
        <v>CCM Born</v>
      </c>
      <c r="Q931" s="39">
        <v>2</v>
      </c>
      <c r="R931" s="68" t="s">
        <v>2</v>
      </c>
    </row>
    <row r="932" spans="1:18" x14ac:dyDescent="0.3">
      <c r="A932" s="67" t="s">
        <v>5523</v>
      </c>
      <c r="B932" s="39" t="s">
        <v>3724</v>
      </c>
      <c r="C932" s="39"/>
      <c r="D932" s="39"/>
      <c r="E932" s="39"/>
      <c r="F932" s="39"/>
      <c r="G932" s="39"/>
      <c r="H932" s="39"/>
      <c r="I932" s="39"/>
      <c r="J932" s="39"/>
      <c r="K932" s="39" t="s">
        <v>3073</v>
      </c>
      <c r="L932" s="39" t="s">
        <v>6712</v>
      </c>
      <c r="M932" s="39" t="s">
        <v>2884</v>
      </c>
      <c r="N932" s="39" t="s">
        <v>139</v>
      </c>
      <c r="O932" s="39" t="s">
        <v>2870</v>
      </c>
      <c r="P932" s="39" t="str">
        <f t="shared" si="14"/>
        <v>CCM Born</v>
      </c>
      <c r="Q932" s="39">
        <v>4</v>
      </c>
      <c r="R932" s="68" t="s">
        <v>2</v>
      </c>
    </row>
    <row r="933" spans="1:18" x14ac:dyDescent="0.3">
      <c r="A933" s="67" t="s">
        <v>5524</v>
      </c>
      <c r="B933" s="39" t="s">
        <v>3725</v>
      </c>
      <c r="C933" s="39"/>
      <c r="D933" s="39"/>
      <c r="E933" s="39"/>
      <c r="F933" s="39"/>
      <c r="G933" s="39"/>
      <c r="H933" s="39"/>
      <c r="I933" s="39"/>
      <c r="J933" s="39"/>
      <c r="K933" s="39" t="s">
        <v>3073</v>
      </c>
      <c r="L933" s="39" t="s">
        <v>6712</v>
      </c>
      <c r="M933" s="39" t="s">
        <v>2884</v>
      </c>
      <c r="N933" s="39" t="s">
        <v>139</v>
      </c>
      <c r="O933" s="39" t="s">
        <v>2870</v>
      </c>
      <c r="P933" s="39" t="str">
        <f t="shared" si="14"/>
        <v>CCM Born</v>
      </c>
      <c r="Q933" s="39">
        <v>1</v>
      </c>
      <c r="R933" s="68" t="s">
        <v>2</v>
      </c>
    </row>
    <row r="934" spans="1:18" x14ac:dyDescent="0.3">
      <c r="A934" s="67" t="s">
        <v>5525</v>
      </c>
      <c r="B934" s="39" t="s">
        <v>3726</v>
      </c>
      <c r="C934" s="39"/>
      <c r="D934" s="39"/>
      <c r="E934" s="39"/>
      <c r="F934" s="39"/>
      <c r="G934" s="39"/>
      <c r="H934" s="39"/>
      <c r="I934" s="39"/>
      <c r="J934" s="39"/>
      <c r="K934" s="39" t="s">
        <v>2872</v>
      </c>
      <c r="L934" s="39" t="s">
        <v>6701</v>
      </c>
      <c r="M934" s="39" t="s">
        <v>2873</v>
      </c>
      <c r="N934" s="39" t="s">
        <v>6700</v>
      </c>
      <c r="O934" s="39" t="s">
        <v>2870</v>
      </c>
      <c r="P934" s="39" t="str">
        <f t="shared" si="14"/>
        <v>CCM Born</v>
      </c>
      <c r="Q934" s="39">
        <v>2</v>
      </c>
      <c r="R934" s="68" t="s">
        <v>2</v>
      </c>
    </row>
    <row r="935" spans="1:18" x14ac:dyDescent="0.3">
      <c r="A935" s="67" t="s">
        <v>5526</v>
      </c>
      <c r="B935" s="39" t="s">
        <v>3727</v>
      </c>
      <c r="C935" s="39"/>
      <c r="D935" s="39"/>
      <c r="E935" s="39"/>
      <c r="F935" s="39"/>
      <c r="G935" s="39"/>
      <c r="H935" s="39"/>
      <c r="I935" s="39"/>
      <c r="J935" s="39"/>
      <c r="K935" s="39" t="s">
        <v>3054</v>
      </c>
      <c r="L935" s="39" t="s">
        <v>6709</v>
      </c>
      <c r="M935" s="39" t="s">
        <v>2884</v>
      </c>
      <c r="N935" s="39" t="s">
        <v>139</v>
      </c>
      <c r="O935" s="39" t="s">
        <v>2870</v>
      </c>
      <c r="P935" s="39" t="str">
        <f t="shared" si="14"/>
        <v>CCM Born</v>
      </c>
      <c r="Q935" s="39">
        <v>4</v>
      </c>
      <c r="R935" s="68" t="s">
        <v>2</v>
      </c>
    </row>
    <row r="936" spans="1:18" x14ac:dyDescent="0.3">
      <c r="A936" s="67" t="s">
        <v>5527</v>
      </c>
      <c r="B936" s="39" t="s">
        <v>3728</v>
      </c>
      <c r="C936" s="39"/>
      <c r="D936" s="39"/>
      <c r="E936" s="39"/>
      <c r="F936" s="39"/>
      <c r="G936" s="39"/>
      <c r="H936" s="39"/>
      <c r="I936" s="39"/>
      <c r="J936" s="39"/>
      <c r="K936" s="39" t="s">
        <v>6728</v>
      </c>
      <c r="L936" s="39" t="s">
        <v>6729</v>
      </c>
      <c r="M936" s="39" t="s">
        <v>2873</v>
      </c>
      <c r="N936" s="39" t="s">
        <v>6700</v>
      </c>
      <c r="O936" s="39" t="s">
        <v>2870</v>
      </c>
      <c r="P936" s="39" t="str">
        <f t="shared" si="14"/>
        <v>CCM Born</v>
      </c>
      <c r="Q936" s="39">
        <v>24</v>
      </c>
      <c r="R936" s="68" t="s">
        <v>2</v>
      </c>
    </row>
    <row r="937" spans="1:18" x14ac:dyDescent="0.3">
      <c r="A937" s="67" t="s">
        <v>5528</v>
      </c>
      <c r="B937" s="39" t="s">
        <v>3729</v>
      </c>
      <c r="C937" s="39"/>
      <c r="D937" s="39"/>
      <c r="E937" s="39"/>
      <c r="F937" s="39"/>
      <c r="G937" s="39"/>
      <c r="H937" s="39"/>
      <c r="I937" s="39"/>
      <c r="J937" s="39"/>
      <c r="K937" s="39" t="s">
        <v>6728</v>
      </c>
      <c r="L937" s="39" t="s">
        <v>6729</v>
      </c>
      <c r="M937" s="39" t="s">
        <v>2873</v>
      </c>
      <c r="N937" s="39" t="s">
        <v>6700</v>
      </c>
      <c r="O937" s="39" t="s">
        <v>2870</v>
      </c>
      <c r="P937" s="39" t="str">
        <f t="shared" si="14"/>
        <v>CCM Born</v>
      </c>
      <c r="Q937" s="39">
        <v>2</v>
      </c>
      <c r="R937" s="68" t="s">
        <v>2</v>
      </c>
    </row>
    <row r="938" spans="1:18" x14ac:dyDescent="0.3">
      <c r="A938" s="67" t="s">
        <v>5529</v>
      </c>
      <c r="B938" s="39" t="s">
        <v>3730</v>
      </c>
      <c r="C938" s="39"/>
      <c r="D938" s="39"/>
      <c r="E938" s="39"/>
      <c r="F938" s="39"/>
      <c r="G938" s="39"/>
      <c r="H938" s="39"/>
      <c r="I938" s="39"/>
      <c r="J938" s="39"/>
      <c r="K938" s="39" t="s">
        <v>6728</v>
      </c>
      <c r="L938" s="39" t="s">
        <v>6729</v>
      </c>
      <c r="M938" s="39" t="s">
        <v>2873</v>
      </c>
      <c r="N938" s="39" t="s">
        <v>6700</v>
      </c>
      <c r="O938" s="39" t="s">
        <v>2870</v>
      </c>
      <c r="P938" s="39" t="str">
        <f t="shared" si="14"/>
        <v>CCM Born</v>
      </c>
      <c r="Q938" s="39">
        <v>4</v>
      </c>
      <c r="R938" s="68" t="s">
        <v>2</v>
      </c>
    </row>
    <row r="939" spans="1:18" x14ac:dyDescent="0.3">
      <c r="A939" s="67" t="s">
        <v>5530</v>
      </c>
      <c r="B939" s="39" t="s">
        <v>3731</v>
      </c>
      <c r="C939" s="39"/>
      <c r="D939" s="39"/>
      <c r="E939" s="39"/>
      <c r="F939" s="39"/>
      <c r="G939" s="39"/>
      <c r="H939" s="39"/>
      <c r="I939" s="39"/>
      <c r="J939" s="39"/>
      <c r="K939" s="39" t="s">
        <v>6728</v>
      </c>
      <c r="L939" s="39" t="s">
        <v>6729</v>
      </c>
      <c r="M939" s="39" t="s">
        <v>2873</v>
      </c>
      <c r="N939" s="39" t="s">
        <v>6700</v>
      </c>
      <c r="O939" s="39" t="s">
        <v>2870</v>
      </c>
      <c r="P939" s="39" t="str">
        <f t="shared" si="14"/>
        <v>CCM Born</v>
      </c>
      <c r="Q939" s="39">
        <v>5</v>
      </c>
      <c r="R939" s="68" t="s">
        <v>2</v>
      </c>
    </row>
    <row r="940" spans="1:18" x14ac:dyDescent="0.3">
      <c r="A940" s="67" t="s">
        <v>5531</v>
      </c>
      <c r="B940" s="39" t="s">
        <v>3732</v>
      </c>
      <c r="C940" s="39"/>
      <c r="D940" s="39"/>
      <c r="E940" s="39"/>
      <c r="F940" s="39"/>
      <c r="G940" s="39"/>
      <c r="H940" s="39"/>
      <c r="I940" s="39"/>
      <c r="J940" s="39"/>
      <c r="K940" s="39" t="s">
        <v>6728</v>
      </c>
      <c r="L940" s="39" t="s">
        <v>6729</v>
      </c>
      <c r="M940" s="39" t="s">
        <v>2873</v>
      </c>
      <c r="N940" s="39" t="s">
        <v>6700</v>
      </c>
      <c r="O940" s="39" t="s">
        <v>2870</v>
      </c>
      <c r="P940" s="39" t="str">
        <f t="shared" si="14"/>
        <v>CCM Born</v>
      </c>
      <c r="Q940" s="39">
        <v>1</v>
      </c>
      <c r="R940" s="68" t="s">
        <v>2</v>
      </c>
    </row>
    <row r="941" spans="1:18" x14ac:dyDescent="0.3">
      <c r="A941" s="67" t="s">
        <v>5532</v>
      </c>
      <c r="B941" s="39" t="s">
        <v>3733</v>
      </c>
      <c r="C941" s="39"/>
      <c r="D941" s="39"/>
      <c r="E941" s="39"/>
      <c r="F941" s="39"/>
      <c r="G941" s="39"/>
      <c r="H941" s="39"/>
      <c r="I941" s="39"/>
      <c r="J941" s="39"/>
      <c r="K941" s="39" t="s">
        <v>6728</v>
      </c>
      <c r="L941" s="39" t="s">
        <v>6729</v>
      </c>
      <c r="M941" s="39" t="s">
        <v>2873</v>
      </c>
      <c r="N941" s="39" t="s">
        <v>6700</v>
      </c>
      <c r="O941" s="39" t="s">
        <v>2870</v>
      </c>
      <c r="P941" s="39" t="str">
        <f t="shared" si="14"/>
        <v>CCM Born</v>
      </c>
      <c r="Q941" s="39">
        <v>1</v>
      </c>
      <c r="R941" s="68" t="s">
        <v>2</v>
      </c>
    </row>
    <row r="942" spans="1:18" x14ac:dyDescent="0.3">
      <c r="A942" s="67" t="s">
        <v>5533</v>
      </c>
      <c r="B942" s="39" t="s">
        <v>3734</v>
      </c>
      <c r="C942" s="39"/>
      <c r="D942" s="39"/>
      <c r="E942" s="39"/>
      <c r="F942" s="39"/>
      <c r="G942" s="39"/>
      <c r="H942" s="39"/>
      <c r="I942" s="39"/>
      <c r="J942" s="39"/>
      <c r="K942" s="39" t="s">
        <v>6728</v>
      </c>
      <c r="L942" s="39" t="s">
        <v>6729</v>
      </c>
      <c r="M942" s="39" t="s">
        <v>2873</v>
      </c>
      <c r="N942" s="39" t="s">
        <v>6700</v>
      </c>
      <c r="O942" s="39" t="s">
        <v>2870</v>
      </c>
      <c r="P942" s="39" t="str">
        <f t="shared" si="14"/>
        <v>CCM Born</v>
      </c>
      <c r="Q942" s="39">
        <v>1</v>
      </c>
      <c r="R942" s="68" t="s">
        <v>2</v>
      </c>
    </row>
    <row r="943" spans="1:18" x14ac:dyDescent="0.3">
      <c r="A943" s="67" t="s">
        <v>5534</v>
      </c>
      <c r="B943" s="39" t="s">
        <v>3735</v>
      </c>
      <c r="C943" s="39"/>
      <c r="D943" s="39"/>
      <c r="E943" s="39"/>
      <c r="F943" s="39"/>
      <c r="G943" s="39"/>
      <c r="H943" s="39"/>
      <c r="I943" s="39"/>
      <c r="J943" s="39"/>
      <c r="K943" s="39" t="s">
        <v>6728</v>
      </c>
      <c r="L943" s="39" t="s">
        <v>6729</v>
      </c>
      <c r="M943" s="39" t="s">
        <v>2873</v>
      </c>
      <c r="N943" s="39" t="s">
        <v>6700</v>
      </c>
      <c r="O943" s="39" t="s">
        <v>2870</v>
      </c>
      <c r="P943" s="39" t="str">
        <f t="shared" si="14"/>
        <v>CCM Born</v>
      </c>
      <c r="Q943" s="39">
        <v>1</v>
      </c>
      <c r="R943" s="68" t="s">
        <v>2</v>
      </c>
    </row>
    <row r="944" spans="1:18" x14ac:dyDescent="0.3">
      <c r="A944" s="67" t="s">
        <v>5535</v>
      </c>
      <c r="B944" s="39" t="s">
        <v>3736</v>
      </c>
      <c r="C944" s="39"/>
      <c r="D944" s="39"/>
      <c r="E944" s="39"/>
      <c r="F944" s="39"/>
      <c r="G944" s="39"/>
      <c r="H944" s="39"/>
      <c r="I944" s="39"/>
      <c r="J944" s="39"/>
      <c r="K944" s="39" t="s">
        <v>6728</v>
      </c>
      <c r="L944" s="39" t="s">
        <v>6729</v>
      </c>
      <c r="M944" s="39" t="s">
        <v>2873</v>
      </c>
      <c r="N944" s="39" t="s">
        <v>6700</v>
      </c>
      <c r="O944" s="39" t="s">
        <v>2870</v>
      </c>
      <c r="P944" s="39" t="str">
        <f t="shared" si="14"/>
        <v>CCM Born</v>
      </c>
      <c r="Q944" s="39">
        <v>2</v>
      </c>
      <c r="R944" s="68" t="s">
        <v>2</v>
      </c>
    </row>
    <row r="945" spans="1:18" x14ac:dyDescent="0.3">
      <c r="A945" s="67" t="s">
        <v>5536</v>
      </c>
      <c r="B945" s="39" t="s">
        <v>3737</v>
      </c>
      <c r="C945" s="39"/>
      <c r="D945" s="39"/>
      <c r="E945" s="39"/>
      <c r="F945" s="39"/>
      <c r="G945" s="39"/>
      <c r="H945" s="39"/>
      <c r="I945" s="39"/>
      <c r="J945" s="39"/>
      <c r="K945" s="39" t="s">
        <v>2872</v>
      </c>
      <c r="L945" s="39" t="s">
        <v>6701</v>
      </c>
      <c r="M945" s="39" t="s">
        <v>2873</v>
      </c>
      <c r="N945" s="39" t="s">
        <v>6700</v>
      </c>
      <c r="O945" s="39" t="s">
        <v>2870</v>
      </c>
      <c r="P945" s="39" t="str">
        <f t="shared" si="14"/>
        <v>CCM Born</v>
      </c>
      <c r="Q945" s="39">
        <v>3</v>
      </c>
      <c r="R945" s="68" t="s">
        <v>2</v>
      </c>
    </row>
    <row r="946" spans="1:18" x14ac:dyDescent="0.3">
      <c r="A946" s="67" t="s">
        <v>5537</v>
      </c>
      <c r="B946" s="39" t="s">
        <v>3738</v>
      </c>
      <c r="C946" s="39"/>
      <c r="D946" s="39"/>
      <c r="E946" s="39"/>
      <c r="F946" s="39"/>
      <c r="G946" s="39"/>
      <c r="H946" s="39"/>
      <c r="I946" s="39"/>
      <c r="J946" s="39"/>
      <c r="K946" s="39" t="s">
        <v>2872</v>
      </c>
      <c r="L946" s="39" t="s">
        <v>6701</v>
      </c>
      <c r="M946" s="39" t="s">
        <v>2873</v>
      </c>
      <c r="N946" s="39" t="s">
        <v>6700</v>
      </c>
      <c r="O946" s="39" t="s">
        <v>2870</v>
      </c>
      <c r="P946" s="39" t="str">
        <f t="shared" si="14"/>
        <v>CCM Born</v>
      </c>
      <c r="Q946" s="39">
        <v>3</v>
      </c>
      <c r="R946" s="68" t="s">
        <v>2</v>
      </c>
    </row>
    <row r="947" spans="1:18" x14ac:dyDescent="0.3">
      <c r="A947" s="67" t="s">
        <v>5538</v>
      </c>
      <c r="B947" s="39" t="s">
        <v>3739</v>
      </c>
      <c r="C947" s="39"/>
      <c r="D947" s="39"/>
      <c r="E947" s="39"/>
      <c r="F947" s="39"/>
      <c r="G947" s="39"/>
      <c r="H947" s="39"/>
      <c r="I947" s="39"/>
      <c r="J947" s="39"/>
      <c r="K947" s="39" t="s">
        <v>6728</v>
      </c>
      <c r="L947" s="39" t="s">
        <v>6729</v>
      </c>
      <c r="M947" s="39" t="s">
        <v>2873</v>
      </c>
      <c r="N947" s="39" t="s">
        <v>6700</v>
      </c>
      <c r="O947" s="39" t="s">
        <v>2870</v>
      </c>
      <c r="P947" s="39" t="str">
        <f t="shared" si="14"/>
        <v>CCM Born</v>
      </c>
      <c r="Q947" s="39">
        <v>1</v>
      </c>
      <c r="R947" s="68" t="s">
        <v>2</v>
      </c>
    </row>
    <row r="948" spans="1:18" x14ac:dyDescent="0.3">
      <c r="A948" s="67" t="s">
        <v>5539</v>
      </c>
      <c r="B948" s="39" t="s">
        <v>3740</v>
      </c>
      <c r="C948" s="39"/>
      <c r="D948" s="39"/>
      <c r="E948" s="39"/>
      <c r="F948" s="39"/>
      <c r="G948" s="39"/>
      <c r="H948" s="39"/>
      <c r="I948" s="39"/>
      <c r="J948" s="39"/>
      <c r="K948" s="39" t="s">
        <v>2872</v>
      </c>
      <c r="L948" s="39" t="s">
        <v>6701</v>
      </c>
      <c r="M948" s="39" t="s">
        <v>2873</v>
      </c>
      <c r="N948" s="39" t="s">
        <v>6700</v>
      </c>
      <c r="O948" s="39" t="s">
        <v>2870</v>
      </c>
      <c r="P948" s="39" t="str">
        <f t="shared" si="14"/>
        <v>CCM Born</v>
      </c>
      <c r="Q948" s="39">
        <v>2</v>
      </c>
      <c r="R948" s="68" t="s">
        <v>2</v>
      </c>
    </row>
    <row r="949" spans="1:18" x14ac:dyDescent="0.3">
      <c r="A949" s="67" t="s">
        <v>5540</v>
      </c>
      <c r="B949" s="39" t="s">
        <v>3741</v>
      </c>
      <c r="C949" s="39"/>
      <c r="D949" s="39"/>
      <c r="E949" s="39"/>
      <c r="F949" s="39"/>
      <c r="G949" s="39"/>
      <c r="H949" s="39"/>
      <c r="I949" s="39"/>
      <c r="J949" s="39"/>
      <c r="K949" s="39" t="s">
        <v>2872</v>
      </c>
      <c r="L949" s="39" t="s">
        <v>6701</v>
      </c>
      <c r="M949" s="39" t="s">
        <v>2873</v>
      </c>
      <c r="N949" s="39" t="s">
        <v>6700</v>
      </c>
      <c r="O949" s="39" t="s">
        <v>2870</v>
      </c>
      <c r="P949" s="39" t="str">
        <f t="shared" si="14"/>
        <v>CCM Born</v>
      </c>
      <c r="Q949" s="39">
        <v>1</v>
      </c>
      <c r="R949" s="68" t="s">
        <v>2</v>
      </c>
    </row>
    <row r="950" spans="1:18" x14ac:dyDescent="0.3">
      <c r="A950" s="67" t="s">
        <v>5541</v>
      </c>
      <c r="B950" s="39" t="s">
        <v>3742</v>
      </c>
      <c r="C950" s="39"/>
      <c r="D950" s="39"/>
      <c r="E950" s="39"/>
      <c r="F950" s="39"/>
      <c r="G950" s="39"/>
      <c r="H950" s="39"/>
      <c r="I950" s="39"/>
      <c r="J950" s="39"/>
      <c r="K950" s="39" t="s">
        <v>2637</v>
      </c>
      <c r="L950" s="39" t="s">
        <v>2638</v>
      </c>
      <c r="M950" s="39" t="s">
        <v>2880</v>
      </c>
      <c r="N950" s="39" t="s">
        <v>64</v>
      </c>
      <c r="O950" s="39" t="s">
        <v>2870</v>
      </c>
      <c r="P950" s="39" t="str">
        <f t="shared" si="14"/>
        <v>CCM Born</v>
      </c>
      <c r="Q950" s="39">
        <v>1</v>
      </c>
      <c r="R950" s="68" t="s">
        <v>2</v>
      </c>
    </row>
    <row r="951" spans="1:18" x14ac:dyDescent="0.3">
      <c r="A951" s="67" t="s">
        <v>5542</v>
      </c>
      <c r="B951" s="39" t="s">
        <v>3743</v>
      </c>
      <c r="C951" s="39"/>
      <c r="D951" s="39"/>
      <c r="E951" s="39"/>
      <c r="F951" s="39"/>
      <c r="G951" s="39"/>
      <c r="H951" s="39"/>
      <c r="I951" s="39"/>
      <c r="J951" s="39"/>
      <c r="K951" s="39" t="s">
        <v>2637</v>
      </c>
      <c r="L951" s="39" t="s">
        <v>2638</v>
      </c>
      <c r="M951" s="39" t="s">
        <v>2880</v>
      </c>
      <c r="N951" s="39" t="s">
        <v>64</v>
      </c>
      <c r="O951" s="39" t="s">
        <v>2870</v>
      </c>
      <c r="P951" s="39" t="str">
        <f t="shared" si="14"/>
        <v>CCM Born</v>
      </c>
      <c r="Q951" s="39">
        <v>1</v>
      </c>
      <c r="R951" s="68" t="s">
        <v>2</v>
      </c>
    </row>
    <row r="952" spans="1:18" x14ac:dyDescent="0.3">
      <c r="A952" s="67" t="s">
        <v>5543</v>
      </c>
      <c r="B952" s="39" t="s">
        <v>3744</v>
      </c>
      <c r="C952" s="39"/>
      <c r="D952" s="39"/>
      <c r="E952" s="39"/>
      <c r="F952" s="39"/>
      <c r="G952" s="39"/>
      <c r="H952" s="39"/>
      <c r="I952" s="39"/>
      <c r="J952" s="39"/>
      <c r="K952" s="39" t="s">
        <v>6728</v>
      </c>
      <c r="L952" s="39" t="s">
        <v>6729</v>
      </c>
      <c r="M952" s="39" t="s">
        <v>2873</v>
      </c>
      <c r="N952" s="39" t="s">
        <v>6700</v>
      </c>
      <c r="O952" s="39" t="s">
        <v>2870</v>
      </c>
      <c r="P952" s="39" t="str">
        <f t="shared" si="14"/>
        <v>CCM Born</v>
      </c>
      <c r="Q952" s="39">
        <v>1</v>
      </c>
      <c r="R952" s="68" t="s">
        <v>2</v>
      </c>
    </row>
    <row r="953" spans="1:18" x14ac:dyDescent="0.3">
      <c r="A953" s="67" t="s">
        <v>5544</v>
      </c>
      <c r="B953" s="39" t="s">
        <v>3745</v>
      </c>
      <c r="C953" s="39"/>
      <c r="D953" s="39"/>
      <c r="E953" s="39"/>
      <c r="F953" s="39"/>
      <c r="G953" s="39"/>
      <c r="H953" s="39"/>
      <c r="I953" s="39"/>
      <c r="J953" s="39"/>
      <c r="K953" s="39" t="s">
        <v>2872</v>
      </c>
      <c r="L953" s="39" t="s">
        <v>6701</v>
      </c>
      <c r="M953" s="39" t="s">
        <v>2873</v>
      </c>
      <c r="N953" s="39" t="s">
        <v>6700</v>
      </c>
      <c r="O953" s="39" t="s">
        <v>2870</v>
      </c>
      <c r="P953" s="39" t="str">
        <f t="shared" si="14"/>
        <v>CCM Born</v>
      </c>
      <c r="Q953" s="39">
        <v>2</v>
      </c>
      <c r="R953" s="68" t="s">
        <v>2</v>
      </c>
    </row>
    <row r="954" spans="1:18" x14ac:dyDescent="0.3">
      <c r="A954" s="67" t="s">
        <v>5545</v>
      </c>
      <c r="B954" s="39" t="s">
        <v>3746</v>
      </c>
      <c r="C954" s="39"/>
      <c r="D954" s="39"/>
      <c r="E954" s="39"/>
      <c r="F954" s="39"/>
      <c r="G954" s="39"/>
      <c r="H954" s="39"/>
      <c r="I954" s="39"/>
      <c r="J954" s="39"/>
      <c r="K954" s="39" t="s">
        <v>2872</v>
      </c>
      <c r="L954" s="39" t="s">
        <v>6701</v>
      </c>
      <c r="M954" s="39" t="s">
        <v>2873</v>
      </c>
      <c r="N954" s="39" t="s">
        <v>6700</v>
      </c>
      <c r="O954" s="39" t="s">
        <v>2870</v>
      </c>
      <c r="P954" s="39" t="str">
        <f t="shared" si="14"/>
        <v>CCM Born</v>
      </c>
      <c r="Q954" s="39">
        <v>2</v>
      </c>
      <c r="R954" s="68" t="s">
        <v>2</v>
      </c>
    </row>
    <row r="955" spans="1:18" x14ac:dyDescent="0.3">
      <c r="A955" s="67" t="s">
        <v>5546</v>
      </c>
      <c r="B955" s="39" t="s">
        <v>3747</v>
      </c>
      <c r="C955" s="39"/>
      <c r="D955" s="39"/>
      <c r="E955" s="39"/>
      <c r="F955" s="39"/>
      <c r="G955" s="39"/>
      <c r="H955" s="39"/>
      <c r="I955" s="39"/>
      <c r="J955" s="39"/>
      <c r="K955" s="39" t="s">
        <v>2872</v>
      </c>
      <c r="L955" s="39" t="s">
        <v>6701</v>
      </c>
      <c r="M955" s="39" t="s">
        <v>2873</v>
      </c>
      <c r="N955" s="39" t="s">
        <v>6700</v>
      </c>
      <c r="O955" s="39" t="s">
        <v>2870</v>
      </c>
      <c r="P955" s="39" t="str">
        <f t="shared" si="14"/>
        <v>CCM Born</v>
      </c>
      <c r="Q955" s="39">
        <v>3</v>
      </c>
      <c r="R955" s="68" t="s">
        <v>2</v>
      </c>
    </row>
    <row r="956" spans="1:18" x14ac:dyDescent="0.3">
      <c r="A956" s="67" t="s">
        <v>5547</v>
      </c>
      <c r="B956" s="39" t="s">
        <v>3748</v>
      </c>
      <c r="C956" s="39"/>
      <c r="D956" s="39"/>
      <c r="E956" s="39"/>
      <c r="F956" s="39"/>
      <c r="G956" s="39"/>
      <c r="H956" s="39"/>
      <c r="I956" s="39"/>
      <c r="J956" s="39"/>
      <c r="K956" s="39" t="s">
        <v>2897</v>
      </c>
      <c r="L956" s="39" t="s">
        <v>2133</v>
      </c>
      <c r="M956" s="39" t="s">
        <v>2887</v>
      </c>
      <c r="N956" s="39" t="s">
        <v>519</v>
      </c>
      <c r="O956" s="39" t="s">
        <v>2870</v>
      </c>
      <c r="P956" s="39" t="str">
        <f t="shared" si="14"/>
        <v>CCM Born</v>
      </c>
      <c r="Q956" s="39">
        <v>1</v>
      </c>
      <c r="R956" s="68" t="s">
        <v>2</v>
      </c>
    </row>
    <row r="957" spans="1:18" x14ac:dyDescent="0.3">
      <c r="A957" s="67" t="s">
        <v>5548</v>
      </c>
      <c r="B957" s="39" t="s">
        <v>3749</v>
      </c>
      <c r="C957" s="39"/>
      <c r="D957" s="39"/>
      <c r="E957" s="39"/>
      <c r="F957" s="39"/>
      <c r="G957" s="39"/>
      <c r="H957" s="39"/>
      <c r="I957" s="39"/>
      <c r="J957" s="39"/>
      <c r="K957" s="39" t="s">
        <v>2897</v>
      </c>
      <c r="L957" s="39" t="s">
        <v>2133</v>
      </c>
      <c r="M957" s="39" t="s">
        <v>2887</v>
      </c>
      <c r="N957" s="39" t="s">
        <v>519</v>
      </c>
      <c r="O957" s="39" t="s">
        <v>2870</v>
      </c>
      <c r="P957" s="39" t="str">
        <f t="shared" si="14"/>
        <v>CCM Born</v>
      </c>
      <c r="Q957" s="39">
        <v>10</v>
      </c>
      <c r="R957" s="68" t="s">
        <v>2</v>
      </c>
    </row>
    <row r="958" spans="1:18" x14ac:dyDescent="0.3">
      <c r="A958" s="67" t="s">
        <v>5549</v>
      </c>
      <c r="B958" s="39" t="s">
        <v>3750</v>
      </c>
      <c r="C958" s="39"/>
      <c r="D958" s="39"/>
      <c r="E958" s="39"/>
      <c r="F958" s="39"/>
      <c r="G958" s="39"/>
      <c r="H958" s="39"/>
      <c r="I958" s="39"/>
      <c r="J958" s="39"/>
      <c r="K958" s="39" t="s">
        <v>2872</v>
      </c>
      <c r="L958" s="39" t="s">
        <v>6701</v>
      </c>
      <c r="M958" s="39" t="s">
        <v>2873</v>
      </c>
      <c r="N958" s="39" t="s">
        <v>6700</v>
      </c>
      <c r="O958" s="39" t="s">
        <v>2870</v>
      </c>
      <c r="P958" s="39" t="str">
        <f t="shared" si="14"/>
        <v>CCM Born</v>
      </c>
      <c r="Q958" s="39">
        <v>1</v>
      </c>
      <c r="R958" s="68" t="s">
        <v>2</v>
      </c>
    </row>
    <row r="959" spans="1:18" x14ac:dyDescent="0.3">
      <c r="A959" s="67" t="s">
        <v>5550</v>
      </c>
      <c r="B959" s="39" t="s">
        <v>3751</v>
      </c>
      <c r="C959" s="39"/>
      <c r="D959" s="39"/>
      <c r="E959" s="39"/>
      <c r="F959" s="39"/>
      <c r="G959" s="39"/>
      <c r="H959" s="39"/>
      <c r="I959" s="39"/>
      <c r="J959" s="39"/>
      <c r="K959" s="39" t="s">
        <v>6728</v>
      </c>
      <c r="L959" s="39" t="s">
        <v>6729</v>
      </c>
      <c r="M959" s="39" t="s">
        <v>2873</v>
      </c>
      <c r="N959" s="39" t="s">
        <v>6700</v>
      </c>
      <c r="O959" s="39" t="s">
        <v>2870</v>
      </c>
      <c r="P959" s="39" t="str">
        <f t="shared" si="14"/>
        <v>CCM Born</v>
      </c>
      <c r="Q959" s="39">
        <v>1</v>
      </c>
      <c r="R959" s="68" t="s">
        <v>2</v>
      </c>
    </row>
    <row r="960" spans="1:18" x14ac:dyDescent="0.3">
      <c r="A960" s="67" t="s">
        <v>5551</v>
      </c>
      <c r="B960" s="39" t="s">
        <v>3317</v>
      </c>
      <c r="C960" s="39"/>
      <c r="D960" s="39"/>
      <c r="E960" s="39"/>
      <c r="F960" s="39"/>
      <c r="G960" s="39"/>
      <c r="H960" s="39"/>
      <c r="I960" s="39"/>
      <c r="J960" s="39"/>
      <c r="K960" s="39" t="s">
        <v>2657</v>
      </c>
      <c r="L960" s="39" t="s">
        <v>2658</v>
      </c>
      <c r="M960" s="39" t="s">
        <v>2880</v>
      </c>
      <c r="N960" s="39" t="s">
        <v>64</v>
      </c>
      <c r="O960" s="39" t="s">
        <v>2870</v>
      </c>
      <c r="P960" s="39" t="str">
        <f t="shared" si="14"/>
        <v>CCM Born</v>
      </c>
      <c r="Q960" s="39">
        <v>25</v>
      </c>
      <c r="R960" s="68" t="s">
        <v>2</v>
      </c>
    </row>
    <row r="961" spans="1:18" x14ac:dyDescent="0.3">
      <c r="A961" s="67" t="s">
        <v>5552</v>
      </c>
      <c r="B961" s="39" t="s">
        <v>3318</v>
      </c>
      <c r="C961" s="39"/>
      <c r="D961" s="39"/>
      <c r="E961" s="39"/>
      <c r="F961" s="39"/>
      <c r="G961" s="39"/>
      <c r="H961" s="39"/>
      <c r="I961" s="39"/>
      <c r="J961" s="39"/>
      <c r="K961" s="39" t="s">
        <v>140</v>
      </c>
      <c r="L961" s="39" t="s">
        <v>141</v>
      </c>
      <c r="M961" s="39" t="s">
        <v>2884</v>
      </c>
      <c r="N961" s="39" t="s">
        <v>139</v>
      </c>
      <c r="O961" s="39" t="s">
        <v>2870</v>
      </c>
      <c r="P961" s="39" t="str">
        <f t="shared" si="14"/>
        <v>CCM Born</v>
      </c>
      <c r="Q961" s="39">
        <v>1</v>
      </c>
      <c r="R961" s="68" t="s">
        <v>2</v>
      </c>
    </row>
    <row r="962" spans="1:18" x14ac:dyDescent="0.3">
      <c r="A962" s="67" t="s">
        <v>5553</v>
      </c>
      <c r="B962" s="39" t="s">
        <v>3319</v>
      </c>
      <c r="C962" s="39"/>
      <c r="D962" s="39"/>
      <c r="E962" s="39"/>
      <c r="F962" s="39"/>
      <c r="G962" s="39"/>
      <c r="H962" s="39"/>
      <c r="I962" s="39"/>
      <c r="J962" s="39"/>
      <c r="K962" s="39" t="s">
        <v>266</v>
      </c>
      <c r="L962" s="39" t="s">
        <v>267</v>
      </c>
      <c r="M962" s="39" t="s">
        <v>2884</v>
      </c>
      <c r="N962" s="39" t="s">
        <v>139</v>
      </c>
      <c r="O962" s="39" t="s">
        <v>2870</v>
      </c>
      <c r="P962" s="39" t="str">
        <f t="shared" si="14"/>
        <v>CCM Born</v>
      </c>
      <c r="Q962" s="39">
        <v>1</v>
      </c>
      <c r="R962" s="68" t="s">
        <v>2</v>
      </c>
    </row>
    <row r="963" spans="1:18" x14ac:dyDescent="0.3">
      <c r="A963" s="67" t="s">
        <v>5554</v>
      </c>
      <c r="B963" s="39" t="s">
        <v>3320</v>
      </c>
      <c r="C963" s="39"/>
      <c r="D963" s="39"/>
      <c r="E963" s="39"/>
      <c r="F963" s="39"/>
      <c r="G963" s="39"/>
      <c r="H963" s="39"/>
      <c r="I963" s="39"/>
      <c r="J963" s="39"/>
      <c r="K963" s="39" t="s">
        <v>2607</v>
      </c>
      <c r="L963" s="39" t="s">
        <v>2608</v>
      </c>
      <c r="M963" s="39" t="s">
        <v>2880</v>
      </c>
      <c r="N963" s="39" t="s">
        <v>64</v>
      </c>
      <c r="O963" s="39" t="s">
        <v>2870</v>
      </c>
      <c r="P963" s="39" t="str">
        <f t="shared" si="14"/>
        <v>CCM Born</v>
      </c>
      <c r="Q963" s="39">
        <v>1</v>
      </c>
      <c r="R963" s="68" t="s">
        <v>2</v>
      </c>
    </row>
    <row r="964" spans="1:18" x14ac:dyDescent="0.3">
      <c r="A964" s="67" t="s">
        <v>5555</v>
      </c>
      <c r="B964" s="39" t="s">
        <v>3321</v>
      </c>
      <c r="C964" s="39"/>
      <c r="D964" s="39"/>
      <c r="E964" s="39"/>
      <c r="F964" s="39"/>
      <c r="G964" s="39"/>
      <c r="H964" s="39"/>
      <c r="I964" s="39"/>
      <c r="J964" s="39"/>
      <c r="K964" s="39" t="s">
        <v>132</v>
      </c>
      <c r="L964" s="39" t="s">
        <v>133</v>
      </c>
      <c r="M964" s="39" t="s">
        <v>2869</v>
      </c>
      <c r="N964" s="39" t="s">
        <v>89</v>
      </c>
      <c r="O964" s="39" t="s">
        <v>2870</v>
      </c>
      <c r="P964" s="39" t="str">
        <f t="shared" si="14"/>
        <v>CCM Born</v>
      </c>
      <c r="Q964" s="39">
        <v>1</v>
      </c>
      <c r="R964" s="68" t="s">
        <v>2</v>
      </c>
    </row>
    <row r="965" spans="1:18" x14ac:dyDescent="0.3">
      <c r="A965" s="67" t="s">
        <v>5556</v>
      </c>
      <c r="B965" s="39" t="s">
        <v>3322</v>
      </c>
      <c r="C965" s="39"/>
      <c r="D965" s="39"/>
      <c r="E965" s="39"/>
      <c r="F965" s="39"/>
      <c r="G965" s="39"/>
      <c r="H965" s="39"/>
      <c r="I965" s="39"/>
      <c r="J965" s="39"/>
      <c r="K965" s="39" t="s">
        <v>132</v>
      </c>
      <c r="L965" s="39" t="s">
        <v>133</v>
      </c>
      <c r="M965" s="39" t="s">
        <v>2869</v>
      </c>
      <c r="N965" s="39" t="s">
        <v>89</v>
      </c>
      <c r="O965" s="39" t="s">
        <v>2870</v>
      </c>
      <c r="P965" s="39" t="str">
        <f t="shared" si="14"/>
        <v>CCM Born</v>
      </c>
      <c r="Q965" s="39">
        <v>1</v>
      </c>
      <c r="R965" s="68" t="s">
        <v>2</v>
      </c>
    </row>
    <row r="966" spans="1:18" x14ac:dyDescent="0.3">
      <c r="A966" s="67" t="s">
        <v>5557</v>
      </c>
      <c r="B966" s="39" t="s">
        <v>3323</v>
      </c>
      <c r="C966" s="39"/>
      <c r="D966" s="39"/>
      <c r="E966" s="39"/>
      <c r="F966" s="39"/>
      <c r="G966" s="39"/>
      <c r="H966" s="39"/>
      <c r="I966" s="39"/>
      <c r="J966" s="39"/>
      <c r="K966" s="39" t="s">
        <v>132</v>
      </c>
      <c r="L966" s="39" t="s">
        <v>133</v>
      </c>
      <c r="M966" s="39" t="s">
        <v>2869</v>
      </c>
      <c r="N966" s="39" t="s">
        <v>89</v>
      </c>
      <c r="O966" s="39" t="s">
        <v>2870</v>
      </c>
      <c r="P966" s="39" t="str">
        <f t="shared" si="14"/>
        <v>CCM Born</v>
      </c>
      <c r="Q966" s="39">
        <v>1</v>
      </c>
      <c r="R966" s="68" t="s">
        <v>2</v>
      </c>
    </row>
    <row r="967" spans="1:18" x14ac:dyDescent="0.3">
      <c r="A967" s="67" t="s">
        <v>5558</v>
      </c>
      <c r="B967" s="39" t="s">
        <v>3324</v>
      </c>
      <c r="C967" s="39"/>
      <c r="D967" s="39"/>
      <c r="E967" s="39"/>
      <c r="F967" s="39"/>
      <c r="G967" s="39"/>
      <c r="H967" s="39"/>
      <c r="I967" s="39"/>
      <c r="J967" s="39"/>
      <c r="K967" s="39" t="s">
        <v>132</v>
      </c>
      <c r="L967" s="39" t="s">
        <v>133</v>
      </c>
      <c r="M967" s="39" t="s">
        <v>2869</v>
      </c>
      <c r="N967" s="39" t="s">
        <v>89</v>
      </c>
      <c r="O967" s="39" t="s">
        <v>2870</v>
      </c>
      <c r="P967" s="39" t="str">
        <f t="shared" si="14"/>
        <v>CCM Born</v>
      </c>
      <c r="Q967" s="39">
        <v>1</v>
      </c>
      <c r="R967" s="68" t="s">
        <v>2</v>
      </c>
    </row>
    <row r="968" spans="1:18" x14ac:dyDescent="0.3">
      <c r="A968" s="67" t="s">
        <v>5559</v>
      </c>
      <c r="B968" s="39" t="s">
        <v>3325</v>
      </c>
      <c r="C968" s="39"/>
      <c r="D968" s="39"/>
      <c r="E968" s="39"/>
      <c r="F968" s="39"/>
      <c r="G968" s="39"/>
      <c r="H968" s="39"/>
      <c r="I968" s="39"/>
      <c r="J968" s="39"/>
      <c r="K968" s="39" t="s">
        <v>132</v>
      </c>
      <c r="L968" s="39" t="s">
        <v>133</v>
      </c>
      <c r="M968" s="39" t="s">
        <v>2869</v>
      </c>
      <c r="N968" s="39" t="s">
        <v>89</v>
      </c>
      <c r="O968" s="39" t="s">
        <v>2870</v>
      </c>
      <c r="P968" s="39" t="str">
        <f t="shared" ref="P968:P1031" si="15">_xlfn.XLOOKUP(O968,$X$12:$X$14,$Z$12:$Z$14)</f>
        <v>CCM Born</v>
      </c>
      <c r="Q968" s="39">
        <v>1</v>
      </c>
      <c r="R968" s="68" t="s">
        <v>2</v>
      </c>
    </row>
    <row r="969" spans="1:18" x14ac:dyDescent="0.3">
      <c r="A969" s="67" t="s">
        <v>5560</v>
      </c>
      <c r="B969" s="39" t="s">
        <v>3752</v>
      </c>
      <c r="C969" s="39"/>
      <c r="D969" s="39"/>
      <c r="E969" s="39"/>
      <c r="F969" s="39"/>
      <c r="G969" s="39"/>
      <c r="H969" s="39"/>
      <c r="I969" s="39"/>
      <c r="J969" s="39"/>
      <c r="K969" s="39" t="s">
        <v>2897</v>
      </c>
      <c r="L969" s="39" t="s">
        <v>2133</v>
      </c>
      <c r="M969" s="39" t="s">
        <v>2985</v>
      </c>
      <c r="N969" s="39" t="s">
        <v>2133</v>
      </c>
      <c r="O969" s="39" t="s">
        <v>2870</v>
      </c>
      <c r="P969" s="39" t="str">
        <f t="shared" si="15"/>
        <v>CCM Born</v>
      </c>
      <c r="Q969" s="39">
        <v>3</v>
      </c>
      <c r="R969" s="68" t="s">
        <v>2</v>
      </c>
    </row>
    <row r="970" spans="1:18" x14ac:dyDescent="0.3">
      <c r="A970" s="67" t="s">
        <v>5561</v>
      </c>
      <c r="B970" s="39" t="s">
        <v>3081</v>
      </c>
      <c r="C970" s="39"/>
      <c r="D970" s="39"/>
      <c r="E970" s="39"/>
      <c r="F970" s="39"/>
      <c r="G970" s="39"/>
      <c r="H970" s="39"/>
      <c r="I970" s="39"/>
      <c r="J970" s="39"/>
      <c r="K970" s="39" t="s">
        <v>2711</v>
      </c>
      <c r="L970" s="39" t="s">
        <v>2712</v>
      </c>
      <c r="M970" s="39" t="s">
        <v>3082</v>
      </c>
      <c r="N970" s="39" t="s">
        <v>616</v>
      </c>
      <c r="O970" s="39" t="s">
        <v>2870</v>
      </c>
      <c r="P970" s="39" t="str">
        <f t="shared" si="15"/>
        <v>CCM Born</v>
      </c>
      <c r="Q970" s="39">
        <v>2</v>
      </c>
      <c r="R970" s="68" t="s">
        <v>2</v>
      </c>
    </row>
    <row r="971" spans="1:18" x14ac:dyDescent="0.3">
      <c r="A971" s="67" t="s">
        <v>5562</v>
      </c>
      <c r="B971" s="39" t="s">
        <v>3753</v>
      </c>
      <c r="C971" s="39"/>
      <c r="D971" s="39"/>
      <c r="E971" s="39"/>
      <c r="F971" s="39"/>
      <c r="G971" s="39"/>
      <c r="H971" s="39"/>
      <c r="I971" s="39"/>
      <c r="J971" s="39"/>
      <c r="K971" s="39" t="s">
        <v>1099</v>
      </c>
      <c r="L971" s="39" t="s">
        <v>1100</v>
      </c>
      <c r="M971" s="39" t="s">
        <v>2991</v>
      </c>
      <c r="N971" s="39" t="s">
        <v>17</v>
      </c>
      <c r="O971" s="39" t="s">
        <v>2870</v>
      </c>
      <c r="P971" s="39" t="str">
        <f t="shared" si="15"/>
        <v>CCM Born</v>
      </c>
      <c r="Q971" s="39">
        <v>1</v>
      </c>
      <c r="R971" s="68" t="s">
        <v>2</v>
      </c>
    </row>
    <row r="972" spans="1:18" x14ac:dyDescent="0.3">
      <c r="A972" s="67" t="s">
        <v>5563</v>
      </c>
      <c r="B972" s="39" t="s">
        <v>3754</v>
      </c>
      <c r="C972" s="39"/>
      <c r="D972" s="39"/>
      <c r="E972" s="39"/>
      <c r="F972" s="39"/>
      <c r="G972" s="39"/>
      <c r="H972" s="39"/>
      <c r="I972" s="39"/>
      <c r="J972" s="39"/>
      <c r="K972" s="39" t="s">
        <v>893</v>
      </c>
      <c r="L972" s="39" t="s">
        <v>894</v>
      </c>
      <c r="M972" s="39" t="s">
        <v>2991</v>
      </c>
      <c r="N972" s="39" t="s">
        <v>17</v>
      </c>
      <c r="O972" s="39" t="s">
        <v>2870</v>
      </c>
      <c r="P972" s="39" t="str">
        <f t="shared" si="15"/>
        <v>CCM Born</v>
      </c>
      <c r="Q972" s="39">
        <v>1</v>
      </c>
      <c r="R972" s="68" t="s">
        <v>2</v>
      </c>
    </row>
    <row r="973" spans="1:18" x14ac:dyDescent="0.3">
      <c r="A973" s="67" t="s">
        <v>5564</v>
      </c>
      <c r="B973" s="39" t="s">
        <v>3755</v>
      </c>
      <c r="C973" s="39"/>
      <c r="D973" s="39"/>
      <c r="E973" s="39"/>
      <c r="F973" s="39"/>
      <c r="G973" s="39"/>
      <c r="H973" s="39"/>
      <c r="I973" s="39"/>
      <c r="J973" s="39"/>
      <c r="K973" s="39" t="s">
        <v>90</v>
      </c>
      <c r="L973" s="39" t="s">
        <v>91</v>
      </c>
      <c r="M973" s="39" t="s">
        <v>2869</v>
      </c>
      <c r="N973" s="39" t="s">
        <v>89</v>
      </c>
      <c r="O973" s="39" t="s">
        <v>2870</v>
      </c>
      <c r="P973" s="39" t="str">
        <f t="shared" si="15"/>
        <v>CCM Born</v>
      </c>
      <c r="Q973" s="39">
        <v>1</v>
      </c>
      <c r="R973" s="68" t="s">
        <v>2</v>
      </c>
    </row>
    <row r="974" spans="1:18" x14ac:dyDescent="0.3">
      <c r="A974" s="67" t="s">
        <v>5565</v>
      </c>
      <c r="B974" s="39" t="s">
        <v>3756</v>
      </c>
      <c r="C974" s="39"/>
      <c r="D974" s="39"/>
      <c r="E974" s="39"/>
      <c r="F974" s="39"/>
      <c r="G974" s="39"/>
      <c r="H974" s="39"/>
      <c r="I974" s="39"/>
      <c r="J974" s="39"/>
      <c r="K974" s="39" t="s">
        <v>508</v>
      </c>
      <c r="L974" s="39" t="s">
        <v>509</v>
      </c>
      <c r="M974" s="39" t="s">
        <v>2869</v>
      </c>
      <c r="N974" s="39" t="s">
        <v>89</v>
      </c>
      <c r="O974" s="39" t="s">
        <v>2870</v>
      </c>
      <c r="P974" s="39" t="str">
        <f t="shared" si="15"/>
        <v>CCM Born</v>
      </c>
      <c r="Q974" s="39">
        <v>1</v>
      </c>
      <c r="R974" s="68" t="s">
        <v>2</v>
      </c>
    </row>
    <row r="975" spans="1:18" x14ac:dyDescent="0.3">
      <c r="A975" s="67" t="s">
        <v>5566</v>
      </c>
      <c r="B975" s="39" t="s">
        <v>3757</v>
      </c>
      <c r="C975" s="39"/>
      <c r="D975" s="39"/>
      <c r="E975" s="39"/>
      <c r="F975" s="39"/>
      <c r="G975" s="39"/>
      <c r="H975" s="39"/>
      <c r="I975" s="39"/>
      <c r="J975" s="39"/>
      <c r="K975" s="39" t="s">
        <v>735</v>
      </c>
      <c r="L975" s="39" t="s">
        <v>736</v>
      </c>
      <c r="M975" s="39" t="s">
        <v>3088</v>
      </c>
      <c r="N975" s="39" t="s">
        <v>114</v>
      </c>
      <c r="O975" s="39" t="s">
        <v>2870</v>
      </c>
      <c r="P975" s="39" t="str">
        <f t="shared" si="15"/>
        <v>CCM Born</v>
      </c>
      <c r="Q975" s="39">
        <v>1</v>
      </c>
      <c r="R975" s="68" t="s">
        <v>2</v>
      </c>
    </row>
    <row r="976" spans="1:18" x14ac:dyDescent="0.3">
      <c r="A976" s="67" t="s">
        <v>5567</v>
      </c>
      <c r="B976" s="39" t="s">
        <v>3758</v>
      </c>
      <c r="C976" s="39"/>
      <c r="D976" s="39"/>
      <c r="E976" s="39"/>
      <c r="F976" s="39"/>
      <c r="G976" s="39"/>
      <c r="H976" s="39"/>
      <c r="I976" s="39"/>
      <c r="J976" s="39"/>
      <c r="K976" s="39" t="s">
        <v>417</v>
      </c>
      <c r="L976" s="39" t="s">
        <v>418</v>
      </c>
      <c r="M976" s="39" t="s">
        <v>2869</v>
      </c>
      <c r="N976" s="39" t="s">
        <v>89</v>
      </c>
      <c r="O976" s="39" t="s">
        <v>2870</v>
      </c>
      <c r="P976" s="39" t="str">
        <f t="shared" si="15"/>
        <v>CCM Born</v>
      </c>
      <c r="Q976" s="39">
        <v>1</v>
      </c>
      <c r="R976" s="68" t="s">
        <v>2</v>
      </c>
    </row>
    <row r="977" spans="1:18" x14ac:dyDescent="0.3">
      <c r="A977" s="67" t="s">
        <v>5568</v>
      </c>
      <c r="B977" s="39" t="s">
        <v>3759</v>
      </c>
      <c r="C977" s="39"/>
      <c r="D977" s="39"/>
      <c r="E977" s="39"/>
      <c r="F977" s="39"/>
      <c r="G977" s="39"/>
      <c r="H977" s="39"/>
      <c r="I977" s="39"/>
      <c r="J977" s="39"/>
      <c r="K977" s="39" t="s">
        <v>3760</v>
      </c>
      <c r="L977" s="39" t="s">
        <v>6715</v>
      </c>
      <c r="M977" s="39" t="s">
        <v>2880</v>
      </c>
      <c r="N977" s="39" t="s">
        <v>64</v>
      </c>
      <c r="O977" s="39" t="s">
        <v>2870</v>
      </c>
      <c r="P977" s="39" t="str">
        <f t="shared" si="15"/>
        <v>CCM Born</v>
      </c>
      <c r="Q977" s="39">
        <v>1</v>
      </c>
      <c r="R977" s="68" t="s">
        <v>2</v>
      </c>
    </row>
    <row r="978" spans="1:18" x14ac:dyDescent="0.3">
      <c r="A978" s="67" t="s">
        <v>5569</v>
      </c>
      <c r="B978" s="39" t="s">
        <v>3090</v>
      </c>
      <c r="C978" s="39"/>
      <c r="D978" s="39"/>
      <c r="E978" s="39"/>
      <c r="F978" s="39"/>
      <c r="G978" s="39"/>
      <c r="H978" s="39"/>
      <c r="I978" s="39"/>
      <c r="J978" s="39"/>
      <c r="K978" s="39" t="s">
        <v>2572</v>
      </c>
      <c r="L978" s="39" t="s">
        <v>2573</v>
      </c>
      <c r="M978" s="39" t="s">
        <v>2880</v>
      </c>
      <c r="N978" s="39" t="s">
        <v>64</v>
      </c>
      <c r="O978" s="39" t="s">
        <v>2870</v>
      </c>
      <c r="P978" s="39" t="str">
        <f t="shared" si="15"/>
        <v>CCM Born</v>
      </c>
      <c r="Q978" s="39">
        <v>11</v>
      </c>
      <c r="R978" s="68" t="s">
        <v>2</v>
      </c>
    </row>
    <row r="979" spans="1:18" x14ac:dyDescent="0.3">
      <c r="A979" s="67" t="s">
        <v>5570</v>
      </c>
      <c r="B979" s="39" t="s">
        <v>3761</v>
      </c>
      <c r="C979" s="39"/>
      <c r="D979" s="39"/>
      <c r="E979" s="39"/>
      <c r="F979" s="39"/>
      <c r="G979" s="39"/>
      <c r="H979" s="39"/>
      <c r="I979" s="39"/>
      <c r="J979" s="39"/>
      <c r="K979" s="39" t="s">
        <v>6760</v>
      </c>
      <c r="L979" s="39" t="s">
        <v>6761</v>
      </c>
      <c r="M979" s="39" t="s">
        <v>2880</v>
      </c>
      <c r="N979" s="39" t="s">
        <v>64</v>
      </c>
      <c r="O979" s="39" t="s">
        <v>2870</v>
      </c>
      <c r="P979" s="39" t="str">
        <f t="shared" si="15"/>
        <v>CCM Born</v>
      </c>
      <c r="Q979" s="39">
        <v>5</v>
      </c>
      <c r="R979" s="68" t="s">
        <v>2</v>
      </c>
    </row>
    <row r="980" spans="1:18" x14ac:dyDescent="0.3">
      <c r="A980" s="67" t="s">
        <v>5571</v>
      </c>
      <c r="B980" s="39" t="s">
        <v>3762</v>
      </c>
      <c r="C980" s="39"/>
      <c r="D980" s="39"/>
      <c r="E980" s="39"/>
      <c r="F980" s="39"/>
      <c r="G980" s="39"/>
      <c r="H980" s="39"/>
      <c r="I980" s="39"/>
      <c r="J980" s="39"/>
      <c r="K980" s="39" t="s">
        <v>1380</v>
      </c>
      <c r="L980" s="39" t="s">
        <v>1381</v>
      </c>
      <c r="M980" s="39" t="s">
        <v>3093</v>
      </c>
      <c r="N980" s="39" t="s">
        <v>1373</v>
      </c>
      <c r="O980" s="39" t="s">
        <v>2870</v>
      </c>
      <c r="P980" s="39" t="str">
        <f t="shared" si="15"/>
        <v>CCM Born</v>
      </c>
      <c r="Q980" s="39">
        <v>4</v>
      </c>
      <c r="R980" s="68" t="s">
        <v>2</v>
      </c>
    </row>
    <row r="981" spans="1:18" x14ac:dyDescent="0.3">
      <c r="A981" s="67" t="s">
        <v>5572</v>
      </c>
      <c r="B981" s="39" t="s">
        <v>3763</v>
      </c>
      <c r="C981" s="39"/>
      <c r="D981" s="39"/>
      <c r="E981" s="39"/>
      <c r="F981" s="39"/>
      <c r="G981" s="39"/>
      <c r="H981" s="39"/>
      <c r="I981" s="39"/>
      <c r="J981" s="39"/>
      <c r="K981" s="39" t="s">
        <v>3073</v>
      </c>
      <c r="L981" s="39" t="s">
        <v>6712</v>
      </c>
      <c r="M981" s="39" t="s">
        <v>2884</v>
      </c>
      <c r="N981" s="39" t="s">
        <v>139</v>
      </c>
      <c r="O981" s="39" t="s">
        <v>2870</v>
      </c>
      <c r="P981" s="39" t="str">
        <f t="shared" si="15"/>
        <v>CCM Born</v>
      </c>
      <c r="Q981" s="39">
        <v>1</v>
      </c>
      <c r="R981" s="68" t="s">
        <v>2</v>
      </c>
    </row>
    <row r="982" spans="1:18" x14ac:dyDescent="0.3">
      <c r="A982" s="67" t="s">
        <v>5573</v>
      </c>
      <c r="B982" s="39" t="s">
        <v>3091</v>
      </c>
      <c r="C982" s="39"/>
      <c r="D982" s="39"/>
      <c r="E982" s="39"/>
      <c r="F982" s="39"/>
      <c r="G982" s="39"/>
      <c r="H982" s="39"/>
      <c r="I982" s="39"/>
      <c r="J982" s="39"/>
      <c r="K982" s="39" t="s">
        <v>748</v>
      </c>
      <c r="L982" s="39" t="s">
        <v>749</v>
      </c>
      <c r="M982" s="39" t="s">
        <v>2878</v>
      </c>
      <c r="N982" s="39" t="s">
        <v>541</v>
      </c>
      <c r="O982" s="39" t="s">
        <v>2870</v>
      </c>
      <c r="P982" s="39" t="str">
        <f t="shared" si="15"/>
        <v>CCM Born</v>
      </c>
      <c r="Q982" s="39">
        <v>11</v>
      </c>
      <c r="R982" s="68" t="s">
        <v>2</v>
      </c>
    </row>
    <row r="983" spans="1:18" x14ac:dyDescent="0.3">
      <c r="A983" s="67" t="s">
        <v>5574</v>
      </c>
      <c r="B983" s="39" t="s">
        <v>3092</v>
      </c>
      <c r="C983" s="39"/>
      <c r="D983" s="39"/>
      <c r="E983" s="39"/>
      <c r="F983" s="39"/>
      <c r="G983" s="39"/>
      <c r="H983" s="39"/>
      <c r="I983" s="39"/>
      <c r="J983" s="39"/>
      <c r="K983" s="39" t="s">
        <v>1374</v>
      </c>
      <c r="L983" s="39" t="s">
        <v>1375</v>
      </c>
      <c r="M983" s="39" t="s">
        <v>3093</v>
      </c>
      <c r="N983" s="39" t="s">
        <v>1373</v>
      </c>
      <c r="O983" s="39" t="s">
        <v>2870</v>
      </c>
      <c r="P983" s="39" t="str">
        <f t="shared" si="15"/>
        <v>CCM Born</v>
      </c>
      <c r="Q983" s="39">
        <v>1</v>
      </c>
      <c r="R983" s="68" t="s">
        <v>2</v>
      </c>
    </row>
    <row r="984" spans="1:18" x14ac:dyDescent="0.3">
      <c r="A984" s="67" t="s">
        <v>5575</v>
      </c>
      <c r="B984" s="39" t="s">
        <v>3094</v>
      </c>
      <c r="C984" s="39"/>
      <c r="D984" s="39"/>
      <c r="E984" s="39"/>
      <c r="F984" s="39"/>
      <c r="G984" s="39"/>
      <c r="H984" s="39"/>
      <c r="I984" s="39"/>
      <c r="J984" s="39"/>
      <c r="K984" s="39" t="s">
        <v>6750</v>
      </c>
      <c r="L984" s="39" t="s">
        <v>6751</v>
      </c>
      <c r="M984" s="39" t="s">
        <v>3095</v>
      </c>
      <c r="N984" s="39" t="s">
        <v>884</v>
      </c>
      <c r="O984" s="39" t="s">
        <v>2870</v>
      </c>
      <c r="P984" s="39" t="str">
        <f t="shared" si="15"/>
        <v>CCM Born</v>
      </c>
      <c r="Q984" s="39">
        <v>2</v>
      </c>
      <c r="R984" s="68" t="s">
        <v>2</v>
      </c>
    </row>
    <row r="985" spans="1:18" x14ac:dyDescent="0.3">
      <c r="A985" s="67" t="s">
        <v>5576</v>
      </c>
      <c r="B985" s="39" t="s">
        <v>3096</v>
      </c>
      <c r="C985" s="39"/>
      <c r="D985" s="39"/>
      <c r="E985" s="39"/>
      <c r="F985" s="39"/>
      <c r="G985" s="39"/>
      <c r="H985" s="39"/>
      <c r="I985" s="39"/>
      <c r="J985" s="39"/>
      <c r="K985" s="39" t="s">
        <v>3097</v>
      </c>
      <c r="L985" s="39" t="s">
        <v>6713</v>
      </c>
      <c r="M985" s="39" t="s">
        <v>3082</v>
      </c>
      <c r="N985" s="39" t="s">
        <v>616</v>
      </c>
      <c r="O985" s="39" t="s">
        <v>2870</v>
      </c>
      <c r="P985" s="39" t="str">
        <f t="shared" si="15"/>
        <v>CCM Born</v>
      </c>
      <c r="Q985" s="39">
        <v>10</v>
      </c>
      <c r="R985" s="68" t="s">
        <v>2</v>
      </c>
    </row>
    <row r="986" spans="1:18" x14ac:dyDescent="0.3">
      <c r="A986" s="67" t="s">
        <v>5577</v>
      </c>
      <c r="B986" s="39" t="s">
        <v>3098</v>
      </c>
      <c r="C986" s="39"/>
      <c r="D986" s="39"/>
      <c r="E986" s="39"/>
      <c r="F986" s="39"/>
      <c r="G986" s="39"/>
      <c r="H986" s="39"/>
      <c r="I986" s="39"/>
      <c r="J986" s="39"/>
      <c r="K986" s="39" t="s">
        <v>246</v>
      </c>
      <c r="L986" s="39" t="s">
        <v>247</v>
      </c>
      <c r="M986" s="39" t="s">
        <v>2884</v>
      </c>
      <c r="N986" s="39" t="s">
        <v>139</v>
      </c>
      <c r="O986" s="39" t="s">
        <v>2870</v>
      </c>
      <c r="P986" s="39" t="str">
        <f t="shared" si="15"/>
        <v>CCM Born</v>
      </c>
      <c r="Q986" s="39">
        <v>16</v>
      </c>
      <c r="R986" s="68" t="s">
        <v>2</v>
      </c>
    </row>
    <row r="987" spans="1:18" x14ac:dyDescent="0.3">
      <c r="A987" s="67" t="s">
        <v>5578</v>
      </c>
      <c r="B987" s="39" t="s">
        <v>3099</v>
      </c>
      <c r="C987" s="39"/>
      <c r="D987" s="39"/>
      <c r="E987" s="39"/>
      <c r="F987" s="39"/>
      <c r="G987" s="39"/>
      <c r="H987" s="39"/>
      <c r="I987" s="39"/>
      <c r="J987" s="39"/>
      <c r="K987" s="39" t="s">
        <v>246</v>
      </c>
      <c r="L987" s="39" t="s">
        <v>247</v>
      </c>
      <c r="M987" s="39" t="s">
        <v>2884</v>
      </c>
      <c r="N987" s="39" t="s">
        <v>139</v>
      </c>
      <c r="O987" s="39" t="s">
        <v>2870</v>
      </c>
      <c r="P987" s="39" t="str">
        <f t="shared" si="15"/>
        <v>CCM Born</v>
      </c>
      <c r="Q987" s="39">
        <v>10</v>
      </c>
      <c r="R987" s="68" t="s">
        <v>2</v>
      </c>
    </row>
    <row r="988" spans="1:18" x14ac:dyDescent="0.3">
      <c r="A988" s="67" t="s">
        <v>5579</v>
      </c>
      <c r="B988" s="39" t="s">
        <v>3100</v>
      </c>
      <c r="C988" s="39"/>
      <c r="D988" s="39"/>
      <c r="E988" s="39"/>
      <c r="F988" s="39"/>
      <c r="G988" s="39"/>
      <c r="H988" s="39"/>
      <c r="I988" s="39"/>
      <c r="J988" s="39"/>
      <c r="K988" s="39" t="s">
        <v>246</v>
      </c>
      <c r="L988" s="39" t="s">
        <v>247</v>
      </c>
      <c r="M988" s="39" t="s">
        <v>2884</v>
      </c>
      <c r="N988" s="39" t="s">
        <v>139</v>
      </c>
      <c r="O988" s="39" t="s">
        <v>2870</v>
      </c>
      <c r="P988" s="39" t="str">
        <f t="shared" si="15"/>
        <v>CCM Born</v>
      </c>
      <c r="Q988" s="39">
        <v>9</v>
      </c>
      <c r="R988" s="68" t="s">
        <v>2</v>
      </c>
    </row>
    <row r="989" spans="1:18" x14ac:dyDescent="0.3">
      <c r="A989" s="67" t="s">
        <v>5580</v>
      </c>
      <c r="B989" s="39" t="s">
        <v>3100</v>
      </c>
      <c r="C989" s="39"/>
      <c r="D989" s="39"/>
      <c r="E989" s="39"/>
      <c r="F989" s="39"/>
      <c r="G989" s="39"/>
      <c r="H989" s="39"/>
      <c r="I989" s="39"/>
      <c r="J989" s="39"/>
      <c r="K989" s="39" t="s">
        <v>246</v>
      </c>
      <c r="L989" s="39" t="s">
        <v>247</v>
      </c>
      <c r="M989" s="39" t="s">
        <v>2884</v>
      </c>
      <c r="N989" s="39" t="s">
        <v>139</v>
      </c>
      <c r="O989" s="39" t="s">
        <v>2870</v>
      </c>
      <c r="P989" s="39" t="str">
        <f t="shared" si="15"/>
        <v>CCM Born</v>
      </c>
      <c r="Q989" s="39">
        <v>6</v>
      </c>
      <c r="R989" s="68" t="s">
        <v>2</v>
      </c>
    </row>
    <row r="990" spans="1:18" x14ac:dyDescent="0.3">
      <c r="A990" s="67" t="s">
        <v>5581</v>
      </c>
      <c r="B990" s="39" t="s">
        <v>3101</v>
      </c>
      <c r="C990" s="39"/>
      <c r="D990" s="39"/>
      <c r="E990" s="39"/>
      <c r="F990" s="39"/>
      <c r="G990" s="39"/>
      <c r="H990" s="39"/>
      <c r="I990" s="39"/>
      <c r="J990" s="39"/>
      <c r="K990" s="39" t="s">
        <v>246</v>
      </c>
      <c r="L990" s="39" t="s">
        <v>247</v>
      </c>
      <c r="M990" s="39" t="s">
        <v>2884</v>
      </c>
      <c r="N990" s="39" t="s">
        <v>139</v>
      </c>
      <c r="O990" s="39" t="s">
        <v>2870</v>
      </c>
      <c r="P990" s="39" t="str">
        <f t="shared" si="15"/>
        <v>CCM Born</v>
      </c>
      <c r="Q990" s="39">
        <v>15</v>
      </c>
      <c r="R990" s="68" t="s">
        <v>2</v>
      </c>
    </row>
    <row r="991" spans="1:18" x14ac:dyDescent="0.3">
      <c r="A991" s="67" t="s">
        <v>5582</v>
      </c>
      <c r="B991" s="39" t="s">
        <v>3102</v>
      </c>
      <c r="C991" s="39"/>
      <c r="D991" s="39"/>
      <c r="E991" s="39"/>
      <c r="F991" s="39"/>
      <c r="G991" s="39"/>
      <c r="H991" s="39"/>
      <c r="I991" s="39"/>
      <c r="J991" s="39"/>
      <c r="K991" s="39" t="s">
        <v>246</v>
      </c>
      <c r="L991" s="39" t="s">
        <v>247</v>
      </c>
      <c r="M991" s="39" t="s">
        <v>2884</v>
      </c>
      <c r="N991" s="39" t="s">
        <v>139</v>
      </c>
      <c r="O991" s="39" t="s">
        <v>2870</v>
      </c>
      <c r="P991" s="39" t="str">
        <f t="shared" si="15"/>
        <v>CCM Born</v>
      </c>
      <c r="Q991" s="39">
        <v>17</v>
      </c>
      <c r="R991" s="68" t="s">
        <v>2</v>
      </c>
    </row>
    <row r="992" spans="1:18" x14ac:dyDescent="0.3">
      <c r="A992" s="67" t="s">
        <v>5583</v>
      </c>
      <c r="B992" s="39" t="s">
        <v>3764</v>
      </c>
      <c r="C992" s="39"/>
      <c r="D992" s="39"/>
      <c r="E992" s="39"/>
      <c r="F992" s="39"/>
      <c r="G992" s="39"/>
      <c r="H992" s="39"/>
      <c r="I992" s="39"/>
      <c r="J992" s="39"/>
      <c r="K992" s="39" t="s">
        <v>257</v>
      </c>
      <c r="L992" s="39" t="s">
        <v>258</v>
      </c>
      <c r="M992" s="39" t="s">
        <v>2884</v>
      </c>
      <c r="N992" s="39" t="s">
        <v>139</v>
      </c>
      <c r="O992" s="39" t="s">
        <v>2870</v>
      </c>
      <c r="P992" s="39" t="str">
        <f t="shared" si="15"/>
        <v>CCM Born</v>
      </c>
      <c r="Q992" s="39">
        <v>41</v>
      </c>
      <c r="R992" s="68" t="s">
        <v>2</v>
      </c>
    </row>
    <row r="993" spans="1:18" x14ac:dyDescent="0.3">
      <c r="A993" s="67" t="s">
        <v>5584</v>
      </c>
      <c r="B993" s="39" t="s">
        <v>3104</v>
      </c>
      <c r="C993" s="39"/>
      <c r="D993" s="39"/>
      <c r="E993" s="39"/>
      <c r="F993" s="39"/>
      <c r="G993" s="39"/>
      <c r="H993" s="39"/>
      <c r="I993" s="39"/>
      <c r="J993" s="39"/>
      <c r="K993" s="39" t="s">
        <v>1419</v>
      </c>
      <c r="L993" s="39" t="s">
        <v>1420</v>
      </c>
      <c r="M993" s="39" t="s">
        <v>2884</v>
      </c>
      <c r="N993" s="39" t="s">
        <v>139</v>
      </c>
      <c r="O993" s="39" t="s">
        <v>2870</v>
      </c>
      <c r="P993" s="39" t="str">
        <f t="shared" si="15"/>
        <v>CCM Born</v>
      </c>
      <c r="Q993" s="39">
        <v>15</v>
      </c>
      <c r="R993" s="68" t="s">
        <v>2</v>
      </c>
    </row>
    <row r="994" spans="1:18" x14ac:dyDescent="0.3">
      <c r="A994" s="67" t="s">
        <v>5585</v>
      </c>
      <c r="B994" s="39" t="s">
        <v>3105</v>
      </c>
      <c r="C994" s="39"/>
      <c r="D994" s="39"/>
      <c r="E994" s="39"/>
      <c r="F994" s="39"/>
      <c r="G994" s="39"/>
      <c r="H994" s="39"/>
      <c r="I994" s="39"/>
      <c r="J994" s="39"/>
      <c r="K994" s="39" t="s">
        <v>246</v>
      </c>
      <c r="L994" s="39" t="s">
        <v>247</v>
      </c>
      <c r="M994" s="39" t="s">
        <v>2884</v>
      </c>
      <c r="N994" s="39" t="s">
        <v>139</v>
      </c>
      <c r="O994" s="39" t="s">
        <v>2870</v>
      </c>
      <c r="P994" s="39" t="str">
        <f t="shared" si="15"/>
        <v>CCM Born</v>
      </c>
      <c r="Q994" s="39">
        <v>30</v>
      </c>
      <c r="R994" s="68" t="s">
        <v>2</v>
      </c>
    </row>
    <row r="995" spans="1:18" x14ac:dyDescent="0.3">
      <c r="A995" s="67" t="s">
        <v>5586</v>
      </c>
      <c r="B995" s="39" t="s">
        <v>3765</v>
      </c>
      <c r="C995" s="39"/>
      <c r="D995" s="39"/>
      <c r="E995" s="39"/>
      <c r="F995" s="39"/>
      <c r="G995" s="39"/>
      <c r="H995" s="39"/>
      <c r="I995" s="39"/>
      <c r="J995" s="39"/>
      <c r="K995" s="39" t="s">
        <v>497</v>
      </c>
      <c r="L995" s="39" t="s">
        <v>498</v>
      </c>
      <c r="M995" s="39" t="s">
        <v>3088</v>
      </c>
      <c r="N995" s="39" t="s">
        <v>114</v>
      </c>
      <c r="O995" s="39" t="s">
        <v>2870</v>
      </c>
      <c r="P995" s="39" t="str">
        <f t="shared" si="15"/>
        <v>CCM Born</v>
      </c>
      <c r="Q995" s="39">
        <v>3</v>
      </c>
      <c r="R995" s="68" t="s">
        <v>2</v>
      </c>
    </row>
    <row r="996" spans="1:18" x14ac:dyDescent="0.3">
      <c r="A996" s="67" t="s">
        <v>5587</v>
      </c>
      <c r="B996" s="39" t="s">
        <v>3107</v>
      </c>
      <c r="C996" s="39"/>
      <c r="D996" s="39"/>
      <c r="E996" s="39"/>
      <c r="F996" s="39"/>
      <c r="G996" s="39"/>
      <c r="H996" s="39"/>
      <c r="I996" s="39"/>
      <c r="J996" s="39"/>
      <c r="K996" s="39" t="s">
        <v>246</v>
      </c>
      <c r="L996" s="39" t="s">
        <v>247</v>
      </c>
      <c r="M996" s="39" t="s">
        <v>2884</v>
      </c>
      <c r="N996" s="39" t="s">
        <v>139</v>
      </c>
      <c r="O996" s="39" t="s">
        <v>2870</v>
      </c>
      <c r="P996" s="39" t="str">
        <f t="shared" si="15"/>
        <v>CCM Born</v>
      </c>
      <c r="Q996" s="39">
        <v>5</v>
      </c>
      <c r="R996" s="68" t="s">
        <v>2</v>
      </c>
    </row>
    <row r="997" spans="1:18" x14ac:dyDescent="0.3">
      <c r="A997" s="67" t="s">
        <v>5588</v>
      </c>
      <c r="B997" s="39" t="s">
        <v>3766</v>
      </c>
      <c r="C997" s="39"/>
      <c r="D997" s="39"/>
      <c r="E997" s="39"/>
      <c r="F997" s="39"/>
      <c r="G997" s="39"/>
      <c r="H997" s="39"/>
      <c r="I997" s="39"/>
      <c r="J997" s="39"/>
      <c r="K997" s="39" t="s">
        <v>662</v>
      </c>
      <c r="L997" s="39" t="s">
        <v>663</v>
      </c>
      <c r="M997" s="39" t="s">
        <v>2887</v>
      </c>
      <c r="N997" s="39" t="s">
        <v>519</v>
      </c>
      <c r="O997" s="39" t="s">
        <v>2870</v>
      </c>
      <c r="P997" s="39" t="str">
        <f t="shared" si="15"/>
        <v>CCM Born</v>
      </c>
      <c r="Q997" s="39">
        <v>253</v>
      </c>
      <c r="R997" s="68" t="s">
        <v>2</v>
      </c>
    </row>
    <row r="998" spans="1:18" x14ac:dyDescent="0.3">
      <c r="A998" s="67" t="s">
        <v>5589</v>
      </c>
      <c r="B998" s="39" t="s">
        <v>3767</v>
      </c>
      <c r="C998" s="39"/>
      <c r="D998" s="39"/>
      <c r="E998" s="39"/>
      <c r="F998" s="39"/>
      <c r="G998" s="39"/>
      <c r="H998" s="39"/>
      <c r="I998" s="39"/>
      <c r="J998" s="39"/>
      <c r="K998" s="39" t="s">
        <v>132</v>
      </c>
      <c r="L998" s="39" t="s">
        <v>133</v>
      </c>
      <c r="M998" s="39" t="s">
        <v>2869</v>
      </c>
      <c r="N998" s="39" t="s">
        <v>89</v>
      </c>
      <c r="O998" s="39" t="s">
        <v>2870</v>
      </c>
      <c r="P998" s="39" t="str">
        <f t="shared" si="15"/>
        <v>CCM Born</v>
      </c>
      <c r="Q998" s="39">
        <v>5</v>
      </c>
      <c r="R998" s="68" t="s">
        <v>2</v>
      </c>
    </row>
    <row r="999" spans="1:18" x14ac:dyDescent="0.3">
      <c r="A999" s="67" t="s">
        <v>5590</v>
      </c>
      <c r="B999" s="39" t="s">
        <v>3768</v>
      </c>
      <c r="C999" s="39"/>
      <c r="D999" s="39"/>
      <c r="E999" s="39"/>
      <c r="F999" s="39"/>
      <c r="G999" s="39"/>
      <c r="H999" s="39"/>
      <c r="I999" s="39"/>
      <c r="J999" s="39"/>
      <c r="K999" s="39" t="s">
        <v>6742</v>
      </c>
      <c r="L999" s="39" t="s">
        <v>6743</v>
      </c>
      <c r="M999" s="39" t="s">
        <v>2887</v>
      </c>
      <c r="N999" s="39" t="s">
        <v>519</v>
      </c>
      <c r="O999" s="39" t="s">
        <v>2870</v>
      </c>
      <c r="P999" s="39" t="str">
        <f t="shared" si="15"/>
        <v>CCM Born</v>
      </c>
      <c r="Q999" s="39">
        <v>1</v>
      </c>
      <c r="R999" s="68" t="s">
        <v>2</v>
      </c>
    </row>
    <row r="1000" spans="1:18" x14ac:dyDescent="0.3">
      <c r="A1000" s="67" t="s">
        <v>5591</v>
      </c>
      <c r="B1000" s="39" t="s">
        <v>3769</v>
      </c>
      <c r="C1000" s="39"/>
      <c r="D1000" s="39"/>
      <c r="E1000" s="39"/>
      <c r="F1000" s="39"/>
      <c r="G1000" s="39"/>
      <c r="H1000" s="39"/>
      <c r="I1000" s="39"/>
      <c r="J1000" s="39"/>
      <c r="K1000" s="39" t="s">
        <v>6742</v>
      </c>
      <c r="L1000" s="39" t="s">
        <v>6743</v>
      </c>
      <c r="M1000" s="39" t="s">
        <v>2887</v>
      </c>
      <c r="N1000" s="39" t="s">
        <v>519</v>
      </c>
      <c r="O1000" s="39" t="s">
        <v>2870</v>
      </c>
      <c r="P1000" s="39" t="str">
        <f t="shared" si="15"/>
        <v>CCM Born</v>
      </c>
      <c r="Q1000" s="39">
        <v>17</v>
      </c>
      <c r="R1000" s="68" t="s">
        <v>2</v>
      </c>
    </row>
    <row r="1001" spans="1:18" x14ac:dyDescent="0.3">
      <c r="A1001" s="67" t="s">
        <v>5592</v>
      </c>
      <c r="B1001" s="39" t="s">
        <v>3770</v>
      </c>
      <c r="C1001" s="39"/>
      <c r="D1001" s="39"/>
      <c r="E1001" s="39"/>
      <c r="F1001" s="39"/>
      <c r="G1001" s="39"/>
      <c r="H1001" s="39"/>
      <c r="I1001" s="39"/>
      <c r="J1001" s="39"/>
      <c r="K1001" s="39" t="s">
        <v>6730</v>
      </c>
      <c r="L1001" s="39" t="s">
        <v>6731</v>
      </c>
      <c r="M1001" s="39" t="s">
        <v>2887</v>
      </c>
      <c r="N1001" s="39" t="s">
        <v>519</v>
      </c>
      <c r="O1001" s="39" t="s">
        <v>2870</v>
      </c>
      <c r="P1001" s="39" t="str">
        <f t="shared" si="15"/>
        <v>CCM Born</v>
      </c>
      <c r="Q1001" s="39">
        <v>1</v>
      </c>
      <c r="R1001" s="68" t="s">
        <v>2</v>
      </c>
    </row>
    <row r="1002" spans="1:18" x14ac:dyDescent="0.3">
      <c r="A1002" s="67" t="s">
        <v>5593</v>
      </c>
      <c r="B1002" s="39" t="s">
        <v>3771</v>
      </c>
      <c r="C1002" s="39"/>
      <c r="D1002" s="39"/>
      <c r="E1002" s="39"/>
      <c r="F1002" s="39"/>
      <c r="G1002" s="39"/>
      <c r="H1002" s="39"/>
      <c r="I1002" s="39"/>
      <c r="J1002" s="39"/>
      <c r="K1002" s="39" t="s">
        <v>6730</v>
      </c>
      <c r="L1002" s="39" t="s">
        <v>6731</v>
      </c>
      <c r="M1002" s="39" t="s">
        <v>2887</v>
      </c>
      <c r="N1002" s="39" t="s">
        <v>519</v>
      </c>
      <c r="O1002" s="39" t="s">
        <v>2870</v>
      </c>
      <c r="P1002" s="39" t="str">
        <f t="shared" si="15"/>
        <v>CCM Born</v>
      </c>
      <c r="Q1002" s="39">
        <v>1</v>
      </c>
      <c r="R1002" s="68" t="s">
        <v>2</v>
      </c>
    </row>
    <row r="1003" spans="1:18" x14ac:dyDescent="0.3">
      <c r="A1003" s="67" t="s">
        <v>5594</v>
      </c>
      <c r="B1003" s="39" t="s">
        <v>3772</v>
      </c>
      <c r="C1003" s="39"/>
      <c r="D1003" s="39"/>
      <c r="E1003" s="39"/>
      <c r="F1003" s="39"/>
      <c r="G1003" s="39"/>
      <c r="H1003" s="39"/>
      <c r="I1003" s="39"/>
      <c r="J1003" s="39"/>
      <c r="K1003" s="39" t="s">
        <v>2018</v>
      </c>
      <c r="L1003" s="39" t="s">
        <v>2019</v>
      </c>
      <c r="M1003" s="39" t="s">
        <v>2887</v>
      </c>
      <c r="N1003" s="39" t="s">
        <v>519</v>
      </c>
      <c r="O1003" s="39" t="s">
        <v>2870</v>
      </c>
      <c r="P1003" s="39" t="str">
        <f t="shared" si="15"/>
        <v>CCM Born</v>
      </c>
      <c r="Q1003" s="39">
        <v>1</v>
      </c>
      <c r="R1003" s="68" t="s">
        <v>2</v>
      </c>
    </row>
    <row r="1004" spans="1:18" x14ac:dyDescent="0.3">
      <c r="A1004" s="67" t="s">
        <v>5595</v>
      </c>
      <c r="B1004" s="39" t="s">
        <v>3773</v>
      </c>
      <c r="C1004" s="39"/>
      <c r="D1004" s="39"/>
      <c r="E1004" s="39"/>
      <c r="F1004" s="39"/>
      <c r="G1004" s="39"/>
      <c r="H1004" s="39"/>
      <c r="I1004" s="39"/>
      <c r="J1004" s="39"/>
      <c r="K1004" s="39" t="s">
        <v>6730</v>
      </c>
      <c r="L1004" s="39" t="s">
        <v>6731</v>
      </c>
      <c r="M1004" s="39" t="s">
        <v>2887</v>
      </c>
      <c r="N1004" s="39" t="s">
        <v>519</v>
      </c>
      <c r="O1004" s="39" t="s">
        <v>2870</v>
      </c>
      <c r="P1004" s="39" t="str">
        <f t="shared" si="15"/>
        <v>CCM Born</v>
      </c>
      <c r="Q1004" s="39">
        <v>3</v>
      </c>
      <c r="R1004" s="68" t="s">
        <v>2</v>
      </c>
    </row>
    <row r="1005" spans="1:18" x14ac:dyDescent="0.3">
      <c r="A1005" s="67" t="s">
        <v>5596</v>
      </c>
      <c r="B1005" s="39" t="s">
        <v>3774</v>
      </c>
      <c r="C1005" s="39"/>
      <c r="D1005" s="39"/>
      <c r="E1005" s="39"/>
      <c r="F1005" s="39"/>
      <c r="G1005" s="39"/>
      <c r="H1005" s="39"/>
      <c r="I1005" s="39"/>
      <c r="J1005" s="39"/>
      <c r="K1005" s="39" t="s">
        <v>2018</v>
      </c>
      <c r="L1005" s="39" t="s">
        <v>2019</v>
      </c>
      <c r="M1005" s="39" t="s">
        <v>2887</v>
      </c>
      <c r="N1005" s="39" t="s">
        <v>519</v>
      </c>
      <c r="O1005" s="39" t="s">
        <v>2870</v>
      </c>
      <c r="P1005" s="39" t="str">
        <f t="shared" si="15"/>
        <v>CCM Born</v>
      </c>
      <c r="Q1005" s="39">
        <v>27</v>
      </c>
      <c r="R1005" s="68" t="s">
        <v>2</v>
      </c>
    </row>
    <row r="1006" spans="1:18" x14ac:dyDescent="0.3">
      <c r="A1006" s="67" t="s">
        <v>5597</v>
      </c>
      <c r="B1006" s="39" t="s">
        <v>3775</v>
      </c>
      <c r="C1006" s="39"/>
      <c r="D1006" s="39"/>
      <c r="E1006" s="39"/>
      <c r="F1006" s="39"/>
      <c r="G1006" s="39"/>
      <c r="H1006" s="39"/>
      <c r="I1006" s="39"/>
      <c r="J1006" s="39"/>
      <c r="K1006" s="39" t="s">
        <v>647</v>
      </c>
      <c r="L1006" s="39" t="s">
        <v>648</v>
      </c>
      <c r="M1006" s="39" t="s">
        <v>2869</v>
      </c>
      <c r="N1006" s="39" t="s">
        <v>89</v>
      </c>
      <c r="O1006" s="39" t="s">
        <v>2870</v>
      </c>
      <c r="P1006" s="39" t="str">
        <f t="shared" si="15"/>
        <v>CCM Born</v>
      </c>
      <c r="Q1006" s="39">
        <v>13</v>
      </c>
      <c r="R1006" s="68" t="s">
        <v>2</v>
      </c>
    </row>
    <row r="1007" spans="1:18" x14ac:dyDescent="0.3">
      <c r="A1007" s="67" t="s">
        <v>5598</v>
      </c>
      <c r="B1007" s="39" t="s">
        <v>3776</v>
      </c>
      <c r="C1007" s="39"/>
      <c r="D1007" s="39"/>
      <c r="E1007" s="39"/>
      <c r="F1007" s="39"/>
      <c r="G1007" s="39"/>
      <c r="H1007" s="39"/>
      <c r="I1007" s="39"/>
      <c r="J1007" s="39"/>
      <c r="K1007" s="39" t="s">
        <v>1908</v>
      </c>
      <c r="L1007" s="39" t="s">
        <v>1909</v>
      </c>
      <c r="M1007" s="39" t="s">
        <v>2887</v>
      </c>
      <c r="N1007" s="39" t="s">
        <v>519</v>
      </c>
      <c r="O1007" s="39" t="s">
        <v>2870</v>
      </c>
      <c r="P1007" s="39" t="str">
        <f t="shared" si="15"/>
        <v>CCM Born</v>
      </c>
      <c r="Q1007" s="39">
        <v>11</v>
      </c>
      <c r="R1007" s="68" t="s">
        <v>2</v>
      </c>
    </row>
    <row r="1008" spans="1:18" x14ac:dyDescent="0.3">
      <c r="A1008" s="67" t="s">
        <v>5599</v>
      </c>
      <c r="B1008" s="39" t="s">
        <v>3777</v>
      </c>
      <c r="C1008" s="39"/>
      <c r="D1008" s="39"/>
      <c r="E1008" s="39"/>
      <c r="F1008" s="39"/>
      <c r="G1008" s="39"/>
      <c r="H1008" s="39"/>
      <c r="I1008" s="39"/>
      <c r="J1008" s="39"/>
      <c r="K1008" s="39" t="s">
        <v>1908</v>
      </c>
      <c r="L1008" s="39" t="s">
        <v>1909</v>
      </c>
      <c r="M1008" s="39" t="s">
        <v>2887</v>
      </c>
      <c r="N1008" s="39" t="s">
        <v>519</v>
      </c>
      <c r="O1008" s="39" t="s">
        <v>2870</v>
      </c>
      <c r="P1008" s="39" t="str">
        <f t="shared" si="15"/>
        <v>CCM Born</v>
      </c>
      <c r="Q1008" s="39">
        <v>136</v>
      </c>
      <c r="R1008" s="68" t="s">
        <v>2</v>
      </c>
    </row>
    <row r="1009" spans="1:18" x14ac:dyDescent="0.3">
      <c r="A1009" s="67" t="s">
        <v>5600</v>
      </c>
      <c r="B1009" s="39" t="s">
        <v>3778</v>
      </c>
      <c r="C1009" s="39"/>
      <c r="D1009" s="39"/>
      <c r="E1009" s="39"/>
      <c r="F1009" s="39"/>
      <c r="G1009" s="39"/>
      <c r="H1009" s="39"/>
      <c r="I1009" s="39"/>
      <c r="J1009" s="39"/>
      <c r="K1009" s="39" t="s">
        <v>1908</v>
      </c>
      <c r="L1009" s="39" t="s">
        <v>1909</v>
      </c>
      <c r="M1009" s="39" t="s">
        <v>2887</v>
      </c>
      <c r="N1009" s="39" t="s">
        <v>519</v>
      </c>
      <c r="O1009" s="39" t="s">
        <v>2870</v>
      </c>
      <c r="P1009" s="39" t="str">
        <f t="shared" si="15"/>
        <v>CCM Born</v>
      </c>
      <c r="Q1009" s="39">
        <v>108</v>
      </c>
      <c r="R1009" s="68" t="s">
        <v>2</v>
      </c>
    </row>
    <row r="1010" spans="1:18" x14ac:dyDescent="0.3">
      <c r="A1010" s="67" t="s">
        <v>5601</v>
      </c>
      <c r="B1010" s="39" t="s">
        <v>3779</v>
      </c>
      <c r="C1010" s="39"/>
      <c r="D1010" s="39"/>
      <c r="E1010" s="39"/>
      <c r="F1010" s="39"/>
      <c r="G1010" s="39"/>
      <c r="H1010" s="39"/>
      <c r="I1010" s="39"/>
      <c r="J1010" s="39"/>
      <c r="K1010" s="39" t="s">
        <v>1908</v>
      </c>
      <c r="L1010" s="39" t="s">
        <v>1909</v>
      </c>
      <c r="M1010" s="39" t="s">
        <v>2887</v>
      </c>
      <c r="N1010" s="39" t="s">
        <v>519</v>
      </c>
      <c r="O1010" s="39" t="s">
        <v>2870</v>
      </c>
      <c r="P1010" s="39" t="str">
        <f t="shared" si="15"/>
        <v>CCM Born</v>
      </c>
      <c r="Q1010" s="39">
        <v>19</v>
      </c>
      <c r="R1010" s="68" t="s">
        <v>2</v>
      </c>
    </row>
    <row r="1011" spans="1:18" x14ac:dyDescent="0.3">
      <c r="A1011" s="67" t="s">
        <v>5602</v>
      </c>
      <c r="B1011" s="39" t="s">
        <v>3780</v>
      </c>
      <c r="C1011" s="39"/>
      <c r="D1011" s="39"/>
      <c r="E1011" s="39"/>
      <c r="F1011" s="39"/>
      <c r="G1011" s="39"/>
      <c r="H1011" s="39"/>
      <c r="I1011" s="39"/>
      <c r="J1011" s="39"/>
      <c r="K1011" s="39" t="s">
        <v>1908</v>
      </c>
      <c r="L1011" s="39" t="s">
        <v>1909</v>
      </c>
      <c r="M1011" s="39" t="s">
        <v>2887</v>
      </c>
      <c r="N1011" s="39" t="s">
        <v>519</v>
      </c>
      <c r="O1011" s="39" t="s">
        <v>2870</v>
      </c>
      <c r="P1011" s="39" t="str">
        <f t="shared" si="15"/>
        <v>CCM Born</v>
      </c>
      <c r="Q1011" s="39">
        <v>19</v>
      </c>
      <c r="R1011" s="68" t="s">
        <v>2</v>
      </c>
    </row>
    <row r="1012" spans="1:18" x14ac:dyDescent="0.3">
      <c r="A1012" s="67" t="s">
        <v>5603</v>
      </c>
      <c r="B1012" s="39" t="s">
        <v>3781</v>
      </c>
      <c r="C1012" s="39"/>
      <c r="D1012" s="39"/>
      <c r="E1012" s="39"/>
      <c r="F1012" s="39"/>
      <c r="G1012" s="39"/>
      <c r="H1012" s="39"/>
      <c r="I1012" s="39"/>
      <c r="J1012" s="39"/>
      <c r="K1012" s="39" t="s">
        <v>6745</v>
      </c>
      <c r="L1012" s="39" t="s">
        <v>6744</v>
      </c>
      <c r="M1012" s="39" t="s">
        <v>2887</v>
      </c>
      <c r="N1012" s="39" t="s">
        <v>519</v>
      </c>
      <c r="O1012" s="39" t="s">
        <v>2870</v>
      </c>
      <c r="P1012" s="39" t="str">
        <f t="shared" si="15"/>
        <v>CCM Born</v>
      </c>
      <c r="Q1012" s="39">
        <v>28</v>
      </c>
      <c r="R1012" s="68" t="s">
        <v>2</v>
      </c>
    </row>
    <row r="1013" spans="1:18" x14ac:dyDescent="0.3">
      <c r="A1013" s="67" t="s">
        <v>5604</v>
      </c>
      <c r="B1013" s="39" t="s">
        <v>3782</v>
      </c>
      <c r="C1013" s="39"/>
      <c r="D1013" s="39"/>
      <c r="E1013" s="39"/>
      <c r="F1013" s="39"/>
      <c r="G1013" s="39"/>
      <c r="H1013" s="39"/>
      <c r="I1013" s="39"/>
      <c r="J1013" s="39"/>
      <c r="K1013" s="39" t="s">
        <v>1908</v>
      </c>
      <c r="L1013" s="39" t="s">
        <v>1909</v>
      </c>
      <c r="M1013" s="39" t="s">
        <v>2887</v>
      </c>
      <c r="N1013" s="39" t="s">
        <v>519</v>
      </c>
      <c r="O1013" s="39" t="s">
        <v>2870</v>
      </c>
      <c r="P1013" s="39" t="str">
        <f t="shared" si="15"/>
        <v>CCM Born</v>
      </c>
      <c r="Q1013" s="39">
        <v>11</v>
      </c>
      <c r="R1013" s="68" t="s">
        <v>2</v>
      </c>
    </row>
    <row r="1014" spans="1:18" x14ac:dyDescent="0.3">
      <c r="A1014" s="67" t="s">
        <v>5605</v>
      </c>
      <c r="B1014" s="39" t="s">
        <v>3783</v>
      </c>
      <c r="C1014" s="39"/>
      <c r="D1014" s="39"/>
      <c r="E1014" s="39"/>
      <c r="F1014" s="39"/>
      <c r="G1014" s="39"/>
      <c r="H1014" s="39"/>
      <c r="I1014" s="39"/>
      <c r="J1014" s="39"/>
      <c r="K1014" s="39" t="s">
        <v>2371</v>
      </c>
      <c r="L1014" s="39" t="s">
        <v>2372</v>
      </c>
      <c r="M1014" s="39" t="s">
        <v>2887</v>
      </c>
      <c r="N1014" s="39" t="s">
        <v>519</v>
      </c>
      <c r="O1014" s="39" t="s">
        <v>2870</v>
      </c>
      <c r="P1014" s="39" t="str">
        <f t="shared" si="15"/>
        <v>CCM Born</v>
      </c>
      <c r="Q1014" s="39">
        <v>7</v>
      </c>
      <c r="R1014" s="68" t="s">
        <v>2</v>
      </c>
    </row>
    <row r="1015" spans="1:18" x14ac:dyDescent="0.3">
      <c r="A1015" s="67" t="s">
        <v>5606</v>
      </c>
      <c r="B1015" s="39" t="s">
        <v>3784</v>
      </c>
      <c r="C1015" s="39"/>
      <c r="D1015" s="39"/>
      <c r="E1015" s="39"/>
      <c r="F1015" s="39"/>
      <c r="G1015" s="39"/>
      <c r="H1015" s="39"/>
      <c r="I1015" s="39"/>
      <c r="J1015" s="39"/>
      <c r="K1015" s="39" t="s">
        <v>6745</v>
      </c>
      <c r="L1015" s="39" t="s">
        <v>6744</v>
      </c>
      <c r="M1015" s="39" t="s">
        <v>2887</v>
      </c>
      <c r="N1015" s="39" t="s">
        <v>519</v>
      </c>
      <c r="O1015" s="39" t="s">
        <v>2870</v>
      </c>
      <c r="P1015" s="39" t="str">
        <f t="shared" si="15"/>
        <v>CCM Born</v>
      </c>
      <c r="Q1015" s="39">
        <v>21</v>
      </c>
      <c r="R1015" s="68" t="s">
        <v>2</v>
      </c>
    </row>
    <row r="1016" spans="1:18" x14ac:dyDescent="0.3">
      <c r="A1016" s="67" t="s">
        <v>5607</v>
      </c>
      <c r="B1016" s="39" t="s">
        <v>3785</v>
      </c>
      <c r="C1016" s="39"/>
      <c r="D1016" s="39"/>
      <c r="E1016" s="39"/>
      <c r="F1016" s="39"/>
      <c r="G1016" s="39"/>
      <c r="H1016" s="39"/>
      <c r="I1016" s="39"/>
      <c r="J1016" s="39"/>
      <c r="K1016" s="39" t="s">
        <v>2908</v>
      </c>
      <c r="L1016" s="39" t="s">
        <v>6703</v>
      </c>
      <c r="M1016" s="39" t="s">
        <v>2887</v>
      </c>
      <c r="N1016" s="39" t="s">
        <v>519</v>
      </c>
      <c r="O1016" s="39" t="s">
        <v>2870</v>
      </c>
      <c r="P1016" s="39" t="str">
        <f t="shared" si="15"/>
        <v>CCM Born</v>
      </c>
      <c r="Q1016" s="39">
        <v>83</v>
      </c>
      <c r="R1016" s="68" t="s">
        <v>2</v>
      </c>
    </row>
    <row r="1017" spans="1:18" x14ac:dyDescent="0.3">
      <c r="A1017" s="67" t="s">
        <v>5608</v>
      </c>
      <c r="B1017" s="39" t="s">
        <v>3786</v>
      </c>
      <c r="C1017" s="39"/>
      <c r="D1017" s="39"/>
      <c r="E1017" s="39"/>
      <c r="F1017" s="39"/>
      <c r="G1017" s="39"/>
      <c r="H1017" s="39"/>
      <c r="I1017" s="39"/>
      <c r="J1017" s="39"/>
      <c r="K1017" s="39" t="s">
        <v>667</v>
      </c>
      <c r="L1017" s="39" t="s">
        <v>668</v>
      </c>
      <c r="M1017" s="39" t="s">
        <v>2887</v>
      </c>
      <c r="N1017" s="39" t="s">
        <v>519</v>
      </c>
      <c r="O1017" s="39" t="s">
        <v>2870</v>
      </c>
      <c r="P1017" s="39" t="str">
        <f t="shared" si="15"/>
        <v>CCM Born</v>
      </c>
      <c r="Q1017" s="39">
        <v>38</v>
      </c>
      <c r="R1017" s="68" t="s">
        <v>2</v>
      </c>
    </row>
    <row r="1018" spans="1:18" x14ac:dyDescent="0.3">
      <c r="A1018" s="67" t="s">
        <v>5609</v>
      </c>
      <c r="B1018" s="39" t="s">
        <v>3787</v>
      </c>
      <c r="C1018" s="39"/>
      <c r="D1018" s="39"/>
      <c r="E1018" s="39"/>
      <c r="F1018" s="39"/>
      <c r="G1018" s="39"/>
      <c r="H1018" s="39"/>
      <c r="I1018" s="39"/>
      <c r="J1018" s="39"/>
      <c r="K1018" s="39" t="s">
        <v>667</v>
      </c>
      <c r="L1018" s="39" t="s">
        <v>668</v>
      </c>
      <c r="M1018" s="39" t="s">
        <v>2887</v>
      </c>
      <c r="N1018" s="39" t="s">
        <v>519</v>
      </c>
      <c r="O1018" s="39" t="s">
        <v>2870</v>
      </c>
      <c r="P1018" s="39" t="str">
        <f t="shared" si="15"/>
        <v>CCM Born</v>
      </c>
      <c r="Q1018" s="39">
        <v>6</v>
      </c>
      <c r="R1018" s="68" t="s">
        <v>2</v>
      </c>
    </row>
    <row r="1019" spans="1:18" x14ac:dyDescent="0.3">
      <c r="A1019" s="67" t="s">
        <v>5610</v>
      </c>
      <c r="B1019" s="39" t="s">
        <v>3788</v>
      </c>
      <c r="C1019" s="39"/>
      <c r="D1019" s="39"/>
      <c r="E1019" s="39"/>
      <c r="F1019" s="39"/>
      <c r="G1019" s="39"/>
      <c r="H1019" s="39"/>
      <c r="I1019" s="39"/>
      <c r="J1019" s="39"/>
      <c r="K1019" s="39" t="s">
        <v>2908</v>
      </c>
      <c r="L1019" s="39" t="s">
        <v>6703</v>
      </c>
      <c r="M1019" s="39" t="s">
        <v>2887</v>
      </c>
      <c r="N1019" s="39" t="s">
        <v>519</v>
      </c>
      <c r="O1019" s="39" t="s">
        <v>2870</v>
      </c>
      <c r="P1019" s="39" t="str">
        <f t="shared" si="15"/>
        <v>CCM Born</v>
      </c>
      <c r="Q1019" s="39">
        <v>1927</v>
      </c>
      <c r="R1019" s="68" t="s">
        <v>2</v>
      </c>
    </row>
    <row r="1020" spans="1:18" x14ac:dyDescent="0.3">
      <c r="A1020" s="67" t="s">
        <v>5611</v>
      </c>
      <c r="B1020" s="39" t="s">
        <v>3789</v>
      </c>
      <c r="C1020" s="39"/>
      <c r="D1020" s="39"/>
      <c r="E1020" s="39"/>
      <c r="F1020" s="39"/>
      <c r="G1020" s="39"/>
      <c r="H1020" s="39"/>
      <c r="I1020" s="39"/>
      <c r="J1020" s="39"/>
      <c r="K1020" s="39" t="s">
        <v>667</v>
      </c>
      <c r="L1020" s="39" t="s">
        <v>668</v>
      </c>
      <c r="M1020" s="39" t="s">
        <v>2887</v>
      </c>
      <c r="N1020" s="39" t="s">
        <v>519</v>
      </c>
      <c r="O1020" s="39" t="s">
        <v>2870</v>
      </c>
      <c r="P1020" s="39" t="str">
        <f t="shared" si="15"/>
        <v>CCM Born</v>
      </c>
      <c r="Q1020" s="39">
        <v>1016</v>
      </c>
      <c r="R1020" s="68" t="s">
        <v>2</v>
      </c>
    </row>
    <row r="1021" spans="1:18" x14ac:dyDescent="0.3">
      <c r="A1021" s="67" t="s">
        <v>5612</v>
      </c>
      <c r="B1021" s="39" t="s">
        <v>3790</v>
      </c>
      <c r="C1021" s="39"/>
      <c r="D1021" s="39"/>
      <c r="E1021" s="39"/>
      <c r="F1021" s="39"/>
      <c r="G1021" s="39"/>
      <c r="H1021" s="39"/>
      <c r="I1021" s="39"/>
      <c r="J1021" s="39"/>
      <c r="K1021" s="39" t="s">
        <v>667</v>
      </c>
      <c r="L1021" s="39" t="s">
        <v>668</v>
      </c>
      <c r="M1021" s="39" t="s">
        <v>2887</v>
      </c>
      <c r="N1021" s="39" t="s">
        <v>519</v>
      </c>
      <c r="O1021" s="39" t="s">
        <v>2870</v>
      </c>
      <c r="P1021" s="39" t="str">
        <f t="shared" si="15"/>
        <v>CCM Born</v>
      </c>
      <c r="Q1021" s="39">
        <v>6</v>
      </c>
      <c r="R1021" s="68" t="s">
        <v>2</v>
      </c>
    </row>
    <row r="1022" spans="1:18" x14ac:dyDescent="0.3">
      <c r="A1022" s="67" t="s">
        <v>5613</v>
      </c>
      <c r="B1022" s="39" t="s">
        <v>3791</v>
      </c>
      <c r="C1022" s="39"/>
      <c r="D1022" s="39"/>
      <c r="E1022" s="39"/>
      <c r="F1022" s="39"/>
      <c r="G1022" s="39"/>
      <c r="H1022" s="39"/>
      <c r="I1022" s="39"/>
      <c r="J1022" s="39"/>
      <c r="K1022" s="39" t="s">
        <v>1955</v>
      </c>
      <c r="L1022" s="39" t="s">
        <v>1956</v>
      </c>
      <c r="M1022" s="39" t="s">
        <v>2887</v>
      </c>
      <c r="N1022" s="39" t="s">
        <v>519</v>
      </c>
      <c r="O1022" s="39" t="s">
        <v>2870</v>
      </c>
      <c r="P1022" s="39" t="str">
        <f t="shared" si="15"/>
        <v>CCM Born</v>
      </c>
      <c r="Q1022" s="39">
        <v>8</v>
      </c>
      <c r="R1022" s="68" t="s">
        <v>2</v>
      </c>
    </row>
    <row r="1023" spans="1:18" x14ac:dyDescent="0.3">
      <c r="A1023" s="67" t="s">
        <v>5614</v>
      </c>
      <c r="B1023" s="39" t="s">
        <v>3792</v>
      </c>
      <c r="C1023" s="39"/>
      <c r="D1023" s="39"/>
      <c r="E1023" s="39"/>
      <c r="F1023" s="39"/>
      <c r="G1023" s="39"/>
      <c r="H1023" s="39"/>
      <c r="I1023" s="39"/>
      <c r="J1023" s="39"/>
      <c r="K1023" s="39" t="s">
        <v>2353</v>
      </c>
      <c r="L1023" s="39" t="s">
        <v>2354</v>
      </c>
      <c r="M1023" s="39" t="s">
        <v>2887</v>
      </c>
      <c r="N1023" s="39" t="s">
        <v>519</v>
      </c>
      <c r="O1023" s="39" t="s">
        <v>2870</v>
      </c>
      <c r="P1023" s="39" t="str">
        <f t="shared" si="15"/>
        <v>CCM Born</v>
      </c>
      <c r="Q1023" s="39">
        <v>39</v>
      </c>
      <c r="R1023" s="68" t="s">
        <v>2</v>
      </c>
    </row>
    <row r="1024" spans="1:18" x14ac:dyDescent="0.3">
      <c r="A1024" s="67" t="s">
        <v>5615</v>
      </c>
      <c r="B1024" s="39" t="s">
        <v>3793</v>
      </c>
      <c r="C1024" s="39"/>
      <c r="D1024" s="39"/>
      <c r="E1024" s="39"/>
      <c r="F1024" s="39"/>
      <c r="G1024" s="39"/>
      <c r="H1024" s="39"/>
      <c r="I1024" s="39"/>
      <c r="J1024" s="39"/>
      <c r="K1024" s="39" t="s">
        <v>6745</v>
      </c>
      <c r="L1024" s="39" t="s">
        <v>6744</v>
      </c>
      <c r="M1024" s="39" t="s">
        <v>2887</v>
      </c>
      <c r="N1024" s="39" t="s">
        <v>519</v>
      </c>
      <c r="O1024" s="39" t="s">
        <v>2870</v>
      </c>
      <c r="P1024" s="39" t="str">
        <f t="shared" si="15"/>
        <v>CCM Born</v>
      </c>
      <c r="Q1024" s="39">
        <v>81</v>
      </c>
      <c r="R1024" s="68" t="s">
        <v>2</v>
      </c>
    </row>
    <row r="1025" spans="1:18" x14ac:dyDescent="0.3">
      <c r="A1025" s="67" t="s">
        <v>5616</v>
      </c>
      <c r="B1025" s="39" t="s">
        <v>3794</v>
      </c>
      <c r="C1025" s="39"/>
      <c r="D1025" s="39"/>
      <c r="E1025" s="39"/>
      <c r="F1025" s="39"/>
      <c r="G1025" s="39"/>
      <c r="H1025" s="39"/>
      <c r="I1025" s="39"/>
      <c r="J1025" s="39"/>
      <c r="K1025" s="39" t="s">
        <v>6745</v>
      </c>
      <c r="L1025" s="39" t="s">
        <v>6744</v>
      </c>
      <c r="M1025" s="39" t="s">
        <v>2887</v>
      </c>
      <c r="N1025" s="39" t="s">
        <v>519</v>
      </c>
      <c r="O1025" s="39" t="s">
        <v>2870</v>
      </c>
      <c r="P1025" s="39" t="str">
        <f t="shared" si="15"/>
        <v>CCM Born</v>
      </c>
      <c r="Q1025" s="39">
        <v>497</v>
      </c>
      <c r="R1025" s="68" t="s">
        <v>2</v>
      </c>
    </row>
    <row r="1026" spans="1:18" x14ac:dyDescent="0.3">
      <c r="A1026" s="67" t="s">
        <v>5617</v>
      </c>
      <c r="B1026" s="39" t="s">
        <v>3795</v>
      </c>
      <c r="C1026" s="39"/>
      <c r="D1026" s="39"/>
      <c r="E1026" s="39"/>
      <c r="F1026" s="39"/>
      <c r="G1026" s="39"/>
      <c r="H1026" s="39"/>
      <c r="I1026" s="39"/>
      <c r="J1026" s="39"/>
      <c r="K1026" s="39" t="s">
        <v>2100</v>
      </c>
      <c r="L1026" s="39" t="s">
        <v>2101</v>
      </c>
      <c r="M1026" s="39" t="s">
        <v>2887</v>
      </c>
      <c r="N1026" s="39" t="s">
        <v>519</v>
      </c>
      <c r="O1026" s="39" t="s">
        <v>2870</v>
      </c>
      <c r="P1026" s="39" t="str">
        <f t="shared" si="15"/>
        <v>CCM Born</v>
      </c>
      <c r="Q1026" s="39">
        <v>53</v>
      </c>
      <c r="R1026" s="68" t="s">
        <v>2</v>
      </c>
    </row>
    <row r="1027" spans="1:18" x14ac:dyDescent="0.3">
      <c r="A1027" s="67" t="s">
        <v>5618</v>
      </c>
      <c r="B1027" s="39" t="s">
        <v>3796</v>
      </c>
      <c r="C1027" s="39"/>
      <c r="D1027" s="39"/>
      <c r="E1027" s="39"/>
      <c r="F1027" s="39"/>
      <c r="G1027" s="39"/>
      <c r="H1027" s="39"/>
      <c r="I1027" s="39"/>
      <c r="J1027" s="39"/>
      <c r="K1027" s="39" t="s">
        <v>2165</v>
      </c>
      <c r="L1027" s="39" t="s">
        <v>2166</v>
      </c>
      <c r="M1027" s="39" t="s">
        <v>2887</v>
      </c>
      <c r="N1027" s="39" t="s">
        <v>519</v>
      </c>
      <c r="O1027" s="39" t="s">
        <v>2870</v>
      </c>
      <c r="P1027" s="39" t="str">
        <f t="shared" si="15"/>
        <v>CCM Born</v>
      </c>
      <c r="Q1027" s="39">
        <v>41</v>
      </c>
      <c r="R1027" s="68" t="s">
        <v>2</v>
      </c>
    </row>
    <row r="1028" spans="1:18" x14ac:dyDescent="0.3">
      <c r="A1028" s="67" t="s">
        <v>5619</v>
      </c>
      <c r="B1028" s="39" t="s">
        <v>3797</v>
      </c>
      <c r="C1028" s="39"/>
      <c r="D1028" s="39"/>
      <c r="E1028" s="39"/>
      <c r="F1028" s="39"/>
      <c r="G1028" s="39"/>
      <c r="H1028" s="39"/>
      <c r="I1028" s="39"/>
      <c r="J1028" s="39"/>
      <c r="K1028" s="39" t="s">
        <v>2165</v>
      </c>
      <c r="L1028" s="39" t="s">
        <v>2166</v>
      </c>
      <c r="M1028" s="39" t="s">
        <v>2887</v>
      </c>
      <c r="N1028" s="39" t="s">
        <v>519</v>
      </c>
      <c r="O1028" s="39" t="s">
        <v>2870</v>
      </c>
      <c r="P1028" s="39" t="str">
        <f t="shared" si="15"/>
        <v>CCM Born</v>
      </c>
      <c r="Q1028" s="39">
        <v>13</v>
      </c>
      <c r="R1028" s="68" t="s">
        <v>2</v>
      </c>
    </row>
    <row r="1029" spans="1:18" x14ac:dyDescent="0.3">
      <c r="A1029" s="67" t="s">
        <v>5620</v>
      </c>
      <c r="B1029" s="39" t="s">
        <v>3798</v>
      </c>
      <c r="C1029" s="39"/>
      <c r="D1029" s="39"/>
      <c r="E1029" s="39"/>
      <c r="F1029" s="39"/>
      <c r="G1029" s="39"/>
      <c r="H1029" s="39"/>
      <c r="I1029" s="39"/>
      <c r="J1029" s="39"/>
      <c r="K1029" s="39" t="s">
        <v>1982</v>
      </c>
      <c r="L1029" s="39" t="s">
        <v>1983</v>
      </c>
      <c r="M1029" s="39" t="s">
        <v>2887</v>
      </c>
      <c r="N1029" s="39" t="s">
        <v>519</v>
      </c>
      <c r="O1029" s="39" t="s">
        <v>2870</v>
      </c>
      <c r="P1029" s="39" t="str">
        <f t="shared" si="15"/>
        <v>CCM Born</v>
      </c>
      <c r="Q1029" s="39">
        <v>63</v>
      </c>
      <c r="R1029" s="68" t="s">
        <v>2</v>
      </c>
    </row>
    <row r="1030" spans="1:18" x14ac:dyDescent="0.3">
      <c r="A1030" s="67" t="s">
        <v>5621</v>
      </c>
      <c r="B1030" s="39" t="s">
        <v>3799</v>
      </c>
      <c r="C1030" s="39"/>
      <c r="D1030" s="39"/>
      <c r="E1030" s="39"/>
      <c r="F1030" s="39"/>
      <c r="G1030" s="39"/>
      <c r="H1030" s="39"/>
      <c r="I1030" s="39"/>
      <c r="J1030" s="39"/>
      <c r="K1030" s="39" t="s">
        <v>2018</v>
      </c>
      <c r="L1030" s="39" t="s">
        <v>2019</v>
      </c>
      <c r="M1030" s="39" t="s">
        <v>2887</v>
      </c>
      <c r="N1030" s="39" t="s">
        <v>519</v>
      </c>
      <c r="O1030" s="39" t="s">
        <v>2870</v>
      </c>
      <c r="P1030" s="39" t="str">
        <f t="shared" si="15"/>
        <v>CCM Born</v>
      </c>
      <c r="Q1030" s="39">
        <v>183</v>
      </c>
      <c r="R1030" s="68" t="s">
        <v>2</v>
      </c>
    </row>
    <row r="1031" spans="1:18" x14ac:dyDescent="0.3">
      <c r="A1031" s="67" t="s">
        <v>5622</v>
      </c>
      <c r="B1031" s="39" t="s">
        <v>3800</v>
      </c>
      <c r="C1031" s="39"/>
      <c r="D1031" s="39"/>
      <c r="E1031" s="39"/>
      <c r="F1031" s="39"/>
      <c r="G1031" s="39"/>
      <c r="H1031" s="39"/>
      <c r="I1031" s="39"/>
      <c r="J1031" s="39"/>
      <c r="K1031" s="39" t="s">
        <v>2316</v>
      </c>
      <c r="L1031" s="39" t="s">
        <v>2317</v>
      </c>
      <c r="M1031" s="39" t="s">
        <v>2887</v>
      </c>
      <c r="N1031" s="39" t="s">
        <v>519</v>
      </c>
      <c r="O1031" s="39" t="s">
        <v>2870</v>
      </c>
      <c r="P1031" s="39" t="str">
        <f t="shared" si="15"/>
        <v>CCM Born</v>
      </c>
      <c r="Q1031" s="39">
        <v>2</v>
      </c>
      <c r="R1031" s="68" t="s">
        <v>2</v>
      </c>
    </row>
    <row r="1032" spans="1:18" x14ac:dyDescent="0.3">
      <c r="A1032" s="67" t="s">
        <v>5623</v>
      </c>
      <c r="B1032" s="39" t="s">
        <v>3801</v>
      </c>
      <c r="C1032" s="39"/>
      <c r="D1032" s="39"/>
      <c r="E1032" s="39"/>
      <c r="F1032" s="39"/>
      <c r="G1032" s="39"/>
      <c r="H1032" s="39"/>
      <c r="I1032" s="39"/>
      <c r="J1032" s="39"/>
      <c r="K1032" s="39" t="s">
        <v>2218</v>
      </c>
      <c r="L1032" s="39" t="s">
        <v>2219</v>
      </c>
      <c r="M1032" s="39" t="s">
        <v>2887</v>
      </c>
      <c r="N1032" s="39" t="s">
        <v>519</v>
      </c>
      <c r="O1032" s="39" t="s">
        <v>2870</v>
      </c>
      <c r="P1032" s="39" t="str">
        <f t="shared" ref="P1032:P1095" si="16">_xlfn.XLOOKUP(O1032,$X$12:$X$14,$Z$12:$Z$14)</f>
        <v>CCM Born</v>
      </c>
      <c r="Q1032" s="39">
        <v>2</v>
      </c>
      <c r="R1032" s="68" t="s">
        <v>2</v>
      </c>
    </row>
    <row r="1033" spans="1:18" x14ac:dyDescent="0.3">
      <c r="A1033" s="67" t="s">
        <v>5624</v>
      </c>
      <c r="B1033" s="39" t="s">
        <v>3802</v>
      </c>
      <c r="C1033" s="39"/>
      <c r="D1033" s="39"/>
      <c r="E1033" s="39"/>
      <c r="F1033" s="39"/>
      <c r="G1033" s="39"/>
      <c r="H1033" s="39"/>
      <c r="I1033" s="39"/>
      <c r="J1033" s="39"/>
      <c r="K1033" s="39" t="s">
        <v>2218</v>
      </c>
      <c r="L1033" s="39" t="s">
        <v>2219</v>
      </c>
      <c r="M1033" s="39" t="s">
        <v>2887</v>
      </c>
      <c r="N1033" s="39" t="s">
        <v>519</v>
      </c>
      <c r="O1033" s="39" t="s">
        <v>2870</v>
      </c>
      <c r="P1033" s="39" t="str">
        <f t="shared" si="16"/>
        <v>CCM Born</v>
      </c>
      <c r="Q1033" s="39">
        <v>5</v>
      </c>
      <c r="R1033" s="68" t="s">
        <v>2</v>
      </c>
    </row>
    <row r="1034" spans="1:18" x14ac:dyDescent="0.3">
      <c r="A1034" s="67" t="s">
        <v>5625</v>
      </c>
      <c r="B1034" s="39" t="s">
        <v>3803</v>
      </c>
      <c r="C1034" s="39"/>
      <c r="D1034" s="39"/>
      <c r="E1034" s="39"/>
      <c r="F1034" s="39"/>
      <c r="G1034" s="39"/>
      <c r="H1034" s="39"/>
      <c r="I1034" s="39"/>
      <c r="J1034" s="39"/>
      <c r="K1034" s="39" t="s">
        <v>2218</v>
      </c>
      <c r="L1034" s="39" t="s">
        <v>2219</v>
      </c>
      <c r="M1034" s="39" t="s">
        <v>2887</v>
      </c>
      <c r="N1034" s="39" t="s">
        <v>519</v>
      </c>
      <c r="O1034" s="39" t="s">
        <v>2870</v>
      </c>
      <c r="P1034" s="39" t="str">
        <f t="shared" si="16"/>
        <v>CCM Born</v>
      </c>
      <c r="Q1034" s="39">
        <v>3</v>
      </c>
      <c r="R1034" s="68" t="s">
        <v>2</v>
      </c>
    </row>
    <row r="1035" spans="1:18" x14ac:dyDescent="0.3">
      <c r="A1035" s="67" t="s">
        <v>5626</v>
      </c>
      <c r="B1035" s="39" t="s">
        <v>3804</v>
      </c>
      <c r="C1035" s="39"/>
      <c r="D1035" s="39"/>
      <c r="E1035" s="39"/>
      <c r="F1035" s="39"/>
      <c r="G1035" s="39"/>
      <c r="H1035" s="39"/>
      <c r="I1035" s="39"/>
      <c r="J1035" s="39"/>
      <c r="K1035" s="39" t="s">
        <v>2383</v>
      </c>
      <c r="L1035" s="39" t="s">
        <v>2384</v>
      </c>
      <c r="M1035" s="39" t="s">
        <v>2887</v>
      </c>
      <c r="N1035" s="39" t="s">
        <v>519</v>
      </c>
      <c r="O1035" s="39" t="s">
        <v>2870</v>
      </c>
      <c r="P1035" s="39" t="str">
        <f t="shared" si="16"/>
        <v>CCM Born</v>
      </c>
      <c r="Q1035" s="39">
        <v>1</v>
      </c>
      <c r="R1035" s="68" t="s">
        <v>2</v>
      </c>
    </row>
    <row r="1036" spans="1:18" x14ac:dyDescent="0.3">
      <c r="A1036" s="67" t="s">
        <v>5627</v>
      </c>
      <c r="B1036" s="39" t="s">
        <v>3805</v>
      </c>
      <c r="C1036" s="39"/>
      <c r="D1036" s="39"/>
      <c r="E1036" s="39"/>
      <c r="F1036" s="39"/>
      <c r="G1036" s="39"/>
      <c r="H1036" s="39"/>
      <c r="I1036" s="39"/>
      <c r="J1036" s="39"/>
      <c r="K1036" s="39" t="s">
        <v>2218</v>
      </c>
      <c r="L1036" s="39" t="s">
        <v>2219</v>
      </c>
      <c r="M1036" s="39" t="s">
        <v>2887</v>
      </c>
      <c r="N1036" s="39" t="s">
        <v>519</v>
      </c>
      <c r="O1036" s="39" t="s">
        <v>2870</v>
      </c>
      <c r="P1036" s="39" t="str">
        <f t="shared" si="16"/>
        <v>CCM Born</v>
      </c>
      <c r="Q1036" s="39">
        <v>1</v>
      </c>
      <c r="R1036" s="68" t="s">
        <v>2</v>
      </c>
    </row>
    <row r="1037" spans="1:18" x14ac:dyDescent="0.3">
      <c r="A1037" s="67" t="s">
        <v>5628</v>
      </c>
      <c r="B1037" s="39" t="s">
        <v>3806</v>
      </c>
      <c r="C1037" s="39"/>
      <c r="D1037" s="39"/>
      <c r="E1037" s="39"/>
      <c r="F1037" s="39"/>
      <c r="G1037" s="39"/>
      <c r="H1037" s="39"/>
      <c r="I1037" s="39"/>
      <c r="J1037" s="39"/>
      <c r="K1037" s="39" t="s">
        <v>2930</v>
      </c>
      <c r="L1037" s="39" t="s">
        <v>6704</v>
      </c>
      <c r="M1037" s="39" t="s">
        <v>2887</v>
      </c>
      <c r="N1037" s="39" t="s">
        <v>519</v>
      </c>
      <c r="O1037" s="39" t="s">
        <v>2870</v>
      </c>
      <c r="P1037" s="39" t="str">
        <f t="shared" si="16"/>
        <v>CCM Born</v>
      </c>
      <c r="Q1037" s="39">
        <v>350</v>
      </c>
      <c r="R1037" s="68" t="s">
        <v>2</v>
      </c>
    </row>
    <row r="1038" spans="1:18" x14ac:dyDescent="0.3">
      <c r="A1038" s="67" t="s">
        <v>5629</v>
      </c>
      <c r="B1038" s="39" t="s">
        <v>3807</v>
      </c>
      <c r="C1038" s="39"/>
      <c r="D1038" s="39"/>
      <c r="E1038" s="39"/>
      <c r="F1038" s="39"/>
      <c r="G1038" s="39"/>
      <c r="H1038" s="39"/>
      <c r="I1038" s="39"/>
      <c r="J1038" s="39"/>
      <c r="K1038" s="39" t="s">
        <v>693</v>
      </c>
      <c r="L1038" s="39" t="s">
        <v>694</v>
      </c>
      <c r="M1038" s="39" t="s">
        <v>2887</v>
      </c>
      <c r="N1038" s="39" t="s">
        <v>519</v>
      </c>
      <c r="O1038" s="39" t="s">
        <v>2870</v>
      </c>
      <c r="P1038" s="39" t="str">
        <f t="shared" si="16"/>
        <v>CCM Born</v>
      </c>
      <c r="Q1038" s="39">
        <v>123</v>
      </c>
      <c r="R1038" s="68" t="s">
        <v>2</v>
      </c>
    </row>
    <row r="1039" spans="1:18" x14ac:dyDescent="0.3">
      <c r="A1039" s="67" t="s">
        <v>5630</v>
      </c>
      <c r="B1039" s="39" t="s">
        <v>3808</v>
      </c>
      <c r="C1039" s="39"/>
      <c r="D1039" s="39"/>
      <c r="E1039" s="39"/>
      <c r="F1039" s="39"/>
      <c r="G1039" s="39"/>
      <c r="H1039" s="39"/>
      <c r="I1039" s="39"/>
      <c r="J1039" s="39"/>
      <c r="K1039" s="39" t="s">
        <v>2079</v>
      </c>
      <c r="L1039" s="39" t="s">
        <v>2080</v>
      </c>
      <c r="M1039" s="39" t="s">
        <v>2887</v>
      </c>
      <c r="N1039" s="39" t="s">
        <v>519</v>
      </c>
      <c r="O1039" s="39" t="s">
        <v>2870</v>
      </c>
      <c r="P1039" s="39" t="str">
        <f t="shared" si="16"/>
        <v>CCM Born</v>
      </c>
      <c r="Q1039" s="39">
        <v>5</v>
      </c>
      <c r="R1039" s="68" t="s">
        <v>2</v>
      </c>
    </row>
    <row r="1040" spans="1:18" x14ac:dyDescent="0.3">
      <c r="A1040" s="67" t="s">
        <v>5631</v>
      </c>
      <c r="B1040" s="39" t="s">
        <v>3809</v>
      </c>
      <c r="C1040" s="39"/>
      <c r="D1040" s="39"/>
      <c r="E1040" s="39"/>
      <c r="F1040" s="39"/>
      <c r="G1040" s="39"/>
      <c r="H1040" s="39"/>
      <c r="I1040" s="39"/>
      <c r="J1040" s="39"/>
      <c r="K1040" s="39" t="s">
        <v>2079</v>
      </c>
      <c r="L1040" s="39" t="s">
        <v>2080</v>
      </c>
      <c r="M1040" s="39" t="s">
        <v>2887</v>
      </c>
      <c r="N1040" s="39" t="s">
        <v>519</v>
      </c>
      <c r="O1040" s="39" t="s">
        <v>2870</v>
      </c>
      <c r="P1040" s="39" t="str">
        <f t="shared" si="16"/>
        <v>CCM Born</v>
      </c>
      <c r="Q1040" s="39">
        <v>151</v>
      </c>
      <c r="R1040" s="68" t="s">
        <v>2</v>
      </c>
    </row>
    <row r="1041" spans="1:18" x14ac:dyDescent="0.3">
      <c r="A1041" s="67" t="s">
        <v>5632</v>
      </c>
      <c r="B1041" s="39" t="s">
        <v>3810</v>
      </c>
      <c r="C1041" s="39"/>
      <c r="D1041" s="39"/>
      <c r="E1041" s="39"/>
      <c r="F1041" s="39"/>
      <c r="G1041" s="39"/>
      <c r="H1041" s="39"/>
      <c r="I1041" s="39"/>
      <c r="J1041" s="39"/>
      <c r="K1041" s="39" t="s">
        <v>2070</v>
      </c>
      <c r="L1041" s="39" t="s">
        <v>2071</v>
      </c>
      <c r="M1041" s="39" t="s">
        <v>2887</v>
      </c>
      <c r="N1041" s="39" t="s">
        <v>519</v>
      </c>
      <c r="O1041" s="39" t="s">
        <v>2870</v>
      </c>
      <c r="P1041" s="39" t="str">
        <f t="shared" si="16"/>
        <v>CCM Born</v>
      </c>
      <c r="Q1041" s="39">
        <v>2</v>
      </c>
      <c r="R1041" s="68" t="s">
        <v>2</v>
      </c>
    </row>
    <row r="1042" spans="1:18" x14ac:dyDescent="0.3">
      <c r="A1042" s="67" t="s">
        <v>5633</v>
      </c>
      <c r="B1042" s="39" t="s">
        <v>3811</v>
      </c>
      <c r="C1042" s="39"/>
      <c r="D1042" s="39"/>
      <c r="E1042" s="39"/>
      <c r="F1042" s="39"/>
      <c r="G1042" s="39"/>
      <c r="H1042" s="39"/>
      <c r="I1042" s="39"/>
      <c r="J1042" s="39"/>
      <c r="K1042" s="39" t="s">
        <v>2070</v>
      </c>
      <c r="L1042" s="39" t="s">
        <v>2071</v>
      </c>
      <c r="M1042" s="39" t="s">
        <v>2887</v>
      </c>
      <c r="N1042" s="39" t="s">
        <v>519</v>
      </c>
      <c r="O1042" s="39" t="s">
        <v>2870</v>
      </c>
      <c r="P1042" s="39" t="str">
        <f t="shared" si="16"/>
        <v>CCM Born</v>
      </c>
      <c r="Q1042" s="39">
        <v>17</v>
      </c>
      <c r="R1042" s="68" t="s">
        <v>2</v>
      </c>
    </row>
    <row r="1043" spans="1:18" x14ac:dyDescent="0.3">
      <c r="A1043" s="67" t="s">
        <v>5634</v>
      </c>
      <c r="B1043" s="39" t="s">
        <v>3812</v>
      </c>
      <c r="C1043" s="39"/>
      <c r="D1043" s="39"/>
      <c r="E1043" s="39"/>
      <c r="F1043" s="39"/>
      <c r="G1043" s="39"/>
      <c r="H1043" s="39"/>
      <c r="I1043" s="39"/>
      <c r="J1043" s="39"/>
      <c r="K1043" s="39" t="s">
        <v>697</v>
      </c>
      <c r="L1043" s="39" t="s">
        <v>698</v>
      </c>
      <c r="M1043" s="39" t="s">
        <v>2887</v>
      </c>
      <c r="N1043" s="39" t="s">
        <v>519</v>
      </c>
      <c r="O1043" s="39" t="s">
        <v>2870</v>
      </c>
      <c r="P1043" s="39" t="str">
        <f t="shared" si="16"/>
        <v>CCM Born</v>
      </c>
      <c r="Q1043" s="39">
        <v>105</v>
      </c>
      <c r="R1043" s="68" t="s">
        <v>2</v>
      </c>
    </row>
    <row r="1044" spans="1:18" x14ac:dyDescent="0.3">
      <c r="A1044" s="67" t="s">
        <v>5635</v>
      </c>
      <c r="B1044" s="39" t="s">
        <v>3813</v>
      </c>
      <c r="C1044" s="39"/>
      <c r="D1044" s="39"/>
      <c r="E1044" s="39"/>
      <c r="F1044" s="39"/>
      <c r="G1044" s="39"/>
      <c r="H1044" s="39"/>
      <c r="I1044" s="39"/>
      <c r="J1044" s="39"/>
      <c r="K1044" s="39" t="s">
        <v>2040</v>
      </c>
      <c r="L1044" s="39" t="s">
        <v>2041</v>
      </c>
      <c r="M1044" s="39" t="s">
        <v>2887</v>
      </c>
      <c r="N1044" s="39" t="s">
        <v>519</v>
      </c>
      <c r="O1044" s="39" t="s">
        <v>2870</v>
      </c>
      <c r="P1044" s="39" t="str">
        <f t="shared" si="16"/>
        <v>CCM Born</v>
      </c>
      <c r="Q1044" s="39">
        <v>238</v>
      </c>
      <c r="R1044" s="68" t="s">
        <v>2</v>
      </c>
    </row>
    <row r="1045" spans="1:18" x14ac:dyDescent="0.3">
      <c r="A1045" s="67" t="s">
        <v>5636</v>
      </c>
      <c r="B1045" s="39" t="s">
        <v>3814</v>
      </c>
      <c r="C1045" s="39"/>
      <c r="D1045" s="39"/>
      <c r="E1045" s="39"/>
      <c r="F1045" s="39"/>
      <c r="G1045" s="39"/>
      <c r="H1045" s="39"/>
      <c r="I1045" s="39"/>
      <c r="J1045" s="39"/>
      <c r="K1045" s="39" t="s">
        <v>885</v>
      </c>
      <c r="L1045" s="39" t="s">
        <v>886</v>
      </c>
      <c r="M1045" s="39" t="s">
        <v>3095</v>
      </c>
      <c r="N1045" s="39" t="s">
        <v>884</v>
      </c>
      <c r="O1045" s="39" t="s">
        <v>2870</v>
      </c>
      <c r="P1045" s="39" t="str">
        <f t="shared" si="16"/>
        <v>CCM Born</v>
      </c>
      <c r="Q1045" s="39">
        <v>1</v>
      </c>
      <c r="R1045" s="68" t="s">
        <v>2</v>
      </c>
    </row>
    <row r="1046" spans="1:18" x14ac:dyDescent="0.3">
      <c r="A1046" s="67" t="s">
        <v>5637</v>
      </c>
      <c r="B1046" s="39" t="s">
        <v>3815</v>
      </c>
      <c r="C1046" s="39"/>
      <c r="D1046" s="39"/>
      <c r="E1046" s="39"/>
      <c r="F1046" s="39"/>
      <c r="G1046" s="39"/>
      <c r="H1046" s="39"/>
      <c r="I1046" s="39"/>
      <c r="J1046" s="39"/>
      <c r="K1046" s="39" t="s">
        <v>662</v>
      </c>
      <c r="L1046" s="39" t="s">
        <v>663</v>
      </c>
      <c r="M1046" s="39" t="s">
        <v>2887</v>
      </c>
      <c r="N1046" s="39" t="s">
        <v>519</v>
      </c>
      <c r="O1046" s="39" t="s">
        <v>2870</v>
      </c>
      <c r="P1046" s="39" t="str">
        <f t="shared" si="16"/>
        <v>CCM Born</v>
      </c>
      <c r="Q1046" s="39">
        <v>331</v>
      </c>
      <c r="R1046" s="68" t="s">
        <v>2</v>
      </c>
    </row>
    <row r="1047" spans="1:18" x14ac:dyDescent="0.3">
      <c r="A1047" s="67" t="s">
        <v>5638</v>
      </c>
      <c r="B1047" s="39" t="s">
        <v>3816</v>
      </c>
      <c r="C1047" s="39"/>
      <c r="D1047" s="39"/>
      <c r="E1047" s="39"/>
      <c r="F1047" s="39"/>
      <c r="G1047" s="39"/>
      <c r="H1047" s="39"/>
      <c r="I1047" s="39"/>
      <c r="J1047" s="39"/>
      <c r="K1047" s="39" t="s">
        <v>2156</v>
      </c>
      <c r="L1047" s="39" t="s">
        <v>2157</v>
      </c>
      <c r="M1047" s="39" t="s">
        <v>2985</v>
      </c>
      <c r="N1047" s="39" t="s">
        <v>2133</v>
      </c>
      <c r="O1047" s="39" t="s">
        <v>2870</v>
      </c>
      <c r="P1047" s="39" t="str">
        <f t="shared" si="16"/>
        <v>CCM Born</v>
      </c>
      <c r="Q1047" s="39">
        <v>1</v>
      </c>
      <c r="R1047" s="68" t="s">
        <v>2</v>
      </c>
    </row>
    <row r="1048" spans="1:18" x14ac:dyDescent="0.3">
      <c r="A1048" s="67" t="s">
        <v>5639</v>
      </c>
      <c r="B1048" s="39" t="s">
        <v>3817</v>
      </c>
      <c r="C1048" s="39"/>
      <c r="D1048" s="39"/>
      <c r="E1048" s="39"/>
      <c r="F1048" s="39"/>
      <c r="G1048" s="39"/>
      <c r="H1048" s="39"/>
      <c r="I1048" s="39"/>
      <c r="J1048" s="39"/>
      <c r="K1048" s="39" t="s">
        <v>2134</v>
      </c>
      <c r="L1048" s="39" t="s">
        <v>2135</v>
      </c>
      <c r="M1048" s="39" t="s">
        <v>2985</v>
      </c>
      <c r="N1048" s="39" t="s">
        <v>2133</v>
      </c>
      <c r="O1048" s="39" t="s">
        <v>2870</v>
      </c>
      <c r="P1048" s="39" t="str">
        <f t="shared" si="16"/>
        <v>CCM Born</v>
      </c>
      <c r="Q1048" s="39">
        <v>1</v>
      </c>
      <c r="R1048" s="68" t="s">
        <v>2</v>
      </c>
    </row>
    <row r="1049" spans="1:18" x14ac:dyDescent="0.3">
      <c r="A1049" s="67" t="s">
        <v>5640</v>
      </c>
      <c r="B1049" s="39" t="s">
        <v>3818</v>
      </c>
      <c r="C1049" s="39"/>
      <c r="D1049" s="39"/>
      <c r="E1049" s="39"/>
      <c r="F1049" s="39"/>
      <c r="G1049" s="39"/>
      <c r="H1049" s="39"/>
      <c r="I1049" s="39"/>
      <c r="J1049" s="39"/>
      <c r="K1049" s="39" t="s">
        <v>2897</v>
      </c>
      <c r="L1049" s="39" t="s">
        <v>2133</v>
      </c>
      <c r="M1049" s="39" t="s">
        <v>2985</v>
      </c>
      <c r="N1049" s="39" t="s">
        <v>2133</v>
      </c>
      <c r="O1049" s="39" t="s">
        <v>2870</v>
      </c>
      <c r="P1049" s="39" t="str">
        <f t="shared" si="16"/>
        <v>CCM Born</v>
      </c>
      <c r="Q1049" s="39">
        <v>1</v>
      </c>
      <c r="R1049" s="68" t="s">
        <v>2</v>
      </c>
    </row>
    <row r="1050" spans="1:18" x14ac:dyDescent="0.3">
      <c r="A1050" s="67" t="s">
        <v>5641</v>
      </c>
      <c r="B1050" s="39" t="s">
        <v>3819</v>
      </c>
      <c r="C1050" s="39"/>
      <c r="D1050" s="39"/>
      <c r="E1050" s="39"/>
      <c r="F1050" s="39"/>
      <c r="G1050" s="39"/>
      <c r="H1050" s="39"/>
      <c r="I1050" s="39"/>
      <c r="J1050" s="39"/>
      <c r="K1050" s="39" t="s">
        <v>459</v>
      </c>
      <c r="L1050" s="39" t="s">
        <v>460</v>
      </c>
      <c r="M1050" s="39" t="s">
        <v>3088</v>
      </c>
      <c r="N1050" s="39" t="s">
        <v>114</v>
      </c>
      <c r="O1050" s="39" t="s">
        <v>2870</v>
      </c>
      <c r="P1050" s="39" t="str">
        <f t="shared" si="16"/>
        <v>CCM Born</v>
      </c>
      <c r="Q1050" s="39">
        <v>27</v>
      </c>
      <c r="R1050" s="68" t="s">
        <v>2</v>
      </c>
    </row>
    <row r="1051" spans="1:18" x14ac:dyDescent="0.3">
      <c r="A1051" s="67" t="s">
        <v>5642</v>
      </c>
      <c r="B1051" s="39" t="s">
        <v>3820</v>
      </c>
      <c r="C1051" s="39"/>
      <c r="D1051" s="39"/>
      <c r="E1051" s="39"/>
      <c r="F1051" s="39"/>
      <c r="G1051" s="39"/>
      <c r="H1051" s="39"/>
      <c r="I1051" s="39"/>
      <c r="J1051" s="39"/>
      <c r="K1051" s="39" t="s">
        <v>2897</v>
      </c>
      <c r="L1051" s="39" t="s">
        <v>2133</v>
      </c>
      <c r="M1051" s="39" t="s">
        <v>2985</v>
      </c>
      <c r="N1051" s="39" t="s">
        <v>2133</v>
      </c>
      <c r="O1051" s="39" t="s">
        <v>2870</v>
      </c>
      <c r="P1051" s="39" t="str">
        <f t="shared" si="16"/>
        <v>CCM Born</v>
      </c>
      <c r="Q1051" s="39">
        <v>1</v>
      </c>
      <c r="R1051" s="68" t="s">
        <v>2</v>
      </c>
    </row>
    <row r="1052" spans="1:18" x14ac:dyDescent="0.3">
      <c r="A1052" s="67" t="s">
        <v>5643</v>
      </c>
      <c r="B1052" s="39" t="s">
        <v>3821</v>
      </c>
      <c r="C1052" s="39"/>
      <c r="D1052" s="39"/>
      <c r="E1052" s="39"/>
      <c r="F1052" s="39"/>
      <c r="G1052" s="39"/>
      <c r="H1052" s="39"/>
      <c r="I1052" s="39"/>
      <c r="J1052" s="39"/>
      <c r="K1052" s="39" t="s">
        <v>2946</v>
      </c>
      <c r="L1052" s="39" t="s">
        <v>6705</v>
      </c>
      <c r="M1052" s="39" t="s">
        <v>2985</v>
      </c>
      <c r="N1052" s="39" t="s">
        <v>2133</v>
      </c>
      <c r="O1052" s="39" t="s">
        <v>2870</v>
      </c>
      <c r="P1052" s="39" t="str">
        <f t="shared" si="16"/>
        <v>CCM Born</v>
      </c>
      <c r="Q1052" s="39">
        <v>1</v>
      </c>
      <c r="R1052" s="68" t="s">
        <v>2</v>
      </c>
    </row>
    <row r="1053" spans="1:18" x14ac:dyDescent="0.3">
      <c r="A1053" s="67" t="s">
        <v>5644</v>
      </c>
      <c r="B1053" s="39" t="s">
        <v>3822</v>
      </c>
      <c r="C1053" s="39"/>
      <c r="D1053" s="39"/>
      <c r="E1053" s="39"/>
      <c r="F1053" s="39"/>
      <c r="G1053" s="39"/>
      <c r="H1053" s="39"/>
      <c r="I1053" s="39"/>
      <c r="J1053" s="39"/>
      <c r="K1053" s="39" t="s">
        <v>2948</v>
      </c>
      <c r="L1053" s="39" t="s">
        <v>6706</v>
      </c>
      <c r="M1053" s="39" t="s">
        <v>2884</v>
      </c>
      <c r="N1053" s="39" t="s">
        <v>139</v>
      </c>
      <c r="O1053" s="39" t="s">
        <v>2870</v>
      </c>
      <c r="P1053" s="39" t="str">
        <f t="shared" si="16"/>
        <v>CCM Born</v>
      </c>
      <c r="Q1053" s="39">
        <v>1</v>
      </c>
      <c r="R1053" s="68" t="s">
        <v>2</v>
      </c>
    </row>
    <row r="1054" spans="1:18" x14ac:dyDescent="0.3">
      <c r="A1054" s="67" t="s">
        <v>5645</v>
      </c>
      <c r="B1054" s="39" t="s">
        <v>3823</v>
      </c>
      <c r="C1054" s="39"/>
      <c r="D1054" s="39"/>
      <c r="E1054" s="39"/>
      <c r="F1054" s="39"/>
      <c r="G1054" s="39"/>
      <c r="H1054" s="39"/>
      <c r="I1054" s="39"/>
      <c r="J1054" s="39"/>
      <c r="K1054" s="39" t="s">
        <v>2897</v>
      </c>
      <c r="L1054" s="39" t="s">
        <v>2133</v>
      </c>
      <c r="M1054" s="39" t="s">
        <v>2985</v>
      </c>
      <c r="N1054" s="39" t="s">
        <v>2133</v>
      </c>
      <c r="O1054" s="39" t="s">
        <v>2870</v>
      </c>
      <c r="P1054" s="39" t="str">
        <f t="shared" si="16"/>
        <v>CCM Born</v>
      </c>
      <c r="Q1054" s="39">
        <v>18</v>
      </c>
      <c r="R1054" s="68" t="s">
        <v>2</v>
      </c>
    </row>
    <row r="1055" spans="1:18" x14ac:dyDescent="0.3">
      <c r="A1055" s="67" t="s">
        <v>5646</v>
      </c>
      <c r="B1055" s="39" t="s">
        <v>3824</v>
      </c>
      <c r="C1055" s="39"/>
      <c r="D1055" s="39"/>
      <c r="E1055" s="39"/>
      <c r="F1055" s="39"/>
      <c r="G1055" s="39"/>
      <c r="H1055" s="39"/>
      <c r="I1055" s="39"/>
      <c r="J1055" s="39"/>
      <c r="K1055" s="39" t="s">
        <v>2897</v>
      </c>
      <c r="L1055" s="39" t="s">
        <v>2133</v>
      </c>
      <c r="M1055" s="39" t="s">
        <v>2985</v>
      </c>
      <c r="N1055" s="39" t="s">
        <v>2133</v>
      </c>
      <c r="O1055" s="39" t="s">
        <v>2870</v>
      </c>
      <c r="P1055" s="39" t="str">
        <f t="shared" si="16"/>
        <v>CCM Born</v>
      </c>
      <c r="Q1055" s="39">
        <v>1</v>
      </c>
      <c r="R1055" s="68" t="s">
        <v>2</v>
      </c>
    </row>
    <row r="1056" spans="1:18" x14ac:dyDescent="0.3">
      <c r="A1056" s="67" t="s">
        <v>5647</v>
      </c>
      <c r="B1056" s="39" t="s">
        <v>3825</v>
      </c>
      <c r="C1056" s="39"/>
      <c r="D1056" s="39"/>
      <c r="E1056" s="39"/>
      <c r="F1056" s="39"/>
      <c r="G1056" s="39"/>
      <c r="H1056" s="39"/>
      <c r="I1056" s="39"/>
      <c r="J1056" s="39"/>
      <c r="K1056" s="39" t="s">
        <v>2897</v>
      </c>
      <c r="L1056" s="39" t="s">
        <v>2133</v>
      </c>
      <c r="M1056" s="39" t="s">
        <v>2985</v>
      </c>
      <c r="N1056" s="39" t="s">
        <v>2133</v>
      </c>
      <c r="O1056" s="39" t="s">
        <v>2870</v>
      </c>
      <c r="P1056" s="39" t="str">
        <f t="shared" si="16"/>
        <v>CCM Born</v>
      </c>
      <c r="Q1056" s="39">
        <v>1</v>
      </c>
      <c r="R1056" s="68" t="s">
        <v>2</v>
      </c>
    </row>
    <row r="1057" spans="1:18" x14ac:dyDescent="0.3">
      <c r="A1057" s="67" t="s">
        <v>5648</v>
      </c>
      <c r="B1057" s="39" t="s">
        <v>3826</v>
      </c>
      <c r="C1057" s="39"/>
      <c r="D1057" s="39"/>
      <c r="E1057" s="39"/>
      <c r="F1057" s="39"/>
      <c r="G1057" s="39"/>
      <c r="H1057" s="39"/>
      <c r="I1057" s="39"/>
      <c r="J1057" s="39"/>
      <c r="K1057" s="39" t="s">
        <v>2897</v>
      </c>
      <c r="L1057" s="39" t="s">
        <v>2133</v>
      </c>
      <c r="M1057" s="39" t="s">
        <v>2985</v>
      </c>
      <c r="N1057" s="39" t="s">
        <v>2133</v>
      </c>
      <c r="O1057" s="39" t="s">
        <v>2870</v>
      </c>
      <c r="P1057" s="39" t="str">
        <f t="shared" si="16"/>
        <v>CCM Born</v>
      </c>
      <c r="Q1057" s="39">
        <v>1</v>
      </c>
      <c r="R1057" s="68" t="s">
        <v>2</v>
      </c>
    </row>
    <row r="1058" spans="1:18" x14ac:dyDescent="0.3">
      <c r="A1058" s="67" t="s">
        <v>5649</v>
      </c>
      <c r="B1058" s="39" t="s">
        <v>3827</v>
      </c>
      <c r="C1058" s="39"/>
      <c r="D1058" s="39"/>
      <c r="E1058" s="39"/>
      <c r="F1058" s="39"/>
      <c r="G1058" s="39"/>
      <c r="H1058" s="39"/>
      <c r="I1058" s="39"/>
      <c r="J1058" s="39"/>
      <c r="K1058" s="39" t="s">
        <v>657</v>
      </c>
      <c r="L1058" s="39" t="s">
        <v>658</v>
      </c>
      <c r="M1058" s="39" t="s">
        <v>2887</v>
      </c>
      <c r="N1058" s="39" t="s">
        <v>519</v>
      </c>
      <c r="O1058" s="39" t="s">
        <v>2870</v>
      </c>
      <c r="P1058" s="39" t="str">
        <f t="shared" si="16"/>
        <v>CCM Born</v>
      </c>
      <c r="Q1058" s="39">
        <v>2</v>
      </c>
      <c r="R1058" s="68" t="s">
        <v>2</v>
      </c>
    </row>
    <row r="1059" spans="1:18" x14ac:dyDescent="0.3">
      <c r="A1059" s="67" t="s">
        <v>5650</v>
      </c>
      <c r="B1059" s="39" t="s">
        <v>3828</v>
      </c>
      <c r="C1059" s="39"/>
      <c r="D1059" s="39"/>
      <c r="E1059" s="39"/>
      <c r="F1059" s="39"/>
      <c r="G1059" s="39"/>
      <c r="H1059" s="39"/>
      <c r="I1059" s="39"/>
      <c r="J1059" s="39"/>
      <c r="K1059" s="39" t="s">
        <v>688</v>
      </c>
      <c r="L1059" s="39" t="s">
        <v>689</v>
      </c>
      <c r="M1059" s="39" t="s">
        <v>2887</v>
      </c>
      <c r="N1059" s="39" t="s">
        <v>519</v>
      </c>
      <c r="O1059" s="39" t="s">
        <v>2870</v>
      </c>
      <c r="P1059" s="39" t="str">
        <f t="shared" si="16"/>
        <v>CCM Born</v>
      </c>
      <c r="Q1059" s="39">
        <v>36</v>
      </c>
      <c r="R1059" s="68" t="s">
        <v>2</v>
      </c>
    </row>
    <row r="1060" spans="1:18" x14ac:dyDescent="0.3">
      <c r="A1060" s="67" t="s">
        <v>5651</v>
      </c>
      <c r="B1060" s="39" t="s">
        <v>3829</v>
      </c>
      <c r="C1060" s="39"/>
      <c r="D1060" s="39"/>
      <c r="E1060" s="39"/>
      <c r="F1060" s="39"/>
      <c r="G1060" s="39"/>
      <c r="H1060" s="39"/>
      <c r="I1060" s="39"/>
      <c r="J1060" s="39"/>
      <c r="K1060" s="39" t="s">
        <v>2178</v>
      </c>
      <c r="L1060" s="39" t="s">
        <v>2179</v>
      </c>
      <c r="M1060" s="39" t="s">
        <v>2887</v>
      </c>
      <c r="N1060" s="39" t="s">
        <v>519</v>
      </c>
      <c r="O1060" s="39" t="s">
        <v>2870</v>
      </c>
      <c r="P1060" s="39" t="str">
        <f t="shared" si="16"/>
        <v>CCM Born</v>
      </c>
      <c r="Q1060" s="39">
        <v>1226</v>
      </c>
      <c r="R1060" s="68" t="s">
        <v>2</v>
      </c>
    </row>
    <row r="1061" spans="1:18" x14ac:dyDescent="0.3">
      <c r="A1061" s="67" t="s">
        <v>5652</v>
      </c>
      <c r="B1061" s="39" t="s">
        <v>3830</v>
      </c>
      <c r="C1061" s="39"/>
      <c r="D1061" s="39"/>
      <c r="E1061" s="39"/>
      <c r="F1061" s="39"/>
      <c r="G1061" s="39"/>
      <c r="H1061" s="39"/>
      <c r="I1061" s="39"/>
      <c r="J1061" s="39"/>
      <c r="K1061" s="39" t="s">
        <v>2270</v>
      </c>
      <c r="L1061" s="39" t="s">
        <v>2271</v>
      </c>
      <c r="M1061" s="39" t="s">
        <v>2887</v>
      </c>
      <c r="N1061" s="39" t="s">
        <v>519</v>
      </c>
      <c r="O1061" s="39" t="s">
        <v>2870</v>
      </c>
      <c r="P1061" s="39" t="str">
        <f t="shared" si="16"/>
        <v>CCM Born</v>
      </c>
      <c r="Q1061" s="39">
        <v>2</v>
      </c>
      <c r="R1061" s="68" t="s">
        <v>2</v>
      </c>
    </row>
    <row r="1062" spans="1:18" x14ac:dyDescent="0.3">
      <c r="A1062" s="67" t="s">
        <v>5653</v>
      </c>
      <c r="B1062" s="39" t="s">
        <v>3831</v>
      </c>
      <c r="C1062" s="39"/>
      <c r="D1062" s="39"/>
      <c r="E1062" s="39"/>
      <c r="F1062" s="39"/>
      <c r="G1062" s="39"/>
      <c r="H1062" s="39"/>
      <c r="I1062" s="39"/>
      <c r="J1062" s="39"/>
      <c r="K1062" s="39" t="s">
        <v>2189</v>
      </c>
      <c r="L1062" s="39" t="s">
        <v>2190</v>
      </c>
      <c r="M1062" s="39" t="s">
        <v>2887</v>
      </c>
      <c r="N1062" s="39" t="s">
        <v>519</v>
      </c>
      <c r="O1062" s="39" t="s">
        <v>2870</v>
      </c>
      <c r="P1062" s="39" t="str">
        <f t="shared" si="16"/>
        <v>CCM Born</v>
      </c>
      <c r="Q1062" s="39">
        <v>140</v>
      </c>
      <c r="R1062" s="68" t="s">
        <v>2</v>
      </c>
    </row>
    <row r="1063" spans="1:18" x14ac:dyDescent="0.3">
      <c r="A1063" s="67" t="s">
        <v>5654</v>
      </c>
      <c r="B1063" s="39" t="s">
        <v>3832</v>
      </c>
      <c r="C1063" s="39"/>
      <c r="D1063" s="39"/>
      <c r="E1063" s="39"/>
      <c r="F1063" s="39"/>
      <c r="G1063" s="39"/>
      <c r="H1063" s="39"/>
      <c r="I1063" s="39"/>
      <c r="J1063" s="39"/>
      <c r="K1063" s="39" t="s">
        <v>2054</v>
      </c>
      <c r="L1063" s="39" t="s">
        <v>2055</v>
      </c>
      <c r="M1063" s="39" t="s">
        <v>2887</v>
      </c>
      <c r="N1063" s="39" t="s">
        <v>519</v>
      </c>
      <c r="O1063" s="39" t="s">
        <v>2870</v>
      </c>
      <c r="P1063" s="39" t="str">
        <f t="shared" si="16"/>
        <v>CCM Born</v>
      </c>
      <c r="Q1063" s="39">
        <v>240</v>
      </c>
      <c r="R1063" s="68" t="s">
        <v>2</v>
      </c>
    </row>
    <row r="1064" spans="1:18" x14ac:dyDescent="0.3">
      <c r="A1064" s="67" t="s">
        <v>5655</v>
      </c>
      <c r="B1064" s="39" t="s">
        <v>3833</v>
      </c>
      <c r="C1064" s="39"/>
      <c r="D1064" s="39"/>
      <c r="E1064" s="39"/>
      <c r="F1064" s="39"/>
      <c r="G1064" s="39"/>
      <c r="H1064" s="39"/>
      <c r="I1064" s="39"/>
      <c r="J1064" s="39"/>
      <c r="K1064" s="39" t="s">
        <v>2189</v>
      </c>
      <c r="L1064" s="39" t="s">
        <v>2190</v>
      </c>
      <c r="M1064" s="39" t="s">
        <v>2887</v>
      </c>
      <c r="N1064" s="39" t="s">
        <v>519</v>
      </c>
      <c r="O1064" s="39" t="s">
        <v>2870</v>
      </c>
      <c r="P1064" s="39" t="str">
        <f t="shared" si="16"/>
        <v>CCM Born</v>
      </c>
      <c r="Q1064" s="39">
        <v>240</v>
      </c>
      <c r="R1064" s="68" t="s">
        <v>2</v>
      </c>
    </row>
    <row r="1065" spans="1:18" x14ac:dyDescent="0.3">
      <c r="A1065" s="67" t="s">
        <v>5656</v>
      </c>
      <c r="B1065" s="39" t="s">
        <v>3834</v>
      </c>
      <c r="C1065" s="39"/>
      <c r="D1065" s="39"/>
      <c r="E1065" s="39"/>
      <c r="F1065" s="39"/>
      <c r="G1065" s="39"/>
      <c r="H1065" s="39"/>
      <c r="I1065" s="39"/>
      <c r="J1065" s="39"/>
      <c r="K1065" s="39" t="s">
        <v>2189</v>
      </c>
      <c r="L1065" s="39" t="s">
        <v>2190</v>
      </c>
      <c r="M1065" s="39" t="s">
        <v>2887</v>
      </c>
      <c r="N1065" s="39" t="s">
        <v>519</v>
      </c>
      <c r="O1065" s="39" t="s">
        <v>2870</v>
      </c>
      <c r="P1065" s="39" t="str">
        <f t="shared" si="16"/>
        <v>CCM Born</v>
      </c>
      <c r="Q1065" s="39">
        <v>333</v>
      </c>
      <c r="R1065" s="68" t="s">
        <v>2</v>
      </c>
    </row>
    <row r="1066" spans="1:18" x14ac:dyDescent="0.3">
      <c r="A1066" s="67" t="s">
        <v>5657</v>
      </c>
      <c r="B1066" s="39" t="s">
        <v>3835</v>
      </c>
      <c r="C1066" s="39"/>
      <c r="D1066" s="39"/>
      <c r="E1066" s="39"/>
      <c r="F1066" s="39"/>
      <c r="G1066" s="39"/>
      <c r="H1066" s="39"/>
      <c r="I1066" s="39"/>
      <c r="J1066" s="39"/>
      <c r="K1066" s="39" t="s">
        <v>2189</v>
      </c>
      <c r="L1066" s="39" t="s">
        <v>2190</v>
      </c>
      <c r="M1066" s="39" t="s">
        <v>2887</v>
      </c>
      <c r="N1066" s="39" t="s">
        <v>519</v>
      </c>
      <c r="O1066" s="39" t="s">
        <v>2870</v>
      </c>
      <c r="P1066" s="39" t="str">
        <f t="shared" si="16"/>
        <v>CCM Born</v>
      </c>
      <c r="Q1066" s="39">
        <v>255</v>
      </c>
      <c r="R1066" s="68" t="s">
        <v>2</v>
      </c>
    </row>
    <row r="1067" spans="1:18" x14ac:dyDescent="0.3">
      <c r="A1067" s="67" t="s">
        <v>5658</v>
      </c>
      <c r="B1067" s="39" t="s">
        <v>3836</v>
      </c>
      <c r="C1067" s="39"/>
      <c r="D1067" s="39"/>
      <c r="E1067" s="39"/>
      <c r="F1067" s="39"/>
      <c r="G1067" s="39"/>
      <c r="H1067" s="39"/>
      <c r="I1067" s="39"/>
      <c r="J1067" s="39"/>
      <c r="K1067" s="39" t="s">
        <v>2189</v>
      </c>
      <c r="L1067" s="39" t="s">
        <v>2190</v>
      </c>
      <c r="M1067" s="39" t="s">
        <v>2887</v>
      </c>
      <c r="N1067" s="39" t="s">
        <v>519</v>
      </c>
      <c r="O1067" s="39" t="s">
        <v>2870</v>
      </c>
      <c r="P1067" s="39" t="str">
        <f t="shared" si="16"/>
        <v>CCM Born</v>
      </c>
      <c r="Q1067" s="39">
        <v>240</v>
      </c>
      <c r="R1067" s="68" t="s">
        <v>2</v>
      </c>
    </row>
    <row r="1068" spans="1:18" x14ac:dyDescent="0.3">
      <c r="A1068" s="67" t="s">
        <v>5659</v>
      </c>
      <c r="B1068" s="39" t="s">
        <v>3837</v>
      </c>
      <c r="C1068" s="39"/>
      <c r="D1068" s="39"/>
      <c r="E1068" s="39"/>
      <c r="F1068" s="39"/>
      <c r="G1068" s="39"/>
      <c r="H1068" s="39"/>
      <c r="I1068" s="39"/>
      <c r="J1068" s="39"/>
      <c r="K1068" s="39" t="s">
        <v>2189</v>
      </c>
      <c r="L1068" s="39" t="s">
        <v>2190</v>
      </c>
      <c r="M1068" s="39" t="s">
        <v>2887</v>
      </c>
      <c r="N1068" s="39" t="s">
        <v>519</v>
      </c>
      <c r="O1068" s="39" t="s">
        <v>2870</v>
      </c>
      <c r="P1068" s="39" t="str">
        <f t="shared" si="16"/>
        <v>CCM Born</v>
      </c>
      <c r="Q1068" s="39">
        <v>60</v>
      </c>
      <c r="R1068" s="68" t="s">
        <v>2</v>
      </c>
    </row>
    <row r="1069" spans="1:18" x14ac:dyDescent="0.3">
      <c r="A1069" s="67" t="s">
        <v>5660</v>
      </c>
      <c r="B1069" s="39" t="s">
        <v>3838</v>
      </c>
      <c r="C1069" s="39"/>
      <c r="D1069" s="39"/>
      <c r="E1069" s="39"/>
      <c r="F1069" s="39"/>
      <c r="G1069" s="39"/>
      <c r="H1069" s="39"/>
      <c r="I1069" s="39"/>
      <c r="J1069" s="39"/>
      <c r="K1069" s="39" t="s">
        <v>2189</v>
      </c>
      <c r="L1069" s="39" t="s">
        <v>2190</v>
      </c>
      <c r="M1069" s="39" t="s">
        <v>2887</v>
      </c>
      <c r="N1069" s="39" t="s">
        <v>519</v>
      </c>
      <c r="O1069" s="39" t="s">
        <v>2870</v>
      </c>
      <c r="P1069" s="39" t="str">
        <f t="shared" si="16"/>
        <v>CCM Born</v>
      </c>
      <c r="Q1069" s="39">
        <v>36</v>
      </c>
      <c r="R1069" s="68" t="s">
        <v>2</v>
      </c>
    </row>
    <row r="1070" spans="1:18" x14ac:dyDescent="0.3">
      <c r="A1070" s="67" t="s">
        <v>5661</v>
      </c>
      <c r="B1070" s="39" t="s">
        <v>3839</v>
      </c>
      <c r="C1070" s="39"/>
      <c r="D1070" s="39"/>
      <c r="E1070" s="39"/>
      <c r="F1070" s="39"/>
      <c r="G1070" s="39"/>
      <c r="H1070" s="39"/>
      <c r="I1070" s="39"/>
      <c r="J1070" s="39"/>
      <c r="K1070" s="39" t="s">
        <v>672</v>
      </c>
      <c r="L1070" s="39" t="s">
        <v>673</v>
      </c>
      <c r="M1070" s="39" t="s">
        <v>2887</v>
      </c>
      <c r="N1070" s="39" t="s">
        <v>519</v>
      </c>
      <c r="O1070" s="39" t="s">
        <v>2870</v>
      </c>
      <c r="P1070" s="39" t="str">
        <f t="shared" si="16"/>
        <v>CCM Born</v>
      </c>
      <c r="Q1070" s="39">
        <v>56</v>
      </c>
      <c r="R1070" s="68" t="s">
        <v>2</v>
      </c>
    </row>
    <row r="1071" spans="1:18" x14ac:dyDescent="0.3">
      <c r="A1071" s="67" t="s">
        <v>5662</v>
      </c>
      <c r="B1071" s="39" t="s">
        <v>3840</v>
      </c>
      <c r="C1071" s="39"/>
      <c r="D1071" s="39"/>
      <c r="E1071" s="39"/>
      <c r="F1071" s="39"/>
      <c r="G1071" s="39"/>
      <c r="H1071" s="39"/>
      <c r="I1071" s="39"/>
      <c r="J1071" s="39"/>
      <c r="K1071" s="39" t="s">
        <v>2018</v>
      </c>
      <c r="L1071" s="39" t="s">
        <v>2019</v>
      </c>
      <c r="M1071" s="39" t="s">
        <v>2887</v>
      </c>
      <c r="N1071" s="39" t="s">
        <v>519</v>
      </c>
      <c r="O1071" s="39" t="s">
        <v>2870</v>
      </c>
      <c r="P1071" s="39" t="str">
        <f t="shared" si="16"/>
        <v>CCM Born</v>
      </c>
      <c r="Q1071" s="39">
        <v>4</v>
      </c>
      <c r="R1071" s="68" t="s">
        <v>2</v>
      </c>
    </row>
    <row r="1072" spans="1:18" x14ac:dyDescent="0.3">
      <c r="A1072" s="67" t="s">
        <v>5663</v>
      </c>
      <c r="B1072" s="39" t="s">
        <v>3841</v>
      </c>
      <c r="C1072" s="39"/>
      <c r="D1072" s="39"/>
      <c r="E1072" s="39"/>
      <c r="F1072" s="39"/>
      <c r="G1072" s="39"/>
      <c r="H1072" s="39"/>
      <c r="I1072" s="39"/>
      <c r="J1072" s="39"/>
      <c r="K1072" s="39" t="s">
        <v>2033</v>
      </c>
      <c r="L1072" s="39" t="s">
        <v>2034</v>
      </c>
      <c r="M1072" s="39" t="s">
        <v>2887</v>
      </c>
      <c r="N1072" s="39" t="s">
        <v>519</v>
      </c>
      <c r="O1072" s="39" t="s">
        <v>2870</v>
      </c>
      <c r="P1072" s="39" t="str">
        <f t="shared" si="16"/>
        <v>CCM Born</v>
      </c>
      <c r="Q1072" s="39">
        <v>13</v>
      </c>
      <c r="R1072" s="68" t="s">
        <v>2</v>
      </c>
    </row>
    <row r="1073" spans="1:18" x14ac:dyDescent="0.3">
      <c r="A1073" s="67" t="s">
        <v>5664</v>
      </c>
      <c r="B1073" s="39" t="s">
        <v>3842</v>
      </c>
      <c r="C1073" s="39"/>
      <c r="D1073" s="39"/>
      <c r="E1073" s="39"/>
      <c r="F1073" s="39"/>
      <c r="G1073" s="39"/>
      <c r="H1073" s="39"/>
      <c r="I1073" s="39"/>
      <c r="J1073" s="39"/>
      <c r="K1073" s="39" t="s">
        <v>1921</v>
      </c>
      <c r="L1073" s="39" t="s">
        <v>1922</v>
      </c>
      <c r="M1073" s="39" t="s">
        <v>2887</v>
      </c>
      <c r="N1073" s="39" t="s">
        <v>519</v>
      </c>
      <c r="O1073" s="39" t="s">
        <v>2870</v>
      </c>
      <c r="P1073" s="39" t="str">
        <f t="shared" si="16"/>
        <v>CCM Born</v>
      </c>
      <c r="Q1073" s="39">
        <v>123</v>
      </c>
      <c r="R1073" s="68" t="s">
        <v>2</v>
      </c>
    </row>
    <row r="1074" spans="1:18" x14ac:dyDescent="0.3">
      <c r="A1074" s="67" t="s">
        <v>5665</v>
      </c>
      <c r="B1074" s="39" t="s">
        <v>3843</v>
      </c>
      <c r="C1074" s="39"/>
      <c r="D1074" s="39"/>
      <c r="E1074" s="39"/>
      <c r="F1074" s="39"/>
      <c r="G1074" s="39"/>
      <c r="H1074" s="39"/>
      <c r="I1074" s="39"/>
      <c r="J1074" s="39"/>
      <c r="K1074" s="39" t="s">
        <v>2018</v>
      </c>
      <c r="L1074" s="39" t="s">
        <v>2019</v>
      </c>
      <c r="M1074" s="39" t="s">
        <v>2887</v>
      </c>
      <c r="N1074" s="39" t="s">
        <v>519</v>
      </c>
      <c r="O1074" s="39" t="s">
        <v>2870</v>
      </c>
      <c r="P1074" s="39" t="str">
        <f t="shared" si="16"/>
        <v>CCM Born</v>
      </c>
      <c r="Q1074" s="39">
        <v>4</v>
      </c>
      <c r="R1074" s="68" t="s">
        <v>2</v>
      </c>
    </row>
    <row r="1075" spans="1:18" x14ac:dyDescent="0.3">
      <c r="A1075" s="67" t="s">
        <v>5666</v>
      </c>
      <c r="B1075" s="39" t="s">
        <v>3844</v>
      </c>
      <c r="C1075" s="39"/>
      <c r="D1075" s="39"/>
      <c r="E1075" s="39"/>
      <c r="F1075" s="39"/>
      <c r="G1075" s="39"/>
      <c r="H1075" s="39"/>
      <c r="I1075" s="39"/>
      <c r="J1075" s="39"/>
      <c r="K1075" s="39" t="s">
        <v>1982</v>
      </c>
      <c r="L1075" s="39" t="s">
        <v>1983</v>
      </c>
      <c r="M1075" s="39" t="s">
        <v>2887</v>
      </c>
      <c r="N1075" s="39" t="s">
        <v>519</v>
      </c>
      <c r="O1075" s="39" t="s">
        <v>2870</v>
      </c>
      <c r="P1075" s="39" t="str">
        <f t="shared" si="16"/>
        <v>CCM Born</v>
      </c>
      <c r="Q1075" s="39">
        <v>11</v>
      </c>
      <c r="R1075" s="68" t="s">
        <v>2</v>
      </c>
    </row>
    <row r="1076" spans="1:18" x14ac:dyDescent="0.3">
      <c r="A1076" s="67" t="s">
        <v>5667</v>
      </c>
      <c r="B1076" s="39" t="s">
        <v>3845</v>
      </c>
      <c r="C1076" s="39"/>
      <c r="D1076" s="39"/>
      <c r="E1076" s="39"/>
      <c r="F1076" s="39"/>
      <c r="G1076" s="39"/>
      <c r="H1076" s="39"/>
      <c r="I1076" s="39"/>
      <c r="J1076" s="39"/>
      <c r="K1076" s="39" t="s">
        <v>2018</v>
      </c>
      <c r="L1076" s="39" t="s">
        <v>2019</v>
      </c>
      <c r="M1076" s="39" t="s">
        <v>2887</v>
      </c>
      <c r="N1076" s="39" t="s">
        <v>519</v>
      </c>
      <c r="O1076" s="39" t="s">
        <v>2870</v>
      </c>
      <c r="P1076" s="39" t="str">
        <f t="shared" si="16"/>
        <v>CCM Born</v>
      </c>
      <c r="Q1076" s="39">
        <v>2</v>
      </c>
      <c r="R1076" s="68" t="s">
        <v>2</v>
      </c>
    </row>
    <row r="1077" spans="1:18" x14ac:dyDescent="0.3">
      <c r="A1077" s="67" t="s">
        <v>5668</v>
      </c>
      <c r="B1077" s="39" t="s">
        <v>3846</v>
      </c>
      <c r="C1077" s="39"/>
      <c r="D1077" s="39"/>
      <c r="E1077" s="39"/>
      <c r="F1077" s="39"/>
      <c r="G1077" s="39"/>
      <c r="H1077" s="39"/>
      <c r="I1077" s="39"/>
      <c r="J1077" s="39"/>
      <c r="K1077" s="39" t="s">
        <v>547</v>
      </c>
      <c r="L1077" s="39" t="s">
        <v>548</v>
      </c>
      <c r="M1077" s="39" t="s">
        <v>2878</v>
      </c>
      <c r="N1077" s="39" t="s">
        <v>541</v>
      </c>
      <c r="O1077" s="39" t="s">
        <v>2870</v>
      </c>
      <c r="P1077" s="39" t="str">
        <f t="shared" si="16"/>
        <v>CCM Born</v>
      </c>
      <c r="Q1077" s="39">
        <v>5</v>
      </c>
      <c r="R1077" s="68" t="s">
        <v>2</v>
      </c>
    </row>
    <row r="1078" spans="1:18" x14ac:dyDescent="0.3">
      <c r="A1078" s="67" t="s">
        <v>5669</v>
      </c>
      <c r="B1078" s="39" t="s">
        <v>3846</v>
      </c>
      <c r="C1078" s="39"/>
      <c r="D1078" s="39"/>
      <c r="E1078" s="39"/>
      <c r="F1078" s="39"/>
      <c r="G1078" s="39"/>
      <c r="H1078" s="39"/>
      <c r="I1078" s="39"/>
      <c r="J1078" s="39"/>
      <c r="K1078" s="39" t="s">
        <v>349</v>
      </c>
      <c r="L1078" s="39" t="s">
        <v>350</v>
      </c>
      <c r="M1078" s="39" t="s">
        <v>2973</v>
      </c>
      <c r="N1078" s="39" t="s">
        <v>335</v>
      </c>
      <c r="O1078" s="39" t="s">
        <v>2870</v>
      </c>
      <c r="P1078" s="39" t="str">
        <f t="shared" si="16"/>
        <v>CCM Born</v>
      </c>
      <c r="Q1078" s="39">
        <v>5</v>
      </c>
      <c r="R1078" s="68" t="s">
        <v>2</v>
      </c>
    </row>
    <row r="1079" spans="1:18" x14ac:dyDescent="0.3">
      <c r="A1079" s="67" t="s">
        <v>5670</v>
      </c>
      <c r="B1079" s="39" t="s">
        <v>3846</v>
      </c>
      <c r="C1079" s="39"/>
      <c r="D1079" s="39"/>
      <c r="E1079" s="39"/>
      <c r="F1079" s="39"/>
      <c r="G1079" s="39"/>
      <c r="H1079" s="39"/>
      <c r="I1079" s="39"/>
      <c r="J1079" s="39"/>
      <c r="K1079" s="39" t="s">
        <v>336</v>
      </c>
      <c r="L1079" s="39" t="s">
        <v>337</v>
      </c>
      <c r="M1079" s="39" t="s">
        <v>2973</v>
      </c>
      <c r="N1079" s="39" t="s">
        <v>335</v>
      </c>
      <c r="O1079" s="39" t="s">
        <v>2870</v>
      </c>
      <c r="P1079" s="39" t="str">
        <f t="shared" si="16"/>
        <v>CCM Born</v>
      </c>
      <c r="Q1079" s="39">
        <v>5</v>
      </c>
      <c r="R1079" s="68" t="s">
        <v>2</v>
      </c>
    </row>
    <row r="1080" spans="1:18" x14ac:dyDescent="0.3">
      <c r="A1080" s="67" t="s">
        <v>5671</v>
      </c>
      <c r="B1080" s="39" t="s">
        <v>3846</v>
      </c>
      <c r="C1080" s="39"/>
      <c r="D1080" s="39"/>
      <c r="E1080" s="39"/>
      <c r="F1080" s="39"/>
      <c r="G1080" s="39"/>
      <c r="H1080" s="39"/>
      <c r="I1080" s="39"/>
      <c r="J1080" s="39"/>
      <c r="K1080" s="39" t="s">
        <v>343</v>
      </c>
      <c r="L1080" s="39" t="s">
        <v>344</v>
      </c>
      <c r="M1080" s="39" t="s">
        <v>2973</v>
      </c>
      <c r="N1080" s="39" t="s">
        <v>335</v>
      </c>
      <c r="O1080" s="39" t="s">
        <v>2870</v>
      </c>
      <c r="P1080" s="39" t="str">
        <f t="shared" si="16"/>
        <v>CCM Born</v>
      </c>
      <c r="Q1080" s="39">
        <v>5</v>
      </c>
      <c r="R1080" s="68" t="s">
        <v>2</v>
      </c>
    </row>
    <row r="1081" spans="1:18" x14ac:dyDescent="0.3">
      <c r="A1081" s="67" t="s">
        <v>5672</v>
      </c>
      <c r="B1081" s="39" t="s">
        <v>3847</v>
      </c>
      <c r="C1081" s="39"/>
      <c r="D1081" s="39"/>
      <c r="E1081" s="39"/>
      <c r="F1081" s="39"/>
      <c r="G1081" s="39"/>
      <c r="H1081" s="39"/>
      <c r="I1081" s="39"/>
      <c r="J1081" s="39"/>
      <c r="K1081" s="39" t="s">
        <v>2353</v>
      </c>
      <c r="L1081" s="39" t="s">
        <v>2354</v>
      </c>
      <c r="M1081" s="39" t="s">
        <v>2887</v>
      </c>
      <c r="N1081" s="39" t="s">
        <v>519</v>
      </c>
      <c r="O1081" s="39" t="s">
        <v>2870</v>
      </c>
      <c r="P1081" s="39" t="str">
        <f t="shared" si="16"/>
        <v>CCM Born</v>
      </c>
      <c r="Q1081" s="39">
        <v>4</v>
      </c>
      <c r="R1081" s="68" t="s">
        <v>2</v>
      </c>
    </row>
    <row r="1082" spans="1:18" x14ac:dyDescent="0.3">
      <c r="A1082" s="67" t="s">
        <v>5673</v>
      </c>
      <c r="B1082" s="39" t="s">
        <v>3848</v>
      </c>
      <c r="C1082" s="39"/>
      <c r="D1082" s="39"/>
      <c r="E1082" s="39"/>
      <c r="F1082" s="39"/>
      <c r="G1082" s="39"/>
      <c r="H1082" s="39"/>
      <c r="I1082" s="39"/>
      <c r="J1082" s="39"/>
      <c r="K1082" s="39" t="s">
        <v>2353</v>
      </c>
      <c r="L1082" s="39" t="s">
        <v>2354</v>
      </c>
      <c r="M1082" s="39" t="s">
        <v>2887</v>
      </c>
      <c r="N1082" s="39" t="s">
        <v>519</v>
      </c>
      <c r="O1082" s="39" t="s">
        <v>2870</v>
      </c>
      <c r="P1082" s="39" t="str">
        <f t="shared" si="16"/>
        <v>CCM Born</v>
      </c>
      <c r="Q1082" s="39">
        <v>39</v>
      </c>
      <c r="R1082" s="68" t="s">
        <v>2</v>
      </c>
    </row>
    <row r="1083" spans="1:18" x14ac:dyDescent="0.3">
      <c r="A1083" s="67" t="s">
        <v>5674</v>
      </c>
      <c r="B1083" s="39" t="s">
        <v>3849</v>
      </c>
      <c r="C1083" s="39"/>
      <c r="D1083" s="39"/>
      <c r="E1083" s="39"/>
      <c r="F1083" s="39"/>
      <c r="G1083" s="39"/>
      <c r="H1083" s="39"/>
      <c r="I1083" s="39"/>
      <c r="J1083" s="39"/>
      <c r="K1083" s="39" t="s">
        <v>2333</v>
      </c>
      <c r="L1083" s="39" t="s">
        <v>2334</v>
      </c>
      <c r="M1083" s="39" t="s">
        <v>2887</v>
      </c>
      <c r="N1083" s="39" t="s">
        <v>519</v>
      </c>
      <c r="O1083" s="39" t="s">
        <v>2870</v>
      </c>
      <c r="P1083" s="39" t="str">
        <f t="shared" si="16"/>
        <v>CCM Born</v>
      </c>
      <c r="Q1083" s="39">
        <v>692</v>
      </c>
      <c r="R1083" s="68" t="s">
        <v>2</v>
      </c>
    </row>
    <row r="1084" spans="1:18" x14ac:dyDescent="0.3">
      <c r="A1084" s="67" t="s">
        <v>5675</v>
      </c>
      <c r="B1084" s="39" t="s">
        <v>3850</v>
      </c>
      <c r="C1084" s="39"/>
      <c r="D1084" s="39"/>
      <c r="E1084" s="39"/>
      <c r="F1084" s="39"/>
      <c r="G1084" s="39"/>
      <c r="H1084" s="39"/>
      <c r="I1084" s="39"/>
      <c r="J1084" s="39"/>
      <c r="K1084" s="39" t="s">
        <v>2333</v>
      </c>
      <c r="L1084" s="39" t="s">
        <v>2334</v>
      </c>
      <c r="M1084" s="39" t="s">
        <v>2887</v>
      </c>
      <c r="N1084" s="39" t="s">
        <v>519</v>
      </c>
      <c r="O1084" s="39" t="s">
        <v>2870</v>
      </c>
      <c r="P1084" s="39" t="str">
        <f t="shared" si="16"/>
        <v>CCM Born</v>
      </c>
      <c r="Q1084" s="39">
        <v>19</v>
      </c>
      <c r="R1084" s="68" t="s">
        <v>2</v>
      </c>
    </row>
    <row r="1085" spans="1:18" x14ac:dyDescent="0.3">
      <c r="A1085" s="67" t="s">
        <v>5676</v>
      </c>
      <c r="B1085" s="39" t="s">
        <v>3851</v>
      </c>
      <c r="C1085" s="39"/>
      <c r="D1085" s="39"/>
      <c r="E1085" s="39"/>
      <c r="F1085" s="39"/>
      <c r="G1085" s="39"/>
      <c r="H1085" s="39"/>
      <c r="I1085" s="39"/>
      <c r="J1085" s="39"/>
      <c r="K1085" s="39" t="s">
        <v>2333</v>
      </c>
      <c r="L1085" s="39" t="s">
        <v>2334</v>
      </c>
      <c r="M1085" s="39" t="s">
        <v>2887</v>
      </c>
      <c r="N1085" s="39" t="s">
        <v>519</v>
      </c>
      <c r="O1085" s="39" t="s">
        <v>2870</v>
      </c>
      <c r="P1085" s="39" t="str">
        <f t="shared" si="16"/>
        <v>CCM Born</v>
      </c>
      <c r="Q1085" s="39">
        <v>4946</v>
      </c>
      <c r="R1085" s="68" t="s">
        <v>2</v>
      </c>
    </row>
    <row r="1086" spans="1:18" x14ac:dyDescent="0.3">
      <c r="A1086" s="67" t="s">
        <v>5677</v>
      </c>
      <c r="B1086" s="39" t="s">
        <v>3852</v>
      </c>
      <c r="C1086" s="39"/>
      <c r="D1086" s="39"/>
      <c r="E1086" s="39"/>
      <c r="F1086" s="39"/>
      <c r="G1086" s="39"/>
      <c r="H1086" s="39"/>
      <c r="I1086" s="39"/>
      <c r="J1086" s="39"/>
      <c r="K1086" s="39" t="s">
        <v>2093</v>
      </c>
      <c r="L1086" s="39" t="s">
        <v>2094</v>
      </c>
      <c r="M1086" s="39" t="s">
        <v>2887</v>
      </c>
      <c r="N1086" s="39" t="s">
        <v>519</v>
      </c>
      <c r="O1086" s="39" t="s">
        <v>2870</v>
      </c>
      <c r="P1086" s="39" t="str">
        <f t="shared" si="16"/>
        <v>CCM Born</v>
      </c>
      <c r="Q1086" s="39">
        <v>2</v>
      </c>
      <c r="R1086" s="68" t="s">
        <v>2</v>
      </c>
    </row>
    <row r="1087" spans="1:18" x14ac:dyDescent="0.3">
      <c r="A1087" s="67" t="s">
        <v>5678</v>
      </c>
      <c r="B1087" s="39" t="s">
        <v>3853</v>
      </c>
      <c r="C1087" s="39"/>
      <c r="D1087" s="39"/>
      <c r="E1087" s="39"/>
      <c r="F1087" s="39"/>
      <c r="G1087" s="39"/>
      <c r="H1087" s="39"/>
      <c r="I1087" s="39"/>
      <c r="J1087" s="39"/>
      <c r="K1087" s="39" t="s">
        <v>2033</v>
      </c>
      <c r="L1087" s="39" t="s">
        <v>2034</v>
      </c>
      <c r="M1087" s="39" t="s">
        <v>2887</v>
      </c>
      <c r="N1087" s="39" t="s">
        <v>519</v>
      </c>
      <c r="O1087" s="39" t="s">
        <v>2870</v>
      </c>
      <c r="P1087" s="39" t="str">
        <f t="shared" si="16"/>
        <v>CCM Born</v>
      </c>
      <c r="Q1087" s="39">
        <v>1</v>
      </c>
      <c r="R1087" s="68" t="s">
        <v>2</v>
      </c>
    </row>
    <row r="1088" spans="1:18" x14ac:dyDescent="0.3">
      <c r="A1088" s="67" t="s">
        <v>5679</v>
      </c>
      <c r="B1088" s="39" t="s">
        <v>3854</v>
      </c>
      <c r="C1088" s="39"/>
      <c r="D1088" s="39"/>
      <c r="E1088" s="39"/>
      <c r="F1088" s="39"/>
      <c r="G1088" s="39"/>
      <c r="H1088" s="39"/>
      <c r="I1088" s="39"/>
      <c r="J1088" s="39"/>
      <c r="K1088" s="39" t="s">
        <v>2100</v>
      </c>
      <c r="L1088" s="39" t="s">
        <v>2101</v>
      </c>
      <c r="M1088" s="39" t="s">
        <v>2887</v>
      </c>
      <c r="N1088" s="39" t="s">
        <v>519</v>
      </c>
      <c r="O1088" s="39" t="s">
        <v>2870</v>
      </c>
      <c r="P1088" s="39" t="str">
        <f t="shared" si="16"/>
        <v>CCM Born</v>
      </c>
      <c r="Q1088" s="39">
        <v>588</v>
      </c>
      <c r="R1088" s="68" t="s">
        <v>2</v>
      </c>
    </row>
    <row r="1089" spans="1:18" x14ac:dyDescent="0.3">
      <c r="A1089" s="67" t="s">
        <v>5680</v>
      </c>
      <c r="B1089" s="39" t="s">
        <v>3855</v>
      </c>
      <c r="C1089" s="39"/>
      <c r="D1089" s="39"/>
      <c r="E1089" s="39"/>
      <c r="F1089" s="39"/>
      <c r="G1089" s="39"/>
      <c r="H1089" s="39"/>
      <c r="I1089" s="39"/>
      <c r="J1089" s="39"/>
      <c r="K1089" s="39" t="s">
        <v>2033</v>
      </c>
      <c r="L1089" s="39" t="s">
        <v>2034</v>
      </c>
      <c r="M1089" s="39" t="s">
        <v>2887</v>
      </c>
      <c r="N1089" s="39" t="s">
        <v>519</v>
      </c>
      <c r="O1089" s="39" t="s">
        <v>2870</v>
      </c>
      <c r="P1089" s="39" t="str">
        <f t="shared" si="16"/>
        <v>CCM Born</v>
      </c>
      <c r="Q1089" s="39">
        <v>1</v>
      </c>
      <c r="R1089" s="68" t="s">
        <v>2</v>
      </c>
    </row>
    <row r="1090" spans="1:18" x14ac:dyDescent="0.3">
      <c r="A1090" s="67" t="s">
        <v>5681</v>
      </c>
      <c r="B1090" s="39" t="s">
        <v>3856</v>
      </c>
      <c r="C1090" s="39"/>
      <c r="D1090" s="39"/>
      <c r="E1090" s="39"/>
      <c r="F1090" s="39"/>
      <c r="G1090" s="39"/>
      <c r="H1090" s="39"/>
      <c r="I1090" s="39"/>
      <c r="J1090" s="39"/>
      <c r="K1090" s="39" t="s">
        <v>2018</v>
      </c>
      <c r="L1090" s="39" t="s">
        <v>2019</v>
      </c>
      <c r="M1090" s="39" t="s">
        <v>2887</v>
      </c>
      <c r="N1090" s="39" t="s">
        <v>519</v>
      </c>
      <c r="O1090" s="39" t="s">
        <v>2870</v>
      </c>
      <c r="P1090" s="39" t="str">
        <f t="shared" si="16"/>
        <v>CCM Born</v>
      </c>
      <c r="Q1090" s="39">
        <v>2</v>
      </c>
      <c r="R1090" s="68" t="s">
        <v>2</v>
      </c>
    </row>
    <row r="1091" spans="1:18" x14ac:dyDescent="0.3">
      <c r="A1091" s="67" t="s">
        <v>5682</v>
      </c>
      <c r="B1091" s="39" t="s">
        <v>3857</v>
      </c>
      <c r="C1091" s="39"/>
      <c r="D1091" s="39"/>
      <c r="E1091" s="39"/>
      <c r="F1091" s="39"/>
      <c r="G1091" s="39"/>
      <c r="H1091" s="39"/>
      <c r="I1091" s="39"/>
      <c r="J1091" s="39"/>
      <c r="K1091" s="39" t="s">
        <v>2897</v>
      </c>
      <c r="L1091" s="39" t="s">
        <v>2133</v>
      </c>
      <c r="M1091" s="39" t="s">
        <v>2985</v>
      </c>
      <c r="N1091" s="39" t="s">
        <v>2133</v>
      </c>
      <c r="O1091" s="39" t="s">
        <v>2870</v>
      </c>
      <c r="P1091" s="39" t="str">
        <f t="shared" si="16"/>
        <v>CCM Born</v>
      </c>
      <c r="Q1091" s="39">
        <v>11</v>
      </c>
      <c r="R1091" s="68" t="s">
        <v>2</v>
      </c>
    </row>
    <row r="1092" spans="1:18" x14ac:dyDescent="0.3">
      <c r="A1092" s="67" t="s">
        <v>5683</v>
      </c>
      <c r="B1092" s="39" t="s">
        <v>3858</v>
      </c>
      <c r="C1092" s="39"/>
      <c r="D1092" s="39"/>
      <c r="E1092" s="39"/>
      <c r="F1092" s="39"/>
      <c r="G1092" s="39"/>
      <c r="H1092" s="39"/>
      <c r="I1092" s="39"/>
      <c r="J1092" s="39"/>
      <c r="K1092" s="39" t="s">
        <v>2897</v>
      </c>
      <c r="L1092" s="39" t="s">
        <v>2133</v>
      </c>
      <c r="M1092" s="39" t="s">
        <v>2985</v>
      </c>
      <c r="N1092" s="39" t="s">
        <v>2133</v>
      </c>
      <c r="O1092" s="39" t="s">
        <v>2870</v>
      </c>
      <c r="P1092" s="39" t="str">
        <f t="shared" si="16"/>
        <v>CCM Born</v>
      </c>
      <c r="Q1092" s="39">
        <v>2</v>
      </c>
      <c r="R1092" s="68" t="s">
        <v>2</v>
      </c>
    </row>
    <row r="1093" spans="1:18" x14ac:dyDescent="0.3">
      <c r="A1093" s="67" t="s">
        <v>5684</v>
      </c>
      <c r="B1093" s="39" t="s">
        <v>3859</v>
      </c>
      <c r="C1093" s="39"/>
      <c r="D1093" s="39"/>
      <c r="E1093" s="39"/>
      <c r="F1093" s="39"/>
      <c r="G1093" s="39"/>
      <c r="H1093" s="39"/>
      <c r="I1093" s="39"/>
      <c r="J1093" s="39"/>
      <c r="K1093" s="39" t="s">
        <v>2897</v>
      </c>
      <c r="L1093" s="39" t="s">
        <v>2133</v>
      </c>
      <c r="M1093" s="39" t="s">
        <v>2985</v>
      </c>
      <c r="N1093" s="39" t="s">
        <v>2133</v>
      </c>
      <c r="O1093" s="39" t="s">
        <v>2870</v>
      </c>
      <c r="P1093" s="39" t="str">
        <f t="shared" si="16"/>
        <v>CCM Born</v>
      </c>
      <c r="Q1093" s="39">
        <v>2</v>
      </c>
      <c r="R1093" s="68" t="s">
        <v>2</v>
      </c>
    </row>
    <row r="1094" spans="1:18" x14ac:dyDescent="0.3">
      <c r="A1094" s="67" t="s">
        <v>5685</v>
      </c>
      <c r="B1094" s="39" t="s">
        <v>3860</v>
      </c>
      <c r="C1094" s="39"/>
      <c r="D1094" s="39"/>
      <c r="E1094" s="39"/>
      <c r="F1094" s="39"/>
      <c r="G1094" s="39"/>
      <c r="H1094" s="39"/>
      <c r="I1094" s="39"/>
      <c r="J1094" s="39"/>
      <c r="K1094" s="39" t="s">
        <v>2897</v>
      </c>
      <c r="L1094" s="39" t="s">
        <v>2133</v>
      </c>
      <c r="M1094" s="39" t="s">
        <v>2985</v>
      </c>
      <c r="N1094" s="39" t="s">
        <v>2133</v>
      </c>
      <c r="O1094" s="39" t="s">
        <v>2870</v>
      </c>
      <c r="P1094" s="39" t="str">
        <f t="shared" si="16"/>
        <v>CCM Born</v>
      </c>
      <c r="Q1094" s="39">
        <v>175</v>
      </c>
      <c r="R1094" s="68" t="s">
        <v>2</v>
      </c>
    </row>
    <row r="1095" spans="1:18" x14ac:dyDescent="0.3">
      <c r="A1095" s="67" t="s">
        <v>5686</v>
      </c>
      <c r="B1095" s="39" t="s">
        <v>3861</v>
      </c>
      <c r="C1095" s="39"/>
      <c r="D1095" s="39"/>
      <c r="E1095" s="39"/>
      <c r="F1095" s="39"/>
      <c r="G1095" s="39"/>
      <c r="H1095" s="39"/>
      <c r="I1095" s="39"/>
      <c r="J1095" s="39"/>
      <c r="K1095" s="39" t="s">
        <v>2990</v>
      </c>
      <c r="L1095" s="39" t="s">
        <v>6707</v>
      </c>
      <c r="M1095" s="39" t="s">
        <v>2991</v>
      </c>
      <c r="N1095" s="39" t="s">
        <v>17</v>
      </c>
      <c r="O1095" s="39" t="s">
        <v>2870</v>
      </c>
      <c r="P1095" s="39" t="str">
        <f t="shared" si="16"/>
        <v>CCM Born</v>
      </c>
      <c r="Q1095" s="39">
        <v>3</v>
      </c>
      <c r="R1095" s="68" t="s">
        <v>2</v>
      </c>
    </row>
    <row r="1096" spans="1:18" x14ac:dyDescent="0.3">
      <c r="A1096" s="67" t="s">
        <v>5687</v>
      </c>
      <c r="B1096" s="39" t="s">
        <v>3862</v>
      </c>
      <c r="C1096" s="39"/>
      <c r="D1096" s="39"/>
      <c r="E1096" s="39"/>
      <c r="F1096" s="39"/>
      <c r="G1096" s="39"/>
      <c r="H1096" s="39"/>
      <c r="I1096" s="39"/>
      <c r="J1096" s="39"/>
      <c r="K1096" s="39" t="s">
        <v>2897</v>
      </c>
      <c r="L1096" s="39" t="s">
        <v>2133</v>
      </c>
      <c r="M1096" s="39" t="s">
        <v>2985</v>
      </c>
      <c r="N1096" s="39" t="s">
        <v>2133</v>
      </c>
      <c r="O1096" s="39" t="s">
        <v>2870</v>
      </c>
      <c r="P1096" s="39" t="str">
        <f t="shared" ref="P1096:P1159" si="17">_xlfn.XLOOKUP(O1096,$X$12:$X$14,$Z$12:$Z$14)</f>
        <v>CCM Born</v>
      </c>
      <c r="Q1096" s="39">
        <v>2</v>
      </c>
      <c r="R1096" s="68" t="s">
        <v>2</v>
      </c>
    </row>
    <row r="1097" spans="1:18" x14ac:dyDescent="0.3">
      <c r="A1097" s="67" t="s">
        <v>5688</v>
      </c>
      <c r="B1097" s="39" t="s">
        <v>3863</v>
      </c>
      <c r="C1097" s="39"/>
      <c r="D1097" s="39"/>
      <c r="E1097" s="39"/>
      <c r="F1097" s="39"/>
      <c r="G1097" s="39"/>
      <c r="H1097" s="39"/>
      <c r="I1097" s="39"/>
      <c r="J1097" s="39"/>
      <c r="K1097" s="39" t="s">
        <v>2897</v>
      </c>
      <c r="L1097" s="39" t="s">
        <v>2133</v>
      </c>
      <c r="M1097" s="39" t="s">
        <v>2985</v>
      </c>
      <c r="N1097" s="39" t="s">
        <v>2133</v>
      </c>
      <c r="O1097" s="39" t="s">
        <v>2870</v>
      </c>
      <c r="P1097" s="39" t="str">
        <f t="shared" si="17"/>
        <v>CCM Born</v>
      </c>
      <c r="Q1097" s="39">
        <v>12</v>
      </c>
      <c r="R1097" s="68" t="s">
        <v>2</v>
      </c>
    </row>
    <row r="1098" spans="1:18" x14ac:dyDescent="0.3">
      <c r="A1098" s="67" t="s">
        <v>5689</v>
      </c>
      <c r="B1098" s="39" t="s">
        <v>3864</v>
      </c>
      <c r="C1098" s="39"/>
      <c r="D1098" s="39"/>
      <c r="E1098" s="39"/>
      <c r="F1098" s="39"/>
      <c r="G1098" s="39"/>
      <c r="H1098" s="39"/>
      <c r="I1098" s="39"/>
      <c r="J1098" s="39"/>
      <c r="K1098" s="39" t="s">
        <v>2227</v>
      </c>
      <c r="L1098" s="39" t="s">
        <v>2228</v>
      </c>
      <c r="M1098" s="39" t="s">
        <v>2887</v>
      </c>
      <c r="N1098" s="39" t="s">
        <v>519</v>
      </c>
      <c r="O1098" s="39" t="s">
        <v>2870</v>
      </c>
      <c r="P1098" s="39" t="str">
        <f t="shared" si="17"/>
        <v>CCM Born</v>
      </c>
      <c r="Q1098" s="39">
        <v>1</v>
      </c>
      <c r="R1098" s="68" t="s">
        <v>2</v>
      </c>
    </row>
    <row r="1099" spans="1:18" x14ac:dyDescent="0.3">
      <c r="A1099" s="67" t="s">
        <v>5690</v>
      </c>
      <c r="B1099" s="39" t="s">
        <v>3865</v>
      </c>
      <c r="C1099" s="39"/>
      <c r="D1099" s="39"/>
      <c r="E1099" s="39"/>
      <c r="F1099" s="39"/>
      <c r="G1099" s="39"/>
      <c r="H1099" s="39"/>
      <c r="I1099" s="39"/>
      <c r="J1099" s="39"/>
      <c r="K1099" s="39" t="s">
        <v>2227</v>
      </c>
      <c r="L1099" s="39" t="s">
        <v>2228</v>
      </c>
      <c r="M1099" s="39" t="s">
        <v>2887</v>
      </c>
      <c r="N1099" s="39" t="s">
        <v>519</v>
      </c>
      <c r="O1099" s="39" t="s">
        <v>2870</v>
      </c>
      <c r="P1099" s="39" t="str">
        <f t="shared" si="17"/>
        <v>CCM Born</v>
      </c>
      <c r="Q1099" s="39">
        <v>2</v>
      </c>
      <c r="R1099" s="68" t="s">
        <v>2</v>
      </c>
    </row>
    <row r="1100" spans="1:18" x14ac:dyDescent="0.3">
      <c r="A1100" s="67" t="s">
        <v>5691</v>
      </c>
      <c r="B1100" s="39" t="s">
        <v>3866</v>
      </c>
      <c r="C1100" s="39"/>
      <c r="D1100" s="39"/>
      <c r="E1100" s="39"/>
      <c r="F1100" s="39"/>
      <c r="G1100" s="39"/>
      <c r="H1100" s="39"/>
      <c r="I1100" s="39"/>
      <c r="J1100" s="39"/>
      <c r="K1100" s="39" t="s">
        <v>2018</v>
      </c>
      <c r="L1100" s="39" t="s">
        <v>2019</v>
      </c>
      <c r="M1100" s="39" t="s">
        <v>2887</v>
      </c>
      <c r="N1100" s="39" t="s">
        <v>519</v>
      </c>
      <c r="O1100" s="39" t="s">
        <v>2870</v>
      </c>
      <c r="P1100" s="39" t="str">
        <f t="shared" si="17"/>
        <v>CCM Born</v>
      </c>
      <c r="Q1100" s="39">
        <v>3</v>
      </c>
      <c r="R1100" s="68" t="s">
        <v>2</v>
      </c>
    </row>
    <row r="1101" spans="1:18" x14ac:dyDescent="0.3">
      <c r="A1101" s="67" t="s">
        <v>5692</v>
      </c>
      <c r="B1101" s="39" t="s">
        <v>3867</v>
      </c>
      <c r="C1101" s="39"/>
      <c r="D1101" s="39"/>
      <c r="E1101" s="39"/>
      <c r="F1101" s="39"/>
      <c r="G1101" s="39"/>
      <c r="H1101" s="39"/>
      <c r="I1101" s="39"/>
      <c r="J1101" s="39"/>
      <c r="K1101" s="39" t="s">
        <v>2018</v>
      </c>
      <c r="L1101" s="39" t="s">
        <v>2019</v>
      </c>
      <c r="M1101" s="39" t="s">
        <v>2887</v>
      </c>
      <c r="N1101" s="39" t="s">
        <v>519</v>
      </c>
      <c r="O1101" s="39" t="s">
        <v>2870</v>
      </c>
      <c r="P1101" s="39" t="str">
        <f t="shared" si="17"/>
        <v>CCM Born</v>
      </c>
      <c r="Q1101" s="39">
        <v>3</v>
      </c>
      <c r="R1101" s="68" t="s">
        <v>2</v>
      </c>
    </row>
    <row r="1102" spans="1:18" x14ac:dyDescent="0.3">
      <c r="A1102" s="67" t="s">
        <v>5693</v>
      </c>
      <c r="B1102" s="39" t="s">
        <v>3868</v>
      </c>
      <c r="C1102" s="39"/>
      <c r="D1102" s="39"/>
      <c r="E1102" s="39"/>
      <c r="F1102" s="39"/>
      <c r="G1102" s="39"/>
      <c r="H1102" s="39"/>
      <c r="I1102" s="39"/>
      <c r="J1102" s="39"/>
      <c r="K1102" s="39" t="s">
        <v>2502</v>
      </c>
      <c r="L1102" s="39" t="s">
        <v>2503</v>
      </c>
      <c r="M1102" s="39" t="s">
        <v>2887</v>
      </c>
      <c r="N1102" s="39" t="s">
        <v>519</v>
      </c>
      <c r="O1102" s="39" t="s">
        <v>2870</v>
      </c>
      <c r="P1102" s="39" t="str">
        <f t="shared" si="17"/>
        <v>CCM Born</v>
      </c>
      <c r="Q1102" s="39">
        <v>75</v>
      </c>
      <c r="R1102" s="68" t="s">
        <v>2</v>
      </c>
    </row>
    <row r="1103" spans="1:18" x14ac:dyDescent="0.3">
      <c r="A1103" s="67" t="s">
        <v>5694</v>
      </c>
      <c r="B1103" s="39" t="s">
        <v>3869</v>
      </c>
      <c r="C1103" s="39"/>
      <c r="D1103" s="39"/>
      <c r="E1103" s="39"/>
      <c r="F1103" s="39"/>
      <c r="G1103" s="39"/>
      <c r="H1103" s="39"/>
      <c r="I1103" s="39"/>
      <c r="J1103" s="39"/>
      <c r="K1103" s="39" t="s">
        <v>2040</v>
      </c>
      <c r="L1103" s="39" t="s">
        <v>2041</v>
      </c>
      <c r="M1103" s="39" t="s">
        <v>2887</v>
      </c>
      <c r="N1103" s="39" t="s">
        <v>519</v>
      </c>
      <c r="O1103" s="39" t="s">
        <v>2870</v>
      </c>
      <c r="P1103" s="39" t="str">
        <f t="shared" si="17"/>
        <v>CCM Born</v>
      </c>
      <c r="Q1103" s="39">
        <v>2</v>
      </c>
      <c r="R1103" s="68" t="s">
        <v>2</v>
      </c>
    </row>
    <row r="1104" spans="1:18" x14ac:dyDescent="0.3">
      <c r="A1104" s="67" t="s">
        <v>5695</v>
      </c>
      <c r="B1104" s="39" t="s">
        <v>3870</v>
      </c>
      <c r="C1104" s="39"/>
      <c r="D1104" s="39"/>
      <c r="E1104" s="39"/>
      <c r="F1104" s="39"/>
      <c r="G1104" s="39"/>
      <c r="H1104" s="39"/>
      <c r="I1104" s="39"/>
      <c r="J1104" s="39"/>
      <c r="K1104" s="39" t="s">
        <v>2018</v>
      </c>
      <c r="L1104" s="39" t="s">
        <v>2019</v>
      </c>
      <c r="M1104" s="39" t="s">
        <v>2887</v>
      </c>
      <c r="N1104" s="39" t="s">
        <v>519</v>
      </c>
      <c r="O1104" s="39" t="s">
        <v>2870</v>
      </c>
      <c r="P1104" s="39" t="str">
        <f t="shared" si="17"/>
        <v>CCM Born</v>
      </c>
      <c r="Q1104" s="39">
        <v>1</v>
      </c>
      <c r="R1104" s="68" t="s">
        <v>2</v>
      </c>
    </row>
    <row r="1105" spans="1:18" x14ac:dyDescent="0.3">
      <c r="A1105" s="67" t="s">
        <v>5696</v>
      </c>
      <c r="B1105" s="39" t="s">
        <v>3871</v>
      </c>
      <c r="C1105" s="39"/>
      <c r="D1105" s="39"/>
      <c r="E1105" s="39"/>
      <c r="F1105" s="39"/>
      <c r="G1105" s="39"/>
      <c r="H1105" s="39"/>
      <c r="I1105" s="39"/>
      <c r="J1105" s="39"/>
      <c r="K1105" s="39" t="s">
        <v>2018</v>
      </c>
      <c r="L1105" s="39" t="s">
        <v>2019</v>
      </c>
      <c r="M1105" s="39" t="s">
        <v>2887</v>
      </c>
      <c r="N1105" s="39" t="s">
        <v>519</v>
      </c>
      <c r="O1105" s="39" t="s">
        <v>2870</v>
      </c>
      <c r="P1105" s="39" t="str">
        <f t="shared" si="17"/>
        <v>CCM Born</v>
      </c>
      <c r="Q1105" s="39">
        <v>1</v>
      </c>
      <c r="R1105" s="68" t="s">
        <v>2</v>
      </c>
    </row>
    <row r="1106" spans="1:18" x14ac:dyDescent="0.3">
      <c r="A1106" s="67" t="s">
        <v>5697</v>
      </c>
      <c r="B1106" s="39" t="s">
        <v>3872</v>
      </c>
      <c r="C1106" s="39"/>
      <c r="D1106" s="39"/>
      <c r="E1106" s="39"/>
      <c r="F1106" s="39"/>
      <c r="G1106" s="39"/>
      <c r="H1106" s="39"/>
      <c r="I1106" s="39"/>
      <c r="J1106" s="39"/>
      <c r="K1106" s="39" t="s">
        <v>2227</v>
      </c>
      <c r="L1106" s="39" t="s">
        <v>2228</v>
      </c>
      <c r="M1106" s="39" t="s">
        <v>2887</v>
      </c>
      <c r="N1106" s="39" t="s">
        <v>519</v>
      </c>
      <c r="O1106" s="39" t="s">
        <v>2870</v>
      </c>
      <c r="P1106" s="39" t="str">
        <f t="shared" si="17"/>
        <v>CCM Born</v>
      </c>
      <c r="Q1106" s="39">
        <v>15</v>
      </c>
      <c r="R1106" s="68" t="s">
        <v>2</v>
      </c>
    </row>
    <row r="1107" spans="1:18" x14ac:dyDescent="0.3">
      <c r="A1107" s="67" t="s">
        <v>5698</v>
      </c>
      <c r="B1107" s="39" t="s">
        <v>3873</v>
      </c>
      <c r="C1107" s="39"/>
      <c r="D1107" s="39"/>
      <c r="E1107" s="39"/>
      <c r="F1107" s="39"/>
      <c r="G1107" s="39"/>
      <c r="H1107" s="39"/>
      <c r="I1107" s="39"/>
      <c r="J1107" s="39"/>
      <c r="K1107" s="39" t="s">
        <v>2227</v>
      </c>
      <c r="L1107" s="39" t="s">
        <v>2228</v>
      </c>
      <c r="M1107" s="39" t="s">
        <v>2887</v>
      </c>
      <c r="N1107" s="39" t="s">
        <v>519</v>
      </c>
      <c r="O1107" s="39" t="s">
        <v>2870</v>
      </c>
      <c r="P1107" s="39" t="str">
        <f t="shared" si="17"/>
        <v>CCM Born</v>
      </c>
      <c r="Q1107" s="39">
        <v>168</v>
      </c>
      <c r="R1107" s="68" t="s">
        <v>2</v>
      </c>
    </row>
    <row r="1108" spans="1:18" x14ac:dyDescent="0.3">
      <c r="A1108" s="67" t="s">
        <v>5699</v>
      </c>
      <c r="B1108" s="39" t="s">
        <v>3874</v>
      </c>
      <c r="C1108" s="39"/>
      <c r="D1108" s="39"/>
      <c r="E1108" s="39"/>
      <c r="F1108" s="39"/>
      <c r="G1108" s="39"/>
      <c r="H1108" s="39"/>
      <c r="I1108" s="39"/>
      <c r="J1108" s="39"/>
      <c r="K1108" s="39" t="s">
        <v>2227</v>
      </c>
      <c r="L1108" s="39" t="s">
        <v>2228</v>
      </c>
      <c r="M1108" s="39" t="s">
        <v>2887</v>
      </c>
      <c r="N1108" s="39" t="s">
        <v>519</v>
      </c>
      <c r="O1108" s="39" t="s">
        <v>2870</v>
      </c>
      <c r="P1108" s="39" t="str">
        <f t="shared" si="17"/>
        <v>CCM Born</v>
      </c>
      <c r="Q1108" s="39">
        <v>167</v>
      </c>
      <c r="R1108" s="68" t="s">
        <v>2</v>
      </c>
    </row>
    <row r="1109" spans="1:18" x14ac:dyDescent="0.3">
      <c r="A1109" s="67" t="s">
        <v>5700</v>
      </c>
      <c r="B1109" s="39" t="s">
        <v>3875</v>
      </c>
      <c r="C1109" s="39"/>
      <c r="D1109" s="39"/>
      <c r="E1109" s="39"/>
      <c r="F1109" s="39"/>
      <c r="G1109" s="39"/>
      <c r="H1109" s="39"/>
      <c r="I1109" s="39"/>
      <c r="J1109" s="39"/>
      <c r="K1109" s="39" t="s">
        <v>2227</v>
      </c>
      <c r="L1109" s="39" t="s">
        <v>2228</v>
      </c>
      <c r="M1109" s="39" t="s">
        <v>2887</v>
      </c>
      <c r="N1109" s="39" t="s">
        <v>519</v>
      </c>
      <c r="O1109" s="39" t="s">
        <v>2870</v>
      </c>
      <c r="P1109" s="39" t="str">
        <f t="shared" si="17"/>
        <v>CCM Born</v>
      </c>
      <c r="Q1109" s="39">
        <v>65</v>
      </c>
      <c r="R1109" s="68" t="s">
        <v>2</v>
      </c>
    </row>
    <row r="1110" spans="1:18" x14ac:dyDescent="0.3">
      <c r="A1110" s="67" t="s">
        <v>5701</v>
      </c>
      <c r="B1110" s="39" t="s">
        <v>3876</v>
      </c>
      <c r="C1110" s="39"/>
      <c r="D1110" s="39"/>
      <c r="E1110" s="39"/>
      <c r="F1110" s="39"/>
      <c r="G1110" s="39"/>
      <c r="H1110" s="39"/>
      <c r="I1110" s="39"/>
      <c r="J1110" s="39"/>
      <c r="K1110" s="39" t="s">
        <v>2018</v>
      </c>
      <c r="L1110" s="39" t="s">
        <v>2019</v>
      </c>
      <c r="M1110" s="39" t="s">
        <v>2887</v>
      </c>
      <c r="N1110" s="39" t="s">
        <v>519</v>
      </c>
      <c r="O1110" s="39" t="s">
        <v>2870</v>
      </c>
      <c r="P1110" s="39" t="str">
        <f t="shared" si="17"/>
        <v>CCM Born</v>
      </c>
      <c r="Q1110" s="39">
        <v>2</v>
      </c>
      <c r="R1110" s="68" t="s">
        <v>2</v>
      </c>
    </row>
    <row r="1111" spans="1:18" x14ac:dyDescent="0.3">
      <c r="A1111" s="67" t="s">
        <v>5702</v>
      </c>
      <c r="B1111" s="39" t="s">
        <v>3877</v>
      </c>
      <c r="C1111" s="39"/>
      <c r="D1111" s="39"/>
      <c r="E1111" s="39"/>
      <c r="F1111" s="39"/>
      <c r="G1111" s="39"/>
      <c r="H1111" s="39"/>
      <c r="I1111" s="39"/>
      <c r="J1111" s="39"/>
      <c r="K1111" s="39" t="s">
        <v>2018</v>
      </c>
      <c r="L1111" s="39" t="s">
        <v>2019</v>
      </c>
      <c r="M1111" s="39" t="s">
        <v>2887</v>
      </c>
      <c r="N1111" s="39" t="s">
        <v>519</v>
      </c>
      <c r="O1111" s="39" t="s">
        <v>2870</v>
      </c>
      <c r="P1111" s="39" t="str">
        <f t="shared" si="17"/>
        <v>CCM Born</v>
      </c>
      <c r="Q1111" s="39">
        <v>2</v>
      </c>
      <c r="R1111" s="68" t="s">
        <v>2</v>
      </c>
    </row>
    <row r="1112" spans="1:18" x14ac:dyDescent="0.3">
      <c r="A1112" s="67" t="s">
        <v>5703</v>
      </c>
      <c r="B1112" s="39" t="s">
        <v>3878</v>
      </c>
      <c r="C1112" s="39"/>
      <c r="D1112" s="39"/>
      <c r="E1112" s="39"/>
      <c r="F1112" s="39"/>
      <c r="G1112" s="39"/>
      <c r="H1112" s="39"/>
      <c r="I1112" s="39"/>
      <c r="J1112" s="39"/>
      <c r="K1112" s="39" t="s">
        <v>2502</v>
      </c>
      <c r="L1112" s="39" t="s">
        <v>2503</v>
      </c>
      <c r="M1112" s="39" t="s">
        <v>2887</v>
      </c>
      <c r="N1112" s="39" t="s">
        <v>519</v>
      </c>
      <c r="O1112" s="39" t="s">
        <v>2870</v>
      </c>
      <c r="P1112" s="39" t="str">
        <f t="shared" si="17"/>
        <v>CCM Born</v>
      </c>
      <c r="Q1112" s="39">
        <v>677</v>
      </c>
      <c r="R1112" s="68" t="s">
        <v>2</v>
      </c>
    </row>
    <row r="1113" spans="1:18" x14ac:dyDescent="0.3">
      <c r="A1113" s="67" t="s">
        <v>5704</v>
      </c>
      <c r="B1113" s="39" t="s">
        <v>3879</v>
      </c>
      <c r="C1113" s="39"/>
      <c r="D1113" s="39"/>
      <c r="E1113" s="39"/>
      <c r="F1113" s="39"/>
      <c r="G1113" s="39"/>
      <c r="H1113" s="39"/>
      <c r="I1113" s="39"/>
      <c r="J1113" s="39"/>
      <c r="K1113" s="39" t="s">
        <v>2227</v>
      </c>
      <c r="L1113" s="39" t="s">
        <v>2228</v>
      </c>
      <c r="M1113" s="39" t="s">
        <v>2887</v>
      </c>
      <c r="N1113" s="39" t="s">
        <v>519</v>
      </c>
      <c r="O1113" s="39" t="s">
        <v>2870</v>
      </c>
      <c r="P1113" s="39" t="str">
        <f t="shared" si="17"/>
        <v>CCM Born</v>
      </c>
      <c r="Q1113" s="39">
        <v>400</v>
      </c>
      <c r="R1113" s="68" t="s">
        <v>2</v>
      </c>
    </row>
    <row r="1114" spans="1:18" x14ac:dyDescent="0.3">
      <c r="A1114" s="67" t="s">
        <v>5705</v>
      </c>
      <c r="B1114" s="39" t="s">
        <v>3880</v>
      </c>
      <c r="C1114" s="39"/>
      <c r="D1114" s="39"/>
      <c r="E1114" s="39"/>
      <c r="F1114" s="39"/>
      <c r="G1114" s="39"/>
      <c r="H1114" s="39"/>
      <c r="I1114" s="39"/>
      <c r="J1114" s="39"/>
      <c r="K1114" s="39" t="s">
        <v>1284</v>
      </c>
      <c r="L1114" s="39" t="s">
        <v>1285</v>
      </c>
      <c r="M1114" s="39" t="s">
        <v>2973</v>
      </c>
      <c r="N1114" s="39" t="s">
        <v>335</v>
      </c>
      <c r="O1114" s="39" t="s">
        <v>2870</v>
      </c>
      <c r="P1114" s="39" t="str">
        <f t="shared" si="17"/>
        <v>CCM Born</v>
      </c>
      <c r="Q1114" s="39">
        <v>5</v>
      </c>
      <c r="R1114" s="68" t="s">
        <v>2</v>
      </c>
    </row>
    <row r="1115" spans="1:18" x14ac:dyDescent="0.3">
      <c r="A1115" s="67" t="s">
        <v>5706</v>
      </c>
      <c r="B1115" s="39" t="s">
        <v>3881</v>
      </c>
      <c r="C1115" s="39"/>
      <c r="D1115" s="39"/>
      <c r="E1115" s="39"/>
      <c r="F1115" s="39"/>
      <c r="G1115" s="39"/>
      <c r="H1115" s="39"/>
      <c r="I1115" s="39"/>
      <c r="J1115" s="39"/>
      <c r="K1115" s="39" t="s">
        <v>2333</v>
      </c>
      <c r="L1115" s="39" t="s">
        <v>2334</v>
      </c>
      <c r="M1115" s="39" t="s">
        <v>2887</v>
      </c>
      <c r="N1115" s="39" t="s">
        <v>519</v>
      </c>
      <c r="O1115" s="39" t="s">
        <v>2870</v>
      </c>
      <c r="P1115" s="39" t="str">
        <f t="shared" si="17"/>
        <v>CCM Born</v>
      </c>
      <c r="Q1115" s="39">
        <v>6485</v>
      </c>
      <c r="R1115" s="68" t="s">
        <v>2</v>
      </c>
    </row>
    <row r="1116" spans="1:18" x14ac:dyDescent="0.3">
      <c r="A1116" s="67" t="s">
        <v>5707</v>
      </c>
      <c r="B1116" s="39" t="s">
        <v>3882</v>
      </c>
      <c r="C1116" s="39"/>
      <c r="D1116" s="39"/>
      <c r="E1116" s="39"/>
      <c r="F1116" s="39"/>
      <c r="G1116" s="39"/>
      <c r="H1116" s="39"/>
      <c r="I1116" s="39"/>
      <c r="J1116" s="39"/>
      <c r="K1116" s="39" t="s">
        <v>2165</v>
      </c>
      <c r="L1116" s="39" t="s">
        <v>2166</v>
      </c>
      <c r="M1116" s="39" t="s">
        <v>2887</v>
      </c>
      <c r="N1116" s="39" t="s">
        <v>519</v>
      </c>
      <c r="O1116" s="39" t="s">
        <v>2870</v>
      </c>
      <c r="P1116" s="39" t="str">
        <f t="shared" si="17"/>
        <v>CCM Born</v>
      </c>
      <c r="Q1116" s="39">
        <v>520</v>
      </c>
      <c r="R1116" s="68" t="s">
        <v>2</v>
      </c>
    </row>
    <row r="1117" spans="1:18" x14ac:dyDescent="0.3">
      <c r="A1117" s="67" t="s">
        <v>5708</v>
      </c>
      <c r="B1117" s="39" t="s">
        <v>3883</v>
      </c>
      <c r="C1117" s="39"/>
      <c r="D1117" s="39"/>
      <c r="E1117" s="39"/>
      <c r="F1117" s="39"/>
      <c r="G1117" s="39"/>
      <c r="H1117" s="39"/>
      <c r="I1117" s="39"/>
      <c r="J1117" s="39"/>
      <c r="K1117" s="39" t="s">
        <v>2165</v>
      </c>
      <c r="L1117" s="39" t="s">
        <v>2166</v>
      </c>
      <c r="M1117" s="39" t="s">
        <v>2887</v>
      </c>
      <c r="N1117" s="39" t="s">
        <v>519</v>
      </c>
      <c r="O1117" s="39" t="s">
        <v>2870</v>
      </c>
      <c r="P1117" s="39" t="str">
        <f t="shared" si="17"/>
        <v>CCM Born</v>
      </c>
      <c r="Q1117" s="39">
        <v>55</v>
      </c>
      <c r="R1117" s="68" t="s">
        <v>2</v>
      </c>
    </row>
    <row r="1118" spans="1:18" x14ac:dyDescent="0.3">
      <c r="A1118" s="67" t="s">
        <v>5709</v>
      </c>
      <c r="B1118" s="39" t="s">
        <v>3884</v>
      </c>
      <c r="C1118" s="39"/>
      <c r="D1118" s="39"/>
      <c r="E1118" s="39"/>
      <c r="F1118" s="39"/>
      <c r="G1118" s="39"/>
      <c r="H1118" s="39"/>
      <c r="I1118" s="39"/>
      <c r="J1118" s="39"/>
      <c r="K1118" s="39" t="s">
        <v>3016</v>
      </c>
      <c r="L1118" s="39" t="s">
        <v>6708</v>
      </c>
      <c r="M1118" s="39" t="s">
        <v>2887</v>
      </c>
      <c r="N1118" s="39" t="s">
        <v>519</v>
      </c>
      <c r="O1118" s="39" t="s">
        <v>2870</v>
      </c>
      <c r="P1118" s="39" t="str">
        <f t="shared" si="17"/>
        <v>CCM Born</v>
      </c>
      <c r="Q1118" s="39">
        <v>3</v>
      </c>
      <c r="R1118" s="68" t="s">
        <v>2</v>
      </c>
    </row>
    <row r="1119" spans="1:18" x14ac:dyDescent="0.3">
      <c r="A1119" s="67" t="s">
        <v>5710</v>
      </c>
      <c r="B1119" s="39" t="s">
        <v>3885</v>
      </c>
      <c r="C1119" s="39"/>
      <c r="D1119" s="39"/>
      <c r="E1119" s="39"/>
      <c r="F1119" s="39"/>
      <c r="G1119" s="39"/>
      <c r="H1119" s="39"/>
      <c r="I1119" s="39"/>
      <c r="J1119" s="39"/>
      <c r="K1119" s="39" t="s">
        <v>1921</v>
      </c>
      <c r="L1119" s="39" t="s">
        <v>1922</v>
      </c>
      <c r="M1119" s="39" t="s">
        <v>2887</v>
      </c>
      <c r="N1119" s="39" t="s">
        <v>519</v>
      </c>
      <c r="O1119" s="39" t="s">
        <v>2870</v>
      </c>
      <c r="P1119" s="39" t="str">
        <f t="shared" si="17"/>
        <v>CCM Born</v>
      </c>
      <c r="Q1119" s="39">
        <v>49</v>
      </c>
      <c r="R1119" s="68" t="s">
        <v>2</v>
      </c>
    </row>
    <row r="1120" spans="1:18" x14ac:dyDescent="0.3">
      <c r="A1120" s="67" t="s">
        <v>5711</v>
      </c>
      <c r="B1120" s="39" t="s">
        <v>3886</v>
      </c>
      <c r="C1120" s="39"/>
      <c r="D1120" s="39"/>
      <c r="E1120" s="39"/>
      <c r="F1120" s="39"/>
      <c r="G1120" s="39"/>
      <c r="H1120" s="39"/>
      <c r="I1120" s="39"/>
      <c r="J1120" s="39"/>
      <c r="K1120" s="39" t="s">
        <v>1992</v>
      </c>
      <c r="L1120" s="39" t="s">
        <v>1993</v>
      </c>
      <c r="M1120" s="39" t="s">
        <v>2887</v>
      </c>
      <c r="N1120" s="39" t="s">
        <v>519</v>
      </c>
      <c r="O1120" s="39" t="s">
        <v>2870</v>
      </c>
      <c r="P1120" s="39" t="str">
        <f t="shared" si="17"/>
        <v>CCM Born</v>
      </c>
      <c r="Q1120" s="39">
        <v>24</v>
      </c>
      <c r="R1120" s="68" t="s">
        <v>2</v>
      </c>
    </row>
    <row r="1121" spans="1:18" x14ac:dyDescent="0.3">
      <c r="A1121" s="67" t="s">
        <v>5712</v>
      </c>
      <c r="B1121" s="39" t="s">
        <v>3887</v>
      </c>
      <c r="C1121" s="39"/>
      <c r="D1121" s="39"/>
      <c r="E1121" s="39"/>
      <c r="F1121" s="39"/>
      <c r="G1121" s="39"/>
      <c r="H1121" s="39"/>
      <c r="I1121" s="39"/>
      <c r="J1121" s="39"/>
      <c r="K1121" s="39" t="s">
        <v>1921</v>
      </c>
      <c r="L1121" s="39" t="s">
        <v>1922</v>
      </c>
      <c r="M1121" s="39" t="s">
        <v>2887</v>
      </c>
      <c r="N1121" s="39" t="s">
        <v>519</v>
      </c>
      <c r="O1121" s="39" t="s">
        <v>2870</v>
      </c>
      <c r="P1121" s="39" t="str">
        <f t="shared" si="17"/>
        <v>CCM Born</v>
      </c>
      <c r="Q1121" s="39">
        <v>8</v>
      </c>
      <c r="R1121" s="68" t="s">
        <v>2</v>
      </c>
    </row>
    <row r="1122" spans="1:18" x14ac:dyDescent="0.3">
      <c r="A1122" s="67" t="s">
        <v>5713</v>
      </c>
      <c r="B1122" s="39" t="s">
        <v>3888</v>
      </c>
      <c r="C1122" s="39"/>
      <c r="D1122" s="39"/>
      <c r="E1122" s="39"/>
      <c r="F1122" s="39"/>
      <c r="G1122" s="39"/>
      <c r="H1122" s="39"/>
      <c r="I1122" s="39"/>
      <c r="J1122" s="39"/>
      <c r="K1122" s="39" t="s">
        <v>1948</v>
      </c>
      <c r="L1122" s="39" t="s">
        <v>1949</v>
      </c>
      <c r="M1122" s="39" t="s">
        <v>2887</v>
      </c>
      <c r="N1122" s="39" t="s">
        <v>519</v>
      </c>
      <c r="O1122" s="39" t="s">
        <v>2870</v>
      </c>
      <c r="P1122" s="39" t="str">
        <f t="shared" si="17"/>
        <v>CCM Born</v>
      </c>
      <c r="Q1122" s="39">
        <v>127</v>
      </c>
      <c r="R1122" s="68" t="s">
        <v>2</v>
      </c>
    </row>
    <row r="1123" spans="1:18" x14ac:dyDescent="0.3">
      <c r="A1123" s="67" t="s">
        <v>5714</v>
      </c>
      <c r="B1123" s="39" t="s">
        <v>3889</v>
      </c>
      <c r="C1123" s="39"/>
      <c r="D1123" s="39"/>
      <c r="E1123" s="39"/>
      <c r="F1123" s="39"/>
      <c r="G1123" s="39"/>
      <c r="H1123" s="39"/>
      <c r="I1123" s="39"/>
      <c r="J1123" s="39"/>
      <c r="K1123" s="39" t="s">
        <v>1921</v>
      </c>
      <c r="L1123" s="39" t="s">
        <v>1922</v>
      </c>
      <c r="M1123" s="39" t="s">
        <v>2887</v>
      </c>
      <c r="N1123" s="39" t="s">
        <v>519</v>
      </c>
      <c r="O1123" s="39" t="s">
        <v>2870</v>
      </c>
      <c r="P1123" s="39" t="str">
        <f t="shared" si="17"/>
        <v>CCM Born</v>
      </c>
      <c r="Q1123" s="39">
        <v>6</v>
      </c>
      <c r="R1123" s="68" t="s">
        <v>2</v>
      </c>
    </row>
    <row r="1124" spans="1:18" x14ac:dyDescent="0.3">
      <c r="A1124" s="67" t="s">
        <v>5715</v>
      </c>
      <c r="B1124" s="39" t="s">
        <v>3890</v>
      </c>
      <c r="C1124" s="39"/>
      <c r="D1124" s="39"/>
      <c r="E1124" s="39"/>
      <c r="F1124" s="39"/>
      <c r="G1124" s="39"/>
      <c r="H1124" s="39"/>
      <c r="I1124" s="39"/>
      <c r="J1124" s="39"/>
      <c r="K1124" s="39" t="s">
        <v>2490</v>
      </c>
      <c r="L1124" s="39" t="s">
        <v>2491</v>
      </c>
      <c r="M1124" s="39" t="s">
        <v>2887</v>
      </c>
      <c r="N1124" s="39" t="s">
        <v>519</v>
      </c>
      <c r="O1124" s="39" t="s">
        <v>2870</v>
      </c>
      <c r="P1124" s="39" t="str">
        <f t="shared" si="17"/>
        <v>CCM Born</v>
      </c>
      <c r="Q1124" s="39">
        <v>1214</v>
      </c>
      <c r="R1124" s="68" t="s">
        <v>2</v>
      </c>
    </row>
    <row r="1125" spans="1:18" x14ac:dyDescent="0.3">
      <c r="A1125" s="67" t="s">
        <v>5716</v>
      </c>
      <c r="B1125" s="39" t="s">
        <v>3891</v>
      </c>
      <c r="C1125" s="39"/>
      <c r="D1125" s="39"/>
      <c r="E1125" s="39"/>
      <c r="F1125" s="39"/>
      <c r="G1125" s="39"/>
      <c r="H1125" s="39"/>
      <c r="I1125" s="39"/>
      <c r="J1125" s="39"/>
      <c r="K1125" s="39" t="s">
        <v>1999</v>
      </c>
      <c r="L1125" s="39" t="s">
        <v>2000</v>
      </c>
      <c r="M1125" s="39" t="s">
        <v>2887</v>
      </c>
      <c r="N1125" s="39" t="s">
        <v>519</v>
      </c>
      <c r="O1125" s="39" t="s">
        <v>2870</v>
      </c>
      <c r="P1125" s="39" t="str">
        <f t="shared" si="17"/>
        <v>CCM Born</v>
      </c>
      <c r="Q1125" s="39">
        <v>136</v>
      </c>
      <c r="R1125" s="68" t="s">
        <v>2</v>
      </c>
    </row>
    <row r="1126" spans="1:18" x14ac:dyDescent="0.3">
      <c r="A1126" s="67" t="s">
        <v>5717</v>
      </c>
      <c r="B1126" s="39" t="s">
        <v>3892</v>
      </c>
      <c r="C1126" s="39"/>
      <c r="D1126" s="39"/>
      <c r="E1126" s="39"/>
      <c r="F1126" s="39"/>
      <c r="G1126" s="39"/>
      <c r="H1126" s="39"/>
      <c r="I1126" s="39"/>
      <c r="J1126" s="39"/>
      <c r="K1126" s="39" t="s">
        <v>3016</v>
      </c>
      <c r="L1126" s="39" t="s">
        <v>6708</v>
      </c>
      <c r="M1126" s="39" t="s">
        <v>2887</v>
      </c>
      <c r="N1126" s="39" t="s">
        <v>519</v>
      </c>
      <c r="O1126" s="39" t="s">
        <v>2870</v>
      </c>
      <c r="P1126" s="39" t="str">
        <f t="shared" si="17"/>
        <v>CCM Born</v>
      </c>
      <c r="Q1126" s="39">
        <v>1006</v>
      </c>
      <c r="R1126" s="68" t="s">
        <v>2</v>
      </c>
    </row>
    <row r="1127" spans="1:18" x14ac:dyDescent="0.3">
      <c r="A1127" s="67" t="s">
        <v>5718</v>
      </c>
      <c r="B1127" s="39" t="s">
        <v>3893</v>
      </c>
      <c r="C1127" s="39"/>
      <c r="D1127" s="39"/>
      <c r="E1127" s="39"/>
      <c r="F1127" s="39"/>
      <c r="G1127" s="39"/>
      <c r="H1127" s="39"/>
      <c r="I1127" s="39"/>
      <c r="J1127" s="39"/>
      <c r="K1127" s="39" t="s">
        <v>2490</v>
      </c>
      <c r="L1127" s="39" t="s">
        <v>2491</v>
      </c>
      <c r="M1127" s="39" t="s">
        <v>2887</v>
      </c>
      <c r="N1127" s="39" t="s">
        <v>519</v>
      </c>
      <c r="O1127" s="39" t="s">
        <v>2870</v>
      </c>
      <c r="P1127" s="39" t="str">
        <f t="shared" si="17"/>
        <v>CCM Born</v>
      </c>
      <c r="Q1127" s="39">
        <v>217</v>
      </c>
      <c r="R1127" s="68" t="s">
        <v>2</v>
      </c>
    </row>
    <row r="1128" spans="1:18" x14ac:dyDescent="0.3">
      <c r="A1128" s="67" t="s">
        <v>5719</v>
      </c>
      <c r="B1128" s="39" t="s">
        <v>3894</v>
      </c>
      <c r="C1128" s="39"/>
      <c r="D1128" s="39"/>
      <c r="E1128" s="39"/>
      <c r="F1128" s="39"/>
      <c r="G1128" s="39"/>
      <c r="H1128" s="39"/>
      <c r="I1128" s="39"/>
      <c r="J1128" s="39"/>
      <c r="K1128" s="39" t="s">
        <v>3016</v>
      </c>
      <c r="L1128" s="39" t="s">
        <v>6708</v>
      </c>
      <c r="M1128" s="39" t="s">
        <v>2887</v>
      </c>
      <c r="N1128" s="39" t="s">
        <v>519</v>
      </c>
      <c r="O1128" s="39" t="s">
        <v>2870</v>
      </c>
      <c r="P1128" s="39" t="str">
        <f t="shared" si="17"/>
        <v>CCM Born</v>
      </c>
      <c r="Q1128" s="39">
        <v>35</v>
      </c>
      <c r="R1128" s="68" t="s">
        <v>2</v>
      </c>
    </row>
    <row r="1129" spans="1:18" x14ac:dyDescent="0.3">
      <c r="A1129" s="67" t="s">
        <v>5720</v>
      </c>
      <c r="B1129" s="39" t="s">
        <v>3895</v>
      </c>
      <c r="C1129" s="39"/>
      <c r="D1129" s="39"/>
      <c r="E1129" s="39"/>
      <c r="F1129" s="39"/>
      <c r="G1129" s="39"/>
      <c r="H1129" s="39"/>
      <c r="I1129" s="39"/>
      <c r="J1129" s="39"/>
      <c r="K1129" s="39" t="s">
        <v>652</v>
      </c>
      <c r="L1129" s="39" t="s">
        <v>653</v>
      </c>
      <c r="M1129" s="39" t="s">
        <v>2887</v>
      </c>
      <c r="N1129" s="39" t="s">
        <v>519</v>
      </c>
      <c r="O1129" s="39" t="s">
        <v>2870</v>
      </c>
      <c r="P1129" s="39" t="str">
        <f t="shared" si="17"/>
        <v>CCM Born</v>
      </c>
      <c r="Q1129" s="39">
        <v>67</v>
      </c>
      <c r="R1129" s="68" t="s">
        <v>2</v>
      </c>
    </row>
    <row r="1130" spans="1:18" x14ac:dyDescent="0.3">
      <c r="A1130" s="67" t="s">
        <v>5721</v>
      </c>
      <c r="B1130" s="39" t="s">
        <v>3896</v>
      </c>
      <c r="C1130" s="39"/>
      <c r="D1130" s="39"/>
      <c r="E1130" s="39"/>
      <c r="F1130" s="39"/>
      <c r="G1130" s="39"/>
      <c r="H1130" s="39"/>
      <c r="I1130" s="39"/>
      <c r="J1130" s="39"/>
      <c r="K1130" s="39" t="s">
        <v>6726</v>
      </c>
      <c r="L1130" s="39" t="s">
        <v>6727</v>
      </c>
      <c r="M1130" s="39" t="s">
        <v>2887</v>
      </c>
      <c r="N1130" s="39" t="s">
        <v>519</v>
      </c>
      <c r="O1130" s="39" t="s">
        <v>2870</v>
      </c>
      <c r="P1130" s="39" t="str">
        <f t="shared" si="17"/>
        <v>CCM Born</v>
      </c>
      <c r="Q1130" s="39">
        <v>13</v>
      </c>
      <c r="R1130" s="68" t="s">
        <v>2</v>
      </c>
    </row>
    <row r="1131" spans="1:18" x14ac:dyDescent="0.3">
      <c r="A1131" s="67" t="s">
        <v>5722</v>
      </c>
      <c r="B1131" s="39" t="s">
        <v>3897</v>
      </c>
      <c r="C1131" s="39"/>
      <c r="D1131" s="39"/>
      <c r="E1131" s="39"/>
      <c r="F1131" s="39"/>
      <c r="G1131" s="39"/>
      <c r="H1131" s="39"/>
      <c r="I1131" s="39"/>
      <c r="J1131" s="39"/>
      <c r="K1131" s="39" t="s">
        <v>6724</v>
      </c>
      <c r="L1131" s="39" t="s">
        <v>6725</v>
      </c>
      <c r="M1131" s="39" t="s">
        <v>2887</v>
      </c>
      <c r="N1131" s="39" t="s">
        <v>519</v>
      </c>
      <c r="O1131" s="39" t="s">
        <v>2870</v>
      </c>
      <c r="P1131" s="39" t="str">
        <f t="shared" si="17"/>
        <v>CCM Born</v>
      </c>
      <c r="Q1131" s="39">
        <v>29</v>
      </c>
      <c r="R1131" s="68" t="s">
        <v>2</v>
      </c>
    </row>
    <row r="1132" spans="1:18" x14ac:dyDescent="0.3">
      <c r="A1132" s="67" t="s">
        <v>5723</v>
      </c>
      <c r="B1132" s="39" t="s">
        <v>3898</v>
      </c>
      <c r="C1132" s="39"/>
      <c r="D1132" s="39"/>
      <c r="E1132" s="39"/>
      <c r="F1132" s="39"/>
      <c r="G1132" s="39"/>
      <c r="H1132" s="39"/>
      <c r="I1132" s="39"/>
      <c r="J1132" s="39"/>
      <c r="K1132" s="39" t="s">
        <v>6726</v>
      </c>
      <c r="L1132" s="39" t="s">
        <v>6727</v>
      </c>
      <c r="M1132" s="39" t="s">
        <v>2887</v>
      </c>
      <c r="N1132" s="39" t="s">
        <v>519</v>
      </c>
      <c r="O1132" s="39" t="s">
        <v>2870</v>
      </c>
      <c r="P1132" s="39" t="str">
        <f t="shared" si="17"/>
        <v>CCM Born</v>
      </c>
      <c r="Q1132" s="39">
        <v>14</v>
      </c>
      <c r="R1132" s="68" t="s">
        <v>2</v>
      </c>
    </row>
    <row r="1133" spans="1:18" x14ac:dyDescent="0.3">
      <c r="A1133" s="67" t="s">
        <v>5724</v>
      </c>
      <c r="B1133" s="39" t="s">
        <v>3899</v>
      </c>
      <c r="C1133" s="39"/>
      <c r="D1133" s="39"/>
      <c r="E1133" s="39"/>
      <c r="F1133" s="39"/>
      <c r="G1133" s="39"/>
      <c r="H1133" s="39"/>
      <c r="I1133" s="39"/>
      <c r="J1133" s="39"/>
      <c r="K1133" s="39" t="s">
        <v>6726</v>
      </c>
      <c r="L1133" s="39" t="s">
        <v>6727</v>
      </c>
      <c r="M1133" s="39" t="s">
        <v>2887</v>
      </c>
      <c r="N1133" s="39" t="s">
        <v>519</v>
      </c>
      <c r="O1133" s="39" t="s">
        <v>2870</v>
      </c>
      <c r="P1133" s="39" t="str">
        <f t="shared" si="17"/>
        <v>CCM Born</v>
      </c>
      <c r="Q1133" s="39">
        <v>74</v>
      </c>
      <c r="R1133" s="68" t="s">
        <v>2</v>
      </c>
    </row>
    <row r="1134" spans="1:18" x14ac:dyDescent="0.3">
      <c r="A1134" s="67" t="s">
        <v>5725</v>
      </c>
      <c r="B1134" s="39" t="s">
        <v>3900</v>
      </c>
      <c r="C1134" s="39"/>
      <c r="D1134" s="39"/>
      <c r="E1134" s="39"/>
      <c r="F1134" s="39"/>
      <c r="G1134" s="39"/>
      <c r="H1134" s="39"/>
      <c r="I1134" s="39"/>
      <c r="J1134" s="39"/>
      <c r="K1134" s="39" t="s">
        <v>2502</v>
      </c>
      <c r="L1134" s="39" t="s">
        <v>2503</v>
      </c>
      <c r="M1134" s="39" t="s">
        <v>2887</v>
      </c>
      <c r="N1134" s="39" t="s">
        <v>519</v>
      </c>
      <c r="O1134" s="39" t="s">
        <v>2870</v>
      </c>
      <c r="P1134" s="39" t="str">
        <f t="shared" si="17"/>
        <v>CCM Born</v>
      </c>
      <c r="Q1134" s="39">
        <v>35</v>
      </c>
      <c r="R1134" s="68" t="s">
        <v>2</v>
      </c>
    </row>
    <row r="1135" spans="1:18" x14ac:dyDescent="0.3">
      <c r="A1135" s="67" t="s">
        <v>5726</v>
      </c>
      <c r="B1135" s="39" t="s">
        <v>3901</v>
      </c>
      <c r="C1135" s="39"/>
      <c r="D1135" s="39"/>
      <c r="E1135" s="39"/>
      <c r="F1135" s="39"/>
      <c r="G1135" s="39"/>
      <c r="H1135" s="39"/>
      <c r="I1135" s="39"/>
      <c r="J1135" s="39"/>
      <c r="K1135" s="39" t="s">
        <v>6726</v>
      </c>
      <c r="L1135" s="39" t="s">
        <v>6727</v>
      </c>
      <c r="M1135" s="39" t="s">
        <v>2887</v>
      </c>
      <c r="N1135" s="39" t="s">
        <v>519</v>
      </c>
      <c r="O1135" s="39" t="s">
        <v>2870</v>
      </c>
      <c r="P1135" s="39" t="str">
        <f t="shared" si="17"/>
        <v>CCM Born</v>
      </c>
      <c r="Q1135" s="39">
        <v>60</v>
      </c>
      <c r="R1135" s="68" t="s">
        <v>2</v>
      </c>
    </row>
    <row r="1136" spans="1:18" x14ac:dyDescent="0.3">
      <c r="A1136" s="67" t="s">
        <v>5727</v>
      </c>
      <c r="B1136" s="39" t="s">
        <v>3902</v>
      </c>
      <c r="C1136" s="39"/>
      <c r="D1136" s="39"/>
      <c r="E1136" s="39"/>
      <c r="F1136" s="39"/>
      <c r="G1136" s="39"/>
      <c r="H1136" s="39"/>
      <c r="I1136" s="39"/>
      <c r="J1136" s="39"/>
      <c r="K1136" s="39" t="s">
        <v>6726</v>
      </c>
      <c r="L1136" s="39" t="s">
        <v>6727</v>
      </c>
      <c r="M1136" s="39" t="s">
        <v>2887</v>
      </c>
      <c r="N1136" s="39" t="s">
        <v>519</v>
      </c>
      <c r="O1136" s="39" t="s">
        <v>2870</v>
      </c>
      <c r="P1136" s="39" t="str">
        <f t="shared" si="17"/>
        <v>CCM Born</v>
      </c>
      <c r="Q1136" s="39">
        <v>34</v>
      </c>
      <c r="R1136" s="68" t="s">
        <v>2</v>
      </c>
    </row>
    <row r="1137" spans="1:18" x14ac:dyDescent="0.3">
      <c r="A1137" s="67" t="s">
        <v>5728</v>
      </c>
      <c r="B1137" s="39" t="s">
        <v>3903</v>
      </c>
      <c r="C1137" s="39"/>
      <c r="D1137" s="39"/>
      <c r="E1137" s="39"/>
      <c r="F1137" s="39"/>
      <c r="G1137" s="39"/>
      <c r="H1137" s="39"/>
      <c r="I1137" s="39"/>
      <c r="J1137" s="39"/>
      <c r="K1137" s="39" t="s">
        <v>2196</v>
      </c>
      <c r="L1137" s="39" t="s">
        <v>2197</v>
      </c>
      <c r="M1137" s="39" t="s">
        <v>2887</v>
      </c>
      <c r="N1137" s="39" t="s">
        <v>519</v>
      </c>
      <c r="O1137" s="39" t="s">
        <v>2870</v>
      </c>
      <c r="P1137" s="39" t="str">
        <f t="shared" si="17"/>
        <v>CCM Born</v>
      </c>
      <c r="Q1137" s="39">
        <v>38</v>
      </c>
      <c r="R1137" s="68" t="s">
        <v>2</v>
      </c>
    </row>
    <row r="1138" spans="1:18" x14ac:dyDescent="0.3">
      <c r="A1138" s="67" t="s">
        <v>5729</v>
      </c>
      <c r="B1138" s="39" t="s">
        <v>3904</v>
      </c>
      <c r="C1138" s="39"/>
      <c r="D1138" s="39"/>
      <c r="E1138" s="39"/>
      <c r="F1138" s="39"/>
      <c r="G1138" s="39"/>
      <c r="H1138" s="39"/>
      <c r="I1138" s="39"/>
      <c r="J1138" s="39"/>
      <c r="K1138" s="39" t="s">
        <v>2196</v>
      </c>
      <c r="L1138" s="39" t="s">
        <v>2197</v>
      </c>
      <c r="M1138" s="39" t="s">
        <v>2887</v>
      </c>
      <c r="N1138" s="39" t="s">
        <v>519</v>
      </c>
      <c r="O1138" s="39" t="s">
        <v>2870</v>
      </c>
      <c r="P1138" s="39" t="str">
        <f t="shared" si="17"/>
        <v>CCM Born</v>
      </c>
      <c r="Q1138" s="39">
        <v>107</v>
      </c>
      <c r="R1138" s="68" t="s">
        <v>2</v>
      </c>
    </row>
    <row r="1139" spans="1:18" x14ac:dyDescent="0.3">
      <c r="A1139" s="67" t="s">
        <v>5730</v>
      </c>
      <c r="B1139" s="39" t="s">
        <v>3905</v>
      </c>
      <c r="C1139" s="39"/>
      <c r="D1139" s="39"/>
      <c r="E1139" s="39"/>
      <c r="F1139" s="39"/>
      <c r="G1139" s="39"/>
      <c r="H1139" s="39"/>
      <c r="I1139" s="39"/>
      <c r="J1139" s="39"/>
      <c r="K1139" s="39" t="s">
        <v>2061</v>
      </c>
      <c r="L1139" s="39" t="s">
        <v>2062</v>
      </c>
      <c r="M1139" s="39" t="s">
        <v>2887</v>
      </c>
      <c r="N1139" s="39" t="s">
        <v>519</v>
      </c>
      <c r="O1139" s="39" t="s">
        <v>2870</v>
      </c>
      <c r="P1139" s="39" t="str">
        <f t="shared" si="17"/>
        <v>CCM Born</v>
      </c>
      <c r="Q1139" s="39">
        <v>36</v>
      </c>
      <c r="R1139" s="68" t="s">
        <v>2</v>
      </c>
    </row>
    <row r="1140" spans="1:18" x14ac:dyDescent="0.3">
      <c r="A1140" s="67" t="s">
        <v>5731</v>
      </c>
      <c r="B1140" s="39" t="s">
        <v>3906</v>
      </c>
      <c r="C1140" s="39"/>
      <c r="D1140" s="39"/>
      <c r="E1140" s="39"/>
      <c r="F1140" s="39"/>
      <c r="G1140" s="39"/>
      <c r="H1140" s="39"/>
      <c r="I1140" s="39"/>
      <c r="J1140" s="39"/>
      <c r="K1140" s="39" t="s">
        <v>2196</v>
      </c>
      <c r="L1140" s="39" t="s">
        <v>2197</v>
      </c>
      <c r="M1140" s="39" t="s">
        <v>2887</v>
      </c>
      <c r="N1140" s="39" t="s">
        <v>519</v>
      </c>
      <c r="O1140" s="39" t="s">
        <v>2870</v>
      </c>
      <c r="P1140" s="39" t="str">
        <f t="shared" si="17"/>
        <v>CCM Born</v>
      </c>
      <c r="Q1140" s="39">
        <v>180</v>
      </c>
      <c r="R1140" s="68" t="s">
        <v>2</v>
      </c>
    </row>
    <row r="1141" spans="1:18" x14ac:dyDescent="0.3">
      <c r="A1141" s="67" t="s">
        <v>5732</v>
      </c>
      <c r="B1141" s="39" t="s">
        <v>3907</v>
      </c>
      <c r="C1141" s="39"/>
      <c r="D1141" s="39"/>
      <c r="E1141" s="39"/>
      <c r="F1141" s="39"/>
      <c r="G1141" s="39"/>
      <c r="H1141" s="39"/>
      <c r="I1141" s="39"/>
      <c r="J1141" s="39"/>
      <c r="K1141" s="39" t="s">
        <v>2061</v>
      </c>
      <c r="L1141" s="39" t="s">
        <v>2062</v>
      </c>
      <c r="M1141" s="39" t="s">
        <v>2887</v>
      </c>
      <c r="N1141" s="39" t="s">
        <v>519</v>
      </c>
      <c r="O1141" s="39" t="s">
        <v>2870</v>
      </c>
      <c r="P1141" s="39" t="str">
        <f t="shared" si="17"/>
        <v>CCM Born</v>
      </c>
      <c r="Q1141" s="39">
        <v>534</v>
      </c>
      <c r="R1141" s="68" t="s">
        <v>2</v>
      </c>
    </row>
    <row r="1142" spans="1:18" x14ac:dyDescent="0.3">
      <c r="A1142" s="67" t="s">
        <v>5733</v>
      </c>
      <c r="B1142" s="39" t="s">
        <v>3908</v>
      </c>
      <c r="C1142" s="39"/>
      <c r="D1142" s="39"/>
      <c r="E1142" s="39"/>
      <c r="F1142" s="39"/>
      <c r="G1142" s="39"/>
      <c r="H1142" s="39"/>
      <c r="I1142" s="39"/>
      <c r="J1142" s="39"/>
      <c r="K1142" s="39" t="s">
        <v>2018</v>
      </c>
      <c r="L1142" s="39" t="s">
        <v>2019</v>
      </c>
      <c r="M1142" s="39" t="s">
        <v>2887</v>
      </c>
      <c r="N1142" s="39" t="s">
        <v>519</v>
      </c>
      <c r="O1142" s="39" t="s">
        <v>2870</v>
      </c>
      <c r="P1142" s="39" t="str">
        <f t="shared" si="17"/>
        <v>CCM Born</v>
      </c>
      <c r="Q1142" s="39">
        <v>3</v>
      </c>
      <c r="R1142" s="68" t="s">
        <v>2</v>
      </c>
    </row>
    <row r="1143" spans="1:18" x14ac:dyDescent="0.3">
      <c r="A1143" s="67" t="s">
        <v>5734</v>
      </c>
      <c r="B1143" s="39" t="s">
        <v>3909</v>
      </c>
      <c r="C1143" s="39"/>
      <c r="D1143" s="39"/>
      <c r="E1143" s="39"/>
      <c r="F1143" s="39"/>
      <c r="G1143" s="39"/>
      <c r="H1143" s="39"/>
      <c r="I1143" s="39"/>
      <c r="J1143" s="39"/>
      <c r="K1143" s="39" t="s">
        <v>2018</v>
      </c>
      <c r="L1143" s="39" t="s">
        <v>2019</v>
      </c>
      <c r="M1143" s="39" t="s">
        <v>2887</v>
      </c>
      <c r="N1143" s="39" t="s">
        <v>519</v>
      </c>
      <c r="O1143" s="39" t="s">
        <v>2870</v>
      </c>
      <c r="P1143" s="39" t="str">
        <f t="shared" si="17"/>
        <v>CCM Born</v>
      </c>
      <c r="Q1143" s="39">
        <v>309</v>
      </c>
      <c r="R1143" s="68" t="s">
        <v>2</v>
      </c>
    </row>
    <row r="1144" spans="1:18" x14ac:dyDescent="0.3">
      <c r="A1144" s="67" t="s">
        <v>5735</v>
      </c>
      <c r="B1144" s="39" t="s">
        <v>3910</v>
      </c>
      <c r="C1144" s="39"/>
      <c r="D1144" s="39"/>
      <c r="E1144" s="39"/>
      <c r="F1144" s="39"/>
      <c r="G1144" s="39"/>
      <c r="H1144" s="39"/>
      <c r="I1144" s="39"/>
      <c r="J1144" s="39"/>
      <c r="K1144" s="39" t="s">
        <v>2018</v>
      </c>
      <c r="L1144" s="39" t="s">
        <v>2019</v>
      </c>
      <c r="M1144" s="39" t="s">
        <v>2887</v>
      </c>
      <c r="N1144" s="39" t="s">
        <v>519</v>
      </c>
      <c r="O1144" s="39" t="s">
        <v>2870</v>
      </c>
      <c r="P1144" s="39" t="str">
        <f t="shared" si="17"/>
        <v>CCM Born</v>
      </c>
      <c r="Q1144" s="39">
        <v>70</v>
      </c>
      <c r="R1144" s="68" t="s">
        <v>2</v>
      </c>
    </row>
    <row r="1145" spans="1:18" x14ac:dyDescent="0.3">
      <c r="A1145" s="67" t="s">
        <v>5736</v>
      </c>
      <c r="B1145" s="39" t="s">
        <v>3911</v>
      </c>
      <c r="C1145" s="39"/>
      <c r="D1145" s="39"/>
      <c r="E1145" s="39"/>
      <c r="F1145" s="39"/>
      <c r="G1145" s="39"/>
      <c r="H1145" s="39"/>
      <c r="I1145" s="39"/>
      <c r="J1145" s="39"/>
      <c r="K1145" s="39" t="s">
        <v>652</v>
      </c>
      <c r="L1145" s="39" t="s">
        <v>653</v>
      </c>
      <c r="M1145" s="39" t="s">
        <v>2887</v>
      </c>
      <c r="N1145" s="39" t="s">
        <v>519</v>
      </c>
      <c r="O1145" s="39" t="s">
        <v>2870</v>
      </c>
      <c r="P1145" s="39" t="str">
        <f t="shared" si="17"/>
        <v>CCM Born</v>
      </c>
      <c r="Q1145" s="39">
        <v>263</v>
      </c>
      <c r="R1145" s="68" t="s">
        <v>2</v>
      </c>
    </row>
    <row r="1146" spans="1:18" x14ac:dyDescent="0.3">
      <c r="A1146" s="67" t="s">
        <v>5737</v>
      </c>
      <c r="B1146" s="39" t="s">
        <v>3912</v>
      </c>
      <c r="C1146" s="39"/>
      <c r="D1146" s="39"/>
      <c r="E1146" s="39"/>
      <c r="F1146" s="39"/>
      <c r="G1146" s="39"/>
      <c r="H1146" s="39"/>
      <c r="I1146" s="39"/>
      <c r="J1146" s="39"/>
      <c r="K1146" s="39" t="s">
        <v>2211</v>
      </c>
      <c r="L1146" s="39" t="s">
        <v>2212</v>
      </c>
      <c r="M1146" s="39" t="s">
        <v>2887</v>
      </c>
      <c r="N1146" s="39" t="s">
        <v>519</v>
      </c>
      <c r="O1146" s="39" t="s">
        <v>2870</v>
      </c>
      <c r="P1146" s="39" t="str">
        <f t="shared" si="17"/>
        <v>CCM Born</v>
      </c>
      <c r="Q1146" s="39">
        <v>155</v>
      </c>
      <c r="R1146" s="68" t="s">
        <v>2</v>
      </c>
    </row>
    <row r="1147" spans="1:18" x14ac:dyDescent="0.3">
      <c r="A1147" s="67" t="s">
        <v>5738</v>
      </c>
      <c r="B1147" s="39" t="s">
        <v>3913</v>
      </c>
      <c r="C1147" s="39"/>
      <c r="D1147" s="39"/>
      <c r="E1147" s="39"/>
      <c r="F1147" s="39"/>
      <c r="G1147" s="39"/>
      <c r="H1147" s="39"/>
      <c r="I1147" s="39"/>
      <c r="J1147" s="39"/>
      <c r="K1147" s="39" t="s">
        <v>2371</v>
      </c>
      <c r="L1147" s="39" t="s">
        <v>2372</v>
      </c>
      <c r="M1147" s="39" t="s">
        <v>2887</v>
      </c>
      <c r="N1147" s="39" t="s">
        <v>519</v>
      </c>
      <c r="O1147" s="39" t="s">
        <v>2870</v>
      </c>
      <c r="P1147" s="39" t="str">
        <f t="shared" si="17"/>
        <v>CCM Born</v>
      </c>
      <c r="Q1147" s="39">
        <v>32</v>
      </c>
      <c r="R1147" s="68" t="s">
        <v>2</v>
      </c>
    </row>
    <row r="1148" spans="1:18" x14ac:dyDescent="0.3">
      <c r="A1148" s="67" t="s">
        <v>5739</v>
      </c>
      <c r="B1148" s="39" t="s">
        <v>3914</v>
      </c>
      <c r="C1148" s="39"/>
      <c r="D1148" s="39"/>
      <c r="E1148" s="39"/>
      <c r="F1148" s="39"/>
      <c r="G1148" s="39"/>
      <c r="H1148" s="39"/>
      <c r="I1148" s="39"/>
      <c r="J1148" s="39"/>
      <c r="K1148" s="39" t="s">
        <v>2178</v>
      </c>
      <c r="L1148" s="39" t="s">
        <v>2179</v>
      </c>
      <c r="M1148" s="39" t="s">
        <v>2887</v>
      </c>
      <c r="N1148" s="39" t="s">
        <v>519</v>
      </c>
      <c r="O1148" s="39" t="s">
        <v>2870</v>
      </c>
      <c r="P1148" s="39" t="str">
        <f t="shared" si="17"/>
        <v>CCM Born</v>
      </c>
      <c r="Q1148" s="39">
        <v>57</v>
      </c>
      <c r="R1148" s="68" t="s">
        <v>2</v>
      </c>
    </row>
    <row r="1149" spans="1:18" x14ac:dyDescent="0.3">
      <c r="A1149" s="67" t="s">
        <v>5740</v>
      </c>
      <c r="B1149" s="39" t="s">
        <v>3915</v>
      </c>
      <c r="C1149" s="39"/>
      <c r="D1149" s="39"/>
      <c r="E1149" s="39"/>
      <c r="F1149" s="39"/>
      <c r="G1149" s="39"/>
      <c r="H1149" s="39"/>
      <c r="I1149" s="39"/>
      <c r="J1149" s="39"/>
      <c r="K1149" s="39" t="s">
        <v>2100</v>
      </c>
      <c r="L1149" s="39" t="s">
        <v>2101</v>
      </c>
      <c r="M1149" s="39" t="s">
        <v>2887</v>
      </c>
      <c r="N1149" s="39" t="s">
        <v>519</v>
      </c>
      <c r="O1149" s="39" t="s">
        <v>2870</v>
      </c>
      <c r="P1149" s="39" t="str">
        <f t="shared" si="17"/>
        <v>CCM Born</v>
      </c>
      <c r="Q1149" s="39">
        <v>115</v>
      </c>
      <c r="R1149" s="68" t="s">
        <v>2</v>
      </c>
    </row>
    <row r="1150" spans="1:18" x14ac:dyDescent="0.3">
      <c r="A1150" s="67" t="s">
        <v>5741</v>
      </c>
      <c r="B1150" s="39" t="s">
        <v>3916</v>
      </c>
      <c r="C1150" s="39"/>
      <c r="D1150" s="39"/>
      <c r="E1150" s="39"/>
      <c r="F1150" s="39"/>
      <c r="G1150" s="39"/>
      <c r="H1150" s="39"/>
      <c r="I1150" s="39"/>
      <c r="J1150" s="39"/>
      <c r="K1150" s="39" t="s">
        <v>2211</v>
      </c>
      <c r="L1150" s="39" t="s">
        <v>2212</v>
      </c>
      <c r="M1150" s="39" t="s">
        <v>2887</v>
      </c>
      <c r="N1150" s="39" t="s">
        <v>519</v>
      </c>
      <c r="O1150" s="39" t="s">
        <v>2870</v>
      </c>
      <c r="P1150" s="39" t="str">
        <f t="shared" si="17"/>
        <v>CCM Born</v>
      </c>
      <c r="Q1150" s="39">
        <v>2</v>
      </c>
      <c r="R1150" s="68" t="s">
        <v>2</v>
      </c>
    </row>
    <row r="1151" spans="1:18" x14ac:dyDescent="0.3">
      <c r="A1151" s="67" t="s">
        <v>5742</v>
      </c>
      <c r="B1151" s="39" t="s">
        <v>3260</v>
      </c>
      <c r="C1151" s="39"/>
      <c r="D1151" s="39"/>
      <c r="E1151" s="39"/>
      <c r="F1151" s="39"/>
      <c r="G1151" s="39"/>
      <c r="H1151" s="39"/>
      <c r="I1151" s="39"/>
      <c r="J1151" s="39"/>
      <c r="K1151" s="39" t="s">
        <v>547</v>
      </c>
      <c r="L1151" s="39" t="s">
        <v>548</v>
      </c>
      <c r="M1151" s="39" t="s">
        <v>2878</v>
      </c>
      <c r="N1151" s="39" t="s">
        <v>541</v>
      </c>
      <c r="O1151" s="39" t="s">
        <v>2870</v>
      </c>
      <c r="P1151" s="39" t="str">
        <f t="shared" si="17"/>
        <v>CCM Born</v>
      </c>
      <c r="Q1151" s="39">
        <v>1</v>
      </c>
      <c r="R1151" s="68" t="s">
        <v>2</v>
      </c>
    </row>
    <row r="1152" spans="1:18" x14ac:dyDescent="0.3">
      <c r="A1152" s="67" t="s">
        <v>5743</v>
      </c>
      <c r="B1152" s="39" t="s">
        <v>3261</v>
      </c>
      <c r="C1152" s="39"/>
      <c r="D1152" s="39"/>
      <c r="E1152" s="39"/>
      <c r="F1152" s="39"/>
      <c r="G1152" s="39"/>
      <c r="H1152" s="39"/>
      <c r="I1152" s="39"/>
      <c r="J1152" s="39"/>
      <c r="K1152" s="39" t="s">
        <v>6754</v>
      </c>
      <c r="L1152" s="39" t="s">
        <v>6755</v>
      </c>
      <c r="M1152" s="39" t="s">
        <v>2880</v>
      </c>
      <c r="N1152" s="39" t="s">
        <v>64</v>
      </c>
      <c r="O1152" s="39" t="s">
        <v>2870</v>
      </c>
      <c r="P1152" s="39" t="str">
        <f t="shared" si="17"/>
        <v>CCM Born</v>
      </c>
      <c r="Q1152" s="39">
        <v>1</v>
      </c>
      <c r="R1152" s="68" t="s">
        <v>2</v>
      </c>
    </row>
    <row r="1153" spans="1:18" x14ac:dyDescent="0.3">
      <c r="A1153" s="67" t="s">
        <v>5744</v>
      </c>
      <c r="B1153" s="39" t="s">
        <v>3262</v>
      </c>
      <c r="C1153" s="39"/>
      <c r="D1153" s="39"/>
      <c r="E1153" s="39"/>
      <c r="F1153" s="39"/>
      <c r="G1153" s="39"/>
      <c r="H1153" s="39"/>
      <c r="I1153" s="39"/>
      <c r="J1153" s="39"/>
      <c r="K1153" s="39" t="s">
        <v>551</v>
      </c>
      <c r="L1153" s="39" t="s">
        <v>552</v>
      </c>
      <c r="M1153" s="39" t="s">
        <v>2878</v>
      </c>
      <c r="N1153" s="39" t="s">
        <v>541</v>
      </c>
      <c r="O1153" s="39" t="s">
        <v>2870</v>
      </c>
      <c r="P1153" s="39" t="str">
        <f t="shared" si="17"/>
        <v>CCM Born</v>
      </c>
      <c r="Q1153" s="39">
        <v>1</v>
      </c>
      <c r="R1153" s="68" t="s">
        <v>2</v>
      </c>
    </row>
    <row r="1154" spans="1:18" x14ac:dyDescent="0.3">
      <c r="A1154" s="67" t="s">
        <v>5745</v>
      </c>
      <c r="B1154" s="39" t="s">
        <v>3683</v>
      </c>
      <c r="C1154" s="39"/>
      <c r="D1154" s="39"/>
      <c r="E1154" s="39"/>
      <c r="F1154" s="39"/>
      <c r="G1154" s="39"/>
      <c r="H1154" s="39"/>
      <c r="I1154" s="39"/>
      <c r="J1154" s="39"/>
      <c r="K1154" s="39" t="s">
        <v>910</v>
      </c>
      <c r="L1154" s="39" t="s">
        <v>911</v>
      </c>
      <c r="M1154" s="39" t="s">
        <v>2991</v>
      </c>
      <c r="N1154" s="39" t="s">
        <v>17</v>
      </c>
      <c r="O1154" s="39" t="s">
        <v>2870</v>
      </c>
      <c r="P1154" s="39" t="str">
        <f t="shared" si="17"/>
        <v>CCM Born</v>
      </c>
      <c r="Q1154" s="39">
        <v>10</v>
      </c>
      <c r="R1154" s="68" t="s">
        <v>2</v>
      </c>
    </row>
    <row r="1155" spans="1:18" x14ac:dyDescent="0.3">
      <c r="A1155" s="67" t="s">
        <v>5746</v>
      </c>
      <c r="B1155" s="39" t="s">
        <v>3684</v>
      </c>
      <c r="C1155" s="39"/>
      <c r="D1155" s="39"/>
      <c r="E1155" s="39"/>
      <c r="F1155" s="39"/>
      <c r="G1155" s="39"/>
      <c r="H1155" s="39"/>
      <c r="I1155" s="39"/>
      <c r="J1155" s="39"/>
      <c r="K1155" s="39" t="s">
        <v>2872</v>
      </c>
      <c r="L1155" s="39" t="s">
        <v>6701</v>
      </c>
      <c r="M1155" s="39" t="s">
        <v>2873</v>
      </c>
      <c r="N1155" s="39" t="s">
        <v>6700</v>
      </c>
      <c r="O1155" s="39" t="s">
        <v>2870</v>
      </c>
      <c r="P1155" s="39" t="str">
        <f t="shared" si="17"/>
        <v>CCM Born</v>
      </c>
      <c r="Q1155" s="39">
        <v>7</v>
      </c>
      <c r="R1155" s="68" t="s">
        <v>2</v>
      </c>
    </row>
    <row r="1156" spans="1:18" x14ac:dyDescent="0.3">
      <c r="A1156" s="67" t="s">
        <v>5747</v>
      </c>
      <c r="B1156" s="39" t="s">
        <v>3685</v>
      </c>
      <c r="C1156" s="39"/>
      <c r="D1156" s="39"/>
      <c r="E1156" s="39"/>
      <c r="F1156" s="39"/>
      <c r="G1156" s="39"/>
      <c r="H1156" s="39"/>
      <c r="I1156" s="39"/>
      <c r="J1156" s="39"/>
      <c r="K1156" s="39" t="s">
        <v>2872</v>
      </c>
      <c r="L1156" s="39" t="s">
        <v>6701</v>
      </c>
      <c r="M1156" s="39" t="s">
        <v>2873</v>
      </c>
      <c r="N1156" s="39" t="s">
        <v>6700</v>
      </c>
      <c r="O1156" s="39" t="s">
        <v>2870</v>
      </c>
      <c r="P1156" s="39" t="str">
        <f t="shared" si="17"/>
        <v>CCM Born</v>
      </c>
      <c r="Q1156" s="39">
        <v>2</v>
      </c>
      <c r="R1156" s="68" t="s">
        <v>2</v>
      </c>
    </row>
    <row r="1157" spans="1:18" x14ac:dyDescent="0.3">
      <c r="A1157" s="67" t="s">
        <v>5748</v>
      </c>
      <c r="B1157" s="39" t="s">
        <v>3917</v>
      </c>
      <c r="C1157" s="39"/>
      <c r="D1157" s="39"/>
      <c r="E1157" s="39"/>
      <c r="F1157" s="39"/>
      <c r="G1157" s="39"/>
      <c r="H1157" s="39"/>
      <c r="I1157" s="39"/>
      <c r="J1157" s="39"/>
      <c r="K1157" s="39" t="s">
        <v>2572</v>
      </c>
      <c r="L1157" s="39" t="s">
        <v>2573</v>
      </c>
      <c r="M1157" s="39" t="s">
        <v>2880</v>
      </c>
      <c r="N1157" s="39" t="s">
        <v>64</v>
      </c>
      <c r="O1157" s="39" t="s">
        <v>2870</v>
      </c>
      <c r="P1157" s="39" t="str">
        <f t="shared" si="17"/>
        <v>CCM Born</v>
      </c>
      <c r="Q1157" s="39">
        <v>1</v>
      </c>
      <c r="R1157" s="68" t="s">
        <v>2</v>
      </c>
    </row>
    <row r="1158" spans="1:18" x14ac:dyDescent="0.3">
      <c r="A1158" s="67" t="s">
        <v>5749</v>
      </c>
      <c r="B1158" s="39" t="s">
        <v>3918</v>
      </c>
      <c r="C1158" s="39"/>
      <c r="D1158" s="39"/>
      <c r="E1158" s="39"/>
      <c r="F1158" s="39"/>
      <c r="G1158" s="39"/>
      <c r="H1158" s="39"/>
      <c r="I1158" s="39"/>
      <c r="J1158" s="39"/>
      <c r="K1158" s="39" t="s">
        <v>3280</v>
      </c>
      <c r="L1158" s="39" t="s">
        <v>6714</v>
      </c>
      <c r="M1158" s="39" t="s">
        <v>2873</v>
      </c>
      <c r="N1158" s="39" t="s">
        <v>6700</v>
      </c>
      <c r="O1158" s="39" t="s">
        <v>2870</v>
      </c>
      <c r="P1158" s="39" t="str">
        <f t="shared" si="17"/>
        <v>CCM Born</v>
      </c>
      <c r="Q1158" s="39">
        <v>4</v>
      </c>
      <c r="R1158" s="68" t="s">
        <v>2</v>
      </c>
    </row>
    <row r="1159" spans="1:18" x14ac:dyDescent="0.3">
      <c r="A1159" s="67" t="s">
        <v>5750</v>
      </c>
      <c r="B1159" s="39" t="s">
        <v>3056</v>
      </c>
      <c r="C1159" s="39"/>
      <c r="D1159" s="39"/>
      <c r="E1159" s="39"/>
      <c r="F1159" s="39"/>
      <c r="G1159" s="39"/>
      <c r="H1159" s="39"/>
      <c r="I1159" s="39"/>
      <c r="J1159" s="39"/>
      <c r="K1159" s="39" t="s">
        <v>3054</v>
      </c>
      <c r="L1159" s="39" t="s">
        <v>6709</v>
      </c>
      <c r="M1159" s="39" t="s">
        <v>2884</v>
      </c>
      <c r="N1159" s="39" t="s">
        <v>139</v>
      </c>
      <c r="O1159" s="39" t="s">
        <v>2870</v>
      </c>
      <c r="P1159" s="39" t="str">
        <f t="shared" si="17"/>
        <v>CCM Born</v>
      </c>
      <c r="Q1159" s="39">
        <v>1</v>
      </c>
      <c r="R1159" s="68" t="s">
        <v>2</v>
      </c>
    </row>
    <row r="1160" spans="1:18" x14ac:dyDescent="0.3">
      <c r="A1160" s="67" t="s">
        <v>5751</v>
      </c>
      <c r="B1160" s="39" t="s">
        <v>3058</v>
      </c>
      <c r="C1160" s="39"/>
      <c r="D1160" s="39"/>
      <c r="E1160" s="39"/>
      <c r="F1160" s="39"/>
      <c r="G1160" s="39"/>
      <c r="H1160" s="39"/>
      <c r="I1160" s="39"/>
      <c r="J1160" s="39"/>
      <c r="K1160" s="39" t="s">
        <v>3059</v>
      </c>
      <c r="L1160" s="39" t="s">
        <v>6710</v>
      </c>
      <c r="M1160" s="39" t="s">
        <v>2884</v>
      </c>
      <c r="N1160" s="39" t="s">
        <v>139</v>
      </c>
      <c r="O1160" s="39" t="s">
        <v>2870</v>
      </c>
      <c r="P1160" s="39" t="str">
        <f t="shared" ref="P1160:P1223" si="18">_xlfn.XLOOKUP(O1160,$X$12:$X$14,$Z$12:$Z$14)</f>
        <v>CCM Born</v>
      </c>
      <c r="Q1160" s="39">
        <v>1</v>
      </c>
      <c r="R1160" s="68" t="s">
        <v>2</v>
      </c>
    </row>
    <row r="1161" spans="1:18" x14ac:dyDescent="0.3">
      <c r="A1161" s="67" t="s">
        <v>5752</v>
      </c>
      <c r="B1161" s="39" t="s">
        <v>3060</v>
      </c>
      <c r="C1161" s="39"/>
      <c r="D1161" s="39"/>
      <c r="E1161" s="39"/>
      <c r="F1161" s="39"/>
      <c r="G1161" s="39"/>
      <c r="H1161" s="39"/>
      <c r="I1161" s="39"/>
      <c r="J1161" s="39"/>
      <c r="K1161" s="39" t="s">
        <v>3059</v>
      </c>
      <c r="L1161" s="39" t="s">
        <v>6710</v>
      </c>
      <c r="M1161" s="39" t="s">
        <v>2884</v>
      </c>
      <c r="N1161" s="39" t="s">
        <v>139</v>
      </c>
      <c r="O1161" s="39" t="s">
        <v>2870</v>
      </c>
      <c r="P1161" s="39" t="str">
        <f t="shared" si="18"/>
        <v>CCM Born</v>
      </c>
      <c r="Q1161" s="39">
        <v>1</v>
      </c>
      <c r="R1161" s="68" t="s">
        <v>2</v>
      </c>
    </row>
    <row r="1162" spans="1:18" x14ac:dyDescent="0.3">
      <c r="A1162" s="67" t="s">
        <v>5753</v>
      </c>
      <c r="B1162" s="39" t="s">
        <v>3068</v>
      </c>
      <c r="C1162" s="39"/>
      <c r="D1162" s="39"/>
      <c r="E1162" s="39"/>
      <c r="F1162" s="39"/>
      <c r="G1162" s="39"/>
      <c r="H1162" s="39"/>
      <c r="I1162" s="39"/>
      <c r="J1162" s="39"/>
      <c r="K1162" s="39" t="s">
        <v>6728</v>
      </c>
      <c r="L1162" s="39" t="s">
        <v>6729</v>
      </c>
      <c r="M1162" s="39" t="s">
        <v>2873</v>
      </c>
      <c r="N1162" s="39" t="s">
        <v>6700</v>
      </c>
      <c r="O1162" s="39" t="s">
        <v>2870</v>
      </c>
      <c r="P1162" s="39" t="str">
        <f t="shared" si="18"/>
        <v>CCM Born</v>
      </c>
      <c r="Q1162" s="39">
        <v>1</v>
      </c>
      <c r="R1162" s="68" t="s">
        <v>2</v>
      </c>
    </row>
    <row r="1163" spans="1:18" x14ac:dyDescent="0.3">
      <c r="A1163" s="67" t="s">
        <v>5754</v>
      </c>
      <c r="B1163" s="39" t="s">
        <v>3069</v>
      </c>
      <c r="C1163" s="39"/>
      <c r="D1163" s="39"/>
      <c r="E1163" s="39"/>
      <c r="F1163" s="39"/>
      <c r="G1163" s="39"/>
      <c r="H1163" s="39"/>
      <c r="I1163" s="39"/>
      <c r="J1163" s="39"/>
      <c r="K1163" s="39" t="s">
        <v>2872</v>
      </c>
      <c r="L1163" s="39" t="s">
        <v>6701</v>
      </c>
      <c r="M1163" s="39" t="s">
        <v>2884</v>
      </c>
      <c r="N1163" s="39" t="s">
        <v>139</v>
      </c>
      <c r="O1163" s="39" t="s">
        <v>2870</v>
      </c>
      <c r="P1163" s="39" t="str">
        <f t="shared" si="18"/>
        <v>CCM Born</v>
      </c>
      <c r="Q1163" s="39">
        <v>1</v>
      </c>
      <c r="R1163" s="68" t="s">
        <v>2</v>
      </c>
    </row>
    <row r="1164" spans="1:18" x14ac:dyDescent="0.3">
      <c r="A1164" s="67" t="s">
        <v>5755</v>
      </c>
      <c r="B1164" s="39" t="s">
        <v>3071</v>
      </c>
      <c r="C1164" s="39"/>
      <c r="D1164" s="39"/>
      <c r="E1164" s="39"/>
      <c r="F1164" s="39"/>
      <c r="G1164" s="39"/>
      <c r="H1164" s="39"/>
      <c r="I1164" s="39"/>
      <c r="J1164" s="39"/>
      <c r="K1164" s="39" t="s">
        <v>6728</v>
      </c>
      <c r="L1164" s="39" t="s">
        <v>6729</v>
      </c>
      <c r="M1164" s="39" t="s">
        <v>2873</v>
      </c>
      <c r="N1164" s="39" t="s">
        <v>6700</v>
      </c>
      <c r="O1164" s="39" t="s">
        <v>2870</v>
      </c>
      <c r="P1164" s="39" t="str">
        <f t="shared" si="18"/>
        <v>CCM Born</v>
      </c>
      <c r="Q1164" s="39">
        <v>1</v>
      </c>
      <c r="R1164" s="68" t="s">
        <v>2</v>
      </c>
    </row>
    <row r="1165" spans="1:18" x14ac:dyDescent="0.3">
      <c r="A1165" s="67" t="s">
        <v>5756</v>
      </c>
      <c r="B1165" s="39" t="s">
        <v>3066</v>
      </c>
      <c r="C1165" s="39"/>
      <c r="D1165" s="39"/>
      <c r="E1165" s="39"/>
      <c r="F1165" s="39"/>
      <c r="G1165" s="39"/>
      <c r="H1165" s="39"/>
      <c r="I1165" s="39"/>
      <c r="J1165" s="39"/>
      <c r="K1165" s="39" t="s">
        <v>2872</v>
      </c>
      <c r="L1165" s="39" t="s">
        <v>6701</v>
      </c>
      <c r="M1165" s="39" t="s">
        <v>2873</v>
      </c>
      <c r="N1165" s="39" t="s">
        <v>6700</v>
      </c>
      <c r="O1165" s="39" t="s">
        <v>2870</v>
      </c>
      <c r="P1165" s="39" t="str">
        <f t="shared" si="18"/>
        <v>CCM Born</v>
      </c>
      <c r="Q1165" s="39">
        <v>1</v>
      </c>
      <c r="R1165" s="68" t="s">
        <v>2</v>
      </c>
    </row>
    <row r="1166" spans="1:18" x14ac:dyDescent="0.3">
      <c r="A1166" s="67" t="s">
        <v>5757</v>
      </c>
      <c r="B1166" s="39" t="s">
        <v>3717</v>
      </c>
      <c r="C1166" s="39"/>
      <c r="D1166" s="39"/>
      <c r="E1166" s="39"/>
      <c r="F1166" s="39"/>
      <c r="G1166" s="39"/>
      <c r="H1166" s="39"/>
      <c r="I1166" s="39"/>
      <c r="J1166" s="39"/>
      <c r="K1166" s="39" t="s">
        <v>2872</v>
      </c>
      <c r="L1166" s="39" t="s">
        <v>6701</v>
      </c>
      <c r="M1166" s="39" t="s">
        <v>2873</v>
      </c>
      <c r="N1166" s="39" t="s">
        <v>6700</v>
      </c>
      <c r="O1166" s="39" t="s">
        <v>2870</v>
      </c>
      <c r="P1166" s="39" t="str">
        <f t="shared" si="18"/>
        <v>CCM Born</v>
      </c>
      <c r="Q1166" s="39">
        <v>1</v>
      </c>
      <c r="R1166" s="68" t="s">
        <v>2</v>
      </c>
    </row>
    <row r="1167" spans="1:18" x14ac:dyDescent="0.3">
      <c r="A1167" s="67" t="s">
        <v>5758</v>
      </c>
      <c r="B1167" s="39" t="s">
        <v>3718</v>
      </c>
      <c r="C1167" s="39"/>
      <c r="D1167" s="39"/>
      <c r="E1167" s="39"/>
      <c r="F1167" s="39"/>
      <c r="G1167" s="39"/>
      <c r="H1167" s="39"/>
      <c r="I1167" s="39"/>
      <c r="J1167" s="39"/>
      <c r="K1167" s="39" t="s">
        <v>2882</v>
      </c>
      <c r="L1167" s="39" t="s">
        <v>6702</v>
      </c>
      <c r="M1167" s="39" t="s">
        <v>2880</v>
      </c>
      <c r="N1167" s="39" t="s">
        <v>64</v>
      </c>
      <c r="O1167" s="39" t="s">
        <v>2870</v>
      </c>
      <c r="P1167" s="39" t="str">
        <f t="shared" si="18"/>
        <v>CCM Born</v>
      </c>
      <c r="Q1167" s="39">
        <v>1</v>
      </c>
      <c r="R1167" s="68" t="s">
        <v>2</v>
      </c>
    </row>
    <row r="1168" spans="1:18" x14ac:dyDescent="0.3">
      <c r="A1168" s="67" t="s">
        <v>5759</v>
      </c>
      <c r="B1168" s="39" t="s">
        <v>3719</v>
      </c>
      <c r="C1168" s="39"/>
      <c r="D1168" s="39"/>
      <c r="E1168" s="39"/>
      <c r="F1168" s="39"/>
      <c r="G1168" s="39"/>
      <c r="H1168" s="39"/>
      <c r="I1168" s="39"/>
      <c r="J1168" s="39"/>
      <c r="K1168" s="39" t="s">
        <v>2872</v>
      </c>
      <c r="L1168" s="39" t="s">
        <v>6701</v>
      </c>
      <c r="M1168" s="39" t="s">
        <v>2873</v>
      </c>
      <c r="N1168" s="39" t="s">
        <v>6700</v>
      </c>
      <c r="O1168" s="39" t="s">
        <v>2870</v>
      </c>
      <c r="P1168" s="39" t="str">
        <f t="shared" si="18"/>
        <v>CCM Born</v>
      </c>
      <c r="Q1168" s="39">
        <v>1</v>
      </c>
      <c r="R1168" s="68" t="s">
        <v>2</v>
      </c>
    </row>
    <row r="1169" spans="1:18" x14ac:dyDescent="0.3">
      <c r="A1169" s="67" t="s">
        <v>5760</v>
      </c>
      <c r="B1169" s="39" t="s">
        <v>3919</v>
      </c>
      <c r="C1169" s="39"/>
      <c r="D1169" s="39"/>
      <c r="E1169" s="39"/>
      <c r="F1169" s="39"/>
      <c r="G1169" s="39"/>
      <c r="H1169" s="39"/>
      <c r="I1169" s="39"/>
      <c r="J1169" s="39"/>
      <c r="K1169" s="39" t="s">
        <v>3073</v>
      </c>
      <c r="L1169" s="39" t="s">
        <v>6712</v>
      </c>
      <c r="M1169" s="39" t="s">
        <v>2884</v>
      </c>
      <c r="N1169" s="39" t="s">
        <v>139</v>
      </c>
      <c r="O1169" s="39" t="s">
        <v>2870</v>
      </c>
      <c r="P1169" s="39" t="str">
        <f t="shared" si="18"/>
        <v>CCM Born</v>
      </c>
      <c r="Q1169" s="39">
        <v>25</v>
      </c>
      <c r="R1169" s="68" t="s">
        <v>2</v>
      </c>
    </row>
    <row r="1170" spans="1:18" x14ac:dyDescent="0.3">
      <c r="A1170" s="67" t="s">
        <v>5761</v>
      </c>
      <c r="B1170" s="39" t="s">
        <v>3920</v>
      </c>
      <c r="C1170" s="39"/>
      <c r="D1170" s="39"/>
      <c r="E1170" s="39"/>
      <c r="F1170" s="39"/>
      <c r="G1170" s="39"/>
      <c r="H1170" s="39"/>
      <c r="I1170" s="39"/>
      <c r="J1170" s="39"/>
      <c r="K1170" s="39" t="s">
        <v>3073</v>
      </c>
      <c r="L1170" s="39" t="s">
        <v>6712</v>
      </c>
      <c r="M1170" s="39" t="s">
        <v>2884</v>
      </c>
      <c r="N1170" s="39" t="s">
        <v>139</v>
      </c>
      <c r="O1170" s="39" t="s">
        <v>2870</v>
      </c>
      <c r="P1170" s="39" t="str">
        <f t="shared" si="18"/>
        <v>CCM Born</v>
      </c>
      <c r="Q1170" s="39">
        <v>1</v>
      </c>
      <c r="R1170" s="68" t="s">
        <v>2</v>
      </c>
    </row>
    <row r="1171" spans="1:18" x14ac:dyDescent="0.3">
      <c r="A1171" s="67" t="s">
        <v>5762</v>
      </c>
      <c r="B1171" s="39" t="s">
        <v>3921</v>
      </c>
      <c r="C1171" s="39"/>
      <c r="D1171" s="39"/>
      <c r="E1171" s="39"/>
      <c r="F1171" s="39"/>
      <c r="G1171" s="39"/>
      <c r="H1171" s="39"/>
      <c r="I1171" s="39"/>
      <c r="J1171" s="39"/>
      <c r="K1171" s="39" t="s">
        <v>3073</v>
      </c>
      <c r="L1171" s="39" t="s">
        <v>6712</v>
      </c>
      <c r="M1171" s="39" t="s">
        <v>2884</v>
      </c>
      <c r="N1171" s="39" t="s">
        <v>139</v>
      </c>
      <c r="O1171" s="39" t="s">
        <v>2870</v>
      </c>
      <c r="P1171" s="39" t="str">
        <f t="shared" si="18"/>
        <v>CCM Born</v>
      </c>
      <c r="Q1171" s="39">
        <v>2</v>
      </c>
      <c r="R1171" s="68" t="s">
        <v>2</v>
      </c>
    </row>
    <row r="1172" spans="1:18" x14ac:dyDescent="0.3">
      <c r="A1172" s="67" t="s">
        <v>5763</v>
      </c>
      <c r="B1172" s="39" t="s">
        <v>3922</v>
      </c>
      <c r="C1172" s="39"/>
      <c r="D1172" s="39"/>
      <c r="E1172" s="39"/>
      <c r="F1172" s="39"/>
      <c r="G1172" s="39"/>
      <c r="H1172" s="39"/>
      <c r="I1172" s="39"/>
      <c r="J1172" s="39"/>
      <c r="K1172" s="39" t="s">
        <v>3073</v>
      </c>
      <c r="L1172" s="39" t="s">
        <v>6712</v>
      </c>
      <c r="M1172" s="39" t="s">
        <v>2884</v>
      </c>
      <c r="N1172" s="39" t="s">
        <v>139</v>
      </c>
      <c r="O1172" s="39" t="s">
        <v>2870</v>
      </c>
      <c r="P1172" s="39" t="str">
        <f t="shared" si="18"/>
        <v>CCM Born</v>
      </c>
      <c r="Q1172" s="39">
        <v>2</v>
      </c>
      <c r="R1172" s="68" t="s">
        <v>2</v>
      </c>
    </row>
    <row r="1173" spans="1:18" x14ac:dyDescent="0.3">
      <c r="A1173" s="67" t="s">
        <v>5764</v>
      </c>
      <c r="B1173" s="39" t="s">
        <v>3923</v>
      </c>
      <c r="C1173" s="39"/>
      <c r="D1173" s="39"/>
      <c r="E1173" s="39"/>
      <c r="F1173" s="39"/>
      <c r="G1173" s="39"/>
      <c r="H1173" s="39"/>
      <c r="I1173" s="39"/>
      <c r="J1173" s="39"/>
      <c r="K1173" s="39" t="s">
        <v>3073</v>
      </c>
      <c r="L1173" s="39" t="s">
        <v>6712</v>
      </c>
      <c r="M1173" s="39" t="s">
        <v>2884</v>
      </c>
      <c r="N1173" s="39" t="s">
        <v>139</v>
      </c>
      <c r="O1173" s="39" t="s">
        <v>2870</v>
      </c>
      <c r="P1173" s="39" t="str">
        <f t="shared" si="18"/>
        <v>CCM Born</v>
      </c>
      <c r="Q1173" s="39">
        <v>3</v>
      </c>
      <c r="R1173" s="68" t="s">
        <v>2</v>
      </c>
    </row>
    <row r="1174" spans="1:18" x14ac:dyDescent="0.3">
      <c r="A1174" s="67" t="s">
        <v>5765</v>
      </c>
      <c r="B1174" s="39" t="s">
        <v>3924</v>
      </c>
      <c r="C1174" s="39"/>
      <c r="D1174" s="39"/>
      <c r="E1174" s="39"/>
      <c r="F1174" s="39"/>
      <c r="G1174" s="39"/>
      <c r="H1174" s="39"/>
      <c r="I1174" s="39"/>
      <c r="J1174" s="39"/>
      <c r="K1174" s="39" t="s">
        <v>3073</v>
      </c>
      <c r="L1174" s="39" t="s">
        <v>6712</v>
      </c>
      <c r="M1174" s="39" t="s">
        <v>2884</v>
      </c>
      <c r="N1174" s="39" t="s">
        <v>139</v>
      </c>
      <c r="O1174" s="39" t="s">
        <v>2870</v>
      </c>
      <c r="P1174" s="39" t="str">
        <f t="shared" si="18"/>
        <v>CCM Born</v>
      </c>
      <c r="Q1174" s="39">
        <v>1</v>
      </c>
      <c r="R1174" s="68" t="s">
        <v>2</v>
      </c>
    </row>
    <row r="1175" spans="1:18" x14ac:dyDescent="0.3">
      <c r="A1175" s="67" t="s">
        <v>5766</v>
      </c>
      <c r="B1175" s="39" t="s">
        <v>3925</v>
      </c>
      <c r="C1175" s="39"/>
      <c r="D1175" s="39"/>
      <c r="E1175" s="39"/>
      <c r="F1175" s="39"/>
      <c r="G1175" s="39"/>
      <c r="H1175" s="39"/>
      <c r="I1175" s="39"/>
      <c r="J1175" s="39"/>
      <c r="K1175" s="39" t="s">
        <v>6728</v>
      </c>
      <c r="L1175" s="39" t="s">
        <v>6729</v>
      </c>
      <c r="M1175" s="39" t="s">
        <v>2873</v>
      </c>
      <c r="N1175" s="39" t="s">
        <v>6700</v>
      </c>
      <c r="O1175" s="39" t="s">
        <v>2870</v>
      </c>
      <c r="P1175" s="39" t="str">
        <f t="shared" si="18"/>
        <v>CCM Born</v>
      </c>
      <c r="Q1175" s="39">
        <v>1</v>
      </c>
      <c r="R1175" s="68" t="s">
        <v>2</v>
      </c>
    </row>
    <row r="1176" spans="1:18" x14ac:dyDescent="0.3">
      <c r="A1176" s="67" t="s">
        <v>5767</v>
      </c>
      <c r="B1176" s="39" t="s">
        <v>3741</v>
      </c>
      <c r="C1176" s="39"/>
      <c r="D1176" s="39"/>
      <c r="E1176" s="39"/>
      <c r="F1176" s="39"/>
      <c r="G1176" s="39"/>
      <c r="H1176" s="39"/>
      <c r="I1176" s="39"/>
      <c r="J1176" s="39"/>
      <c r="K1176" s="39" t="s">
        <v>2872</v>
      </c>
      <c r="L1176" s="39" t="s">
        <v>6701</v>
      </c>
      <c r="M1176" s="39" t="s">
        <v>2873</v>
      </c>
      <c r="N1176" s="39" t="s">
        <v>6700</v>
      </c>
      <c r="O1176" s="39" t="s">
        <v>2870</v>
      </c>
      <c r="P1176" s="39" t="str">
        <f t="shared" si="18"/>
        <v>CCM Born</v>
      </c>
      <c r="Q1176" s="39">
        <v>1</v>
      </c>
      <c r="R1176" s="68" t="s">
        <v>2</v>
      </c>
    </row>
    <row r="1177" spans="1:18" x14ac:dyDescent="0.3">
      <c r="A1177" s="67" t="s">
        <v>5768</v>
      </c>
      <c r="B1177" s="39" t="s">
        <v>3317</v>
      </c>
      <c r="C1177" s="39"/>
      <c r="D1177" s="39"/>
      <c r="E1177" s="39"/>
      <c r="F1177" s="39"/>
      <c r="G1177" s="39"/>
      <c r="H1177" s="39"/>
      <c r="I1177" s="39"/>
      <c r="J1177" s="39"/>
      <c r="K1177" s="39" t="s">
        <v>2657</v>
      </c>
      <c r="L1177" s="39" t="s">
        <v>2658</v>
      </c>
      <c r="M1177" s="39" t="s">
        <v>2880</v>
      </c>
      <c r="N1177" s="39" t="s">
        <v>64</v>
      </c>
      <c r="O1177" s="39" t="s">
        <v>2870</v>
      </c>
      <c r="P1177" s="39" t="str">
        <f t="shared" si="18"/>
        <v>CCM Born</v>
      </c>
      <c r="Q1177" s="39">
        <v>25</v>
      </c>
      <c r="R1177" s="68" t="s">
        <v>2</v>
      </c>
    </row>
    <row r="1178" spans="1:18" x14ac:dyDescent="0.3">
      <c r="A1178" s="67" t="s">
        <v>5769</v>
      </c>
      <c r="B1178" s="39" t="s">
        <v>3926</v>
      </c>
      <c r="C1178" s="39"/>
      <c r="D1178" s="39"/>
      <c r="E1178" s="39"/>
      <c r="F1178" s="39"/>
      <c r="G1178" s="39"/>
      <c r="H1178" s="39"/>
      <c r="I1178" s="39"/>
      <c r="J1178" s="39"/>
      <c r="K1178" s="39" t="s">
        <v>2882</v>
      </c>
      <c r="L1178" s="39" t="s">
        <v>6702</v>
      </c>
      <c r="M1178" s="39" t="s">
        <v>2880</v>
      </c>
      <c r="N1178" s="39" t="s">
        <v>64</v>
      </c>
      <c r="O1178" s="39" t="s">
        <v>2870</v>
      </c>
      <c r="P1178" s="39" t="str">
        <f t="shared" si="18"/>
        <v>CCM Born</v>
      </c>
      <c r="Q1178" s="39">
        <v>4</v>
      </c>
      <c r="R1178" s="68" t="s">
        <v>2</v>
      </c>
    </row>
    <row r="1179" spans="1:18" x14ac:dyDescent="0.3">
      <c r="A1179" s="67" t="s">
        <v>5770</v>
      </c>
      <c r="B1179" s="39" t="s">
        <v>3318</v>
      </c>
      <c r="C1179" s="39"/>
      <c r="D1179" s="39"/>
      <c r="E1179" s="39"/>
      <c r="F1179" s="39"/>
      <c r="G1179" s="39"/>
      <c r="H1179" s="39"/>
      <c r="I1179" s="39"/>
      <c r="J1179" s="39"/>
      <c r="K1179" s="39" t="s">
        <v>140</v>
      </c>
      <c r="L1179" s="39" t="s">
        <v>141</v>
      </c>
      <c r="M1179" s="39" t="s">
        <v>2884</v>
      </c>
      <c r="N1179" s="39" t="s">
        <v>139</v>
      </c>
      <c r="O1179" s="39" t="s">
        <v>2870</v>
      </c>
      <c r="P1179" s="39" t="str">
        <f t="shared" si="18"/>
        <v>CCM Born</v>
      </c>
      <c r="Q1179" s="39">
        <v>1</v>
      </c>
      <c r="R1179" s="68" t="s">
        <v>2</v>
      </c>
    </row>
    <row r="1180" spans="1:18" x14ac:dyDescent="0.3">
      <c r="A1180" s="67" t="s">
        <v>5771</v>
      </c>
      <c r="B1180" s="39" t="s">
        <v>3319</v>
      </c>
      <c r="C1180" s="39"/>
      <c r="D1180" s="39"/>
      <c r="E1180" s="39"/>
      <c r="F1180" s="39"/>
      <c r="G1180" s="39"/>
      <c r="H1180" s="39"/>
      <c r="I1180" s="39"/>
      <c r="J1180" s="39"/>
      <c r="K1180" s="39" t="s">
        <v>266</v>
      </c>
      <c r="L1180" s="39" t="s">
        <v>267</v>
      </c>
      <c r="M1180" s="39" t="s">
        <v>2884</v>
      </c>
      <c r="N1180" s="39" t="s">
        <v>139</v>
      </c>
      <c r="O1180" s="39" t="s">
        <v>2870</v>
      </c>
      <c r="P1180" s="39" t="str">
        <f t="shared" si="18"/>
        <v>CCM Born</v>
      </c>
      <c r="Q1180" s="39">
        <v>1</v>
      </c>
      <c r="R1180" s="68" t="s">
        <v>2</v>
      </c>
    </row>
    <row r="1181" spans="1:18" x14ac:dyDescent="0.3">
      <c r="A1181" s="67" t="s">
        <v>5772</v>
      </c>
      <c r="B1181" s="39" t="s">
        <v>3320</v>
      </c>
      <c r="C1181" s="39"/>
      <c r="D1181" s="39"/>
      <c r="E1181" s="39"/>
      <c r="F1181" s="39"/>
      <c r="G1181" s="39"/>
      <c r="H1181" s="39"/>
      <c r="I1181" s="39"/>
      <c r="J1181" s="39"/>
      <c r="K1181" s="39" t="s">
        <v>2607</v>
      </c>
      <c r="L1181" s="39" t="s">
        <v>2608</v>
      </c>
      <c r="M1181" s="39" t="s">
        <v>2880</v>
      </c>
      <c r="N1181" s="39" t="s">
        <v>64</v>
      </c>
      <c r="O1181" s="39" t="s">
        <v>2870</v>
      </c>
      <c r="P1181" s="39" t="str">
        <f t="shared" si="18"/>
        <v>CCM Born</v>
      </c>
      <c r="Q1181" s="39">
        <v>1</v>
      </c>
      <c r="R1181" s="68" t="s">
        <v>2</v>
      </c>
    </row>
    <row r="1182" spans="1:18" x14ac:dyDescent="0.3">
      <c r="A1182" s="67" t="s">
        <v>5773</v>
      </c>
      <c r="B1182" s="39" t="s">
        <v>3927</v>
      </c>
      <c r="C1182" s="39"/>
      <c r="D1182" s="39"/>
      <c r="E1182" s="39"/>
      <c r="F1182" s="39"/>
      <c r="G1182" s="39"/>
      <c r="H1182" s="39"/>
      <c r="I1182" s="39"/>
      <c r="J1182" s="39"/>
      <c r="K1182" s="39" t="s">
        <v>132</v>
      </c>
      <c r="L1182" s="39" t="s">
        <v>133</v>
      </c>
      <c r="M1182" s="39" t="s">
        <v>2869</v>
      </c>
      <c r="N1182" s="39" t="s">
        <v>89</v>
      </c>
      <c r="O1182" s="39" t="s">
        <v>2870</v>
      </c>
      <c r="P1182" s="39" t="str">
        <f t="shared" si="18"/>
        <v>CCM Born</v>
      </c>
      <c r="Q1182" s="39">
        <v>9</v>
      </c>
      <c r="R1182" s="68" t="s">
        <v>2</v>
      </c>
    </row>
    <row r="1183" spans="1:18" x14ac:dyDescent="0.3">
      <c r="A1183" s="67" t="s">
        <v>5774</v>
      </c>
      <c r="B1183" s="39" t="s">
        <v>3928</v>
      </c>
      <c r="C1183" s="39"/>
      <c r="D1183" s="39"/>
      <c r="E1183" s="39"/>
      <c r="F1183" s="39"/>
      <c r="G1183" s="39"/>
      <c r="H1183" s="39"/>
      <c r="I1183" s="39"/>
      <c r="J1183" s="39"/>
      <c r="K1183" s="39" t="s">
        <v>90</v>
      </c>
      <c r="L1183" s="39" t="s">
        <v>91</v>
      </c>
      <c r="M1183" s="39" t="s">
        <v>2869</v>
      </c>
      <c r="N1183" s="39" t="s">
        <v>89</v>
      </c>
      <c r="O1183" s="39" t="s">
        <v>2870</v>
      </c>
      <c r="P1183" s="39" t="str">
        <f t="shared" si="18"/>
        <v>CCM Born</v>
      </c>
      <c r="Q1183" s="39">
        <v>1</v>
      </c>
      <c r="R1183" s="68" t="s">
        <v>2</v>
      </c>
    </row>
    <row r="1184" spans="1:18" x14ac:dyDescent="0.3">
      <c r="A1184" s="67" t="s">
        <v>5775</v>
      </c>
      <c r="B1184" s="39" t="s">
        <v>3929</v>
      </c>
      <c r="C1184" s="39"/>
      <c r="D1184" s="39"/>
      <c r="E1184" s="39"/>
      <c r="F1184" s="39"/>
      <c r="G1184" s="39"/>
      <c r="H1184" s="39"/>
      <c r="I1184" s="39"/>
      <c r="J1184" s="39"/>
      <c r="K1184" s="39" t="s">
        <v>508</v>
      </c>
      <c r="L1184" s="39" t="s">
        <v>509</v>
      </c>
      <c r="M1184" s="39" t="s">
        <v>2869</v>
      </c>
      <c r="N1184" s="39" t="s">
        <v>89</v>
      </c>
      <c r="O1184" s="39" t="s">
        <v>2870</v>
      </c>
      <c r="P1184" s="39" t="str">
        <f t="shared" si="18"/>
        <v>CCM Born</v>
      </c>
      <c r="Q1184" s="39">
        <v>1</v>
      </c>
      <c r="R1184" s="68" t="s">
        <v>2</v>
      </c>
    </row>
    <row r="1185" spans="1:18" x14ac:dyDescent="0.3">
      <c r="A1185" s="67" t="s">
        <v>5776</v>
      </c>
      <c r="B1185" s="39" t="s">
        <v>3930</v>
      </c>
      <c r="C1185" s="39"/>
      <c r="D1185" s="39"/>
      <c r="E1185" s="39"/>
      <c r="F1185" s="39"/>
      <c r="G1185" s="39"/>
      <c r="H1185" s="39"/>
      <c r="I1185" s="39"/>
      <c r="J1185" s="39"/>
      <c r="K1185" s="39" t="s">
        <v>417</v>
      </c>
      <c r="L1185" s="39" t="s">
        <v>418</v>
      </c>
      <c r="M1185" s="39" t="s">
        <v>2869</v>
      </c>
      <c r="N1185" s="39" t="s">
        <v>89</v>
      </c>
      <c r="O1185" s="39" t="s">
        <v>2870</v>
      </c>
      <c r="P1185" s="39" t="str">
        <f t="shared" si="18"/>
        <v>CCM Born</v>
      </c>
      <c r="Q1185" s="39">
        <v>1</v>
      </c>
      <c r="R1185" s="68" t="s">
        <v>2</v>
      </c>
    </row>
    <row r="1186" spans="1:18" x14ac:dyDescent="0.3">
      <c r="A1186" s="67" t="s">
        <v>5777</v>
      </c>
      <c r="B1186" s="39" t="s">
        <v>2883</v>
      </c>
      <c r="C1186" s="39"/>
      <c r="D1186" s="39"/>
      <c r="E1186" s="39"/>
      <c r="F1186" s="39"/>
      <c r="G1186" s="39"/>
      <c r="H1186" s="39"/>
      <c r="I1186" s="39"/>
      <c r="J1186" s="39"/>
      <c r="K1186" s="39" t="s">
        <v>246</v>
      </c>
      <c r="L1186" s="39" t="s">
        <v>247</v>
      </c>
      <c r="M1186" s="39" t="s">
        <v>2884</v>
      </c>
      <c r="N1186" s="39" t="s">
        <v>139</v>
      </c>
      <c r="O1186" s="39" t="s">
        <v>2870</v>
      </c>
      <c r="P1186" s="39" t="str">
        <f t="shared" si="18"/>
        <v>CCM Born</v>
      </c>
      <c r="Q1186" s="39">
        <v>8</v>
      </c>
      <c r="R1186" s="68" t="s">
        <v>2</v>
      </c>
    </row>
    <row r="1187" spans="1:18" x14ac:dyDescent="0.3">
      <c r="A1187" s="67" t="s">
        <v>5778</v>
      </c>
      <c r="B1187" s="39" t="s">
        <v>2885</v>
      </c>
      <c r="C1187" s="39"/>
      <c r="D1187" s="39"/>
      <c r="E1187" s="39"/>
      <c r="F1187" s="39"/>
      <c r="G1187" s="39"/>
      <c r="H1187" s="39"/>
      <c r="I1187" s="39"/>
      <c r="J1187" s="39"/>
      <c r="K1187" s="39" t="s">
        <v>246</v>
      </c>
      <c r="L1187" s="39" t="s">
        <v>247</v>
      </c>
      <c r="M1187" s="39" t="s">
        <v>2884</v>
      </c>
      <c r="N1187" s="39" t="s">
        <v>139</v>
      </c>
      <c r="O1187" s="39" t="s">
        <v>2870</v>
      </c>
      <c r="P1187" s="39" t="str">
        <f t="shared" si="18"/>
        <v>CCM Born</v>
      </c>
      <c r="Q1187" s="39">
        <v>10</v>
      </c>
      <c r="R1187" s="68" t="s">
        <v>2</v>
      </c>
    </row>
    <row r="1188" spans="1:18" x14ac:dyDescent="0.3">
      <c r="A1188" s="67" t="s">
        <v>5779</v>
      </c>
      <c r="B1188" s="39" t="s">
        <v>3931</v>
      </c>
      <c r="C1188" s="39"/>
      <c r="D1188" s="39"/>
      <c r="E1188" s="39"/>
      <c r="F1188" s="39"/>
      <c r="G1188" s="39"/>
      <c r="H1188" s="39"/>
      <c r="I1188" s="39"/>
      <c r="J1188" s="39"/>
      <c r="K1188" s="39" t="s">
        <v>662</v>
      </c>
      <c r="L1188" s="39" t="s">
        <v>663</v>
      </c>
      <c r="M1188" s="39" t="s">
        <v>2887</v>
      </c>
      <c r="N1188" s="39" t="s">
        <v>519</v>
      </c>
      <c r="O1188" s="39" t="s">
        <v>2870</v>
      </c>
      <c r="P1188" s="39" t="str">
        <f t="shared" si="18"/>
        <v>CCM Born</v>
      </c>
      <c r="Q1188" s="39">
        <v>253</v>
      </c>
      <c r="R1188" s="68" t="s">
        <v>2</v>
      </c>
    </row>
    <row r="1189" spans="1:18" x14ac:dyDescent="0.3">
      <c r="A1189" s="67" t="s">
        <v>5780</v>
      </c>
      <c r="B1189" s="39" t="s">
        <v>3932</v>
      </c>
      <c r="C1189" s="39"/>
      <c r="D1189" s="39"/>
      <c r="E1189" s="39"/>
      <c r="F1189" s="39"/>
      <c r="G1189" s="39"/>
      <c r="H1189" s="39"/>
      <c r="I1189" s="39"/>
      <c r="J1189" s="39"/>
      <c r="K1189" s="39" t="s">
        <v>132</v>
      </c>
      <c r="L1189" s="39" t="s">
        <v>133</v>
      </c>
      <c r="M1189" s="39" t="s">
        <v>2869</v>
      </c>
      <c r="N1189" s="39" t="s">
        <v>89</v>
      </c>
      <c r="O1189" s="39" t="s">
        <v>2870</v>
      </c>
      <c r="P1189" s="39" t="str">
        <f t="shared" si="18"/>
        <v>CCM Born</v>
      </c>
      <c r="Q1189" s="39">
        <v>5</v>
      </c>
      <c r="R1189" s="68" t="s">
        <v>2</v>
      </c>
    </row>
    <row r="1190" spans="1:18" x14ac:dyDescent="0.3">
      <c r="A1190" s="67" t="s">
        <v>5781</v>
      </c>
      <c r="B1190" s="39" t="s">
        <v>3933</v>
      </c>
      <c r="C1190" s="39"/>
      <c r="D1190" s="39"/>
      <c r="E1190" s="39"/>
      <c r="F1190" s="39"/>
      <c r="G1190" s="39"/>
      <c r="H1190" s="39"/>
      <c r="I1190" s="39"/>
      <c r="J1190" s="39"/>
      <c r="K1190" s="39" t="s">
        <v>6742</v>
      </c>
      <c r="L1190" s="39" t="s">
        <v>6743</v>
      </c>
      <c r="M1190" s="39" t="s">
        <v>2887</v>
      </c>
      <c r="N1190" s="39" t="s">
        <v>519</v>
      </c>
      <c r="O1190" s="39" t="s">
        <v>2870</v>
      </c>
      <c r="P1190" s="39" t="str">
        <f t="shared" si="18"/>
        <v>CCM Born</v>
      </c>
      <c r="Q1190" s="39">
        <v>1</v>
      </c>
      <c r="R1190" s="68" t="s">
        <v>2</v>
      </c>
    </row>
    <row r="1191" spans="1:18" x14ac:dyDescent="0.3">
      <c r="A1191" s="67" t="s">
        <v>5782</v>
      </c>
      <c r="B1191" s="39" t="s">
        <v>3934</v>
      </c>
      <c r="C1191" s="39"/>
      <c r="D1191" s="39"/>
      <c r="E1191" s="39"/>
      <c r="F1191" s="39"/>
      <c r="G1191" s="39"/>
      <c r="H1191" s="39"/>
      <c r="I1191" s="39"/>
      <c r="J1191" s="39"/>
      <c r="K1191" s="39" t="s">
        <v>6742</v>
      </c>
      <c r="L1191" s="39" t="s">
        <v>6743</v>
      </c>
      <c r="M1191" s="39" t="s">
        <v>2887</v>
      </c>
      <c r="N1191" s="39" t="s">
        <v>519</v>
      </c>
      <c r="O1191" s="39" t="s">
        <v>2870</v>
      </c>
      <c r="P1191" s="39" t="str">
        <f t="shared" si="18"/>
        <v>CCM Born</v>
      </c>
      <c r="Q1191" s="39">
        <v>17</v>
      </c>
      <c r="R1191" s="68" t="s">
        <v>2</v>
      </c>
    </row>
    <row r="1192" spans="1:18" x14ac:dyDescent="0.3">
      <c r="A1192" s="67" t="s">
        <v>5783</v>
      </c>
      <c r="B1192" s="39" t="s">
        <v>3935</v>
      </c>
      <c r="C1192" s="39"/>
      <c r="D1192" s="39"/>
      <c r="E1192" s="39"/>
      <c r="F1192" s="39"/>
      <c r="G1192" s="39"/>
      <c r="H1192" s="39"/>
      <c r="I1192" s="39"/>
      <c r="J1192" s="39"/>
      <c r="K1192" s="39" t="s">
        <v>6730</v>
      </c>
      <c r="L1192" s="39" t="s">
        <v>6731</v>
      </c>
      <c r="M1192" s="39" t="s">
        <v>2887</v>
      </c>
      <c r="N1192" s="39" t="s">
        <v>519</v>
      </c>
      <c r="O1192" s="39" t="s">
        <v>2870</v>
      </c>
      <c r="P1192" s="39" t="str">
        <f t="shared" si="18"/>
        <v>CCM Born</v>
      </c>
      <c r="Q1192" s="39">
        <v>1</v>
      </c>
      <c r="R1192" s="68" t="s">
        <v>2</v>
      </c>
    </row>
    <row r="1193" spans="1:18" x14ac:dyDescent="0.3">
      <c r="A1193" s="67" t="s">
        <v>5784</v>
      </c>
      <c r="B1193" s="39" t="s">
        <v>3936</v>
      </c>
      <c r="C1193" s="39"/>
      <c r="D1193" s="39"/>
      <c r="E1193" s="39"/>
      <c r="F1193" s="39"/>
      <c r="G1193" s="39"/>
      <c r="H1193" s="39"/>
      <c r="I1193" s="39"/>
      <c r="J1193" s="39"/>
      <c r="K1193" s="39" t="s">
        <v>6730</v>
      </c>
      <c r="L1193" s="39" t="s">
        <v>6731</v>
      </c>
      <c r="M1193" s="39" t="s">
        <v>2887</v>
      </c>
      <c r="N1193" s="39" t="s">
        <v>519</v>
      </c>
      <c r="O1193" s="39" t="s">
        <v>2870</v>
      </c>
      <c r="P1193" s="39" t="str">
        <f t="shared" si="18"/>
        <v>CCM Born</v>
      </c>
      <c r="Q1193" s="39">
        <v>1</v>
      </c>
      <c r="R1193" s="68" t="s">
        <v>2</v>
      </c>
    </row>
    <row r="1194" spans="1:18" x14ac:dyDescent="0.3">
      <c r="A1194" s="67" t="s">
        <v>5785</v>
      </c>
      <c r="B1194" s="39" t="s">
        <v>3937</v>
      </c>
      <c r="C1194" s="39"/>
      <c r="D1194" s="39"/>
      <c r="E1194" s="39"/>
      <c r="F1194" s="39"/>
      <c r="G1194" s="39"/>
      <c r="H1194" s="39"/>
      <c r="I1194" s="39"/>
      <c r="J1194" s="39"/>
      <c r="K1194" s="39" t="s">
        <v>2018</v>
      </c>
      <c r="L1194" s="39" t="s">
        <v>2019</v>
      </c>
      <c r="M1194" s="39" t="s">
        <v>2887</v>
      </c>
      <c r="N1194" s="39" t="s">
        <v>519</v>
      </c>
      <c r="O1194" s="39" t="s">
        <v>2870</v>
      </c>
      <c r="P1194" s="39" t="str">
        <f t="shared" si="18"/>
        <v>CCM Born</v>
      </c>
      <c r="Q1194" s="39">
        <v>1</v>
      </c>
      <c r="R1194" s="68" t="s">
        <v>2</v>
      </c>
    </row>
    <row r="1195" spans="1:18" x14ac:dyDescent="0.3">
      <c r="A1195" s="67" t="s">
        <v>5786</v>
      </c>
      <c r="B1195" s="39" t="s">
        <v>3938</v>
      </c>
      <c r="C1195" s="39"/>
      <c r="D1195" s="39"/>
      <c r="E1195" s="39"/>
      <c r="F1195" s="39"/>
      <c r="G1195" s="39"/>
      <c r="H1195" s="39"/>
      <c r="I1195" s="39"/>
      <c r="J1195" s="39"/>
      <c r="K1195" s="39" t="s">
        <v>6730</v>
      </c>
      <c r="L1195" s="39" t="s">
        <v>6731</v>
      </c>
      <c r="M1195" s="39" t="s">
        <v>2887</v>
      </c>
      <c r="N1195" s="39" t="s">
        <v>519</v>
      </c>
      <c r="O1195" s="39" t="s">
        <v>2870</v>
      </c>
      <c r="P1195" s="39" t="str">
        <f t="shared" si="18"/>
        <v>CCM Born</v>
      </c>
      <c r="Q1195" s="39">
        <v>3</v>
      </c>
      <c r="R1195" s="68" t="s">
        <v>2</v>
      </c>
    </row>
    <row r="1196" spans="1:18" x14ac:dyDescent="0.3">
      <c r="A1196" s="67" t="s">
        <v>5787</v>
      </c>
      <c r="B1196" s="39" t="s">
        <v>3939</v>
      </c>
      <c r="C1196" s="39"/>
      <c r="D1196" s="39"/>
      <c r="E1196" s="39"/>
      <c r="F1196" s="39"/>
      <c r="G1196" s="39"/>
      <c r="H1196" s="39"/>
      <c r="I1196" s="39"/>
      <c r="J1196" s="39"/>
      <c r="K1196" s="39" t="s">
        <v>2018</v>
      </c>
      <c r="L1196" s="39" t="s">
        <v>2019</v>
      </c>
      <c r="M1196" s="39" t="s">
        <v>2887</v>
      </c>
      <c r="N1196" s="39" t="s">
        <v>519</v>
      </c>
      <c r="O1196" s="39" t="s">
        <v>2870</v>
      </c>
      <c r="P1196" s="39" t="str">
        <f t="shared" si="18"/>
        <v>CCM Born</v>
      </c>
      <c r="Q1196" s="39">
        <v>27</v>
      </c>
      <c r="R1196" s="68" t="s">
        <v>2</v>
      </c>
    </row>
    <row r="1197" spans="1:18" x14ac:dyDescent="0.3">
      <c r="A1197" s="67" t="s">
        <v>5788</v>
      </c>
      <c r="B1197" s="39" t="s">
        <v>3940</v>
      </c>
      <c r="C1197" s="39"/>
      <c r="D1197" s="39"/>
      <c r="E1197" s="39"/>
      <c r="F1197" s="39"/>
      <c r="G1197" s="39"/>
      <c r="H1197" s="39"/>
      <c r="I1197" s="39"/>
      <c r="J1197" s="39"/>
      <c r="K1197" s="39" t="s">
        <v>1908</v>
      </c>
      <c r="L1197" s="39" t="s">
        <v>1909</v>
      </c>
      <c r="M1197" s="39" t="s">
        <v>2887</v>
      </c>
      <c r="N1197" s="39" t="s">
        <v>519</v>
      </c>
      <c r="O1197" s="39" t="s">
        <v>2870</v>
      </c>
      <c r="P1197" s="39" t="str">
        <f t="shared" si="18"/>
        <v>CCM Born</v>
      </c>
      <c r="Q1197" s="39">
        <v>11</v>
      </c>
      <c r="R1197" s="68" t="s">
        <v>2</v>
      </c>
    </row>
    <row r="1198" spans="1:18" x14ac:dyDescent="0.3">
      <c r="A1198" s="67" t="s">
        <v>5789</v>
      </c>
      <c r="B1198" s="39" t="s">
        <v>3941</v>
      </c>
      <c r="C1198" s="39"/>
      <c r="D1198" s="39"/>
      <c r="E1198" s="39"/>
      <c r="F1198" s="39"/>
      <c r="G1198" s="39"/>
      <c r="H1198" s="39"/>
      <c r="I1198" s="39"/>
      <c r="J1198" s="39"/>
      <c r="K1198" s="39" t="s">
        <v>1908</v>
      </c>
      <c r="L1198" s="39" t="s">
        <v>1909</v>
      </c>
      <c r="M1198" s="39" t="s">
        <v>2887</v>
      </c>
      <c r="N1198" s="39" t="s">
        <v>519</v>
      </c>
      <c r="O1198" s="39" t="s">
        <v>2870</v>
      </c>
      <c r="P1198" s="39" t="str">
        <f t="shared" si="18"/>
        <v>CCM Born</v>
      </c>
      <c r="Q1198" s="39">
        <v>136</v>
      </c>
      <c r="R1198" s="68" t="s">
        <v>2</v>
      </c>
    </row>
    <row r="1199" spans="1:18" x14ac:dyDescent="0.3">
      <c r="A1199" s="67" t="s">
        <v>5790</v>
      </c>
      <c r="B1199" s="39" t="s">
        <v>3942</v>
      </c>
      <c r="C1199" s="39"/>
      <c r="D1199" s="39"/>
      <c r="E1199" s="39"/>
      <c r="F1199" s="39"/>
      <c r="G1199" s="39"/>
      <c r="H1199" s="39"/>
      <c r="I1199" s="39"/>
      <c r="J1199" s="39"/>
      <c r="K1199" s="39" t="s">
        <v>1908</v>
      </c>
      <c r="L1199" s="39" t="s">
        <v>1909</v>
      </c>
      <c r="M1199" s="39" t="s">
        <v>2887</v>
      </c>
      <c r="N1199" s="39" t="s">
        <v>519</v>
      </c>
      <c r="O1199" s="39" t="s">
        <v>2870</v>
      </c>
      <c r="P1199" s="39" t="str">
        <f t="shared" si="18"/>
        <v>CCM Born</v>
      </c>
      <c r="Q1199" s="39">
        <v>108</v>
      </c>
      <c r="R1199" s="68" t="s">
        <v>2</v>
      </c>
    </row>
    <row r="1200" spans="1:18" x14ac:dyDescent="0.3">
      <c r="A1200" s="67" t="s">
        <v>5791</v>
      </c>
      <c r="B1200" s="39" t="s">
        <v>3943</v>
      </c>
      <c r="C1200" s="39"/>
      <c r="D1200" s="39"/>
      <c r="E1200" s="39"/>
      <c r="F1200" s="39"/>
      <c r="G1200" s="39"/>
      <c r="H1200" s="39"/>
      <c r="I1200" s="39"/>
      <c r="J1200" s="39"/>
      <c r="K1200" s="39" t="s">
        <v>1908</v>
      </c>
      <c r="L1200" s="39" t="s">
        <v>1909</v>
      </c>
      <c r="M1200" s="39" t="s">
        <v>2887</v>
      </c>
      <c r="N1200" s="39" t="s">
        <v>519</v>
      </c>
      <c r="O1200" s="39" t="s">
        <v>2870</v>
      </c>
      <c r="P1200" s="39" t="str">
        <f t="shared" si="18"/>
        <v>CCM Born</v>
      </c>
      <c r="Q1200" s="39">
        <v>19</v>
      </c>
      <c r="R1200" s="68" t="s">
        <v>2</v>
      </c>
    </row>
    <row r="1201" spans="1:18" x14ac:dyDescent="0.3">
      <c r="A1201" s="67" t="s">
        <v>5792</v>
      </c>
      <c r="B1201" s="39" t="s">
        <v>3944</v>
      </c>
      <c r="C1201" s="39"/>
      <c r="D1201" s="39"/>
      <c r="E1201" s="39"/>
      <c r="F1201" s="39"/>
      <c r="G1201" s="39"/>
      <c r="H1201" s="39"/>
      <c r="I1201" s="39"/>
      <c r="J1201" s="39"/>
      <c r="K1201" s="39" t="s">
        <v>1908</v>
      </c>
      <c r="L1201" s="39" t="s">
        <v>1909</v>
      </c>
      <c r="M1201" s="39" t="s">
        <v>2887</v>
      </c>
      <c r="N1201" s="39" t="s">
        <v>519</v>
      </c>
      <c r="O1201" s="39" t="s">
        <v>2870</v>
      </c>
      <c r="P1201" s="39" t="str">
        <f t="shared" si="18"/>
        <v>CCM Born</v>
      </c>
      <c r="Q1201" s="39">
        <v>19</v>
      </c>
      <c r="R1201" s="68" t="s">
        <v>2</v>
      </c>
    </row>
    <row r="1202" spans="1:18" x14ac:dyDescent="0.3">
      <c r="A1202" s="67" t="s">
        <v>5793</v>
      </c>
      <c r="B1202" s="39" t="s">
        <v>3945</v>
      </c>
      <c r="C1202" s="39"/>
      <c r="D1202" s="39"/>
      <c r="E1202" s="39"/>
      <c r="F1202" s="39"/>
      <c r="G1202" s="39"/>
      <c r="H1202" s="39"/>
      <c r="I1202" s="39"/>
      <c r="J1202" s="39"/>
      <c r="K1202" s="39" t="s">
        <v>6745</v>
      </c>
      <c r="L1202" s="39" t="s">
        <v>6744</v>
      </c>
      <c r="M1202" s="39" t="s">
        <v>2887</v>
      </c>
      <c r="N1202" s="39" t="s">
        <v>519</v>
      </c>
      <c r="O1202" s="39" t="s">
        <v>2870</v>
      </c>
      <c r="P1202" s="39" t="str">
        <f t="shared" si="18"/>
        <v>CCM Born</v>
      </c>
      <c r="Q1202" s="39">
        <v>28</v>
      </c>
      <c r="R1202" s="68" t="s">
        <v>2</v>
      </c>
    </row>
    <row r="1203" spans="1:18" x14ac:dyDescent="0.3">
      <c r="A1203" s="67" t="s">
        <v>5794</v>
      </c>
      <c r="B1203" s="39" t="s">
        <v>3946</v>
      </c>
      <c r="C1203" s="39"/>
      <c r="D1203" s="39"/>
      <c r="E1203" s="39"/>
      <c r="F1203" s="39"/>
      <c r="G1203" s="39"/>
      <c r="H1203" s="39"/>
      <c r="I1203" s="39"/>
      <c r="J1203" s="39"/>
      <c r="K1203" s="39" t="s">
        <v>1908</v>
      </c>
      <c r="L1203" s="39" t="s">
        <v>1909</v>
      </c>
      <c r="M1203" s="39" t="s">
        <v>2887</v>
      </c>
      <c r="N1203" s="39" t="s">
        <v>519</v>
      </c>
      <c r="O1203" s="39" t="s">
        <v>2870</v>
      </c>
      <c r="P1203" s="39" t="str">
        <f t="shared" si="18"/>
        <v>CCM Born</v>
      </c>
      <c r="Q1203" s="39">
        <v>11</v>
      </c>
      <c r="R1203" s="68" t="s">
        <v>2</v>
      </c>
    </row>
    <row r="1204" spans="1:18" x14ac:dyDescent="0.3">
      <c r="A1204" s="67" t="s">
        <v>5795</v>
      </c>
      <c r="B1204" s="39" t="s">
        <v>3947</v>
      </c>
      <c r="C1204" s="39"/>
      <c r="D1204" s="39"/>
      <c r="E1204" s="39"/>
      <c r="F1204" s="39"/>
      <c r="G1204" s="39"/>
      <c r="H1204" s="39"/>
      <c r="I1204" s="39"/>
      <c r="J1204" s="39"/>
      <c r="K1204" s="39" t="s">
        <v>2371</v>
      </c>
      <c r="L1204" s="39" t="s">
        <v>2372</v>
      </c>
      <c r="M1204" s="39" t="s">
        <v>2887</v>
      </c>
      <c r="N1204" s="39" t="s">
        <v>519</v>
      </c>
      <c r="O1204" s="39" t="s">
        <v>2870</v>
      </c>
      <c r="P1204" s="39" t="str">
        <f t="shared" si="18"/>
        <v>CCM Born</v>
      </c>
      <c r="Q1204" s="39">
        <v>7</v>
      </c>
      <c r="R1204" s="68" t="s">
        <v>2</v>
      </c>
    </row>
    <row r="1205" spans="1:18" x14ac:dyDescent="0.3">
      <c r="A1205" s="67" t="s">
        <v>5796</v>
      </c>
      <c r="B1205" s="39" t="s">
        <v>3948</v>
      </c>
      <c r="C1205" s="39"/>
      <c r="D1205" s="39"/>
      <c r="E1205" s="39"/>
      <c r="F1205" s="39"/>
      <c r="G1205" s="39"/>
      <c r="H1205" s="39"/>
      <c r="I1205" s="39"/>
      <c r="J1205" s="39"/>
      <c r="K1205" s="39" t="s">
        <v>6745</v>
      </c>
      <c r="L1205" s="39" t="s">
        <v>6744</v>
      </c>
      <c r="M1205" s="39" t="s">
        <v>2887</v>
      </c>
      <c r="N1205" s="39" t="s">
        <v>519</v>
      </c>
      <c r="O1205" s="39" t="s">
        <v>2870</v>
      </c>
      <c r="P1205" s="39" t="str">
        <f t="shared" si="18"/>
        <v>CCM Born</v>
      </c>
      <c r="Q1205" s="39">
        <v>21</v>
      </c>
      <c r="R1205" s="68" t="s">
        <v>2</v>
      </c>
    </row>
    <row r="1206" spans="1:18" x14ac:dyDescent="0.3">
      <c r="A1206" s="67" t="s">
        <v>5797</v>
      </c>
      <c r="B1206" s="39" t="s">
        <v>3949</v>
      </c>
      <c r="C1206" s="39"/>
      <c r="D1206" s="39"/>
      <c r="E1206" s="39"/>
      <c r="F1206" s="39"/>
      <c r="G1206" s="39"/>
      <c r="H1206" s="39"/>
      <c r="I1206" s="39"/>
      <c r="J1206" s="39"/>
      <c r="K1206" s="39" t="s">
        <v>2908</v>
      </c>
      <c r="L1206" s="39" t="s">
        <v>6703</v>
      </c>
      <c r="M1206" s="39" t="s">
        <v>2887</v>
      </c>
      <c r="N1206" s="39" t="s">
        <v>519</v>
      </c>
      <c r="O1206" s="39" t="s">
        <v>2870</v>
      </c>
      <c r="P1206" s="39" t="str">
        <f t="shared" si="18"/>
        <v>CCM Born</v>
      </c>
      <c r="Q1206" s="39">
        <v>83</v>
      </c>
      <c r="R1206" s="68" t="s">
        <v>2</v>
      </c>
    </row>
    <row r="1207" spans="1:18" x14ac:dyDescent="0.3">
      <c r="A1207" s="67" t="s">
        <v>5798</v>
      </c>
      <c r="B1207" s="39" t="s">
        <v>3950</v>
      </c>
      <c r="C1207" s="39"/>
      <c r="D1207" s="39"/>
      <c r="E1207" s="39"/>
      <c r="F1207" s="39"/>
      <c r="G1207" s="39"/>
      <c r="H1207" s="39"/>
      <c r="I1207" s="39"/>
      <c r="J1207" s="39"/>
      <c r="K1207" s="39" t="s">
        <v>667</v>
      </c>
      <c r="L1207" s="39" t="s">
        <v>668</v>
      </c>
      <c r="M1207" s="39" t="s">
        <v>2887</v>
      </c>
      <c r="N1207" s="39" t="s">
        <v>519</v>
      </c>
      <c r="O1207" s="39" t="s">
        <v>2870</v>
      </c>
      <c r="P1207" s="39" t="str">
        <f t="shared" si="18"/>
        <v>CCM Born</v>
      </c>
      <c r="Q1207" s="39">
        <v>38</v>
      </c>
      <c r="R1207" s="68" t="s">
        <v>2</v>
      </c>
    </row>
    <row r="1208" spans="1:18" x14ac:dyDescent="0.3">
      <c r="A1208" s="67" t="s">
        <v>5799</v>
      </c>
      <c r="B1208" s="39" t="s">
        <v>3951</v>
      </c>
      <c r="C1208" s="39"/>
      <c r="D1208" s="39"/>
      <c r="E1208" s="39"/>
      <c r="F1208" s="39"/>
      <c r="G1208" s="39"/>
      <c r="H1208" s="39"/>
      <c r="I1208" s="39"/>
      <c r="J1208" s="39"/>
      <c r="K1208" s="39" t="s">
        <v>667</v>
      </c>
      <c r="L1208" s="39" t="s">
        <v>668</v>
      </c>
      <c r="M1208" s="39" t="s">
        <v>2887</v>
      </c>
      <c r="N1208" s="39" t="s">
        <v>519</v>
      </c>
      <c r="O1208" s="39" t="s">
        <v>2870</v>
      </c>
      <c r="P1208" s="39" t="str">
        <f t="shared" si="18"/>
        <v>CCM Born</v>
      </c>
      <c r="Q1208" s="39">
        <v>6</v>
      </c>
      <c r="R1208" s="68" t="s">
        <v>2</v>
      </c>
    </row>
    <row r="1209" spans="1:18" x14ac:dyDescent="0.3">
      <c r="A1209" s="67" t="s">
        <v>5800</v>
      </c>
      <c r="B1209" s="39" t="s">
        <v>3952</v>
      </c>
      <c r="C1209" s="39"/>
      <c r="D1209" s="39"/>
      <c r="E1209" s="39"/>
      <c r="F1209" s="39"/>
      <c r="G1209" s="39"/>
      <c r="H1209" s="39"/>
      <c r="I1209" s="39"/>
      <c r="J1209" s="39"/>
      <c r="K1209" s="39" t="s">
        <v>2908</v>
      </c>
      <c r="L1209" s="39" t="s">
        <v>6703</v>
      </c>
      <c r="M1209" s="39" t="s">
        <v>2887</v>
      </c>
      <c r="N1209" s="39" t="s">
        <v>519</v>
      </c>
      <c r="O1209" s="39" t="s">
        <v>2870</v>
      </c>
      <c r="P1209" s="39" t="str">
        <f t="shared" si="18"/>
        <v>CCM Born</v>
      </c>
      <c r="Q1209" s="39">
        <v>1927</v>
      </c>
      <c r="R1209" s="68" t="s">
        <v>2</v>
      </c>
    </row>
    <row r="1210" spans="1:18" x14ac:dyDescent="0.3">
      <c r="A1210" s="67" t="s">
        <v>5801</v>
      </c>
      <c r="B1210" s="39" t="s">
        <v>3953</v>
      </c>
      <c r="C1210" s="39"/>
      <c r="D1210" s="39"/>
      <c r="E1210" s="39"/>
      <c r="F1210" s="39"/>
      <c r="G1210" s="39"/>
      <c r="H1210" s="39"/>
      <c r="I1210" s="39"/>
      <c r="J1210" s="39"/>
      <c r="K1210" s="39" t="s">
        <v>667</v>
      </c>
      <c r="L1210" s="39" t="s">
        <v>668</v>
      </c>
      <c r="M1210" s="39" t="s">
        <v>2887</v>
      </c>
      <c r="N1210" s="39" t="s">
        <v>519</v>
      </c>
      <c r="O1210" s="39" t="s">
        <v>2870</v>
      </c>
      <c r="P1210" s="39" t="str">
        <f t="shared" si="18"/>
        <v>CCM Born</v>
      </c>
      <c r="Q1210" s="39">
        <v>1016</v>
      </c>
      <c r="R1210" s="68" t="s">
        <v>2</v>
      </c>
    </row>
    <row r="1211" spans="1:18" x14ac:dyDescent="0.3">
      <c r="A1211" s="67" t="s">
        <v>5802</v>
      </c>
      <c r="B1211" s="39" t="s">
        <v>3954</v>
      </c>
      <c r="C1211" s="39"/>
      <c r="D1211" s="39"/>
      <c r="E1211" s="39"/>
      <c r="F1211" s="39"/>
      <c r="G1211" s="39"/>
      <c r="H1211" s="39"/>
      <c r="I1211" s="39"/>
      <c r="J1211" s="39"/>
      <c r="K1211" s="39" t="s">
        <v>667</v>
      </c>
      <c r="L1211" s="39" t="s">
        <v>668</v>
      </c>
      <c r="M1211" s="39" t="s">
        <v>2887</v>
      </c>
      <c r="N1211" s="39" t="s">
        <v>519</v>
      </c>
      <c r="O1211" s="39" t="s">
        <v>2870</v>
      </c>
      <c r="P1211" s="39" t="str">
        <f t="shared" si="18"/>
        <v>CCM Born</v>
      </c>
      <c r="Q1211" s="39">
        <v>6</v>
      </c>
      <c r="R1211" s="68" t="s">
        <v>2</v>
      </c>
    </row>
    <row r="1212" spans="1:18" x14ac:dyDescent="0.3">
      <c r="A1212" s="67" t="s">
        <v>5803</v>
      </c>
      <c r="B1212" s="39" t="s">
        <v>3955</v>
      </c>
      <c r="C1212" s="39"/>
      <c r="D1212" s="39"/>
      <c r="E1212" s="39"/>
      <c r="F1212" s="39"/>
      <c r="G1212" s="39"/>
      <c r="H1212" s="39"/>
      <c r="I1212" s="39"/>
      <c r="J1212" s="39"/>
      <c r="K1212" s="39" t="s">
        <v>1955</v>
      </c>
      <c r="L1212" s="39" t="s">
        <v>1956</v>
      </c>
      <c r="M1212" s="39" t="s">
        <v>2887</v>
      </c>
      <c r="N1212" s="39" t="s">
        <v>519</v>
      </c>
      <c r="O1212" s="39" t="s">
        <v>2870</v>
      </c>
      <c r="P1212" s="39" t="str">
        <f t="shared" si="18"/>
        <v>CCM Born</v>
      </c>
      <c r="Q1212" s="39">
        <v>8</v>
      </c>
      <c r="R1212" s="68" t="s">
        <v>2</v>
      </c>
    </row>
    <row r="1213" spans="1:18" x14ac:dyDescent="0.3">
      <c r="A1213" s="67" t="s">
        <v>5804</v>
      </c>
      <c r="B1213" s="39" t="s">
        <v>3956</v>
      </c>
      <c r="C1213" s="39"/>
      <c r="D1213" s="39"/>
      <c r="E1213" s="39"/>
      <c r="F1213" s="39"/>
      <c r="G1213" s="39"/>
      <c r="H1213" s="39"/>
      <c r="I1213" s="39"/>
      <c r="J1213" s="39"/>
      <c r="K1213" s="39" t="s">
        <v>2353</v>
      </c>
      <c r="L1213" s="39" t="s">
        <v>2354</v>
      </c>
      <c r="M1213" s="39" t="s">
        <v>2887</v>
      </c>
      <c r="N1213" s="39" t="s">
        <v>519</v>
      </c>
      <c r="O1213" s="39" t="s">
        <v>2870</v>
      </c>
      <c r="P1213" s="39" t="str">
        <f t="shared" si="18"/>
        <v>CCM Born</v>
      </c>
      <c r="Q1213" s="39">
        <v>39</v>
      </c>
      <c r="R1213" s="68" t="s">
        <v>2</v>
      </c>
    </row>
    <row r="1214" spans="1:18" x14ac:dyDescent="0.3">
      <c r="A1214" s="67" t="s">
        <v>5805</v>
      </c>
      <c r="B1214" s="39" t="s">
        <v>3957</v>
      </c>
      <c r="C1214" s="39"/>
      <c r="D1214" s="39"/>
      <c r="E1214" s="39"/>
      <c r="F1214" s="39"/>
      <c r="G1214" s="39"/>
      <c r="H1214" s="39"/>
      <c r="I1214" s="39"/>
      <c r="J1214" s="39"/>
      <c r="K1214" s="39" t="s">
        <v>6745</v>
      </c>
      <c r="L1214" s="39" t="s">
        <v>6744</v>
      </c>
      <c r="M1214" s="39" t="s">
        <v>2887</v>
      </c>
      <c r="N1214" s="39" t="s">
        <v>519</v>
      </c>
      <c r="O1214" s="39" t="s">
        <v>2870</v>
      </c>
      <c r="P1214" s="39" t="str">
        <f t="shared" si="18"/>
        <v>CCM Born</v>
      </c>
      <c r="Q1214" s="39">
        <v>81</v>
      </c>
      <c r="R1214" s="68" t="s">
        <v>2</v>
      </c>
    </row>
    <row r="1215" spans="1:18" x14ac:dyDescent="0.3">
      <c r="A1215" s="67" t="s">
        <v>5806</v>
      </c>
      <c r="B1215" s="39" t="s">
        <v>3958</v>
      </c>
      <c r="C1215" s="39"/>
      <c r="D1215" s="39"/>
      <c r="E1215" s="39"/>
      <c r="F1215" s="39"/>
      <c r="G1215" s="39"/>
      <c r="H1215" s="39"/>
      <c r="I1215" s="39"/>
      <c r="J1215" s="39"/>
      <c r="K1215" s="39" t="s">
        <v>6745</v>
      </c>
      <c r="L1215" s="39" t="s">
        <v>6744</v>
      </c>
      <c r="M1215" s="39" t="s">
        <v>2887</v>
      </c>
      <c r="N1215" s="39" t="s">
        <v>519</v>
      </c>
      <c r="O1215" s="39" t="s">
        <v>2870</v>
      </c>
      <c r="P1215" s="39" t="str">
        <f t="shared" si="18"/>
        <v>CCM Born</v>
      </c>
      <c r="Q1215" s="39">
        <v>497</v>
      </c>
      <c r="R1215" s="68" t="s">
        <v>2</v>
      </c>
    </row>
    <row r="1216" spans="1:18" x14ac:dyDescent="0.3">
      <c r="A1216" s="67" t="s">
        <v>5807</v>
      </c>
      <c r="B1216" s="39" t="s">
        <v>3959</v>
      </c>
      <c r="C1216" s="39"/>
      <c r="D1216" s="39"/>
      <c r="E1216" s="39"/>
      <c r="F1216" s="39"/>
      <c r="G1216" s="39"/>
      <c r="H1216" s="39"/>
      <c r="I1216" s="39"/>
      <c r="J1216" s="39"/>
      <c r="K1216" s="39" t="s">
        <v>2100</v>
      </c>
      <c r="L1216" s="39" t="s">
        <v>2101</v>
      </c>
      <c r="M1216" s="39" t="s">
        <v>2887</v>
      </c>
      <c r="N1216" s="39" t="s">
        <v>519</v>
      </c>
      <c r="O1216" s="39" t="s">
        <v>2870</v>
      </c>
      <c r="P1216" s="39" t="str">
        <f t="shared" si="18"/>
        <v>CCM Born</v>
      </c>
      <c r="Q1216" s="39">
        <v>53</v>
      </c>
      <c r="R1216" s="68" t="s">
        <v>2</v>
      </c>
    </row>
    <row r="1217" spans="1:18" x14ac:dyDescent="0.3">
      <c r="A1217" s="67" t="s">
        <v>5808</v>
      </c>
      <c r="B1217" s="39" t="s">
        <v>3960</v>
      </c>
      <c r="C1217" s="39"/>
      <c r="D1217" s="39"/>
      <c r="E1217" s="39"/>
      <c r="F1217" s="39"/>
      <c r="G1217" s="39"/>
      <c r="H1217" s="39"/>
      <c r="I1217" s="39"/>
      <c r="J1217" s="39"/>
      <c r="K1217" s="39" t="s">
        <v>2165</v>
      </c>
      <c r="L1217" s="39" t="s">
        <v>2166</v>
      </c>
      <c r="M1217" s="39" t="s">
        <v>2887</v>
      </c>
      <c r="N1217" s="39" t="s">
        <v>519</v>
      </c>
      <c r="O1217" s="39" t="s">
        <v>2870</v>
      </c>
      <c r="P1217" s="39" t="str">
        <f t="shared" si="18"/>
        <v>CCM Born</v>
      </c>
      <c r="Q1217" s="39">
        <v>41</v>
      </c>
      <c r="R1217" s="68" t="s">
        <v>2</v>
      </c>
    </row>
    <row r="1218" spans="1:18" x14ac:dyDescent="0.3">
      <c r="A1218" s="67" t="s">
        <v>5809</v>
      </c>
      <c r="B1218" s="39" t="s">
        <v>3961</v>
      </c>
      <c r="C1218" s="39"/>
      <c r="D1218" s="39"/>
      <c r="E1218" s="39"/>
      <c r="F1218" s="39"/>
      <c r="G1218" s="39"/>
      <c r="H1218" s="39"/>
      <c r="I1218" s="39"/>
      <c r="J1218" s="39"/>
      <c r="K1218" s="39" t="s">
        <v>2165</v>
      </c>
      <c r="L1218" s="39" t="s">
        <v>2166</v>
      </c>
      <c r="M1218" s="39" t="s">
        <v>2887</v>
      </c>
      <c r="N1218" s="39" t="s">
        <v>519</v>
      </c>
      <c r="O1218" s="39" t="s">
        <v>2870</v>
      </c>
      <c r="P1218" s="39" t="str">
        <f t="shared" si="18"/>
        <v>CCM Born</v>
      </c>
      <c r="Q1218" s="39">
        <v>13</v>
      </c>
      <c r="R1218" s="68" t="s">
        <v>2</v>
      </c>
    </row>
    <row r="1219" spans="1:18" x14ac:dyDescent="0.3">
      <c r="A1219" s="67" t="s">
        <v>5810</v>
      </c>
      <c r="B1219" s="39" t="s">
        <v>3962</v>
      </c>
      <c r="C1219" s="39"/>
      <c r="D1219" s="39"/>
      <c r="E1219" s="39"/>
      <c r="F1219" s="39"/>
      <c r="G1219" s="39"/>
      <c r="H1219" s="39"/>
      <c r="I1219" s="39"/>
      <c r="J1219" s="39"/>
      <c r="K1219" s="39" t="s">
        <v>1982</v>
      </c>
      <c r="L1219" s="39" t="s">
        <v>1983</v>
      </c>
      <c r="M1219" s="39" t="s">
        <v>2887</v>
      </c>
      <c r="N1219" s="39" t="s">
        <v>519</v>
      </c>
      <c r="O1219" s="39" t="s">
        <v>2870</v>
      </c>
      <c r="P1219" s="39" t="str">
        <f t="shared" si="18"/>
        <v>CCM Born</v>
      </c>
      <c r="Q1219" s="39">
        <v>63</v>
      </c>
      <c r="R1219" s="68" t="s">
        <v>2</v>
      </c>
    </row>
    <row r="1220" spans="1:18" x14ac:dyDescent="0.3">
      <c r="A1220" s="67" t="s">
        <v>5811</v>
      </c>
      <c r="B1220" s="39" t="s">
        <v>3963</v>
      </c>
      <c r="C1220" s="39"/>
      <c r="D1220" s="39"/>
      <c r="E1220" s="39"/>
      <c r="F1220" s="39"/>
      <c r="G1220" s="39"/>
      <c r="H1220" s="39"/>
      <c r="I1220" s="39"/>
      <c r="J1220" s="39"/>
      <c r="K1220" s="39" t="s">
        <v>2018</v>
      </c>
      <c r="L1220" s="39" t="s">
        <v>2019</v>
      </c>
      <c r="M1220" s="39" t="s">
        <v>2887</v>
      </c>
      <c r="N1220" s="39" t="s">
        <v>519</v>
      </c>
      <c r="O1220" s="39" t="s">
        <v>2870</v>
      </c>
      <c r="P1220" s="39" t="str">
        <f t="shared" si="18"/>
        <v>CCM Born</v>
      </c>
      <c r="Q1220" s="39">
        <v>183</v>
      </c>
      <c r="R1220" s="68" t="s">
        <v>2</v>
      </c>
    </row>
    <row r="1221" spans="1:18" x14ac:dyDescent="0.3">
      <c r="A1221" s="67" t="s">
        <v>5812</v>
      </c>
      <c r="B1221" s="39" t="s">
        <v>3964</v>
      </c>
      <c r="C1221" s="39"/>
      <c r="D1221" s="39"/>
      <c r="E1221" s="39"/>
      <c r="F1221" s="39"/>
      <c r="G1221" s="39"/>
      <c r="H1221" s="39"/>
      <c r="I1221" s="39"/>
      <c r="J1221" s="39"/>
      <c r="K1221" s="39" t="s">
        <v>2316</v>
      </c>
      <c r="L1221" s="39" t="s">
        <v>2317</v>
      </c>
      <c r="M1221" s="39" t="s">
        <v>2887</v>
      </c>
      <c r="N1221" s="39" t="s">
        <v>519</v>
      </c>
      <c r="O1221" s="39" t="s">
        <v>2870</v>
      </c>
      <c r="P1221" s="39" t="str">
        <f t="shared" si="18"/>
        <v>CCM Born</v>
      </c>
      <c r="Q1221" s="39">
        <v>2</v>
      </c>
      <c r="R1221" s="68" t="s">
        <v>2</v>
      </c>
    </row>
    <row r="1222" spans="1:18" x14ac:dyDescent="0.3">
      <c r="A1222" s="67" t="s">
        <v>5813</v>
      </c>
      <c r="B1222" s="39" t="s">
        <v>3965</v>
      </c>
      <c r="C1222" s="39"/>
      <c r="D1222" s="39"/>
      <c r="E1222" s="39"/>
      <c r="F1222" s="39"/>
      <c r="G1222" s="39"/>
      <c r="H1222" s="39"/>
      <c r="I1222" s="39"/>
      <c r="J1222" s="39"/>
      <c r="K1222" s="39" t="s">
        <v>2218</v>
      </c>
      <c r="L1222" s="39" t="s">
        <v>2219</v>
      </c>
      <c r="M1222" s="39" t="s">
        <v>2887</v>
      </c>
      <c r="N1222" s="39" t="s">
        <v>519</v>
      </c>
      <c r="O1222" s="39" t="s">
        <v>2870</v>
      </c>
      <c r="P1222" s="39" t="str">
        <f t="shared" si="18"/>
        <v>CCM Born</v>
      </c>
      <c r="Q1222" s="39">
        <v>2</v>
      </c>
      <c r="R1222" s="68" t="s">
        <v>2</v>
      </c>
    </row>
    <row r="1223" spans="1:18" x14ac:dyDescent="0.3">
      <c r="A1223" s="67" t="s">
        <v>5814</v>
      </c>
      <c r="B1223" s="39" t="s">
        <v>3966</v>
      </c>
      <c r="C1223" s="39"/>
      <c r="D1223" s="39"/>
      <c r="E1223" s="39"/>
      <c r="F1223" s="39"/>
      <c r="G1223" s="39"/>
      <c r="H1223" s="39"/>
      <c r="I1223" s="39"/>
      <c r="J1223" s="39"/>
      <c r="K1223" s="39" t="s">
        <v>2218</v>
      </c>
      <c r="L1223" s="39" t="s">
        <v>2219</v>
      </c>
      <c r="M1223" s="39" t="s">
        <v>2887</v>
      </c>
      <c r="N1223" s="39" t="s">
        <v>519</v>
      </c>
      <c r="O1223" s="39" t="s">
        <v>2870</v>
      </c>
      <c r="P1223" s="39" t="str">
        <f t="shared" si="18"/>
        <v>CCM Born</v>
      </c>
      <c r="Q1223" s="39">
        <v>5</v>
      </c>
      <c r="R1223" s="68" t="s">
        <v>2</v>
      </c>
    </row>
    <row r="1224" spans="1:18" x14ac:dyDescent="0.3">
      <c r="A1224" s="67" t="s">
        <v>5815</v>
      </c>
      <c r="B1224" s="39" t="s">
        <v>3967</v>
      </c>
      <c r="C1224" s="39"/>
      <c r="D1224" s="39"/>
      <c r="E1224" s="39"/>
      <c r="F1224" s="39"/>
      <c r="G1224" s="39"/>
      <c r="H1224" s="39"/>
      <c r="I1224" s="39"/>
      <c r="J1224" s="39"/>
      <c r="K1224" s="39" t="s">
        <v>2218</v>
      </c>
      <c r="L1224" s="39" t="s">
        <v>2219</v>
      </c>
      <c r="M1224" s="39" t="s">
        <v>2887</v>
      </c>
      <c r="N1224" s="39" t="s">
        <v>519</v>
      </c>
      <c r="O1224" s="39" t="s">
        <v>2870</v>
      </c>
      <c r="P1224" s="39" t="str">
        <f t="shared" ref="P1224:P1287" si="19">_xlfn.XLOOKUP(O1224,$X$12:$X$14,$Z$12:$Z$14)</f>
        <v>CCM Born</v>
      </c>
      <c r="Q1224" s="39">
        <v>3</v>
      </c>
      <c r="R1224" s="68" t="s">
        <v>2</v>
      </c>
    </row>
    <row r="1225" spans="1:18" x14ac:dyDescent="0.3">
      <c r="A1225" s="67" t="s">
        <v>5816</v>
      </c>
      <c r="B1225" s="39" t="s">
        <v>3968</v>
      </c>
      <c r="C1225" s="39"/>
      <c r="D1225" s="39"/>
      <c r="E1225" s="39"/>
      <c r="F1225" s="39"/>
      <c r="G1225" s="39"/>
      <c r="H1225" s="39"/>
      <c r="I1225" s="39"/>
      <c r="J1225" s="39"/>
      <c r="K1225" s="39" t="s">
        <v>2383</v>
      </c>
      <c r="L1225" s="39" t="s">
        <v>2384</v>
      </c>
      <c r="M1225" s="39" t="s">
        <v>2887</v>
      </c>
      <c r="N1225" s="39" t="s">
        <v>519</v>
      </c>
      <c r="O1225" s="39" t="s">
        <v>2870</v>
      </c>
      <c r="P1225" s="39" t="str">
        <f t="shared" si="19"/>
        <v>CCM Born</v>
      </c>
      <c r="Q1225" s="39">
        <v>1</v>
      </c>
      <c r="R1225" s="68" t="s">
        <v>2</v>
      </c>
    </row>
    <row r="1226" spans="1:18" x14ac:dyDescent="0.3">
      <c r="A1226" s="67" t="s">
        <v>5817</v>
      </c>
      <c r="B1226" s="39" t="s">
        <v>3969</v>
      </c>
      <c r="C1226" s="39"/>
      <c r="D1226" s="39"/>
      <c r="E1226" s="39"/>
      <c r="F1226" s="39"/>
      <c r="G1226" s="39"/>
      <c r="H1226" s="39"/>
      <c r="I1226" s="39"/>
      <c r="J1226" s="39"/>
      <c r="K1226" s="39" t="s">
        <v>2218</v>
      </c>
      <c r="L1226" s="39" t="s">
        <v>2219</v>
      </c>
      <c r="M1226" s="39" t="s">
        <v>2887</v>
      </c>
      <c r="N1226" s="39" t="s">
        <v>519</v>
      </c>
      <c r="O1226" s="39" t="s">
        <v>2870</v>
      </c>
      <c r="P1226" s="39" t="str">
        <f t="shared" si="19"/>
        <v>CCM Born</v>
      </c>
      <c r="Q1226" s="39">
        <v>1</v>
      </c>
      <c r="R1226" s="68" t="s">
        <v>2</v>
      </c>
    </row>
    <row r="1227" spans="1:18" x14ac:dyDescent="0.3">
      <c r="A1227" s="67" t="s">
        <v>5818</v>
      </c>
      <c r="B1227" s="39" t="s">
        <v>3970</v>
      </c>
      <c r="C1227" s="39"/>
      <c r="D1227" s="39"/>
      <c r="E1227" s="39"/>
      <c r="F1227" s="39"/>
      <c r="G1227" s="39"/>
      <c r="H1227" s="39"/>
      <c r="I1227" s="39"/>
      <c r="J1227" s="39"/>
      <c r="K1227" s="39" t="s">
        <v>2930</v>
      </c>
      <c r="L1227" s="39" t="s">
        <v>6704</v>
      </c>
      <c r="M1227" s="39" t="s">
        <v>2887</v>
      </c>
      <c r="N1227" s="39" t="s">
        <v>519</v>
      </c>
      <c r="O1227" s="39" t="s">
        <v>2870</v>
      </c>
      <c r="P1227" s="39" t="str">
        <f t="shared" si="19"/>
        <v>CCM Born</v>
      </c>
      <c r="Q1227" s="39">
        <v>350</v>
      </c>
      <c r="R1227" s="68" t="s">
        <v>2</v>
      </c>
    </row>
    <row r="1228" spans="1:18" x14ac:dyDescent="0.3">
      <c r="A1228" s="67" t="s">
        <v>5819</v>
      </c>
      <c r="B1228" s="39" t="s">
        <v>3971</v>
      </c>
      <c r="C1228" s="39"/>
      <c r="D1228" s="39"/>
      <c r="E1228" s="39"/>
      <c r="F1228" s="39"/>
      <c r="G1228" s="39"/>
      <c r="H1228" s="39"/>
      <c r="I1228" s="39"/>
      <c r="J1228" s="39"/>
      <c r="K1228" s="39" t="s">
        <v>693</v>
      </c>
      <c r="L1228" s="39" t="s">
        <v>694</v>
      </c>
      <c r="M1228" s="39" t="s">
        <v>2887</v>
      </c>
      <c r="N1228" s="39" t="s">
        <v>519</v>
      </c>
      <c r="O1228" s="39" t="s">
        <v>2870</v>
      </c>
      <c r="P1228" s="39" t="str">
        <f t="shared" si="19"/>
        <v>CCM Born</v>
      </c>
      <c r="Q1228" s="39">
        <v>123</v>
      </c>
      <c r="R1228" s="68" t="s">
        <v>2</v>
      </c>
    </row>
    <row r="1229" spans="1:18" x14ac:dyDescent="0.3">
      <c r="A1229" s="67" t="s">
        <v>5820</v>
      </c>
      <c r="B1229" s="39" t="s">
        <v>3972</v>
      </c>
      <c r="C1229" s="39"/>
      <c r="D1229" s="39"/>
      <c r="E1229" s="39"/>
      <c r="F1229" s="39"/>
      <c r="G1229" s="39"/>
      <c r="H1229" s="39"/>
      <c r="I1229" s="39"/>
      <c r="J1229" s="39"/>
      <c r="K1229" s="39" t="s">
        <v>2079</v>
      </c>
      <c r="L1229" s="39" t="s">
        <v>2080</v>
      </c>
      <c r="M1229" s="39" t="s">
        <v>2887</v>
      </c>
      <c r="N1229" s="39" t="s">
        <v>519</v>
      </c>
      <c r="O1229" s="39" t="s">
        <v>2870</v>
      </c>
      <c r="P1229" s="39" t="str">
        <f t="shared" si="19"/>
        <v>CCM Born</v>
      </c>
      <c r="Q1229" s="39">
        <v>5</v>
      </c>
      <c r="R1229" s="68" t="s">
        <v>2</v>
      </c>
    </row>
    <row r="1230" spans="1:18" x14ac:dyDescent="0.3">
      <c r="A1230" s="67" t="s">
        <v>5821</v>
      </c>
      <c r="B1230" s="39" t="s">
        <v>3973</v>
      </c>
      <c r="C1230" s="39"/>
      <c r="D1230" s="39"/>
      <c r="E1230" s="39"/>
      <c r="F1230" s="39"/>
      <c r="G1230" s="39"/>
      <c r="H1230" s="39"/>
      <c r="I1230" s="39"/>
      <c r="J1230" s="39"/>
      <c r="K1230" s="39" t="s">
        <v>2079</v>
      </c>
      <c r="L1230" s="39" t="s">
        <v>2080</v>
      </c>
      <c r="M1230" s="39" t="s">
        <v>2887</v>
      </c>
      <c r="N1230" s="39" t="s">
        <v>519</v>
      </c>
      <c r="O1230" s="39" t="s">
        <v>2870</v>
      </c>
      <c r="P1230" s="39" t="str">
        <f t="shared" si="19"/>
        <v>CCM Born</v>
      </c>
      <c r="Q1230" s="39">
        <v>151</v>
      </c>
      <c r="R1230" s="68" t="s">
        <v>2</v>
      </c>
    </row>
    <row r="1231" spans="1:18" x14ac:dyDescent="0.3">
      <c r="A1231" s="67" t="s">
        <v>5822</v>
      </c>
      <c r="B1231" s="39" t="s">
        <v>3974</v>
      </c>
      <c r="C1231" s="39"/>
      <c r="D1231" s="39"/>
      <c r="E1231" s="39"/>
      <c r="F1231" s="39"/>
      <c r="G1231" s="39"/>
      <c r="H1231" s="39"/>
      <c r="I1231" s="39"/>
      <c r="J1231" s="39"/>
      <c r="K1231" s="39" t="s">
        <v>2070</v>
      </c>
      <c r="L1231" s="39" t="s">
        <v>2071</v>
      </c>
      <c r="M1231" s="39" t="s">
        <v>2887</v>
      </c>
      <c r="N1231" s="39" t="s">
        <v>519</v>
      </c>
      <c r="O1231" s="39" t="s">
        <v>2870</v>
      </c>
      <c r="P1231" s="39" t="str">
        <f t="shared" si="19"/>
        <v>CCM Born</v>
      </c>
      <c r="Q1231" s="39">
        <v>2</v>
      </c>
      <c r="R1231" s="68" t="s">
        <v>2</v>
      </c>
    </row>
    <row r="1232" spans="1:18" x14ac:dyDescent="0.3">
      <c r="A1232" s="67" t="s">
        <v>5823</v>
      </c>
      <c r="B1232" s="39" t="s">
        <v>3975</v>
      </c>
      <c r="C1232" s="39"/>
      <c r="D1232" s="39"/>
      <c r="E1232" s="39"/>
      <c r="F1232" s="39"/>
      <c r="G1232" s="39"/>
      <c r="H1232" s="39"/>
      <c r="I1232" s="39"/>
      <c r="J1232" s="39"/>
      <c r="K1232" s="39" t="s">
        <v>2070</v>
      </c>
      <c r="L1232" s="39" t="s">
        <v>2071</v>
      </c>
      <c r="M1232" s="39" t="s">
        <v>2887</v>
      </c>
      <c r="N1232" s="39" t="s">
        <v>519</v>
      </c>
      <c r="O1232" s="39" t="s">
        <v>2870</v>
      </c>
      <c r="P1232" s="39" t="str">
        <f t="shared" si="19"/>
        <v>CCM Born</v>
      </c>
      <c r="Q1232" s="39">
        <v>17</v>
      </c>
      <c r="R1232" s="68" t="s">
        <v>2</v>
      </c>
    </row>
    <row r="1233" spans="1:18" x14ac:dyDescent="0.3">
      <c r="A1233" s="67" t="s">
        <v>5824</v>
      </c>
      <c r="B1233" s="39" t="s">
        <v>3976</v>
      </c>
      <c r="C1233" s="39"/>
      <c r="D1233" s="39"/>
      <c r="E1233" s="39"/>
      <c r="F1233" s="39"/>
      <c r="G1233" s="39"/>
      <c r="H1233" s="39"/>
      <c r="I1233" s="39"/>
      <c r="J1233" s="39"/>
      <c r="K1233" s="39" t="s">
        <v>697</v>
      </c>
      <c r="L1233" s="39" t="s">
        <v>698</v>
      </c>
      <c r="M1233" s="39" t="s">
        <v>2887</v>
      </c>
      <c r="N1233" s="39" t="s">
        <v>519</v>
      </c>
      <c r="O1233" s="39" t="s">
        <v>2870</v>
      </c>
      <c r="P1233" s="39" t="str">
        <f t="shared" si="19"/>
        <v>CCM Born</v>
      </c>
      <c r="Q1233" s="39">
        <v>105</v>
      </c>
      <c r="R1233" s="68" t="s">
        <v>2</v>
      </c>
    </row>
    <row r="1234" spans="1:18" x14ac:dyDescent="0.3">
      <c r="A1234" s="67" t="s">
        <v>5825</v>
      </c>
      <c r="B1234" s="39" t="s">
        <v>3977</v>
      </c>
      <c r="C1234" s="39"/>
      <c r="D1234" s="39"/>
      <c r="E1234" s="39"/>
      <c r="F1234" s="39"/>
      <c r="G1234" s="39"/>
      <c r="H1234" s="39"/>
      <c r="I1234" s="39"/>
      <c r="J1234" s="39"/>
      <c r="K1234" s="39" t="s">
        <v>2040</v>
      </c>
      <c r="L1234" s="39" t="s">
        <v>2041</v>
      </c>
      <c r="M1234" s="39" t="s">
        <v>2887</v>
      </c>
      <c r="N1234" s="39" t="s">
        <v>519</v>
      </c>
      <c r="O1234" s="39" t="s">
        <v>2870</v>
      </c>
      <c r="P1234" s="39" t="str">
        <f t="shared" si="19"/>
        <v>CCM Born</v>
      </c>
      <c r="Q1234" s="39">
        <v>238</v>
      </c>
      <c r="R1234" s="68" t="s">
        <v>2</v>
      </c>
    </row>
    <row r="1235" spans="1:18" x14ac:dyDescent="0.3">
      <c r="A1235" s="67" t="s">
        <v>5826</v>
      </c>
      <c r="B1235" s="39" t="s">
        <v>3978</v>
      </c>
      <c r="C1235" s="39"/>
      <c r="D1235" s="39"/>
      <c r="E1235" s="39"/>
      <c r="F1235" s="39"/>
      <c r="G1235" s="39"/>
      <c r="H1235" s="39"/>
      <c r="I1235" s="39"/>
      <c r="J1235" s="39"/>
      <c r="K1235" s="39" t="s">
        <v>885</v>
      </c>
      <c r="L1235" s="39" t="s">
        <v>886</v>
      </c>
      <c r="M1235" s="39" t="s">
        <v>3095</v>
      </c>
      <c r="N1235" s="39" t="s">
        <v>884</v>
      </c>
      <c r="O1235" s="39" t="s">
        <v>2870</v>
      </c>
      <c r="P1235" s="39" t="str">
        <f t="shared" si="19"/>
        <v>CCM Born</v>
      </c>
      <c r="Q1235" s="39">
        <v>1</v>
      </c>
      <c r="R1235" s="68" t="s">
        <v>2</v>
      </c>
    </row>
    <row r="1236" spans="1:18" x14ac:dyDescent="0.3">
      <c r="A1236" s="67" t="s">
        <v>5827</v>
      </c>
      <c r="B1236" s="39" t="s">
        <v>3979</v>
      </c>
      <c r="C1236" s="39"/>
      <c r="D1236" s="39"/>
      <c r="E1236" s="39"/>
      <c r="F1236" s="39"/>
      <c r="G1236" s="39"/>
      <c r="H1236" s="39"/>
      <c r="I1236" s="39"/>
      <c r="J1236" s="39"/>
      <c r="K1236" s="39" t="s">
        <v>662</v>
      </c>
      <c r="L1236" s="39" t="s">
        <v>663</v>
      </c>
      <c r="M1236" s="39" t="s">
        <v>2887</v>
      </c>
      <c r="N1236" s="39" t="s">
        <v>519</v>
      </c>
      <c r="O1236" s="39" t="s">
        <v>2870</v>
      </c>
      <c r="P1236" s="39" t="str">
        <f t="shared" si="19"/>
        <v>CCM Born</v>
      </c>
      <c r="Q1236" s="39">
        <v>331</v>
      </c>
      <c r="R1236" s="68" t="s">
        <v>2</v>
      </c>
    </row>
    <row r="1237" spans="1:18" x14ac:dyDescent="0.3">
      <c r="A1237" s="67" t="s">
        <v>5828</v>
      </c>
      <c r="B1237" s="39" t="s">
        <v>3980</v>
      </c>
      <c r="C1237" s="39"/>
      <c r="D1237" s="39"/>
      <c r="E1237" s="39"/>
      <c r="F1237" s="39"/>
      <c r="G1237" s="39"/>
      <c r="H1237" s="39"/>
      <c r="I1237" s="39"/>
      <c r="J1237" s="39"/>
      <c r="K1237" s="39" t="s">
        <v>2156</v>
      </c>
      <c r="L1237" s="39" t="s">
        <v>2157</v>
      </c>
      <c r="M1237" s="39" t="s">
        <v>2985</v>
      </c>
      <c r="N1237" s="39" t="s">
        <v>2133</v>
      </c>
      <c r="O1237" s="39" t="s">
        <v>2870</v>
      </c>
      <c r="P1237" s="39" t="str">
        <f t="shared" si="19"/>
        <v>CCM Born</v>
      </c>
      <c r="Q1237" s="39">
        <v>1</v>
      </c>
      <c r="R1237" s="68" t="s">
        <v>2</v>
      </c>
    </row>
    <row r="1238" spans="1:18" x14ac:dyDescent="0.3">
      <c r="A1238" s="67" t="s">
        <v>5829</v>
      </c>
      <c r="B1238" s="39" t="s">
        <v>3981</v>
      </c>
      <c r="C1238" s="39"/>
      <c r="D1238" s="39"/>
      <c r="E1238" s="39"/>
      <c r="F1238" s="39"/>
      <c r="G1238" s="39"/>
      <c r="H1238" s="39"/>
      <c r="I1238" s="39"/>
      <c r="J1238" s="39"/>
      <c r="K1238" s="39" t="s">
        <v>2134</v>
      </c>
      <c r="L1238" s="39" t="s">
        <v>2135</v>
      </c>
      <c r="M1238" s="39" t="s">
        <v>2985</v>
      </c>
      <c r="N1238" s="39" t="s">
        <v>2133</v>
      </c>
      <c r="O1238" s="39" t="s">
        <v>2870</v>
      </c>
      <c r="P1238" s="39" t="str">
        <f t="shared" si="19"/>
        <v>CCM Born</v>
      </c>
      <c r="Q1238" s="39">
        <v>1</v>
      </c>
      <c r="R1238" s="68" t="s">
        <v>2</v>
      </c>
    </row>
    <row r="1239" spans="1:18" x14ac:dyDescent="0.3">
      <c r="A1239" s="67" t="s">
        <v>5830</v>
      </c>
      <c r="B1239" s="39" t="s">
        <v>3982</v>
      </c>
      <c r="C1239" s="39"/>
      <c r="D1239" s="39"/>
      <c r="E1239" s="39"/>
      <c r="F1239" s="39"/>
      <c r="G1239" s="39"/>
      <c r="H1239" s="39"/>
      <c r="I1239" s="39"/>
      <c r="J1239" s="39"/>
      <c r="K1239" s="39" t="s">
        <v>2897</v>
      </c>
      <c r="L1239" s="39" t="s">
        <v>2133</v>
      </c>
      <c r="M1239" s="39" t="s">
        <v>2985</v>
      </c>
      <c r="N1239" s="39" t="s">
        <v>2133</v>
      </c>
      <c r="O1239" s="39" t="s">
        <v>2870</v>
      </c>
      <c r="P1239" s="39" t="str">
        <f t="shared" si="19"/>
        <v>CCM Born</v>
      </c>
      <c r="Q1239" s="39">
        <v>1</v>
      </c>
      <c r="R1239" s="68" t="s">
        <v>2</v>
      </c>
    </row>
    <row r="1240" spans="1:18" x14ac:dyDescent="0.3">
      <c r="A1240" s="67" t="s">
        <v>5831</v>
      </c>
      <c r="B1240" s="39" t="s">
        <v>3983</v>
      </c>
      <c r="C1240" s="39"/>
      <c r="D1240" s="39"/>
      <c r="E1240" s="39"/>
      <c r="F1240" s="39"/>
      <c r="G1240" s="39"/>
      <c r="H1240" s="39"/>
      <c r="I1240" s="39"/>
      <c r="J1240" s="39"/>
      <c r="K1240" s="39" t="s">
        <v>459</v>
      </c>
      <c r="L1240" s="39" t="s">
        <v>460</v>
      </c>
      <c r="M1240" s="39" t="s">
        <v>3088</v>
      </c>
      <c r="N1240" s="39" t="s">
        <v>114</v>
      </c>
      <c r="O1240" s="39" t="s">
        <v>2870</v>
      </c>
      <c r="P1240" s="39" t="str">
        <f t="shared" si="19"/>
        <v>CCM Born</v>
      </c>
      <c r="Q1240" s="39">
        <v>27</v>
      </c>
      <c r="R1240" s="68" t="s">
        <v>2</v>
      </c>
    </row>
    <row r="1241" spans="1:18" x14ac:dyDescent="0.3">
      <c r="A1241" s="67" t="s">
        <v>5832</v>
      </c>
      <c r="B1241" s="39" t="s">
        <v>3984</v>
      </c>
      <c r="C1241" s="39"/>
      <c r="D1241" s="39"/>
      <c r="E1241" s="39"/>
      <c r="F1241" s="39"/>
      <c r="G1241" s="39"/>
      <c r="H1241" s="39"/>
      <c r="I1241" s="39"/>
      <c r="J1241" s="39"/>
      <c r="K1241" s="39" t="s">
        <v>2897</v>
      </c>
      <c r="L1241" s="39" t="s">
        <v>2133</v>
      </c>
      <c r="M1241" s="39" t="s">
        <v>2985</v>
      </c>
      <c r="N1241" s="39" t="s">
        <v>2133</v>
      </c>
      <c r="O1241" s="39" t="s">
        <v>2870</v>
      </c>
      <c r="P1241" s="39" t="str">
        <f t="shared" si="19"/>
        <v>CCM Born</v>
      </c>
      <c r="Q1241" s="39">
        <v>1</v>
      </c>
      <c r="R1241" s="68" t="s">
        <v>2</v>
      </c>
    </row>
    <row r="1242" spans="1:18" x14ac:dyDescent="0.3">
      <c r="A1242" s="67" t="s">
        <v>5833</v>
      </c>
      <c r="B1242" s="39" t="s">
        <v>3985</v>
      </c>
      <c r="C1242" s="39"/>
      <c r="D1242" s="39"/>
      <c r="E1242" s="39"/>
      <c r="F1242" s="39"/>
      <c r="G1242" s="39"/>
      <c r="H1242" s="39"/>
      <c r="I1242" s="39"/>
      <c r="J1242" s="39"/>
      <c r="K1242" s="39" t="s">
        <v>2946</v>
      </c>
      <c r="L1242" s="39" t="s">
        <v>6705</v>
      </c>
      <c r="M1242" s="39" t="s">
        <v>2985</v>
      </c>
      <c r="N1242" s="39" t="s">
        <v>2133</v>
      </c>
      <c r="O1242" s="39" t="s">
        <v>2870</v>
      </c>
      <c r="P1242" s="39" t="str">
        <f t="shared" si="19"/>
        <v>CCM Born</v>
      </c>
      <c r="Q1242" s="39">
        <v>1</v>
      </c>
      <c r="R1242" s="68" t="s">
        <v>2</v>
      </c>
    </row>
    <row r="1243" spans="1:18" x14ac:dyDescent="0.3">
      <c r="A1243" s="67" t="s">
        <v>5834</v>
      </c>
      <c r="B1243" s="39" t="s">
        <v>3986</v>
      </c>
      <c r="C1243" s="39"/>
      <c r="D1243" s="39"/>
      <c r="E1243" s="39"/>
      <c r="F1243" s="39"/>
      <c r="G1243" s="39"/>
      <c r="H1243" s="39"/>
      <c r="I1243" s="39"/>
      <c r="J1243" s="39"/>
      <c r="K1243" s="39" t="s">
        <v>2948</v>
      </c>
      <c r="L1243" s="39" t="s">
        <v>6706</v>
      </c>
      <c r="M1243" s="39" t="s">
        <v>2884</v>
      </c>
      <c r="N1243" s="39" t="s">
        <v>139</v>
      </c>
      <c r="O1243" s="39" t="s">
        <v>2870</v>
      </c>
      <c r="P1243" s="39" t="str">
        <f t="shared" si="19"/>
        <v>CCM Born</v>
      </c>
      <c r="Q1243" s="39">
        <v>1</v>
      </c>
      <c r="R1243" s="68" t="s">
        <v>2</v>
      </c>
    </row>
    <row r="1244" spans="1:18" x14ac:dyDescent="0.3">
      <c r="A1244" s="67" t="s">
        <v>5835</v>
      </c>
      <c r="B1244" s="39" t="s">
        <v>3987</v>
      </c>
      <c r="C1244" s="39"/>
      <c r="D1244" s="39"/>
      <c r="E1244" s="39"/>
      <c r="F1244" s="39"/>
      <c r="G1244" s="39"/>
      <c r="H1244" s="39"/>
      <c r="I1244" s="39"/>
      <c r="J1244" s="39"/>
      <c r="K1244" s="39" t="s">
        <v>2897</v>
      </c>
      <c r="L1244" s="39" t="s">
        <v>2133</v>
      </c>
      <c r="M1244" s="39" t="s">
        <v>2985</v>
      </c>
      <c r="N1244" s="39" t="s">
        <v>2133</v>
      </c>
      <c r="O1244" s="39" t="s">
        <v>2870</v>
      </c>
      <c r="P1244" s="39" t="str">
        <f t="shared" si="19"/>
        <v>CCM Born</v>
      </c>
      <c r="Q1244" s="39">
        <v>18</v>
      </c>
      <c r="R1244" s="68" t="s">
        <v>2</v>
      </c>
    </row>
    <row r="1245" spans="1:18" x14ac:dyDescent="0.3">
      <c r="A1245" s="67" t="s">
        <v>5836</v>
      </c>
      <c r="B1245" s="39" t="s">
        <v>3988</v>
      </c>
      <c r="C1245" s="39"/>
      <c r="D1245" s="39"/>
      <c r="E1245" s="39"/>
      <c r="F1245" s="39"/>
      <c r="G1245" s="39"/>
      <c r="H1245" s="39"/>
      <c r="I1245" s="39"/>
      <c r="J1245" s="39"/>
      <c r="K1245" s="39" t="s">
        <v>2897</v>
      </c>
      <c r="L1245" s="39" t="s">
        <v>2133</v>
      </c>
      <c r="M1245" s="39" t="s">
        <v>2985</v>
      </c>
      <c r="N1245" s="39" t="s">
        <v>2133</v>
      </c>
      <c r="O1245" s="39" t="s">
        <v>2870</v>
      </c>
      <c r="P1245" s="39" t="str">
        <f t="shared" si="19"/>
        <v>CCM Born</v>
      </c>
      <c r="Q1245" s="39">
        <v>1</v>
      </c>
      <c r="R1245" s="68" t="s">
        <v>2</v>
      </c>
    </row>
    <row r="1246" spans="1:18" x14ac:dyDescent="0.3">
      <c r="A1246" s="67" t="s">
        <v>5837</v>
      </c>
      <c r="B1246" s="39" t="s">
        <v>3989</v>
      </c>
      <c r="C1246" s="39"/>
      <c r="D1246" s="39"/>
      <c r="E1246" s="39"/>
      <c r="F1246" s="39"/>
      <c r="G1246" s="39"/>
      <c r="H1246" s="39"/>
      <c r="I1246" s="39"/>
      <c r="J1246" s="39"/>
      <c r="K1246" s="39" t="s">
        <v>2897</v>
      </c>
      <c r="L1246" s="39" t="s">
        <v>2133</v>
      </c>
      <c r="M1246" s="39" t="s">
        <v>2985</v>
      </c>
      <c r="N1246" s="39" t="s">
        <v>2133</v>
      </c>
      <c r="O1246" s="39" t="s">
        <v>2870</v>
      </c>
      <c r="P1246" s="39" t="str">
        <f t="shared" si="19"/>
        <v>CCM Born</v>
      </c>
      <c r="Q1246" s="39">
        <v>1</v>
      </c>
      <c r="R1246" s="68" t="s">
        <v>2</v>
      </c>
    </row>
    <row r="1247" spans="1:18" x14ac:dyDescent="0.3">
      <c r="A1247" s="67" t="s">
        <v>5838</v>
      </c>
      <c r="B1247" s="39" t="s">
        <v>3990</v>
      </c>
      <c r="C1247" s="39"/>
      <c r="D1247" s="39"/>
      <c r="E1247" s="39"/>
      <c r="F1247" s="39"/>
      <c r="G1247" s="39"/>
      <c r="H1247" s="39"/>
      <c r="I1247" s="39"/>
      <c r="J1247" s="39"/>
      <c r="K1247" s="39" t="s">
        <v>2897</v>
      </c>
      <c r="L1247" s="39" t="s">
        <v>2133</v>
      </c>
      <c r="M1247" s="39" t="s">
        <v>2985</v>
      </c>
      <c r="N1247" s="39" t="s">
        <v>2133</v>
      </c>
      <c r="O1247" s="39" t="s">
        <v>2870</v>
      </c>
      <c r="P1247" s="39" t="str">
        <f t="shared" si="19"/>
        <v>CCM Born</v>
      </c>
      <c r="Q1247" s="39">
        <v>1</v>
      </c>
      <c r="R1247" s="68" t="s">
        <v>2</v>
      </c>
    </row>
    <row r="1248" spans="1:18" x14ac:dyDescent="0.3">
      <c r="A1248" s="67" t="s">
        <v>5839</v>
      </c>
      <c r="B1248" s="39" t="s">
        <v>3991</v>
      </c>
      <c r="C1248" s="39"/>
      <c r="D1248" s="39"/>
      <c r="E1248" s="39"/>
      <c r="F1248" s="39"/>
      <c r="G1248" s="39"/>
      <c r="H1248" s="39"/>
      <c r="I1248" s="39"/>
      <c r="J1248" s="39"/>
      <c r="K1248" s="39" t="s">
        <v>657</v>
      </c>
      <c r="L1248" s="39" t="s">
        <v>658</v>
      </c>
      <c r="M1248" s="39" t="s">
        <v>2887</v>
      </c>
      <c r="N1248" s="39" t="s">
        <v>519</v>
      </c>
      <c r="O1248" s="39" t="s">
        <v>2870</v>
      </c>
      <c r="P1248" s="39" t="str">
        <f t="shared" si="19"/>
        <v>CCM Born</v>
      </c>
      <c r="Q1248" s="39">
        <v>2</v>
      </c>
      <c r="R1248" s="68" t="s">
        <v>2</v>
      </c>
    </row>
    <row r="1249" spans="1:18" x14ac:dyDescent="0.3">
      <c r="A1249" s="67" t="s">
        <v>5840</v>
      </c>
      <c r="B1249" s="39" t="s">
        <v>3992</v>
      </c>
      <c r="C1249" s="39"/>
      <c r="D1249" s="39"/>
      <c r="E1249" s="39"/>
      <c r="F1249" s="39"/>
      <c r="G1249" s="39"/>
      <c r="H1249" s="39"/>
      <c r="I1249" s="39"/>
      <c r="J1249" s="39"/>
      <c r="K1249" s="39" t="s">
        <v>688</v>
      </c>
      <c r="L1249" s="39" t="s">
        <v>689</v>
      </c>
      <c r="M1249" s="39" t="s">
        <v>2887</v>
      </c>
      <c r="N1249" s="39" t="s">
        <v>519</v>
      </c>
      <c r="O1249" s="39" t="s">
        <v>2870</v>
      </c>
      <c r="P1249" s="39" t="str">
        <f t="shared" si="19"/>
        <v>CCM Born</v>
      </c>
      <c r="Q1249" s="39">
        <v>36</v>
      </c>
      <c r="R1249" s="68" t="s">
        <v>2</v>
      </c>
    </row>
    <row r="1250" spans="1:18" x14ac:dyDescent="0.3">
      <c r="A1250" s="67" t="s">
        <v>5841</v>
      </c>
      <c r="B1250" s="39" t="s">
        <v>3993</v>
      </c>
      <c r="C1250" s="39"/>
      <c r="D1250" s="39"/>
      <c r="E1250" s="39"/>
      <c r="F1250" s="39"/>
      <c r="G1250" s="39"/>
      <c r="H1250" s="39"/>
      <c r="I1250" s="39"/>
      <c r="J1250" s="39"/>
      <c r="K1250" s="39" t="s">
        <v>2178</v>
      </c>
      <c r="L1250" s="39" t="s">
        <v>2179</v>
      </c>
      <c r="M1250" s="39" t="s">
        <v>2887</v>
      </c>
      <c r="N1250" s="39" t="s">
        <v>519</v>
      </c>
      <c r="O1250" s="39" t="s">
        <v>2870</v>
      </c>
      <c r="P1250" s="39" t="str">
        <f t="shared" si="19"/>
        <v>CCM Born</v>
      </c>
      <c r="Q1250" s="39">
        <v>1226</v>
      </c>
      <c r="R1250" s="68" t="s">
        <v>2</v>
      </c>
    </row>
    <row r="1251" spans="1:18" x14ac:dyDescent="0.3">
      <c r="A1251" s="67" t="s">
        <v>5842</v>
      </c>
      <c r="B1251" s="39" t="s">
        <v>3994</v>
      </c>
      <c r="C1251" s="39"/>
      <c r="D1251" s="39"/>
      <c r="E1251" s="39"/>
      <c r="F1251" s="39"/>
      <c r="G1251" s="39"/>
      <c r="H1251" s="39"/>
      <c r="I1251" s="39"/>
      <c r="J1251" s="39"/>
      <c r="K1251" s="39" t="s">
        <v>2270</v>
      </c>
      <c r="L1251" s="39" t="s">
        <v>2271</v>
      </c>
      <c r="M1251" s="39" t="s">
        <v>2887</v>
      </c>
      <c r="N1251" s="39" t="s">
        <v>519</v>
      </c>
      <c r="O1251" s="39" t="s">
        <v>2870</v>
      </c>
      <c r="P1251" s="39" t="str">
        <f t="shared" si="19"/>
        <v>CCM Born</v>
      </c>
      <c r="Q1251" s="39">
        <v>2</v>
      </c>
      <c r="R1251" s="68" t="s">
        <v>2</v>
      </c>
    </row>
    <row r="1252" spans="1:18" x14ac:dyDescent="0.3">
      <c r="A1252" s="67" t="s">
        <v>5843</v>
      </c>
      <c r="B1252" s="39" t="s">
        <v>3995</v>
      </c>
      <c r="C1252" s="39"/>
      <c r="D1252" s="39"/>
      <c r="E1252" s="39"/>
      <c r="F1252" s="39"/>
      <c r="G1252" s="39"/>
      <c r="H1252" s="39"/>
      <c r="I1252" s="39"/>
      <c r="J1252" s="39"/>
      <c r="K1252" s="39" t="s">
        <v>2189</v>
      </c>
      <c r="L1252" s="39" t="s">
        <v>2190</v>
      </c>
      <c r="M1252" s="39" t="s">
        <v>2887</v>
      </c>
      <c r="N1252" s="39" t="s">
        <v>519</v>
      </c>
      <c r="O1252" s="39" t="s">
        <v>2870</v>
      </c>
      <c r="P1252" s="39" t="str">
        <f t="shared" si="19"/>
        <v>CCM Born</v>
      </c>
      <c r="Q1252" s="39">
        <v>140</v>
      </c>
      <c r="R1252" s="68" t="s">
        <v>2</v>
      </c>
    </row>
    <row r="1253" spans="1:18" x14ac:dyDescent="0.3">
      <c r="A1253" s="67" t="s">
        <v>5844</v>
      </c>
      <c r="B1253" s="39" t="s">
        <v>3996</v>
      </c>
      <c r="C1253" s="39"/>
      <c r="D1253" s="39"/>
      <c r="E1253" s="39"/>
      <c r="F1253" s="39"/>
      <c r="G1253" s="39"/>
      <c r="H1253" s="39"/>
      <c r="I1253" s="39"/>
      <c r="J1253" s="39"/>
      <c r="K1253" s="39" t="s">
        <v>2054</v>
      </c>
      <c r="L1253" s="39" t="s">
        <v>2055</v>
      </c>
      <c r="M1253" s="39" t="s">
        <v>2887</v>
      </c>
      <c r="N1253" s="39" t="s">
        <v>519</v>
      </c>
      <c r="O1253" s="39" t="s">
        <v>2870</v>
      </c>
      <c r="P1253" s="39" t="str">
        <f t="shared" si="19"/>
        <v>CCM Born</v>
      </c>
      <c r="Q1253" s="39">
        <v>240</v>
      </c>
      <c r="R1253" s="68" t="s">
        <v>2</v>
      </c>
    </row>
    <row r="1254" spans="1:18" x14ac:dyDescent="0.3">
      <c r="A1254" s="67" t="s">
        <v>5845</v>
      </c>
      <c r="B1254" s="39" t="s">
        <v>3997</v>
      </c>
      <c r="C1254" s="39"/>
      <c r="D1254" s="39"/>
      <c r="E1254" s="39"/>
      <c r="F1254" s="39"/>
      <c r="G1254" s="39"/>
      <c r="H1254" s="39"/>
      <c r="I1254" s="39"/>
      <c r="J1254" s="39"/>
      <c r="K1254" s="39" t="s">
        <v>2189</v>
      </c>
      <c r="L1254" s="39" t="s">
        <v>2190</v>
      </c>
      <c r="M1254" s="39" t="s">
        <v>2887</v>
      </c>
      <c r="N1254" s="39" t="s">
        <v>519</v>
      </c>
      <c r="O1254" s="39" t="s">
        <v>2870</v>
      </c>
      <c r="P1254" s="39" t="str">
        <f t="shared" si="19"/>
        <v>CCM Born</v>
      </c>
      <c r="Q1254" s="39">
        <v>240</v>
      </c>
      <c r="R1254" s="68" t="s">
        <v>2</v>
      </c>
    </row>
    <row r="1255" spans="1:18" x14ac:dyDescent="0.3">
      <c r="A1255" s="67" t="s">
        <v>5846</v>
      </c>
      <c r="B1255" s="39" t="s">
        <v>3998</v>
      </c>
      <c r="C1255" s="39"/>
      <c r="D1255" s="39"/>
      <c r="E1255" s="39"/>
      <c r="F1255" s="39"/>
      <c r="G1255" s="39"/>
      <c r="H1255" s="39"/>
      <c r="I1255" s="39"/>
      <c r="J1255" s="39"/>
      <c r="K1255" s="39" t="s">
        <v>2189</v>
      </c>
      <c r="L1255" s="39" t="s">
        <v>2190</v>
      </c>
      <c r="M1255" s="39" t="s">
        <v>2887</v>
      </c>
      <c r="N1255" s="39" t="s">
        <v>519</v>
      </c>
      <c r="O1255" s="39" t="s">
        <v>2870</v>
      </c>
      <c r="P1255" s="39" t="str">
        <f t="shared" si="19"/>
        <v>CCM Born</v>
      </c>
      <c r="Q1255" s="39">
        <v>333</v>
      </c>
      <c r="R1255" s="68" t="s">
        <v>2</v>
      </c>
    </row>
    <row r="1256" spans="1:18" x14ac:dyDescent="0.3">
      <c r="A1256" s="67" t="s">
        <v>5847</v>
      </c>
      <c r="B1256" s="39" t="s">
        <v>3999</v>
      </c>
      <c r="C1256" s="39"/>
      <c r="D1256" s="39"/>
      <c r="E1256" s="39"/>
      <c r="F1256" s="39"/>
      <c r="G1256" s="39"/>
      <c r="H1256" s="39"/>
      <c r="I1256" s="39"/>
      <c r="J1256" s="39"/>
      <c r="K1256" s="39" t="s">
        <v>2189</v>
      </c>
      <c r="L1256" s="39" t="s">
        <v>2190</v>
      </c>
      <c r="M1256" s="39" t="s">
        <v>2887</v>
      </c>
      <c r="N1256" s="39" t="s">
        <v>519</v>
      </c>
      <c r="O1256" s="39" t="s">
        <v>2870</v>
      </c>
      <c r="P1256" s="39" t="str">
        <f t="shared" si="19"/>
        <v>CCM Born</v>
      </c>
      <c r="Q1256" s="39">
        <v>255</v>
      </c>
      <c r="R1256" s="68" t="s">
        <v>2</v>
      </c>
    </row>
    <row r="1257" spans="1:18" x14ac:dyDescent="0.3">
      <c r="A1257" s="67" t="s">
        <v>5848</v>
      </c>
      <c r="B1257" s="39" t="s">
        <v>4000</v>
      </c>
      <c r="C1257" s="39"/>
      <c r="D1257" s="39"/>
      <c r="E1257" s="39"/>
      <c r="F1257" s="39"/>
      <c r="G1257" s="39"/>
      <c r="H1257" s="39"/>
      <c r="I1257" s="39"/>
      <c r="J1257" s="39"/>
      <c r="K1257" s="39" t="s">
        <v>2189</v>
      </c>
      <c r="L1257" s="39" t="s">
        <v>2190</v>
      </c>
      <c r="M1257" s="39" t="s">
        <v>2887</v>
      </c>
      <c r="N1257" s="39" t="s">
        <v>519</v>
      </c>
      <c r="O1257" s="39" t="s">
        <v>2870</v>
      </c>
      <c r="P1257" s="39" t="str">
        <f t="shared" si="19"/>
        <v>CCM Born</v>
      </c>
      <c r="Q1257" s="39">
        <v>240</v>
      </c>
      <c r="R1257" s="68" t="s">
        <v>2</v>
      </c>
    </row>
    <row r="1258" spans="1:18" x14ac:dyDescent="0.3">
      <c r="A1258" s="67" t="s">
        <v>5849</v>
      </c>
      <c r="B1258" s="39" t="s">
        <v>4001</v>
      </c>
      <c r="C1258" s="39"/>
      <c r="D1258" s="39"/>
      <c r="E1258" s="39"/>
      <c r="F1258" s="39"/>
      <c r="G1258" s="39"/>
      <c r="H1258" s="39"/>
      <c r="I1258" s="39"/>
      <c r="J1258" s="39"/>
      <c r="K1258" s="39" t="s">
        <v>2189</v>
      </c>
      <c r="L1258" s="39" t="s">
        <v>2190</v>
      </c>
      <c r="M1258" s="39" t="s">
        <v>2887</v>
      </c>
      <c r="N1258" s="39" t="s">
        <v>519</v>
      </c>
      <c r="O1258" s="39" t="s">
        <v>2870</v>
      </c>
      <c r="P1258" s="39" t="str">
        <f t="shared" si="19"/>
        <v>CCM Born</v>
      </c>
      <c r="Q1258" s="39">
        <v>60</v>
      </c>
      <c r="R1258" s="68" t="s">
        <v>2</v>
      </c>
    </row>
    <row r="1259" spans="1:18" x14ac:dyDescent="0.3">
      <c r="A1259" s="67" t="s">
        <v>5850</v>
      </c>
      <c r="B1259" s="39" t="s">
        <v>4002</v>
      </c>
      <c r="C1259" s="39"/>
      <c r="D1259" s="39"/>
      <c r="E1259" s="39"/>
      <c r="F1259" s="39"/>
      <c r="G1259" s="39"/>
      <c r="H1259" s="39"/>
      <c r="I1259" s="39"/>
      <c r="J1259" s="39"/>
      <c r="K1259" s="39" t="s">
        <v>2189</v>
      </c>
      <c r="L1259" s="39" t="s">
        <v>2190</v>
      </c>
      <c r="M1259" s="39" t="s">
        <v>2887</v>
      </c>
      <c r="N1259" s="39" t="s">
        <v>519</v>
      </c>
      <c r="O1259" s="39" t="s">
        <v>2870</v>
      </c>
      <c r="P1259" s="39" t="str">
        <f t="shared" si="19"/>
        <v>CCM Born</v>
      </c>
      <c r="Q1259" s="39">
        <v>36</v>
      </c>
      <c r="R1259" s="68" t="s">
        <v>2</v>
      </c>
    </row>
    <row r="1260" spans="1:18" x14ac:dyDescent="0.3">
      <c r="A1260" s="67" t="s">
        <v>5851</v>
      </c>
      <c r="B1260" s="39" t="s">
        <v>4003</v>
      </c>
      <c r="C1260" s="39"/>
      <c r="D1260" s="39"/>
      <c r="E1260" s="39"/>
      <c r="F1260" s="39"/>
      <c r="G1260" s="39"/>
      <c r="H1260" s="39"/>
      <c r="I1260" s="39"/>
      <c r="J1260" s="39"/>
      <c r="K1260" s="39" t="s">
        <v>2189</v>
      </c>
      <c r="L1260" s="39" t="s">
        <v>2190</v>
      </c>
      <c r="M1260" s="39"/>
      <c r="N1260" s="39">
        <v>0</v>
      </c>
      <c r="O1260" s="39" t="s">
        <v>2870</v>
      </c>
      <c r="P1260" s="39" t="str">
        <f t="shared" si="19"/>
        <v>CCM Born</v>
      </c>
      <c r="Q1260" s="39">
        <v>56</v>
      </c>
      <c r="R1260" s="68" t="s">
        <v>2</v>
      </c>
    </row>
    <row r="1261" spans="1:18" x14ac:dyDescent="0.3">
      <c r="A1261" s="67" t="s">
        <v>5852</v>
      </c>
      <c r="B1261" s="39" t="s">
        <v>4004</v>
      </c>
      <c r="C1261" s="39"/>
      <c r="D1261" s="39"/>
      <c r="E1261" s="39"/>
      <c r="F1261" s="39"/>
      <c r="G1261" s="39"/>
      <c r="H1261" s="39"/>
      <c r="I1261" s="39"/>
      <c r="J1261" s="39"/>
      <c r="K1261" s="39" t="s">
        <v>2018</v>
      </c>
      <c r="L1261" s="39" t="s">
        <v>2019</v>
      </c>
      <c r="M1261" s="39" t="s">
        <v>2887</v>
      </c>
      <c r="N1261" s="39" t="s">
        <v>519</v>
      </c>
      <c r="O1261" s="39" t="s">
        <v>2870</v>
      </c>
      <c r="P1261" s="39" t="str">
        <f t="shared" si="19"/>
        <v>CCM Born</v>
      </c>
      <c r="Q1261" s="39">
        <v>4</v>
      </c>
      <c r="R1261" s="68" t="s">
        <v>2</v>
      </c>
    </row>
    <row r="1262" spans="1:18" x14ac:dyDescent="0.3">
      <c r="A1262" s="67" t="s">
        <v>5853</v>
      </c>
      <c r="B1262" s="39" t="s">
        <v>4005</v>
      </c>
      <c r="C1262" s="39"/>
      <c r="D1262" s="39"/>
      <c r="E1262" s="39"/>
      <c r="F1262" s="39"/>
      <c r="G1262" s="39"/>
      <c r="H1262" s="39"/>
      <c r="I1262" s="39"/>
      <c r="J1262" s="39"/>
      <c r="K1262" s="39" t="s">
        <v>2033</v>
      </c>
      <c r="L1262" s="39" t="s">
        <v>2034</v>
      </c>
      <c r="M1262" s="39" t="s">
        <v>2887</v>
      </c>
      <c r="N1262" s="39" t="s">
        <v>519</v>
      </c>
      <c r="O1262" s="39" t="s">
        <v>2870</v>
      </c>
      <c r="P1262" s="39" t="str">
        <f t="shared" si="19"/>
        <v>CCM Born</v>
      </c>
      <c r="Q1262" s="39">
        <v>13</v>
      </c>
      <c r="R1262" s="68" t="s">
        <v>2</v>
      </c>
    </row>
    <row r="1263" spans="1:18" x14ac:dyDescent="0.3">
      <c r="A1263" s="67" t="s">
        <v>5854</v>
      </c>
      <c r="B1263" s="39" t="s">
        <v>4006</v>
      </c>
      <c r="C1263" s="39"/>
      <c r="D1263" s="39"/>
      <c r="E1263" s="39"/>
      <c r="F1263" s="39"/>
      <c r="G1263" s="39"/>
      <c r="H1263" s="39"/>
      <c r="I1263" s="39"/>
      <c r="J1263" s="39"/>
      <c r="K1263" s="39" t="s">
        <v>1921</v>
      </c>
      <c r="L1263" s="39" t="s">
        <v>1922</v>
      </c>
      <c r="M1263" s="39" t="s">
        <v>2887</v>
      </c>
      <c r="N1263" s="39" t="s">
        <v>519</v>
      </c>
      <c r="O1263" s="39" t="s">
        <v>2870</v>
      </c>
      <c r="P1263" s="39" t="str">
        <f t="shared" si="19"/>
        <v>CCM Born</v>
      </c>
      <c r="Q1263" s="39">
        <v>123</v>
      </c>
      <c r="R1263" s="68" t="s">
        <v>2</v>
      </c>
    </row>
    <row r="1264" spans="1:18" x14ac:dyDescent="0.3">
      <c r="A1264" s="67" t="s">
        <v>5855</v>
      </c>
      <c r="B1264" s="39" t="s">
        <v>4007</v>
      </c>
      <c r="C1264" s="39"/>
      <c r="D1264" s="39"/>
      <c r="E1264" s="39"/>
      <c r="F1264" s="39"/>
      <c r="G1264" s="39"/>
      <c r="H1264" s="39"/>
      <c r="I1264" s="39"/>
      <c r="J1264" s="39"/>
      <c r="K1264" s="39" t="s">
        <v>2018</v>
      </c>
      <c r="L1264" s="39" t="s">
        <v>2019</v>
      </c>
      <c r="M1264" s="39" t="s">
        <v>2887</v>
      </c>
      <c r="N1264" s="39" t="s">
        <v>519</v>
      </c>
      <c r="O1264" s="39" t="s">
        <v>2870</v>
      </c>
      <c r="P1264" s="39" t="str">
        <f t="shared" si="19"/>
        <v>CCM Born</v>
      </c>
      <c r="Q1264" s="39">
        <v>4</v>
      </c>
      <c r="R1264" s="68" t="s">
        <v>2</v>
      </c>
    </row>
    <row r="1265" spans="1:18" x14ac:dyDescent="0.3">
      <c r="A1265" s="67" t="s">
        <v>5856</v>
      </c>
      <c r="B1265" s="39" t="s">
        <v>4008</v>
      </c>
      <c r="C1265" s="39"/>
      <c r="D1265" s="39"/>
      <c r="E1265" s="39"/>
      <c r="F1265" s="39"/>
      <c r="G1265" s="39"/>
      <c r="H1265" s="39"/>
      <c r="I1265" s="39"/>
      <c r="J1265" s="39"/>
      <c r="K1265" s="39" t="s">
        <v>1982</v>
      </c>
      <c r="L1265" s="39" t="s">
        <v>1983</v>
      </c>
      <c r="M1265" s="39" t="s">
        <v>2887</v>
      </c>
      <c r="N1265" s="39" t="s">
        <v>519</v>
      </c>
      <c r="O1265" s="39" t="s">
        <v>2870</v>
      </c>
      <c r="P1265" s="39" t="str">
        <f t="shared" si="19"/>
        <v>CCM Born</v>
      </c>
      <c r="Q1265" s="39">
        <v>11</v>
      </c>
      <c r="R1265" s="68" t="s">
        <v>2</v>
      </c>
    </row>
    <row r="1266" spans="1:18" x14ac:dyDescent="0.3">
      <c r="A1266" s="67" t="s">
        <v>5857</v>
      </c>
      <c r="B1266" s="39" t="s">
        <v>4009</v>
      </c>
      <c r="C1266" s="39"/>
      <c r="D1266" s="39"/>
      <c r="E1266" s="39"/>
      <c r="F1266" s="39"/>
      <c r="G1266" s="39"/>
      <c r="H1266" s="39"/>
      <c r="I1266" s="39"/>
      <c r="J1266" s="39"/>
      <c r="K1266" s="39" t="s">
        <v>2018</v>
      </c>
      <c r="L1266" s="39" t="s">
        <v>2019</v>
      </c>
      <c r="M1266" s="39" t="s">
        <v>2887</v>
      </c>
      <c r="N1266" s="39" t="s">
        <v>519</v>
      </c>
      <c r="O1266" s="39" t="s">
        <v>2870</v>
      </c>
      <c r="P1266" s="39" t="str">
        <f t="shared" si="19"/>
        <v>CCM Born</v>
      </c>
      <c r="Q1266" s="39">
        <v>2</v>
      </c>
      <c r="R1266" s="68" t="s">
        <v>2</v>
      </c>
    </row>
    <row r="1267" spans="1:18" x14ac:dyDescent="0.3">
      <c r="A1267" s="67" t="s">
        <v>5858</v>
      </c>
      <c r="B1267" s="39" t="s">
        <v>4010</v>
      </c>
      <c r="C1267" s="39"/>
      <c r="D1267" s="39"/>
      <c r="E1267" s="39"/>
      <c r="F1267" s="39"/>
      <c r="G1267" s="39"/>
      <c r="H1267" s="39"/>
      <c r="I1267" s="39"/>
      <c r="J1267" s="39"/>
      <c r="K1267" s="39" t="s">
        <v>547</v>
      </c>
      <c r="L1267" s="39" t="s">
        <v>548</v>
      </c>
      <c r="M1267" s="39" t="s">
        <v>2878</v>
      </c>
      <c r="N1267" s="39" t="s">
        <v>541</v>
      </c>
      <c r="O1267" s="39" t="s">
        <v>2870</v>
      </c>
      <c r="P1267" s="39" t="str">
        <f t="shared" si="19"/>
        <v>CCM Born</v>
      </c>
      <c r="Q1267" s="39">
        <v>5</v>
      </c>
      <c r="R1267" s="68" t="s">
        <v>2</v>
      </c>
    </row>
    <row r="1268" spans="1:18" x14ac:dyDescent="0.3">
      <c r="A1268" s="67" t="s">
        <v>5859</v>
      </c>
      <c r="B1268" s="39" t="s">
        <v>4010</v>
      </c>
      <c r="C1268" s="39"/>
      <c r="D1268" s="39"/>
      <c r="E1268" s="39"/>
      <c r="F1268" s="39"/>
      <c r="G1268" s="39"/>
      <c r="H1268" s="39"/>
      <c r="I1268" s="39"/>
      <c r="J1268" s="39"/>
      <c r="K1268" s="39" t="s">
        <v>349</v>
      </c>
      <c r="L1268" s="39" t="s">
        <v>350</v>
      </c>
      <c r="M1268" s="39" t="s">
        <v>2973</v>
      </c>
      <c r="N1268" s="39" t="s">
        <v>335</v>
      </c>
      <c r="O1268" s="39" t="s">
        <v>2870</v>
      </c>
      <c r="P1268" s="39" t="str">
        <f t="shared" si="19"/>
        <v>CCM Born</v>
      </c>
      <c r="Q1268" s="39">
        <v>5</v>
      </c>
      <c r="R1268" s="68" t="s">
        <v>2</v>
      </c>
    </row>
    <row r="1269" spans="1:18" x14ac:dyDescent="0.3">
      <c r="A1269" s="67" t="s">
        <v>5860</v>
      </c>
      <c r="B1269" s="39" t="s">
        <v>4010</v>
      </c>
      <c r="C1269" s="39"/>
      <c r="D1269" s="39"/>
      <c r="E1269" s="39"/>
      <c r="F1269" s="39"/>
      <c r="G1269" s="39"/>
      <c r="H1269" s="39"/>
      <c r="I1269" s="39"/>
      <c r="J1269" s="39"/>
      <c r="K1269" s="39" t="s">
        <v>336</v>
      </c>
      <c r="L1269" s="39" t="s">
        <v>337</v>
      </c>
      <c r="M1269" s="39" t="s">
        <v>2973</v>
      </c>
      <c r="N1269" s="39" t="s">
        <v>335</v>
      </c>
      <c r="O1269" s="39" t="s">
        <v>2870</v>
      </c>
      <c r="P1269" s="39" t="str">
        <f t="shared" si="19"/>
        <v>CCM Born</v>
      </c>
      <c r="Q1269" s="39">
        <v>5</v>
      </c>
      <c r="R1269" s="68" t="s">
        <v>2</v>
      </c>
    </row>
    <row r="1270" spans="1:18" x14ac:dyDescent="0.3">
      <c r="A1270" s="67" t="s">
        <v>5861</v>
      </c>
      <c r="B1270" s="39" t="s">
        <v>4010</v>
      </c>
      <c r="C1270" s="39"/>
      <c r="D1270" s="39"/>
      <c r="E1270" s="39"/>
      <c r="F1270" s="39"/>
      <c r="G1270" s="39"/>
      <c r="H1270" s="39"/>
      <c r="I1270" s="39"/>
      <c r="J1270" s="39"/>
      <c r="K1270" s="39" t="s">
        <v>343</v>
      </c>
      <c r="L1270" s="39" t="s">
        <v>344</v>
      </c>
      <c r="M1270" s="39" t="s">
        <v>2973</v>
      </c>
      <c r="N1270" s="39" t="s">
        <v>335</v>
      </c>
      <c r="O1270" s="39" t="s">
        <v>2870</v>
      </c>
      <c r="P1270" s="39" t="str">
        <f t="shared" si="19"/>
        <v>CCM Born</v>
      </c>
      <c r="Q1270" s="39">
        <v>5</v>
      </c>
      <c r="R1270" s="68" t="s">
        <v>2</v>
      </c>
    </row>
    <row r="1271" spans="1:18" x14ac:dyDescent="0.3">
      <c r="A1271" s="67" t="s">
        <v>5862</v>
      </c>
      <c r="B1271" s="39" t="s">
        <v>4011</v>
      </c>
      <c r="C1271" s="39"/>
      <c r="D1271" s="39"/>
      <c r="E1271" s="39"/>
      <c r="F1271" s="39"/>
      <c r="G1271" s="39"/>
      <c r="H1271" s="39"/>
      <c r="I1271" s="39"/>
      <c r="J1271" s="39"/>
      <c r="K1271" s="39" t="s">
        <v>2353</v>
      </c>
      <c r="L1271" s="39" t="s">
        <v>2354</v>
      </c>
      <c r="M1271" s="39" t="s">
        <v>2887</v>
      </c>
      <c r="N1271" s="39" t="s">
        <v>519</v>
      </c>
      <c r="O1271" s="39" t="s">
        <v>2870</v>
      </c>
      <c r="P1271" s="39" t="str">
        <f t="shared" si="19"/>
        <v>CCM Born</v>
      </c>
      <c r="Q1271" s="39">
        <v>4</v>
      </c>
      <c r="R1271" s="68" t="s">
        <v>2</v>
      </c>
    </row>
    <row r="1272" spans="1:18" x14ac:dyDescent="0.3">
      <c r="A1272" s="67" t="s">
        <v>5863</v>
      </c>
      <c r="B1272" s="39" t="s">
        <v>4012</v>
      </c>
      <c r="C1272" s="39"/>
      <c r="D1272" s="39"/>
      <c r="E1272" s="39"/>
      <c r="F1272" s="39"/>
      <c r="G1272" s="39"/>
      <c r="H1272" s="39"/>
      <c r="I1272" s="39"/>
      <c r="J1272" s="39"/>
      <c r="K1272" s="39" t="s">
        <v>2353</v>
      </c>
      <c r="L1272" s="39" t="s">
        <v>2354</v>
      </c>
      <c r="M1272" s="39" t="s">
        <v>2887</v>
      </c>
      <c r="N1272" s="39" t="s">
        <v>519</v>
      </c>
      <c r="O1272" s="39" t="s">
        <v>2870</v>
      </c>
      <c r="P1272" s="39" t="str">
        <f t="shared" si="19"/>
        <v>CCM Born</v>
      </c>
      <c r="Q1272" s="39">
        <v>39</v>
      </c>
      <c r="R1272" s="68" t="s">
        <v>2</v>
      </c>
    </row>
    <row r="1273" spans="1:18" x14ac:dyDescent="0.3">
      <c r="A1273" s="67" t="s">
        <v>5864</v>
      </c>
      <c r="B1273" s="39" t="s">
        <v>4013</v>
      </c>
      <c r="C1273" s="39"/>
      <c r="D1273" s="39"/>
      <c r="E1273" s="39"/>
      <c r="F1273" s="39"/>
      <c r="G1273" s="39"/>
      <c r="H1273" s="39"/>
      <c r="I1273" s="39"/>
      <c r="J1273" s="39"/>
      <c r="K1273" s="39" t="s">
        <v>2333</v>
      </c>
      <c r="L1273" s="39" t="s">
        <v>2334</v>
      </c>
      <c r="M1273" s="39" t="s">
        <v>2887</v>
      </c>
      <c r="N1273" s="39" t="s">
        <v>519</v>
      </c>
      <c r="O1273" s="39" t="s">
        <v>2870</v>
      </c>
      <c r="P1273" s="39" t="str">
        <f t="shared" si="19"/>
        <v>CCM Born</v>
      </c>
      <c r="Q1273" s="39">
        <v>692</v>
      </c>
      <c r="R1273" s="68" t="s">
        <v>2</v>
      </c>
    </row>
    <row r="1274" spans="1:18" x14ac:dyDescent="0.3">
      <c r="A1274" s="67" t="s">
        <v>5865</v>
      </c>
      <c r="B1274" s="39" t="s">
        <v>4014</v>
      </c>
      <c r="C1274" s="39"/>
      <c r="D1274" s="39"/>
      <c r="E1274" s="39"/>
      <c r="F1274" s="39"/>
      <c r="G1274" s="39"/>
      <c r="H1274" s="39"/>
      <c r="I1274" s="39"/>
      <c r="J1274" s="39"/>
      <c r="K1274" s="39" t="s">
        <v>2333</v>
      </c>
      <c r="L1274" s="39" t="s">
        <v>2334</v>
      </c>
      <c r="M1274" s="39" t="s">
        <v>2887</v>
      </c>
      <c r="N1274" s="39" t="s">
        <v>519</v>
      </c>
      <c r="O1274" s="39" t="s">
        <v>2870</v>
      </c>
      <c r="P1274" s="39" t="str">
        <f t="shared" si="19"/>
        <v>CCM Born</v>
      </c>
      <c r="Q1274" s="39">
        <v>19</v>
      </c>
      <c r="R1274" s="68" t="s">
        <v>2</v>
      </c>
    </row>
    <row r="1275" spans="1:18" x14ac:dyDescent="0.3">
      <c r="A1275" s="67" t="s">
        <v>5866</v>
      </c>
      <c r="B1275" s="39" t="s">
        <v>4015</v>
      </c>
      <c r="C1275" s="39"/>
      <c r="D1275" s="39"/>
      <c r="E1275" s="39"/>
      <c r="F1275" s="39"/>
      <c r="G1275" s="39"/>
      <c r="H1275" s="39"/>
      <c r="I1275" s="39"/>
      <c r="J1275" s="39"/>
      <c r="K1275" s="39" t="s">
        <v>2333</v>
      </c>
      <c r="L1275" s="39" t="s">
        <v>2334</v>
      </c>
      <c r="M1275" s="39" t="s">
        <v>2887</v>
      </c>
      <c r="N1275" s="39" t="s">
        <v>519</v>
      </c>
      <c r="O1275" s="39" t="s">
        <v>2870</v>
      </c>
      <c r="P1275" s="39" t="str">
        <f t="shared" si="19"/>
        <v>CCM Born</v>
      </c>
      <c r="Q1275" s="39">
        <v>4946</v>
      </c>
      <c r="R1275" s="68" t="s">
        <v>2</v>
      </c>
    </row>
    <row r="1276" spans="1:18" x14ac:dyDescent="0.3">
      <c r="A1276" s="67" t="s">
        <v>5867</v>
      </c>
      <c r="B1276" s="39" t="s">
        <v>4016</v>
      </c>
      <c r="C1276" s="39"/>
      <c r="D1276" s="39"/>
      <c r="E1276" s="39"/>
      <c r="F1276" s="39"/>
      <c r="G1276" s="39"/>
      <c r="H1276" s="39"/>
      <c r="I1276" s="39"/>
      <c r="J1276" s="39"/>
      <c r="K1276" s="39" t="s">
        <v>2093</v>
      </c>
      <c r="L1276" s="39" t="s">
        <v>2094</v>
      </c>
      <c r="M1276" s="39" t="s">
        <v>2887</v>
      </c>
      <c r="N1276" s="39" t="s">
        <v>519</v>
      </c>
      <c r="O1276" s="39" t="s">
        <v>2870</v>
      </c>
      <c r="P1276" s="39" t="str">
        <f t="shared" si="19"/>
        <v>CCM Born</v>
      </c>
      <c r="Q1276" s="39">
        <v>2</v>
      </c>
      <c r="R1276" s="68" t="s">
        <v>2</v>
      </c>
    </row>
    <row r="1277" spans="1:18" x14ac:dyDescent="0.3">
      <c r="A1277" s="67" t="s">
        <v>5868</v>
      </c>
      <c r="B1277" s="39" t="s">
        <v>4017</v>
      </c>
      <c r="C1277" s="39"/>
      <c r="D1277" s="39"/>
      <c r="E1277" s="39"/>
      <c r="F1277" s="39"/>
      <c r="G1277" s="39"/>
      <c r="H1277" s="39"/>
      <c r="I1277" s="39"/>
      <c r="J1277" s="39"/>
      <c r="K1277" s="39" t="s">
        <v>2033</v>
      </c>
      <c r="L1277" s="39" t="s">
        <v>2034</v>
      </c>
      <c r="M1277" s="39" t="s">
        <v>2887</v>
      </c>
      <c r="N1277" s="39" t="s">
        <v>519</v>
      </c>
      <c r="O1277" s="39" t="s">
        <v>2870</v>
      </c>
      <c r="P1277" s="39" t="str">
        <f t="shared" si="19"/>
        <v>CCM Born</v>
      </c>
      <c r="Q1277" s="39">
        <v>1</v>
      </c>
      <c r="R1277" s="68" t="s">
        <v>2</v>
      </c>
    </row>
    <row r="1278" spans="1:18" x14ac:dyDescent="0.3">
      <c r="A1278" s="67" t="s">
        <v>5869</v>
      </c>
      <c r="B1278" s="39" t="s">
        <v>4018</v>
      </c>
      <c r="C1278" s="39"/>
      <c r="D1278" s="39"/>
      <c r="E1278" s="39"/>
      <c r="F1278" s="39"/>
      <c r="G1278" s="39"/>
      <c r="H1278" s="39"/>
      <c r="I1278" s="39"/>
      <c r="J1278" s="39"/>
      <c r="K1278" s="39" t="s">
        <v>2100</v>
      </c>
      <c r="L1278" s="39" t="s">
        <v>2101</v>
      </c>
      <c r="M1278" s="39" t="s">
        <v>2887</v>
      </c>
      <c r="N1278" s="39" t="s">
        <v>519</v>
      </c>
      <c r="O1278" s="39" t="s">
        <v>2870</v>
      </c>
      <c r="P1278" s="39" t="str">
        <f t="shared" si="19"/>
        <v>CCM Born</v>
      </c>
      <c r="Q1278" s="39">
        <v>588</v>
      </c>
      <c r="R1278" s="68" t="s">
        <v>2</v>
      </c>
    </row>
    <row r="1279" spans="1:18" x14ac:dyDescent="0.3">
      <c r="A1279" s="67" t="s">
        <v>5870</v>
      </c>
      <c r="B1279" s="39" t="s">
        <v>4019</v>
      </c>
      <c r="C1279" s="39"/>
      <c r="D1279" s="39"/>
      <c r="E1279" s="39"/>
      <c r="F1279" s="39"/>
      <c r="G1279" s="39"/>
      <c r="H1279" s="39"/>
      <c r="I1279" s="39"/>
      <c r="J1279" s="39"/>
      <c r="K1279" s="39" t="s">
        <v>2033</v>
      </c>
      <c r="L1279" s="39" t="s">
        <v>2034</v>
      </c>
      <c r="M1279" s="39" t="s">
        <v>2887</v>
      </c>
      <c r="N1279" s="39" t="s">
        <v>519</v>
      </c>
      <c r="O1279" s="39" t="s">
        <v>2870</v>
      </c>
      <c r="P1279" s="39" t="str">
        <f t="shared" si="19"/>
        <v>CCM Born</v>
      </c>
      <c r="Q1279" s="39">
        <v>1</v>
      </c>
      <c r="R1279" s="68" t="s">
        <v>2</v>
      </c>
    </row>
    <row r="1280" spans="1:18" x14ac:dyDescent="0.3">
      <c r="A1280" s="67" t="s">
        <v>5871</v>
      </c>
      <c r="B1280" s="39" t="s">
        <v>4020</v>
      </c>
      <c r="C1280" s="39"/>
      <c r="D1280" s="39"/>
      <c r="E1280" s="39"/>
      <c r="F1280" s="39"/>
      <c r="G1280" s="39"/>
      <c r="H1280" s="39"/>
      <c r="I1280" s="39"/>
      <c r="J1280" s="39"/>
      <c r="K1280" s="39" t="s">
        <v>2018</v>
      </c>
      <c r="L1280" s="39" t="s">
        <v>2019</v>
      </c>
      <c r="M1280" s="39" t="s">
        <v>2887</v>
      </c>
      <c r="N1280" s="39" t="s">
        <v>519</v>
      </c>
      <c r="O1280" s="39" t="s">
        <v>2870</v>
      </c>
      <c r="P1280" s="39" t="str">
        <f t="shared" si="19"/>
        <v>CCM Born</v>
      </c>
      <c r="Q1280" s="39">
        <v>2</v>
      </c>
      <c r="R1280" s="68" t="s">
        <v>2</v>
      </c>
    </row>
    <row r="1281" spans="1:18" x14ac:dyDescent="0.3">
      <c r="A1281" s="67" t="s">
        <v>5872</v>
      </c>
      <c r="B1281" s="39" t="s">
        <v>4021</v>
      </c>
      <c r="C1281" s="39"/>
      <c r="D1281" s="39"/>
      <c r="E1281" s="39"/>
      <c r="F1281" s="39"/>
      <c r="G1281" s="39"/>
      <c r="H1281" s="39"/>
      <c r="I1281" s="39"/>
      <c r="J1281" s="39"/>
      <c r="K1281" s="39" t="s">
        <v>2897</v>
      </c>
      <c r="L1281" s="39" t="s">
        <v>2133</v>
      </c>
      <c r="M1281" s="39" t="s">
        <v>2985</v>
      </c>
      <c r="N1281" s="39" t="s">
        <v>2133</v>
      </c>
      <c r="O1281" s="39" t="s">
        <v>2870</v>
      </c>
      <c r="P1281" s="39" t="str">
        <f t="shared" si="19"/>
        <v>CCM Born</v>
      </c>
      <c r="Q1281" s="39">
        <v>11</v>
      </c>
      <c r="R1281" s="68" t="s">
        <v>2</v>
      </c>
    </row>
    <row r="1282" spans="1:18" x14ac:dyDescent="0.3">
      <c r="A1282" s="67" t="s">
        <v>5873</v>
      </c>
      <c r="B1282" s="39" t="s">
        <v>4022</v>
      </c>
      <c r="C1282" s="39"/>
      <c r="D1282" s="39"/>
      <c r="E1282" s="39"/>
      <c r="F1282" s="39"/>
      <c r="G1282" s="39"/>
      <c r="H1282" s="39"/>
      <c r="I1282" s="39"/>
      <c r="J1282" s="39"/>
      <c r="K1282" s="39" t="s">
        <v>2897</v>
      </c>
      <c r="L1282" s="39" t="s">
        <v>2133</v>
      </c>
      <c r="M1282" s="39" t="s">
        <v>2985</v>
      </c>
      <c r="N1282" s="39" t="s">
        <v>2133</v>
      </c>
      <c r="O1282" s="39" t="s">
        <v>2870</v>
      </c>
      <c r="P1282" s="39" t="str">
        <f t="shared" si="19"/>
        <v>CCM Born</v>
      </c>
      <c r="Q1282" s="39">
        <v>2</v>
      </c>
      <c r="R1282" s="68" t="s">
        <v>2</v>
      </c>
    </row>
    <row r="1283" spans="1:18" x14ac:dyDescent="0.3">
      <c r="A1283" s="67" t="s">
        <v>5874</v>
      </c>
      <c r="B1283" s="39" t="s">
        <v>4023</v>
      </c>
      <c r="C1283" s="39"/>
      <c r="D1283" s="39"/>
      <c r="E1283" s="39"/>
      <c r="F1283" s="39"/>
      <c r="G1283" s="39"/>
      <c r="H1283" s="39"/>
      <c r="I1283" s="39"/>
      <c r="J1283" s="39"/>
      <c r="K1283" s="39" t="s">
        <v>2897</v>
      </c>
      <c r="L1283" s="39" t="s">
        <v>2133</v>
      </c>
      <c r="M1283" s="39" t="s">
        <v>2985</v>
      </c>
      <c r="N1283" s="39" t="s">
        <v>2133</v>
      </c>
      <c r="O1283" s="39" t="s">
        <v>2870</v>
      </c>
      <c r="P1283" s="39" t="str">
        <f t="shared" si="19"/>
        <v>CCM Born</v>
      </c>
      <c r="Q1283" s="39">
        <v>2</v>
      </c>
      <c r="R1283" s="68" t="s">
        <v>2</v>
      </c>
    </row>
    <row r="1284" spans="1:18" x14ac:dyDescent="0.3">
      <c r="A1284" s="67" t="s">
        <v>5875</v>
      </c>
      <c r="B1284" s="39" t="s">
        <v>4024</v>
      </c>
      <c r="C1284" s="39"/>
      <c r="D1284" s="39"/>
      <c r="E1284" s="39"/>
      <c r="F1284" s="39"/>
      <c r="G1284" s="39"/>
      <c r="H1284" s="39"/>
      <c r="I1284" s="39"/>
      <c r="J1284" s="39"/>
      <c r="K1284" s="39" t="s">
        <v>2897</v>
      </c>
      <c r="L1284" s="39" t="s">
        <v>2133</v>
      </c>
      <c r="M1284" s="39" t="s">
        <v>2985</v>
      </c>
      <c r="N1284" s="39" t="s">
        <v>2133</v>
      </c>
      <c r="O1284" s="39" t="s">
        <v>2870</v>
      </c>
      <c r="P1284" s="39" t="str">
        <f t="shared" si="19"/>
        <v>CCM Born</v>
      </c>
      <c r="Q1284" s="39">
        <v>175</v>
      </c>
      <c r="R1284" s="68" t="s">
        <v>2</v>
      </c>
    </row>
    <row r="1285" spans="1:18" x14ac:dyDescent="0.3">
      <c r="A1285" s="67" t="s">
        <v>5876</v>
      </c>
      <c r="B1285" s="39" t="s">
        <v>4025</v>
      </c>
      <c r="C1285" s="39"/>
      <c r="D1285" s="39"/>
      <c r="E1285" s="39"/>
      <c r="F1285" s="39"/>
      <c r="G1285" s="39"/>
      <c r="H1285" s="39"/>
      <c r="I1285" s="39"/>
      <c r="J1285" s="39"/>
      <c r="K1285" s="39" t="s">
        <v>2990</v>
      </c>
      <c r="L1285" s="39" t="s">
        <v>6707</v>
      </c>
      <c r="M1285" s="39" t="s">
        <v>2991</v>
      </c>
      <c r="N1285" s="39" t="s">
        <v>17</v>
      </c>
      <c r="O1285" s="39" t="s">
        <v>2870</v>
      </c>
      <c r="P1285" s="39" t="str">
        <f t="shared" si="19"/>
        <v>CCM Born</v>
      </c>
      <c r="Q1285" s="39">
        <v>3</v>
      </c>
      <c r="R1285" s="68" t="s">
        <v>2</v>
      </c>
    </row>
    <row r="1286" spans="1:18" x14ac:dyDescent="0.3">
      <c r="A1286" s="67" t="s">
        <v>5877</v>
      </c>
      <c r="B1286" s="39" t="s">
        <v>4026</v>
      </c>
      <c r="C1286" s="39"/>
      <c r="D1286" s="39"/>
      <c r="E1286" s="39"/>
      <c r="F1286" s="39"/>
      <c r="G1286" s="39"/>
      <c r="H1286" s="39"/>
      <c r="I1286" s="39"/>
      <c r="J1286" s="39"/>
      <c r="K1286" s="39" t="s">
        <v>2897</v>
      </c>
      <c r="L1286" s="39" t="s">
        <v>2133</v>
      </c>
      <c r="M1286" s="39" t="s">
        <v>2985</v>
      </c>
      <c r="N1286" s="39" t="s">
        <v>2133</v>
      </c>
      <c r="O1286" s="39" t="s">
        <v>2870</v>
      </c>
      <c r="P1286" s="39" t="str">
        <f t="shared" si="19"/>
        <v>CCM Born</v>
      </c>
      <c r="Q1286" s="39">
        <v>2</v>
      </c>
      <c r="R1286" s="68" t="s">
        <v>2</v>
      </c>
    </row>
    <row r="1287" spans="1:18" x14ac:dyDescent="0.3">
      <c r="A1287" s="67" t="s">
        <v>5878</v>
      </c>
      <c r="B1287" s="39" t="s">
        <v>4027</v>
      </c>
      <c r="C1287" s="39"/>
      <c r="D1287" s="39"/>
      <c r="E1287" s="39"/>
      <c r="F1287" s="39"/>
      <c r="G1287" s="39"/>
      <c r="H1287" s="39"/>
      <c r="I1287" s="39"/>
      <c r="J1287" s="39"/>
      <c r="K1287" s="39" t="s">
        <v>2897</v>
      </c>
      <c r="L1287" s="39" t="s">
        <v>2133</v>
      </c>
      <c r="M1287" s="39" t="s">
        <v>2985</v>
      </c>
      <c r="N1287" s="39" t="s">
        <v>2133</v>
      </c>
      <c r="O1287" s="39" t="s">
        <v>2870</v>
      </c>
      <c r="P1287" s="39" t="str">
        <f t="shared" si="19"/>
        <v>CCM Born</v>
      </c>
      <c r="Q1287" s="39">
        <v>12</v>
      </c>
      <c r="R1287" s="68" t="s">
        <v>2</v>
      </c>
    </row>
    <row r="1288" spans="1:18" x14ac:dyDescent="0.3">
      <c r="A1288" s="67" t="s">
        <v>5879</v>
      </c>
      <c r="B1288" s="39" t="s">
        <v>4028</v>
      </c>
      <c r="C1288" s="39"/>
      <c r="D1288" s="39"/>
      <c r="E1288" s="39"/>
      <c r="F1288" s="39"/>
      <c r="G1288" s="39"/>
      <c r="H1288" s="39"/>
      <c r="I1288" s="39"/>
      <c r="J1288" s="39"/>
      <c r="K1288" s="39" t="s">
        <v>2227</v>
      </c>
      <c r="L1288" s="39" t="s">
        <v>2228</v>
      </c>
      <c r="M1288" s="39" t="s">
        <v>2887</v>
      </c>
      <c r="N1288" s="39" t="s">
        <v>519</v>
      </c>
      <c r="O1288" s="39" t="s">
        <v>2870</v>
      </c>
      <c r="P1288" s="39" t="str">
        <f t="shared" ref="P1288:P1351" si="20">_xlfn.XLOOKUP(O1288,$X$12:$X$14,$Z$12:$Z$14)</f>
        <v>CCM Born</v>
      </c>
      <c r="Q1288" s="39">
        <v>1</v>
      </c>
      <c r="R1288" s="68" t="s">
        <v>2</v>
      </c>
    </row>
    <row r="1289" spans="1:18" x14ac:dyDescent="0.3">
      <c r="A1289" s="67" t="s">
        <v>5880</v>
      </c>
      <c r="B1289" s="39" t="s">
        <v>4029</v>
      </c>
      <c r="C1289" s="39"/>
      <c r="D1289" s="39"/>
      <c r="E1289" s="39"/>
      <c r="F1289" s="39"/>
      <c r="G1289" s="39"/>
      <c r="H1289" s="39"/>
      <c r="I1289" s="39"/>
      <c r="J1289" s="39"/>
      <c r="K1289" s="39" t="s">
        <v>2227</v>
      </c>
      <c r="L1289" s="39" t="s">
        <v>2228</v>
      </c>
      <c r="M1289" s="39" t="s">
        <v>2887</v>
      </c>
      <c r="N1289" s="39" t="s">
        <v>519</v>
      </c>
      <c r="O1289" s="39" t="s">
        <v>2870</v>
      </c>
      <c r="P1289" s="39" t="str">
        <f t="shared" si="20"/>
        <v>CCM Born</v>
      </c>
      <c r="Q1289" s="39">
        <v>2</v>
      </c>
      <c r="R1289" s="68" t="s">
        <v>2</v>
      </c>
    </row>
    <row r="1290" spans="1:18" x14ac:dyDescent="0.3">
      <c r="A1290" s="67" t="s">
        <v>5881</v>
      </c>
      <c r="B1290" s="39" t="s">
        <v>4030</v>
      </c>
      <c r="C1290" s="39"/>
      <c r="D1290" s="39"/>
      <c r="E1290" s="39"/>
      <c r="F1290" s="39"/>
      <c r="G1290" s="39"/>
      <c r="H1290" s="39"/>
      <c r="I1290" s="39"/>
      <c r="J1290" s="39"/>
      <c r="K1290" s="39" t="s">
        <v>2018</v>
      </c>
      <c r="L1290" s="39" t="s">
        <v>2019</v>
      </c>
      <c r="M1290" s="39" t="s">
        <v>2887</v>
      </c>
      <c r="N1290" s="39" t="s">
        <v>519</v>
      </c>
      <c r="O1290" s="39" t="s">
        <v>2870</v>
      </c>
      <c r="P1290" s="39" t="str">
        <f t="shared" si="20"/>
        <v>CCM Born</v>
      </c>
      <c r="Q1290" s="39">
        <v>3</v>
      </c>
      <c r="R1290" s="68" t="s">
        <v>2</v>
      </c>
    </row>
    <row r="1291" spans="1:18" x14ac:dyDescent="0.3">
      <c r="A1291" s="67" t="s">
        <v>5882</v>
      </c>
      <c r="B1291" s="39" t="s">
        <v>4031</v>
      </c>
      <c r="C1291" s="39"/>
      <c r="D1291" s="39"/>
      <c r="E1291" s="39"/>
      <c r="F1291" s="39"/>
      <c r="G1291" s="39"/>
      <c r="H1291" s="39"/>
      <c r="I1291" s="39"/>
      <c r="J1291" s="39"/>
      <c r="K1291" s="39" t="s">
        <v>2018</v>
      </c>
      <c r="L1291" s="39" t="s">
        <v>2019</v>
      </c>
      <c r="M1291" s="39" t="s">
        <v>2887</v>
      </c>
      <c r="N1291" s="39" t="s">
        <v>519</v>
      </c>
      <c r="O1291" s="39" t="s">
        <v>2870</v>
      </c>
      <c r="P1291" s="39" t="str">
        <f t="shared" si="20"/>
        <v>CCM Born</v>
      </c>
      <c r="Q1291" s="39">
        <v>3</v>
      </c>
      <c r="R1291" s="68" t="s">
        <v>2</v>
      </c>
    </row>
    <row r="1292" spans="1:18" x14ac:dyDescent="0.3">
      <c r="A1292" s="67" t="s">
        <v>5883</v>
      </c>
      <c r="B1292" s="39" t="s">
        <v>4032</v>
      </c>
      <c r="C1292" s="39"/>
      <c r="D1292" s="39"/>
      <c r="E1292" s="39"/>
      <c r="F1292" s="39"/>
      <c r="G1292" s="39"/>
      <c r="H1292" s="39"/>
      <c r="I1292" s="39"/>
      <c r="J1292" s="39"/>
      <c r="K1292" s="39" t="s">
        <v>2502</v>
      </c>
      <c r="L1292" s="39" t="s">
        <v>2503</v>
      </c>
      <c r="M1292" s="39" t="s">
        <v>2887</v>
      </c>
      <c r="N1292" s="39" t="s">
        <v>519</v>
      </c>
      <c r="O1292" s="39" t="s">
        <v>2870</v>
      </c>
      <c r="P1292" s="39" t="str">
        <f t="shared" si="20"/>
        <v>CCM Born</v>
      </c>
      <c r="Q1292" s="39">
        <v>75</v>
      </c>
      <c r="R1292" s="68" t="s">
        <v>2</v>
      </c>
    </row>
    <row r="1293" spans="1:18" x14ac:dyDescent="0.3">
      <c r="A1293" s="67" t="s">
        <v>5884</v>
      </c>
      <c r="B1293" s="39" t="s">
        <v>4033</v>
      </c>
      <c r="C1293" s="39"/>
      <c r="D1293" s="39"/>
      <c r="E1293" s="39"/>
      <c r="F1293" s="39"/>
      <c r="G1293" s="39"/>
      <c r="H1293" s="39"/>
      <c r="I1293" s="39"/>
      <c r="J1293" s="39"/>
      <c r="K1293" s="39" t="s">
        <v>2040</v>
      </c>
      <c r="L1293" s="39" t="s">
        <v>2041</v>
      </c>
      <c r="M1293" s="39" t="s">
        <v>2887</v>
      </c>
      <c r="N1293" s="39" t="s">
        <v>519</v>
      </c>
      <c r="O1293" s="39" t="s">
        <v>2870</v>
      </c>
      <c r="P1293" s="39" t="str">
        <f t="shared" si="20"/>
        <v>CCM Born</v>
      </c>
      <c r="Q1293" s="39">
        <v>2</v>
      </c>
      <c r="R1293" s="68" t="s">
        <v>2</v>
      </c>
    </row>
    <row r="1294" spans="1:18" x14ac:dyDescent="0.3">
      <c r="A1294" s="67" t="s">
        <v>5885</v>
      </c>
      <c r="B1294" s="39" t="s">
        <v>4034</v>
      </c>
      <c r="C1294" s="39"/>
      <c r="D1294" s="39"/>
      <c r="E1294" s="39"/>
      <c r="F1294" s="39"/>
      <c r="G1294" s="39"/>
      <c r="H1294" s="39"/>
      <c r="I1294" s="39"/>
      <c r="J1294" s="39"/>
      <c r="K1294" s="39" t="s">
        <v>2018</v>
      </c>
      <c r="L1294" s="39" t="s">
        <v>2019</v>
      </c>
      <c r="M1294" s="39" t="s">
        <v>2887</v>
      </c>
      <c r="N1294" s="39" t="s">
        <v>519</v>
      </c>
      <c r="O1294" s="39" t="s">
        <v>2870</v>
      </c>
      <c r="P1294" s="39" t="str">
        <f t="shared" si="20"/>
        <v>CCM Born</v>
      </c>
      <c r="Q1294" s="39">
        <v>1</v>
      </c>
      <c r="R1294" s="68" t="s">
        <v>2</v>
      </c>
    </row>
    <row r="1295" spans="1:18" x14ac:dyDescent="0.3">
      <c r="A1295" s="67" t="s">
        <v>5886</v>
      </c>
      <c r="B1295" s="39" t="s">
        <v>4035</v>
      </c>
      <c r="C1295" s="39"/>
      <c r="D1295" s="39"/>
      <c r="E1295" s="39"/>
      <c r="F1295" s="39"/>
      <c r="G1295" s="39"/>
      <c r="H1295" s="39"/>
      <c r="I1295" s="39"/>
      <c r="J1295" s="39"/>
      <c r="K1295" s="39" t="s">
        <v>2018</v>
      </c>
      <c r="L1295" s="39" t="s">
        <v>2019</v>
      </c>
      <c r="M1295" s="39" t="s">
        <v>2887</v>
      </c>
      <c r="N1295" s="39" t="s">
        <v>519</v>
      </c>
      <c r="O1295" s="39" t="s">
        <v>2870</v>
      </c>
      <c r="P1295" s="39" t="str">
        <f t="shared" si="20"/>
        <v>CCM Born</v>
      </c>
      <c r="Q1295" s="39">
        <v>1</v>
      </c>
      <c r="R1295" s="68" t="s">
        <v>2</v>
      </c>
    </row>
    <row r="1296" spans="1:18" x14ac:dyDescent="0.3">
      <c r="A1296" s="67" t="s">
        <v>5887</v>
      </c>
      <c r="B1296" s="39" t="s">
        <v>4036</v>
      </c>
      <c r="C1296" s="39"/>
      <c r="D1296" s="39"/>
      <c r="E1296" s="39"/>
      <c r="F1296" s="39"/>
      <c r="G1296" s="39"/>
      <c r="H1296" s="39"/>
      <c r="I1296" s="39"/>
      <c r="J1296" s="39"/>
      <c r="K1296" s="39" t="s">
        <v>2227</v>
      </c>
      <c r="L1296" s="39" t="s">
        <v>2228</v>
      </c>
      <c r="M1296" s="39" t="s">
        <v>2887</v>
      </c>
      <c r="N1296" s="39" t="s">
        <v>519</v>
      </c>
      <c r="O1296" s="39" t="s">
        <v>2870</v>
      </c>
      <c r="P1296" s="39" t="str">
        <f t="shared" si="20"/>
        <v>CCM Born</v>
      </c>
      <c r="Q1296" s="39">
        <v>15</v>
      </c>
      <c r="R1296" s="68" t="s">
        <v>2</v>
      </c>
    </row>
    <row r="1297" spans="1:18" x14ac:dyDescent="0.3">
      <c r="A1297" s="67" t="s">
        <v>5888</v>
      </c>
      <c r="B1297" s="39" t="s">
        <v>4037</v>
      </c>
      <c r="C1297" s="39"/>
      <c r="D1297" s="39"/>
      <c r="E1297" s="39"/>
      <c r="F1297" s="39"/>
      <c r="G1297" s="39"/>
      <c r="H1297" s="39"/>
      <c r="I1297" s="39"/>
      <c r="J1297" s="39"/>
      <c r="K1297" s="39" t="s">
        <v>2227</v>
      </c>
      <c r="L1297" s="39" t="s">
        <v>2228</v>
      </c>
      <c r="M1297" s="39" t="s">
        <v>2887</v>
      </c>
      <c r="N1297" s="39" t="s">
        <v>519</v>
      </c>
      <c r="O1297" s="39" t="s">
        <v>2870</v>
      </c>
      <c r="P1297" s="39" t="str">
        <f t="shared" si="20"/>
        <v>CCM Born</v>
      </c>
      <c r="Q1297" s="39">
        <v>168</v>
      </c>
      <c r="R1297" s="68" t="s">
        <v>2</v>
      </c>
    </row>
    <row r="1298" spans="1:18" x14ac:dyDescent="0.3">
      <c r="A1298" s="67" t="s">
        <v>5889</v>
      </c>
      <c r="B1298" s="39" t="s">
        <v>4038</v>
      </c>
      <c r="C1298" s="39"/>
      <c r="D1298" s="39"/>
      <c r="E1298" s="39"/>
      <c r="F1298" s="39"/>
      <c r="G1298" s="39"/>
      <c r="H1298" s="39"/>
      <c r="I1298" s="39"/>
      <c r="J1298" s="39"/>
      <c r="K1298" s="39" t="s">
        <v>2227</v>
      </c>
      <c r="L1298" s="39" t="s">
        <v>2228</v>
      </c>
      <c r="M1298" s="39" t="s">
        <v>2887</v>
      </c>
      <c r="N1298" s="39" t="s">
        <v>519</v>
      </c>
      <c r="O1298" s="39" t="s">
        <v>2870</v>
      </c>
      <c r="P1298" s="39" t="str">
        <f t="shared" si="20"/>
        <v>CCM Born</v>
      </c>
      <c r="Q1298" s="39">
        <v>167</v>
      </c>
      <c r="R1298" s="68" t="s">
        <v>2</v>
      </c>
    </row>
    <row r="1299" spans="1:18" x14ac:dyDescent="0.3">
      <c r="A1299" s="67" t="s">
        <v>5890</v>
      </c>
      <c r="B1299" s="39" t="s">
        <v>4039</v>
      </c>
      <c r="C1299" s="39"/>
      <c r="D1299" s="39"/>
      <c r="E1299" s="39"/>
      <c r="F1299" s="39"/>
      <c r="G1299" s="39"/>
      <c r="H1299" s="39"/>
      <c r="I1299" s="39"/>
      <c r="J1299" s="39"/>
      <c r="K1299" s="39" t="s">
        <v>2227</v>
      </c>
      <c r="L1299" s="39" t="s">
        <v>2228</v>
      </c>
      <c r="M1299" s="39" t="s">
        <v>2887</v>
      </c>
      <c r="N1299" s="39" t="s">
        <v>519</v>
      </c>
      <c r="O1299" s="39" t="s">
        <v>2870</v>
      </c>
      <c r="P1299" s="39" t="str">
        <f t="shared" si="20"/>
        <v>CCM Born</v>
      </c>
      <c r="Q1299" s="39">
        <v>65</v>
      </c>
      <c r="R1299" s="68" t="s">
        <v>2</v>
      </c>
    </row>
    <row r="1300" spans="1:18" x14ac:dyDescent="0.3">
      <c r="A1300" s="67" t="s">
        <v>5891</v>
      </c>
      <c r="B1300" s="39" t="s">
        <v>4040</v>
      </c>
      <c r="C1300" s="39"/>
      <c r="D1300" s="39"/>
      <c r="E1300" s="39"/>
      <c r="F1300" s="39"/>
      <c r="G1300" s="39"/>
      <c r="H1300" s="39"/>
      <c r="I1300" s="39"/>
      <c r="J1300" s="39"/>
      <c r="K1300" s="39" t="s">
        <v>2018</v>
      </c>
      <c r="L1300" s="39" t="s">
        <v>2019</v>
      </c>
      <c r="M1300" s="39" t="s">
        <v>2887</v>
      </c>
      <c r="N1300" s="39" t="s">
        <v>519</v>
      </c>
      <c r="O1300" s="39" t="s">
        <v>2870</v>
      </c>
      <c r="P1300" s="39" t="str">
        <f t="shared" si="20"/>
        <v>CCM Born</v>
      </c>
      <c r="Q1300" s="39">
        <v>2</v>
      </c>
      <c r="R1300" s="68" t="s">
        <v>2</v>
      </c>
    </row>
    <row r="1301" spans="1:18" x14ac:dyDescent="0.3">
      <c r="A1301" s="67" t="s">
        <v>5892</v>
      </c>
      <c r="B1301" s="39" t="s">
        <v>4041</v>
      </c>
      <c r="C1301" s="39"/>
      <c r="D1301" s="39"/>
      <c r="E1301" s="39"/>
      <c r="F1301" s="39"/>
      <c r="G1301" s="39"/>
      <c r="H1301" s="39"/>
      <c r="I1301" s="39"/>
      <c r="J1301" s="39"/>
      <c r="K1301" s="39" t="s">
        <v>2018</v>
      </c>
      <c r="L1301" s="39" t="s">
        <v>2019</v>
      </c>
      <c r="M1301" s="39" t="s">
        <v>2887</v>
      </c>
      <c r="N1301" s="39" t="s">
        <v>519</v>
      </c>
      <c r="O1301" s="39" t="s">
        <v>2870</v>
      </c>
      <c r="P1301" s="39" t="str">
        <f t="shared" si="20"/>
        <v>CCM Born</v>
      </c>
      <c r="Q1301" s="39">
        <v>2</v>
      </c>
      <c r="R1301" s="68" t="s">
        <v>2</v>
      </c>
    </row>
    <row r="1302" spans="1:18" x14ac:dyDescent="0.3">
      <c r="A1302" s="67" t="s">
        <v>5893</v>
      </c>
      <c r="B1302" s="39" t="s">
        <v>4042</v>
      </c>
      <c r="C1302" s="39"/>
      <c r="D1302" s="39"/>
      <c r="E1302" s="39"/>
      <c r="F1302" s="39"/>
      <c r="G1302" s="39"/>
      <c r="H1302" s="39"/>
      <c r="I1302" s="39"/>
      <c r="J1302" s="39"/>
      <c r="K1302" s="39" t="s">
        <v>2502</v>
      </c>
      <c r="L1302" s="39" t="s">
        <v>2503</v>
      </c>
      <c r="M1302" s="39" t="s">
        <v>2887</v>
      </c>
      <c r="N1302" s="39" t="s">
        <v>519</v>
      </c>
      <c r="O1302" s="39" t="s">
        <v>2870</v>
      </c>
      <c r="P1302" s="39" t="str">
        <f t="shared" si="20"/>
        <v>CCM Born</v>
      </c>
      <c r="Q1302" s="39">
        <v>677</v>
      </c>
      <c r="R1302" s="68" t="s">
        <v>2</v>
      </c>
    </row>
    <row r="1303" spans="1:18" x14ac:dyDescent="0.3">
      <c r="A1303" s="67" t="s">
        <v>5894</v>
      </c>
      <c r="B1303" s="39" t="s">
        <v>4043</v>
      </c>
      <c r="C1303" s="39"/>
      <c r="D1303" s="39"/>
      <c r="E1303" s="39"/>
      <c r="F1303" s="39"/>
      <c r="G1303" s="39"/>
      <c r="H1303" s="39"/>
      <c r="I1303" s="39"/>
      <c r="J1303" s="39"/>
      <c r="K1303" s="39" t="s">
        <v>2227</v>
      </c>
      <c r="L1303" s="39" t="s">
        <v>2228</v>
      </c>
      <c r="M1303" s="39" t="s">
        <v>2887</v>
      </c>
      <c r="N1303" s="39" t="s">
        <v>519</v>
      </c>
      <c r="O1303" s="39" t="s">
        <v>2870</v>
      </c>
      <c r="P1303" s="39" t="str">
        <f t="shared" si="20"/>
        <v>CCM Born</v>
      </c>
      <c r="Q1303" s="39">
        <v>400</v>
      </c>
      <c r="R1303" s="68" t="s">
        <v>2</v>
      </c>
    </row>
    <row r="1304" spans="1:18" x14ac:dyDescent="0.3">
      <c r="A1304" s="67" t="s">
        <v>5895</v>
      </c>
      <c r="B1304" s="39" t="s">
        <v>4044</v>
      </c>
      <c r="C1304" s="39"/>
      <c r="D1304" s="39"/>
      <c r="E1304" s="39"/>
      <c r="F1304" s="39"/>
      <c r="G1304" s="39"/>
      <c r="H1304" s="39"/>
      <c r="I1304" s="39"/>
      <c r="J1304" s="39"/>
      <c r="K1304" s="39" t="s">
        <v>1284</v>
      </c>
      <c r="L1304" s="39" t="s">
        <v>1285</v>
      </c>
      <c r="M1304" s="39" t="s">
        <v>2973</v>
      </c>
      <c r="N1304" s="39" t="s">
        <v>335</v>
      </c>
      <c r="O1304" s="39" t="s">
        <v>2870</v>
      </c>
      <c r="P1304" s="39" t="str">
        <f t="shared" si="20"/>
        <v>CCM Born</v>
      </c>
      <c r="Q1304" s="39">
        <v>5</v>
      </c>
      <c r="R1304" s="68" t="s">
        <v>2</v>
      </c>
    </row>
    <row r="1305" spans="1:18" x14ac:dyDescent="0.3">
      <c r="A1305" s="67" t="s">
        <v>5896</v>
      </c>
      <c r="B1305" s="39" t="s">
        <v>4045</v>
      </c>
      <c r="C1305" s="39"/>
      <c r="D1305" s="39"/>
      <c r="E1305" s="39"/>
      <c r="F1305" s="39"/>
      <c r="G1305" s="39"/>
      <c r="H1305" s="39"/>
      <c r="I1305" s="39"/>
      <c r="J1305" s="39"/>
      <c r="K1305" s="39" t="s">
        <v>2333</v>
      </c>
      <c r="L1305" s="39" t="s">
        <v>2334</v>
      </c>
      <c r="M1305" s="39" t="s">
        <v>2887</v>
      </c>
      <c r="N1305" s="39" t="s">
        <v>519</v>
      </c>
      <c r="O1305" s="39" t="s">
        <v>2870</v>
      </c>
      <c r="P1305" s="39" t="str">
        <f t="shared" si="20"/>
        <v>CCM Born</v>
      </c>
      <c r="Q1305" s="39">
        <v>6485</v>
      </c>
      <c r="R1305" s="68" t="s">
        <v>2</v>
      </c>
    </row>
    <row r="1306" spans="1:18" x14ac:dyDescent="0.3">
      <c r="A1306" s="67" t="s">
        <v>5897</v>
      </c>
      <c r="B1306" s="39" t="s">
        <v>4046</v>
      </c>
      <c r="C1306" s="39"/>
      <c r="D1306" s="39"/>
      <c r="E1306" s="39"/>
      <c r="F1306" s="39"/>
      <c r="G1306" s="39"/>
      <c r="H1306" s="39"/>
      <c r="I1306" s="39"/>
      <c r="J1306" s="39"/>
      <c r="K1306" s="39" t="s">
        <v>2165</v>
      </c>
      <c r="L1306" s="39" t="s">
        <v>2166</v>
      </c>
      <c r="M1306" s="39" t="s">
        <v>2887</v>
      </c>
      <c r="N1306" s="39" t="s">
        <v>519</v>
      </c>
      <c r="O1306" s="39" t="s">
        <v>2870</v>
      </c>
      <c r="P1306" s="39" t="str">
        <f t="shared" si="20"/>
        <v>CCM Born</v>
      </c>
      <c r="Q1306" s="39">
        <v>520</v>
      </c>
      <c r="R1306" s="68" t="s">
        <v>2</v>
      </c>
    </row>
    <row r="1307" spans="1:18" x14ac:dyDescent="0.3">
      <c r="A1307" s="67" t="s">
        <v>5898</v>
      </c>
      <c r="B1307" s="39" t="s">
        <v>4047</v>
      </c>
      <c r="C1307" s="39"/>
      <c r="D1307" s="39"/>
      <c r="E1307" s="39"/>
      <c r="F1307" s="39"/>
      <c r="G1307" s="39"/>
      <c r="H1307" s="39"/>
      <c r="I1307" s="39"/>
      <c r="J1307" s="39"/>
      <c r="K1307" s="39" t="s">
        <v>2165</v>
      </c>
      <c r="L1307" s="39" t="s">
        <v>2166</v>
      </c>
      <c r="M1307" s="39" t="s">
        <v>2887</v>
      </c>
      <c r="N1307" s="39" t="s">
        <v>519</v>
      </c>
      <c r="O1307" s="39" t="s">
        <v>2870</v>
      </c>
      <c r="P1307" s="39" t="str">
        <f t="shared" si="20"/>
        <v>CCM Born</v>
      </c>
      <c r="Q1307" s="39">
        <v>55</v>
      </c>
      <c r="R1307" s="68" t="s">
        <v>2</v>
      </c>
    </row>
    <row r="1308" spans="1:18" x14ac:dyDescent="0.3">
      <c r="A1308" s="67" t="s">
        <v>5899</v>
      </c>
      <c r="B1308" s="39" t="s">
        <v>4048</v>
      </c>
      <c r="C1308" s="39"/>
      <c r="D1308" s="39"/>
      <c r="E1308" s="39"/>
      <c r="F1308" s="39"/>
      <c r="G1308" s="39"/>
      <c r="H1308" s="39"/>
      <c r="I1308" s="39"/>
      <c r="J1308" s="39"/>
      <c r="K1308" s="39" t="s">
        <v>3016</v>
      </c>
      <c r="L1308" s="39" t="s">
        <v>6708</v>
      </c>
      <c r="M1308" s="39" t="s">
        <v>2887</v>
      </c>
      <c r="N1308" s="39" t="s">
        <v>519</v>
      </c>
      <c r="O1308" s="39" t="s">
        <v>2870</v>
      </c>
      <c r="P1308" s="39" t="str">
        <f t="shared" si="20"/>
        <v>CCM Born</v>
      </c>
      <c r="Q1308" s="39">
        <v>3</v>
      </c>
      <c r="R1308" s="68" t="s">
        <v>2</v>
      </c>
    </row>
    <row r="1309" spans="1:18" x14ac:dyDescent="0.3">
      <c r="A1309" s="67" t="s">
        <v>5900</v>
      </c>
      <c r="B1309" s="39" t="s">
        <v>4049</v>
      </c>
      <c r="C1309" s="39"/>
      <c r="D1309" s="39"/>
      <c r="E1309" s="39"/>
      <c r="F1309" s="39"/>
      <c r="G1309" s="39"/>
      <c r="H1309" s="39"/>
      <c r="I1309" s="39"/>
      <c r="J1309" s="39"/>
      <c r="K1309" s="39" t="s">
        <v>1921</v>
      </c>
      <c r="L1309" s="39" t="s">
        <v>1922</v>
      </c>
      <c r="M1309" s="39" t="s">
        <v>2887</v>
      </c>
      <c r="N1309" s="39" t="s">
        <v>519</v>
      </c>
      <c r="O1309" s="39" t="s">
        <v>2870</v>
      </c>
      <c r="P1309" s="39" t="str">
        <f t="shared" si="20"/>
        <v>CCM Born</v>
      </c>
      <c r="Q1309" s="39">
        <v>49</v>
      </c>
      <c r="R1309" s="68" t="s">
        <v>2</v>
      </c>
    </row>
    <row r="1310" spans="1:18" x14ac:dyDescent="0.3">
      <c r="A1310" s="67" t="s">
        <v>5901</v>
      </c>
      <c r="B1310" s="39" t="s">
        <v>4050</v>
      </c>
      <c r="C1310" s="39"/>
      <c r="D1310" s="39"/>
      <c r="E1310" s="39"/>
      <c r="F1310" s="39"/>
      <c r="G1310" s="39"/>
      <c r="H1310" s="39"/>
      <c r="I1310" s="39"/>
      <c r="J1310" s="39"/>
      <c r="K1310" s="39" t="s">
        <v>1992</v>
      </c>
      <c r="L1310" s="39" t="s">
        <v>1993</v>
      </c>
      <c r="M1310" s="39" t="s">
        <v>2887</v>
      </c>
      <c r="N1310" s="39" t="s">
        <v>519</v>
      </c>
      <c r="O1310" s="39" t="s">
        <v>2870</v>
      </c>
      <c r="P1310" s="39" t="str">
        <f t="shared" si="20"/>
        <v>CCM Born</v>
      </c>
      <c r="Q1310" s="39">
        <v>24</v>
      </c>
      <c r="R1310" s="68" t="s">
        <v>2</v>
      </c>
    </row>
    <row r="1311" spans="1:18" x14ac:dyDescent="0.3">
      <c r="A1311" s="67" t="s">
        <v>5902</v>
      </c>
      <c r="B1311" s="39" t="s">
        <v>4051</v>
      </c>
      <c r="C1311" s="39"/>
      <c r="D1311" s="39"/>
      <c r="E1311" s="39"/>
      <c r="F1311" s="39"/>
      <c r="G1311" s="39"/>
      <c r="H1311" s="39"/>
      <c r="I1311" s="39"/>
      <c r="J1311" s="39"/>
      <c r="K1311" s="39" t="s">
        <v>1921</v>
      </c>
      <c r="L1311" s="39" t="s">
        <v>1922</v>
      </c>
      <c r="M1311" s="39" t="s">
        <v>2887</v>
      </c>
      <c r="N1311" s="39" t="s">
        <v>519</v>
      </c>
      <c r="O1311" s="39" t="s">
        <v>2870</v>
      </c>
      <c r="P1311" s="39" t="str">
        <f t="shared" si="20"/>
        <v>CCM Born</v>
      </c>
      <c r="Q1311" s="39">
        <v>8</v>
      </c>
      <c r="R1311" s="68" t="s">
        <v>2</v>
      </c>
    </row>
    <row r="1312" spans="1:18" x14ac:dyDescent="0.3">
      <c r="A1312" s="67" t="s">
        <v>5903</v>
      </c>
      <c r="B1312" s="39" t="s">
        <v>4052</v>
      </c>
      <c r="C1312" s="39"/>
      <c r="D1312" s="39"/>
      <c r="E1312" s="39"/>
      <c r="F1312" s="39"/>
      <c r="G1312" s="39"/>
      <c r="H1312" s="39"/>
      <c r="I1312" s="39"/>
      <c r="J1312" s="39"/>
      <c r="K1312" s="39" t="s">
        <v>1948</v>
      </c>
      <c r="L1312" s="39" t="s">
        <v>1949</v>
      </c>
      <c r="M1312" s="39" t="s">
        <v>2887</v>
      </c>
      <c r="N1312" s="39" t="s">
        <v>519</v>
      </c>
      <c r="O1312" s="39" t="s">
        <v>2870</v>
      </c>
      <c r="P1312" s="39" t="str">
        <f t="shared" si="20"/>
        <v>CCM Born</v>
      </c>
      <c r="Q1312" s="39">
        <v>127</v>
      </c>
      <c r="R1312" s="68" t="s">
        <v>2</v>
      </c>
    </row>
    <row r="1313" spans="1:18" x14ac:dyDescent="0.3">
      <c r="A1313" s="67" t="s">
        <v>5904</v>
      </c>
      <c r="B1313" s="39" t="s">
        <v>4053</v>
      </c>
      <c r="C1313" s="39"/>
      <c r="D1313" s="39"/>
      <c r="E1313" s="39"/>
      <c r="F1313" s="39"/>
      <c r="G1313" s="39"/>
      <c r="H1313" s="39"/>
      <c r="I1313" s="39"/>
      <c r="J1313" s="39"/>
      <c r="K1313" s="39" t="s">
        <v>1921</v>
      </c>
      <c r="L1313" s="39" t="s">
        <v>1922</v>
      </c>
      <c r="M1313" s="39" t="s">
        <v>2887</v>
      </c>
      <c r="N1313" s="39" t="s">
        <v>519</v>
      </c>
      <c r="O1313" s="39" t="s">
        <v>2870</v>
      </c>
      <c r="P1313" s="39" t="str">
        <f t="shared" si="20"/>
        <v>CCM Born</v>
      </c>
      <c r="Q1313" s="39">
        <v>6</v>
      </c>
      <c r="R1313" s="68" t="s">
        <v>2</v>
      </c>
    </row>
    <row r="1314" spans="1:18" x14ac:dyDescent="0.3">
      <c r="A1314" s="67" t="s">
        <v>5905</v>
      </c>
      <c r="B1314" s="39" t="s">
        <v>4054</v>
      </c>
      <c r="C1314" s="39"/>
      <c r="D1314" s="39"/>
      <c r="E1314" s="39"/>
      <c r="F1314" s="39"/>
      <c r="G1314" s="39"/>
      <c r="H1314" s="39"/>
      <c r="I1314" s="39"/>
      <c r="J1314" s="39"/>
      <c r="K1314" s="39" t="s">
        <v>2490</v>
      </c>
      <c r="L1314" s="39" t="s">
        <v>2491</v>
      </c>
      <c r="M1314" s="39" t="s">
        <v>2887</v>
      </c>
      <c r="N1314" s="39" t="s">
        <v>519</v>
      </c>
      <c r="O1314" s="39" t="s">
        <v>2870</v>
      </c>
      <c r="P1314" s="39" t="str">
        <f t="shared" si="20"/>
        <v>CCM Born</v>
      </c>
      <c r="Q1314" s="39">
        <v>1214</v>
      </c>
      <c r="R1314" s="68" t="s">
        <v>2</v>
      </c>
    </row>
    <row r="1315" spans="1:18" x14ac:dyDescent="0.3">
      <c r="A1315" s="67" t="s">
        <v>5906</v>
      </c>
      <c r="B1315" s="39" t="s">
        <v>4055</v>
      </c>
      <c r="C1315" s="39"/>
      <c r="D1315" s="39"/>
      <c r="E1315" s="39"/>
      <c r="F1315" s="39"/>
      <c r="G1315" s="39"/>
      <c r="H1315" s="39"/>
      <c r="I1315" s="39"/>
      <c r="J1315" s="39"/>
      <c r="K1315" s="39" t="s">
        <v>1999</v>
      </c>
      <c r="L1315" s="39" t="s">
        <v>2000</v>
      </c>
      <c r="M1315" s="39" t="s">
        <v>2887</v>
      </c>
      <c r="N1315" s="39" t="s">
        <v>519</v>
      </c>
      <c r="O1315" s="39" t="s">
        <v>2870</v>
      </c>
      <c r="P1315" s="39" t="str">
        <f t="shared" si="20"/>
        <v>CCM Born</v>
      </c>
      <c r="Q1315" s="39">
        <v>136</v>
      </c>
      <c r="R1315" s="68" t="s">
        <v>2</v>
      </c>
    </row>
    <row r="1316" spans="1:18" x14ac:dyDescent="0.3">
      <c r="A1316" s="67" t="s">
        <v>5907</v>
      </c>
      <c r="B1316" s="39" t="s">
        <v>4056</v>
      </c>
      <c r="C1316" s="39"/>
      <c r="D1316" s="39"/>
      <c r="E1316" s="39"/>
      <c r="F1316" s="39"/>
      <c r="G1316" s="39"/>
      <c r="H1316" s="39"/>
      <c r="I1316" s="39"/>
      <c r="J1316" s="39"/>
      <c r="K1316" s="39" t="s">
        <v>3016</v>
      </c>
      <c r="L1316" s="39" t="s">
        <v>6708</v>
      </c>
      <c r="M1316" s="39" t="s">
        <v>2887</v>
      </c>
      <c r="N1316" s="39" t="s">
        <v>519</v>
      </c>
      <c r="O1316" s="39" t="s">
        <v>2870</v>
      </c>
      <c r="P1316" s="39" t="str">
        <f t="shared" si="20"/>
        <v>CCM Born</v>
      </c>
      <c r="Q1316" s="39">
        <v>1006</v>
      </c>
      <c r="R1316" s="68" t="s">
        <v>2</v>
      </c>
    </row>
    <row r="1317" spans="1:18" x14ac:dyDescent="0.3">
      <c r="A1317" s="67" t="s">
        <v>5908</v>
      </c>
      <c r="B1317" s="39" t="s">
        <v>4057</v>
      </c>
      <c r="C1317" s="39"/>
      <c r="D1317" s="39"/>
      <c r="E1317" s="39"/>
      <c r="F1317" s="39"/>
      <c r="G1317" s="39"/>
      <c r="H1317" s="39"/>
      <c r="I1317" s="39"/>
      <c r="J1317" s="39"/>
      <c r="K1317" s="39" t="s">
        <v>2490</v>
      </c>
      <c r="L1317" s="39" t="s">
        <v>2491</v>
      </c>
      <c r="M1317" s="39" t="s">
        <v>2887</v>
      </c>
      <c r="N1317" s="39" t="s">
        <v>519</v>
      </c>
      <c r="O1317" s="39" t="s">
        <v>2870</v>
      </c>
      <c r="P1317" s="39" t="str">
        <f t="shared" si="20"/>
        <v>CCM Born</v>
      </c>
      <c r="Q1317" s="39">
        <v>217</v>
      </c>
      <c r="R1317" s="68" t="s">
        <v>2</v>
      </c>
    </row>
    <row r="1318" spans="1:18" x14ac:dyDescent="0.3">
      <c r="A1318" s="67" t="s">
        <v>5909</v>
      </c>
      <c r="B1318" s="39" t="s">
        <v>4058</v>
      </c>
      <c r="C1318" s="39"/>
      <c r="D1318" s="39"/>
      <c r="E1318" s="39"/>
      <c r="F1318" s="39"/>
      <c r="G1318" s="39"/>
      <c r="H1318" s="39"/>
      <c r="I1318" s="39"/>
      <c r="J1318" s="39"/>
      <c r="K1318" s="39" t="s">
        <v>3016</v>
      </c>
      <c r="L1318" s="39" t="s">
        <v>6708</v>
      </c>
      <c r="M1318" s="39" t="s">
        <v>2887</v>
      </c>
      <c r="N1318" s="39" t="s">
        <v>519</v>
      </c>
      <c r="O1318" s="39" t="s">
        <v>2870</v>
      </c>
      <c r="P1318" s="39" t="str">
        <f t="shared" si="20"/>
        <v>CCM Born</v>
      </c>
      <c r="Q1318" s="39">
        <v>35</v>
      </c>
      <c r="R1318" s="68" t="s">
        <v>2</v>
      </c>
    </row>
    <row r="1319" spans="1:18" x14ac:dyDescent="0.3">
      <c r="A1319" s="67" t="s">
        <v>5910</v>
      </c>
      <c r="B1319" s="39" t="s">
        <v>4059</v>
      </c>
      <c r="C1319" s="39"/>
      <c r="D1319" s="39"/>
      <c r="E1319" s="39"/>
      <c r="F1319" s="39"/>
      <c r="G1319" s="39"/>
      <c r="H1319" s="39"/>
      <c r="I1319" s="39"/>
      <c r="J1319" s="39"/>
      <c r="K1319" s="39" t="s">
        <v>652</v>
      </c>
      <c r="L1319" s="39" t="s">
        <v>653</v>
      </c>
      <c r="M1319" s="39" t="s">
        <v>2887</v>
      </c>
      <c r="N1319" s="39" t="s">
        <v>519</v>
      </c>
      <c r="O1319" s="39" t="s">
        <v>2870</v>
      </c>
      <c r="P1319" s="39" t="str">
        <f t="shared" si="20"/>
        <v>CCM Born</v>
      </c>
      <c r="Q1319" s="39">
        <v>67</v>
      </c>
      <c r="R1319" s="68" t="s">
        <v>2</v>
      </c>
    </row>
    <row r="1320" spans="1:18" x14ac:dyDescent="0.3">
      <c r="A1320" s="67" t="s">
        <v>5911</v>
      </c>
      <c r="B1320" s="39" t="s">
        <v>4060</v>
      </c>
      <c r="C1320" s="39"/>
      <c r="D1320" s="39"/>
      <c r="E1320" s="39"/>
      <c r="F1320" s="39"/>
      <c r="G1320" s="39"/>
      <c r="H1320" s="39"/>
      <c r="I1320" s="39"/>
      <c r="J1320" s="39"/>
      <c r="K1320" s="39" t="s">
        <v>6726</v>
      </c>
      <c r="L1320" s="39" t="s">
        <v>6727</v>
      </c>
      <c r="M1320" s="39" t="s">
        <v>2887</v>
      </c>
      <c r="N1320" s="39" t="s">
        <v>519</v>
      </c>
      <c r="O1320" s="39" t="s">
        <v>2870</v>
      </c>
      <c r="P1320" s="39" t="str">
        <f t="shared" si="20"/>
        <v>CCM Born</v>
      </c>
      <c r="Q1320" s="39">
        <v>13</v>
      </c>
      <c r="R1320" s="68" t="s">
        <v>2</v>
      </c>
    </row>
    <row r="1321" spans="1:18" x14ac:dyDescent="0.3">
      <c r="A1321" s="67" t="s">
        <v>5912</v>
      </c>
      <c r="B1321" s="39" t="s">
        <v>4061</v>
      </c>
      <c r="C1321" s="39"/>
      <c r="D1321" s="39"/>
      <c r="E1321" s="39"/>
      <c r="F1321" s="39"/>
      <c r="G1321" s="39"/>
      <c r="H1321" s="39"/>
      <c r="I1321" s="39"/>
      <c r="J1321" s="39"/>
      <c r="K1321" s="39" t="s">
        <v>6724</v>
      </c>
      <c r="L1321" s="39" t="s">
        <v>6725</v>
      </c>
      <c r="M1321" s="39" t="s">
        <v>2887</v>
      </c>
      <c r="N1321" s="39" t="s">
        <v>519</v>
      </c>
      <c r="O1321" s="39" t="s">
        <v>2870</v>
      </c>
      <c r="P1321" s="39" t="str">
        <f t="shared" si="20"/>
        <v>CCM Born</v>
      </c>
      <c r="Q1321" s="39">
        <v>29</v>
      </c>
      <c r="R1321" s="68" t="s">
        <v>2</v>
      </c>
    </row>
    <row r="1322" spans="1:18" x14ac:dyDescent="0.3">
      <c r="A1322" s="67" t="s">
        <v>5913</v>
      </c>
      <c r="B1322" s="39" t="s">
        <v>4062</v>
      </c>
      <c r="C1322" s="39"/>
      <c r="D1322" s="39"/>
      <c r="E1322" s="39"/>
      <c r="F1322" s="39"/>
      <c r="G1322" s="39"/>
      <c r="H1322" s="39"/>
      <c r="I1322" s="39"/>
      <c r="J1322" s="39"/>
      <c r="K1322" s="39" t="s">
        <v>6726</v>
      </c>
      <c r="L1322" s="39" t="s">
        <v>6727</v>
      </c>
      <c r="M1322" s="39" t="s">
        <v>2887</v>
      </c>
      <c r="N1322" s="39" t="s">
        <v>519</v>
      </c>
      <c r="O1322" s="39" t="s">
        <v>2870</v>
      </c>
      <c r="P1322" s="39" t="str">
        <f t="shared" si="20"/>
        <v>CCM Born</v>
      </c>
      <c r="Q1322" s="39">
        <v>14</v>
      </c>
      <c r="R1322" s="68" t="s">
        <v>2</v>
      </c>
    </row>
    <row r="1323" spans="1:18" x14ac:dyDescent="0.3">
      <c r="A1323" s="67" t="s">
        <v>5914</v>
      </c>
      <c r="B1323" s="39" t="s">
        <v>4063</v>
      </c>
      <c r="C1323" s="39"/>
      <c r="D1323" s="39"/>
      <c r="E1323" s="39"/>
      <c r="F1323" s="39"/>
      <c r="G1323" s="39"/>
      <c r="H1323" s="39"/>
      <c r="I1323" s="39"/>
      <c r="J1323" s="39"/>
      <c r="K1323" s="39" t="s">
        <v>6726</v>
      </c>
      <c r="L1323" s="39" t="s">
        <v>6727</v>
      </c>
      <c r="M1323" s="39" t="s">
        <v>2887</v>
      </c>
      <c r="N1323" s="39" t="s">
        <v>519</v>
      </c>
      <c r="O1323" s="39" t="s">
        <v>2870</v>
      </c>
      <c r="P1323" s="39" t="str">
        <f t="shared" si="20"/>
        <v>CCM Born</v>
      </c>
      <c r="Q1323" s="39">
        <v>74</v>
      </c>
      <c r="R1323" s="68" t="s">
        <v>2</v>
      </c>
    </row>
    <row r="1324" spans="1:18" x14ac:dyDescent="0.3">
      <c r="A1324" s="67" t="s">
        <v>5915</v>
      </c>
      <c r="B1324" s="39" t="s">
        <v>4064</v>
      </c>
      <c r="C1324" s="39"/>
      <c r="D1324" s="39"/>
      <c r="E1324" s="39"/>
      <c r="F1324" s="39"/>
      <c r="G1324" s="39"/>
      <c r="H1324" s="39"/>
      <c r="I1324" s="39"/>
      <c r="J1324" s="39"/>
      <c r="K1324" s="39" t="s">
        <v>2502</v>
      </c>
      <c r="L1324" s="39" t="s">
        <v>2503</v>
      </c>
      <c r="M1324" s="39" t="s">
        <v>2887</v>
      </c>
      <c r="N1324" s="39" t="s">
        <v>519</v>
      </c>
      <c r="O1324" s="39" t="s">
        <v>2870</v>
      </c>
      <c r="P1324" s="39" t="str">
        <f t="shared" si="20"/>
        <v>CCM Born</v>
      </c>
      <c r="Q1324" s="39">
        <v>35</v>
      </c>
      <c r="R1324" s="68" t="s">
        <v>2</v>
      </c>
    </row>
    <row r="1325" spans="1:18" x14ac:dyDescent="0.3">
      <c r="A1325" s="67" t="s">
        <v>5916</v>
      </c>
      <c r="B1325" s="39" t="s">
        <v>4065</v>
      </c>
      <c r="C1325" s="39"/>
      <c r="D1325" s="39"/>
      <c r="E1325" s="39"/>
      <c r="F1325" s="39"/>
      <c r="G1325" s="39"/>
      <c r="H1325" s="39"/>
      <c r="I1325" s="39"/>
      <c r="J1325" s="39"/>
      <c r="K1325" s="39" t="s">
        <v>6726</v>
      </c>
      <c r="L1325" s="39" t="s">
        <v>6727</v>
      </c>
      <c r="M1325" s="39" t="s">
        <v>2887</v>
      </c>
      <c r="N1325" s="39" t="s">
        <v>519</v>
      </c>
      <c r="O1325" s="39" t="s">
        <v>2870</v>
      </c>
      <c r="P1325" s="39" t="str">
        <f t="shared" si="20"/>
        <v>CCM Born</v>
      </c>
      <c r="Q1325" s="39">
        <v>60</v>
      </c>
      <c r="R1325" s="68" t="s">
        <v>2</v>
      </c>
    </row>
    <row r="1326" spans="1:18" x14ac:dyDescent="0.3">
      <c r="A1326" s="67" t="s">
        <v>5917</v>
      </c>
      <c r="B1326" s="39" t="s">
        <v>4066</v>
      </c>
      <c r="C1326" s="39"/>
      <c r="D1326" s="39"/>
      <c r="E1326" s="39"/>
      <c r="F1326" s="39"/>
      <c r="G1326" s="39"/>
      <c r="H1326" s="39"/>
      <c r="I1326" s="39"/>
      <c r="J1326" s="39"/>
      <c r="K1326" s="39" t="s">
        <v>6726</v>
      </c>
      <c r="L1326" s="39" t="s">
        <v>6727</v>
      </c>
      <c r="M1326" s="39" t="s">
        <v>2887</v>
      </c>
      <c r="N1326" s="39" t="s">
        <v>519</v>
      </c>
      <c r="O1326" s="39" t="s">
        <v>2870</v>
      </c>
      <c r="P1326" s="39" t="str">
        <f t="shared" si="20"/>
        <v>CCM Born</v>
      </c>
      <c r="Q1326" s="39">
        <v>34</v>
      </c>
      <c r="R1326" s="68" t="s">
        <v>2</v>
      </c>
    </row>
    <row r="1327" spans="1:18" x14ac:dyDescent="0.3">
      <c r="A1327" s="67" t="s">
        <v>5918</v>
      </c>
      <c r="B1327" s="39" t="s">
        <v>4067</v>
      </c>
      <c r="C1327" s="39"/>
      <c r="D1327" s="39"/>
      <c r="E1327" s="39"/>
      <c r="F1327" s="39"/>
      <c r="G1327" s="39"/>
      <c r="H1327" s="39"/>
      <c r="I1327" s="39"/>
      <c r="J1327" s="39"/>
      <c r="K1327" s="39" t="s">
        <v>2196</v>
      </c>
      <c r="L1327" s="39" t="s">
        <v>2197</v>
      </c>
      <c r="M1327" s="39" t="s">
        <v>2887</v>
      </c>
      <c r="N1327" s="39" t="s">
        <v>519</v>
      </c>
      <c r="O1327" s="39" t="s">
        <v>2870</v>
      </c>
      <c r="P1327" s="39" t="str">
        <f t="shared" si="20"/>
        <v>CCM Born</v>
      </c>
      <c r="Q1327" s="39">
        <v>38</v>
      </c>
      <c r="R1327" s="68" t="s">
        <v>2</v>
      </c>
    </row>
    <row r="1328" spans="1:18" x14ac:dyDescent="0.3">
      <c r="A1328" s="67" t="s">
        <v>5919</v>
      </c>
      <c r="B1328" s="39" t="s">
        <v>4068</v>
      </c>
      <c r="C1328" s="39"/>
      <c r="D1328" s="39"/>
      <c r="E1328" s="39"/>
      <c r="F1328" s="39"/>
      <c r="G1328" s="39"/>
      <c r="H1328" s="39"/>
      <c r="I1328" s="39"/>
      <c r="J1328" s="39"/>
      <c r="K1328" s="39" t="s">
        <v>2196</v>
      </c>
      <c r="L1328" s="39" t="s">
        <v>2197</v>
      </c>
      <c r="M1328" s="39" t="s">
        <v>2887</v>
      </c>
      <c r="N1328" s="39" t="s">
        <v>519</v>
      </c>
      <c r="O1328" s="39" t="s">
        <v>2870</v>
      </c>
      <c r="P1328" s="39" t="str">
        <f t="shared" si="20"/>
        <v>CCM Born</v>
      </c>
      <c r="Q1328" s="39">
        <v>107</v>
      </c>
      <c r="R1328" s="68" t="s">
        <v>2</v>
      </c>
    </row>
    <row r="1329" spans="1:18" x14ac:dyDescent="0.3">
      <c r="A1329" s="67" t="s">
        <v>5920</v>
      </c>
      <c r="B1329" s="39" t="s">
        <v>4069</v>
      </c>
      <c r="C1329" s="39"/>
      <c r="D1329" s="39"/>
      <c r="E1329" s="39"/>
      <c r="F1329" s="39"/>
      <c r="G1329" s="39"/>
      <c r="H1329" s="39"/>
      <c r="I1329" s="39"/>
      <c r="J1329" s="39"/>
      <c r="K1329" s="39" t="s">
        <v>2061</v>
      </c>
      <c r="L1329" s="39" t="s">
        <v>2062</v>
      </c>
      <c r="M1329" s="39" t="s">
        <v>2887</v>
      </c>
      <c r="N1329" s="39" t="s">
        <v>519</v>
      </c>
      <c r="O1329" s="39" t="s">
        <v>2870</v>
      </c>
      <c r="P1329" s="39" t="str">
        <f t="shared" si="20"/>
        <v>CCM Born</v>
      </c>
      <c r="Q1329" s="39">
        <v>36</v>
      </c>
      <c r="R1329" s="68" t="s">
        <v>2</v>
      </c>
    </row>
    <row r="1330" spans="1:18" x14ac:dyDescent="0.3">
      <c r="A1330" s="67" t="s">
        <v>5921</v>
      </c>
      <c r="B1330" s="39" t="s">
        <v>4070</v>
      </c>
      <c r="C1330" s="39"/>
      <c r="D1330" s="39"/>
      <c r="E1330" s="39"/>
      <c r="F1330" s="39"/>
      <c r="G1330" s="39"/>
      <c r="H1330" s="39"/>
      <c r="I1330" s="39"/>
      <c r="J1330" s="39"/>
      <c r="K1330" s="39" t="s">
        <v>2196</v>
      </c>
      <c r="L1330" s="39" t="s">
        <v>2197</v>
      </c>
      <c r="M1330" s="39" t="s">
        <v>2887</v>
      </c>
      <c r="N1330" s="39" t="s">
        <v>519</v>
      </c>
      <c r="O1330" s="39" t="s">
        <v>2870</v>
      </c>
      <c r="P1330" s="39" t="str">
        <f t="shared" si="20"/>
        <v>CCM Born</v>
      </c>
      <c r="Q1330" s="39">
        <v>180</v>
      </c>
      <c r="R1330" s="68" t="s">
        <v>2</v>
      </c>
    </row>
    <row r="1331" spans="1:18" x14ac:dyDescent="0.3">
      <c r="A1331" s="67" t="s">
        <v>5922</v>
      </c>
      <c r="B1331" s="39" t="s">
        <v>4071</v>
      </c>
      <c r="C1331" s="39"/>
      <c r="D1331" s="39"/>
      <c r="E1331" s="39"/>
      <c r="F1331" s="39"/>
      <c r="G1331" s="39"/>
      <c r="H1331" s="39"/>
      <c r="I1331" s="39"/>
      <c r="J1331" s="39"/>
      <c r="K1331" s="39" t="s">
        <v>2061</v>
      </c>
      <c r="L1331" s="39" t="s">
        <v>2062</v>
      </c>
      <c r="M1331" s="39" t="s">
        <v>2887</v>
      </c>
      <c r="N1331" s="39" t="s">
        <v>519</v>
      </c>
      <c r="O1331" s="39" t="s">
        <v>2870</v>
      </c>
      <c r="P1331" s="39" t="str">
        <f t="shared" si="20"/>
        <v>CCM Born</v>
      </c>
      <c r="Q1331" s="39">
        <v>534</v>
      </c>
      <c r="R1331" s="68" t="s">
        <v>2</v>
      </c>
    </row>
    <row r="1332" spans="1:18" x14ac:dyDescent="0.3">
      <c r="A1332" s="67" t="s">
        <v>5923</v>
      </c>
      <c r="B1332" s="39" t="s">
        <v>4072</v>
      </c>
      <c r="C1332" s="39"/>
      <c r="D1332" s="39"/>
      <c r="E1332" s="39"/>
      <c r="F1332" s="39"/>
      <c r="G1332" s="39"/>
      <c r="H1332" s="39"/>
      <c r="I1332" s="39"/>
      <c r="J1332" s="39"/>
      <c r="K1332" s="39" t="s">
        <v>2018</v>
      </c>
      <c r="L1332" s="39" t="s">
        <v>2019</v>
      </c>
      <c r="M1332" s="39" t="s">
        <v>2887</v>
      </c>
      <c r="N1332" s="39" t="s">
        <v>519</v>
      </c>
      <c r="O1332" s="39" t="s">
        <v>2870</v>
      </c>
      <c r="P1332" s="39" t="str">
        <f t="shared" si="20"/>
        <v>CCM Born</v>
      </c>
      <c r="Q1332" s="39">
        <v>3</v>
      </c>
      <c r="R1332" s="68" t="s">
        <v>2</v>
      </c>
    </row>
    <row r="1333" spans="1:18" x14ac:dyDescent="0.3">
      <c r="A1333" s="67" t="s">
        <v>5924</v>
      </c>
      <c r="B1333" s="39" t="s">
        <v>4073</v>
      </c>
      <c r="C1333" s="39"/>
      <c r="D1333" s="39"/>
      <c r="E1333" s="39"/>
      <c r="F1333" s="39"/>
      <c r="G1333" s="39"/>
      <c r="H1333" s="39"/>
      <c r="I1333" s="39"/>
      <c r="J1333" s="39"/>
      <c r="K1333" s="39" t="s">
        <v>2018</v>
      </c>
      <c r="L1333" s="39" t="s">
        <v>2019</v>
      </c>
      <c r="M1333" s="39" t="s">
        <v>2887</v>
      </c>
      <c r="N1333" s="39" t="s">
        <v>519</v>
      </c>
      <c r="O1333" s="39" t="s">
        <v>2870</v>
      </c>
      <c r="P1333" s="39" t="str">
        <f t="shared" si="20"/>
        <v>CCM Born</v>
      </c>
      <c r="Q1333" s="39">
        <v>309</v>
      </c>
      <c r="R1333" s="68" t="s">
        <v>2</v>
      </c>
    </row>
    <row r="1334" spans="1:18" x14ac:dyDescent="0.3">
      <c r="A1334" s="67" t="s">
        <v>5925</v>
      </c>
      <c r="B1334" s="39" t="s">
        <v>4074</v>
      </c>
      <c r="C1334" s="39"/>
      <c r="D1334" s="39"/>
      <c r="E1334" s="39"/>
      <c r="F1334" s="39"/>
      <c r="G1334" s="39"/>
      <c r="H1334" s="39"/>
      <c r="I1334" s="39"/>
      <c r="J1334" s="39"/>
      <c r="K1334" s="39" t="s">
        <v>2018</v>
      </c>
      <c r="L1334" s="39" t="s">
        <v>2019</v>
      </c>
      <c r="M1334" s="39" t="s">
        <v>2887</v>
      </c>
      <c r="N1334" s="39" t="s">
        <v>519</v>
      </c>
      <c r="O1334" s="39" t="s">
        <v>2870</v>
      </c>
      <c r="P1334" s="39" t="str">
        <f t="shared" si="20"/>
        <v>CCM Born</v>
      </c>
      <c r="Q1334" s="39">
        <v>70</v>
      </c>
      <c r="R1334" s="68" t="s">
        <v>2</v>
      </c>
    </row>
    <row r="1335" spans="1:18" x14ac:dyDescent="0.3">
      <c r="A1335" s="67" t="s">
        <v>5926</v>
      </c>
      <c r="B1335" s="39" t="s">
        <v>4075</v>
      </c>
      <c r="C1335" s="39"/>
      <c r="D1335" s="39"/>
      <c r="E1335" s="39"/>
      <c r="F1335" s="39"/>
      <c r="G1335" s="39"/>
      <c r="H1335" s="39"/>
      <c r="I1335" s="39"/>
      <c r="J1335" s="39"/>
      <c r="K1335" s="39" t="s">
        <v>652</v>
      </c>
      <c r="L1335" s="39" t="s">
        <v>653</v>
      </c>
      <c r="M1335" s="39" t="s">
        <v>2887</v>
      </c>
      <c r="N1335" s="39" t="s">
        <v>519</v>
      </c>
      <c r="O1335" s="39" t="s">
        <v>2870</v>
      </c>
      <c r="P1335" s="39" t="str">
        <f t="shared" si="20"/>
        <v>CCM Born</v>
      </c>
      <c r="Q1335" s="39">
        <v>263</v>
      </c>
      <c r="R1335" s="68" t="s">
        <v>2</v>
      </c>
    </row>
    <row r="1336" spans="1:18" x14ac:dyDescent="0.3">
      <c r="A1336" s="67" t="s">
        <v>5927</v>
      </c>
      <c r="B1336" s="39" t="s">
        <v>4076</v>
      </c>
      <c r="C1336" s="39"/>
      <c r="D1336" s="39"/>
      <c r="E1336" s="39"/>
      <c r="F1336" s="39"/>
      <c r="G1336" s="39"/>
      <c r="H1336" s="39"/>
      <c r="I1336" s="39"/>
      <c r="J1336" s="39"/>
      <c r="K1336" s="39" t="s">
        <v>2211</v>
      </c>
      <c r="L1336" s="39" t="s">
        <v>2212</v>
      </c>
      <c r="M1336" s="39" t="s">
        <v>2887</v>
      </c>
      <c r="N1336" s="39" t="s">
        <v>519</v>
      </c>
      <c r="O1336" s="39" t="s">
        <v>2870</v>
      </c>
      <c r="P1336" s="39" t="str">
        <f t="shared" si="20"/>
        <v>CCM Born</v>
      </c>
      <c r="Q1336" s="39">
        <v>155</v>
      </c>
      <c r="R1336" s="68" t="s">
        <v>2</v>
      </c>
    </row>
    <row r="1337" spans="1:18" x14ac:dyDescent="0.3">
      <c r="A1337" s="67" t="s">
        <v>5928</v>
      </c>
      <c r="B1337" s="39" t="s">
        <v>4077</v>
      </c>
      <c r="C1337" s="39"/>
      <c r="D1337" s="39"/>
      <c r="E1337" s="39"/>
      <c r="F1337" s="39"/>
      <c r="G1337" s="39"/>
      <c r="H1337" s="39"/>
      <c r="I1337" s="39"/>
      <c r="J1337" s="39"/>
      <c r="K1337" s="39" t="s">
        <v>2371</v>
      </c>
      <c r="L1337" s="39" t="s">
        <v>2372</v>
      </c>
      <c r="M1337" s="39" t="s">
        <v>2887</v>
      </c>
      <c r="N1337" s="39" t="s">
        <v>519</v>
      </c>
      <c r="O1337" s="39" t="s">
        <v>2870</v>
      </c>
      <c r="P1337" s="39" t="str">
        <f t="shared" si="20"/>
        <v>CCM Born</v>
      </c>
      <c r="Q1337" s="39">
        <v>32</v>
      </c>
      <c r="R1337" s="68" t="s">
        <v>2</v>
      </c>
    </row>
    <row r="1338" spans="1:18" x14ac:dyDescent="0.3">
      <c r="A1338" s="67" t="s">
        <v>5929</v>
      </c>
      <c r="B1338" s="39" t="s">
        <v>4078</v>
      </c>
      <c r="C1338" s="39"/>
      <c r="D1338" s="39"/>
      <c r="E1338" s="39"/>
      <c r="F1338" s="39"/>
      <c r="G1338" s="39"/>
      <c r="H1338" s="39"/>
      <c r="I1338" s="39"/>
      <c r="J1338" s="39"/>
      <c r="K1338" s="39" t="s">
        <v>2178</v>
      </c>
      <c r="L1338" s="39" t="s">
        <v>2179</v>
      </c>
      <c r="M1338" s="39" t="s">
        <v>2887</v>
      </c>
      <c r="N1338" s="39" t="s">
        <v>519</v>
      </c>
      <c r="O1338" s="39" t="s">
        <v>2870</v>
      </c>
      <c r="P1338" s="39" t="str">
        <f t="shared" si="20"/>
        <v>CCM Born</v>
      </c>
      <c r="Q1338" s="39">
        <v>57</v>
      </c>
      <c r="R1338" s="68" t="s">
        <v>2</v>
      </c>
    </row>
    <row r="1339" spans="1:18" x14ac:dyDescent="0.3">
      <c r="A1339" s="67" t="s">
        <v>5930</v>
      </c>
      <c r="B1339" s="39" t="s">
        <v>4079</v>
      </c>
      <c r="C1339" s="39"/>
      <c r="D1339" s="39"/>
      <c r="E1339" s="39"/>
      <c r="F1339" s="39"/>
      <c r="G1339" s="39"/>
      <c r="H1339" s="39"/>
      <c r="I1339" s="39"/>
      <c r="J1339" s="39"/>
      <c r="K1339" s="39" t="s">
        <v>2100</v>
      </c>
      <c r="L1339" s="39" t="s">
        <v>2101</v>
      </c>
      <c r="M1339" s="39" t="s">
        <v>2887</v>
      </c>
      <c r="N1339" s="39" t="s">
        <v>519</v>
      </c>
      <c r="O1339" s="39" t="s">
        <v>2870</v>
      </c>
      <c r="P1339" s="39" t="str">
        <f t="shared" si="20"/>
        <v>CCM Born</v>
      </c>
      <c r="Q1339" s="39">
        <v>115</v>
      </c>
      <c r="R1339" s="68" t="s">
        <v>2</v>
      </c>
    </row>
    <row r="1340" spans="1:18" x14ac:dyDescent="0.3">
      <c r="A1340" s="67" t="s">
        <v>5931</v>
      </c>
      <c r="B1340" s="39" t="s">
        <v>4080</v>
      </c>
      <c r="C1340" s="39"/>
      <c r="D1340" s="39"/>
      <c r="E1340" s="39"/>
      <c r="F1340" s="39"/>
      <c r="G1340" s="39"/>
      <c r="H1340" s="39"/>
      <c r="I1340" s="39"/>
      <c r="J1340" s="39"/>
      <c r="K1340" s="39" t="s">
        <v>2211</v>
      </c>
      <c r="L1340" s="39" t="s">
        <v>2212</v>
      </c>
      <c r="M1340" s="39" t="s">
        <v>2887</v>
      </c>
      <c r="N1340" s="39" t="s">
        <v>519</v>
      </c>
      <c r="O1340" s="39" t="s">
        <v>2870</v>
      </c>
      <c r="P1340" s="39" t="str">
        <f t="shared" si="20"/>
        <v>CCM Born</v>
      </c>
      <c r="Q1340" s="39">
        <v>2</v>
      </c>
      <c r="R1340" s="68" t="s">
        <v>2</v>
      </c>
    </row>
    <row r="1341" spans="1:18" x14ac:dyDescent="0.3">
      <c r="A1341" s="67" t="s">
        <v>5932</v>
      </c>
      <c r="B1341" s="39" t="s">
        <v>4081</v>
      </c>
      <c r="C1341" s="39"/>
      <c r="D1341" s="39"/>
      <c r="E1341" s="39"/>
      <c r="F1341" s="39"/>
      <c r="G1341" s="39"/>
      <c r="H1341" s="39"/>
      <c r="I1341" s="39"/>
      <c r="J1341" s="39"/>
      <c r="K1341" s="39" t="s">
        <v>32</v>
      </c>
      <c r="L1341" s="39" t="s">
        <v>33</v>
      </c>
      <c r="M1341" s="39" t="s">
        <v>2991</v>
      </c>
      <c r="N1341" s="39" t="s">
        <v>17</v>
      </c>
      <c r="O1341" s="39" t="s">
        <v>2870</v>
      </c>
      <c r="P1341" s="39" t="str">
        <f t="shared" si="20"/>
        <v>CCM Born</v>
      </c>
      <c r="Q1341" s="39">
        <v>1</v>
      </c>
      <c r="R1341" s="68" t="s">
        <v>2</v>
      </c>
    </row>
    <row r="1342" spans="1:18" x14ac:dyDescent="0.3">
      <c r="A1342" s="67" t="s">
        <v>5933</v>
      </c>
      <c r="B1342" s="39" t="s">
        <v>4082</v>
      </c>
      <c r="C1342" s="39"/>
      <c r="D1342" s="39"/>
      <c r="E1342" s="39"/>
      <c r="F1342" s="39"/>
      <c r="G1342" s="39"/>
      <c r="H1342" s="39"/>
      <c r="I1342" s="39"/>
      <c r="J1342" s="39"/>
      <c r="K1342" s="39" t="s">
        <v>6732</v>
      </c>
      <c r="L1342" s="39" t="s">
        <v>6733</v>
      </c>
      <c r="M1342" s="39" t="s">
        <v>2991</v>
      </c>
      <c r="N1342" s="39" t="s">
        <v>17</v>
      </c>
      <c r="O1342" s="39" t="s">
        <v>2870</v>
      </c>
      <c r="P1342" s="39" t="str">
        <f t="shared" si="20"/>
        <v>CCM Born</v>
      </c>
      <c r="Q1342" s="39">
        <v>1</v>
      </c>
      <c r="R1342" s="68" t="s">
        <v>2</v>
      </c>
    </row>
    <row r="1343" spans="1:18" x14ac:dyDescent="0.3">
      <c r="A1343" s="67" t="s">
        <v>5934</v>
      </c>
      <c r="B1343" s="39" t="s">
        <v>4083</v>
      </c>
      <c r="C1343" s="39"/>
      <c r="D1343" s="39"/>
      <c r="E1343" s="39"/>
      <c r="F1343" s="39"/>
      <c r="G1343" s="39"/>
      <c r="H1343" s="39"/>
      <c r="I1343" s="39"/>
      <c r="J1343" s="39"/>
      <c r="K1343" s="39" t="s">
        <v>32</v>
      </c>
      <c r="L1343" s="39" t="s">
        <v>33</v>
      </c>
      <c r="M1343" s="39" t="s">
        <v>2991</v>
      </c>
      <c r="N1343" s="39" t="s">
        <v>17</v>
      </c>
      <c r="O1343" s="39" t="s">
        <v>2870</v>
      </c>
      <c r="P1343" s="39" t="str">
        <f t="shared" si="20"/>
        <v>CCM Born</v>
      </c>
      <c r="Q1343" s="39">
        <v>1</v>
      </c>
      <c r="R1343" s="68" t="s">
        <v>2</v>
      </c>
    </row>
    <row r="1344" spans="1:18" x14ac:dyDescent="0.3">
      <c r="A1344" s="67" t="s">
        <v>5935</v>
      </c>
      <c r="B1344" s="39" t="s">
        <v>4082</v>
      </c>
      <c r="C1344" s="39"/>
      <c r="D1344" s="39"/>
      <c r="E1344" s="39"/>
      <c r="F1344" s="39"/>
      <c r="G1344" s="39"/>
      <c r="H1344" s="39"/>
      <c r="I1344" s="39"/>
      <c r="J1344" s="39"/>
      <c r="K1344" s="39" t="s">
        <v>6732</v>
      </c>
      <c r="L1344" s="39" t="s">
        <v>6733</v>
      </c>
      <c r="M1344" s="39" t="s">
        <v>2991</v>
      </c>
      <c r="N1344" s="39" t="s">
        <v>17</v>
      </c>
      <c r="O1344" s="39" t="s">
        <v>2870</v>
      </c>
      <c r="P1344" s="39" t="str">
        <f t="shared" si="20"/>
        <v>CCM Born</v>
      </c>
      <c r="Q1344" s="39">
        <v>1</v>
      </c>
      <c r="R1344" s="68" t="s">
        <v>2</v>
      </c>
    </row>
    <row r="1345" spans="1:18" x14ac:dyDescent="0.3">
      <c r="A1345" s="67" t="s">
        <v>5936</v>
      </c>
      <c r="B1345" s="39" t="s">
        <v>4084</v>
      </c>
      <c r="C1345" s="39"/>
      <c r="D1345" s="39"/>
      <c r="E1345" s="39"/>
      <c r="F1345" s="39"/>
      <c r="G1345" s="39"/>
      <c r="H1345" s="39"/>
      <c r="I1345" s="39"/>
      <c r="J1345" s="39"/>
      <c r="K1345" s="39" t="s">
        <v>32</v>
      </c>
      <c r="L1345" s="39" t="s">
        <v>33</v>
      </c>
      <c r="M1345" s="39" t="s">
        <v>2991</v>
      </c>
      <c r="N1345" s="39" t="s">
        <v>17</v>
      </c>
      <c r="O1345" s="39" t="s">
        <v>2870</v>
      </c>
      <c r="P1345" s="39" t="str">
        <f t="shared" si="20"/>
        <v>CCM Born</v>
      </c>
      <c r="Q1345" s="39">
        <v>1</v>
      </c>
      <c r="R1345" s="68" t="s">
        <v>2</v>
      </c>
    </row>
    <row r="1346" spans="1:18" x14ac:dyDescent="0.3">
      <c r="A1346" s="67" t="s">
        <v>5937</v>
      </c>
      <c r="B1346" s="39" t="s">
        <v>4082</v>
      </c>
      <c r="C1346" s="39"/>
      <c r="D1346" s="39"/>
      <c r="E1346" s="39"/>
      <c r="F1346" s="39"/>
      <c r="G1346" s="39"/>
      <c r="H1346" s="39"/>
      <c r="I1346" s="39"/>
      <c r="J1346" s="39"/>
      <c r="K1346" s="39" t="s">
        <v>6732</v>
      </c>
      <c r="L1346" s="39" t="s">
        <v>6733</v>
      </c>
      <c r="M1346" s="39" t="s">
        <v>2991</v>
      </c>
      <c r="N1346" s="39" t="s">
        <v>17</v>
      </c>
      <c r="O1346" s="39" t="s">
        <v>2870</v>
      </c>
      <c r="P1346" s="39" t="str">
        <f t="shared" si="20"/>
        <v>CCM Born</v>
      </c>
      <c r="Q1346" s="39">
        <v>1</v>
      </c>
      <c r="R1346" s="68" t="s">
        <v>2</v>
      </c>
    </row>
    <row r="1347" spans="1:18" x14ac:dyDescent="0.3">
      <c r="A1347" s="67" t="s">
        <v>5938</v>
      </c>
      <c r="B1347" s="39" t="s">
        <v>4085</v>
      </c>
      <c r="C1347" s="39"/>
      <c r="D1347" s="39"/>
      <c r="E1347" s="39"/>
      <c r="F1347" s="39"/>
      <c r="G1347" s="39"/>
      <c r="H1347" s="39"/>
      <c r="I1347" s="39"/>
      <c r="J1347" s="39"/>
      <c r="K1347" s="39" t="s">
        <v>32</v>
      </c>
      <c r="L1347" s="39" t="s">
        <v>33</v>
      </c>
      <c r="M1347" s="39" t="s">
        <v>2991</v>
      </c>
      <c r="N1347" s="39" t="s">
        <v>17</v>
      </c>
      <c r="O1347" s="39" t="s">
        <v>2870</v>
      </c>
      <c r="P1347" s="39" t="str">
        <f t="shared" si="20"/>
        <v>CCM Born</v>
      </c>
      <c r="Q1347" s="39">
        <v>1</v>
      </c>
      <c r="R1347" s="68" t="s">
        <v>2</v>
      </c>
    </row>
    <row r="1348" spans="1:18" x14ac:dyDescent="0.3">
      <c r="A1348" s="67" t="s">
        <v>5939</v>
      </c>
      <c r="B1348" s="39" t="s">
        <v>4082</v>
      </c>
      <c r="C1348" s="39"/>
      <c r="D1348" s="39"/>
      <c r="E1348" s="39"/>
      <c r="F1348" s="39"/>
      <c r="G1348" s="39"/>
      <c r="H1348" s="39"/>
      <c r="I1348" s="39"/>
      <c r="J1348" s="39"/>
      <c r="K1348" s="39" t="s">
        <v>6732</v>
      </c>
      <c r="L1348" s="39" t="s">
        <v>6733</v>
      </c>
      <c r="M1348" s="39" t="s">
        <v>2991</v>
      </c>
      <c r="N1348" s="39" t="s">
        <v>17</v>
      </c>
      <c r="O1348" s="39" t="s">
        <v>2870</v>
      </c>
      <c r="P1348" s="39" t="str">
        <f t="shared" si="20"/>
        <v>CCM Born</v>
      </c>
      <c r="Q1348" s="39">
        <v>1</v>
      </c>
      <c r="R1348" s="68" t="s">
        <v>2</v>
      </c>
    </row>
    <row r="1349" spans="1:18" x14ac:dyDescent="0.3">
      <c r="A1349" s="67" t="s">
        <v>5940</v>
      </c>
      <c r="B1349" s="39" t="s">
        <v>4086</v>
      </c>
      <c r="C1349" s="39"/>
      <c r="D1349" s="39"/>
      <c r="E1349" s="39"/>
      <c r="F1349" s="39"/>
      <c r="G1349" s="39"/>
      <c r="H1349" s="39"/>
      <c r="I1349" s="39"/>
      <c r="J1349" s="39"/>
      <c r="K1349" s="39" t="s">
        <v>32</v>
      </c>
      <c r="L1349" s="39" t="s">
        <v>33</v>
      </c>
      <c r="M1349" s="39" t="s">
        <v>2991</v>
      </c>
      <c r="N1349" s="39" t="s">
        <v>17</v>
      </c>
      <c r="O1349" s="39" t="s">
        <v>2870</v>
      </c>
      <c r="P1349" s="39" t="str">
        <f t="shared" si="20"/>
        <v>CCM Born</v>
      </c>
      <c r="Q1349" s="39">
        <v>1</v>
      </c>
      <c r="R1349" s="68" t="s">
        <v>2</v>
      </c>
    </row>
    <row r="1350" spans="1:18" x14ac:dyDescent="0.3">
      <c r="A1350" s="67" t="s">
        <v>5941</v>
      </c>
      <c r="B1350" s="39" t="s">
        <v>4082</v>
      </c>
      <c r="C1350" s="39"/>
      <c r="D1350" s="39"/>
      <c r="E1350" s="39"/>
      <c r="F1350" s="39"/>
      <c r="G1350" s="39"/>
      <c r="H1350" s="39"/>
      <c r="I1350" s="39"/>
      <c r="J1350" s="39"/>
      <c r="K1350" s="39" t="s">
        <v>6732</v>
      </c>
      <c r="L1350" s="39" t="s">
        <v>6733</v>
      </c>
      <c r="M1350" s="39" t="s">
        <v>2991</v>
      </c>
      <c r="N1350" s="39" t="s">
        <v>17</v>
      </c>
      <c r="O1350" s="39" t="s">
        <v>2870</v>
      </c>
      <c r="P1350" s="39" t="str">
        <f t="shared" si="20"/>
        <v>CCM Born</v>
      </c>
      <c r="Q1350" s="39">
        <v>1</v>
      </c>
      <c r="R1350" s="68" t="s">
        <v>2</v>
      </c>
    </row>
    <row r="1351" spans="1:18" x14ac:dyDescent="0.3">
      <c r="A1351" s="67" t="s">
        <v>5942</v>
      </c>
      <c r="B1351" s="39" t="s">
        <v>4087</v>
      </c>
      <c r="C1351" s="39"/>
      <c r="D1351" s="39"/>
      <c r="E1351" s="39"/>
      <c r="F1351" s="39"/>
      <c r="G1351" s="39"/>
      <c r="H1351" s="39"/>
      <c r="I1351" s="39"/>
      <c r="J1351" s="39"/>
      <c r="K1351" s="39" t="s">
        <v>32</v>
      </c>
      <c r="L1351" s="39" t="s">
        <v>33</v>
      </c>
      <c r="M1351" s="39" t="s">
        <v>2991</v>
      </c>
      <c r="N1351" s="39" t="s">
        <v>17</v>
      </c>
      <c r="O1351" s="39" t="s">
        <v>2870</v>
      </c>
      <c r="P1351" s="39" t="str">
        <f t="shared" si="20"/>
        <v>CCM Born</v>
      </c>
      <c r="Q1351" s="39">
        <v>1</v>
      </c>
      <c r="R1351" s="68" t="s">
        <v>2</v>
      </c>
    </row>
    <row r="1352" spans="1:18" x14ac:dyDescent="0.3">
      <c r="A1352" s="67" t="s">
        <v>5943</v>
      </c>
      <c r="B1352" s="39" t="s">
        <v>4082</v>
      </c>
      <c r="C1352" s="39"/>
      <c r="D1352" s="39"/>
      <c r="E1352" s="39"/>
      <c r="F1352" s="39"/>
      <c r="G1352" s="39"/>
      <c r="H1352" s="39"/>
      <c r="I1352" s="39"/>
      <c r="J1352" s="39"/>
      <c r="K1352" s="39" t="s">
        <v>6732</v>
      </c>
      <c r="L1352" s="39" t="s">
        <v>6733</v>
      </c>
      <c r="M1352" s="39" t="s">
        <v>2991</v>
      </c>
      <c r="N1352" s="39" t="s">
        <v>17</v>
      </c>
      <c r="O1352" s="39" t="s">
        <v>2870</v>
      </c>
      <c r="P1352" s="39" t="str">
        <f t="shared" ref="P1352:P1415" si="21">_xlfn.XLOOKUP(O1352,$X$12:$X$14,$Z$12:$Z$14)</f>
        <v>CCM Born</v>
      </c>
      <c r="Q1352" s="39">
        <v>1</v>
      </c>
      <c r="R1352" s="68" t="s">
        <v>2</v>
      </c>
    </row>
    <row r="1353" spans="1:18" x14ac:dyDescent="0.3">
      <c r="A1353" s="67" t="s">
        <v>5944</v>
      </c>
      <c r="B1353" s="39" t="s">
        <v>4088</v>
      </c>
      <c r="C1353" s="39"/>
      <c r="D1353" s="39"/>
      <c r="E1353" s="39"/>
      <c r="F1353" s="39"/>
      <c r="G1353" s="39"/>
      <c r="H1353" s="39"/>
      <c r="I1353" s="39"/>
      <c r="J1353" s="39"/>
      <c r="K1353" s="39" t="s">
        <v>204</v>
      </c>
      <c r="L1353" s="39" t="s">
        <v>205</v>
      </c>
      <c r="M1353" s="39" t="s">
        <v>2991</v>
      </c>
      <c r="N1353" s="39" t="s">
        <v>17</v>
      </c>
      <c r="O1353" s="39" t="s">
        <v>2870</v>
      </c>
      <c r="P1353" s="39" t="str">
        <f t="shared" si="21"/>
        <v>CCM Born</v>
      </c>
      <c r="Q1353" s="39">
        <v>1</v>
      </c>
      <c r="R1353" s="68" t="s">
        <v>2</v>
      </c>
    </row>
    <row r="1354" spans="1:18" x14ac:dyDescent="0.3">
      <c r="A1354" s="67" t="s">
        <v>5945</v>
      </c>
      <c r="B1354" s="39" t="s">
        <v>4089</v>
      </c>
      <c r="C1354" s="39"/>
      <c r="D1354" s="39"/>
      <c r="E1354" s="39"/>
      <c r="F1354" s="39"/>
      <c r="G1354" s="39"/>
      <c r="H1354" s="39"/>
      <c r="I1354" s="39"/>
      <c r="J1354" s="39"/>
      <c r="K1354" s="39" t="s">
        <v>204</v>
      </c>
      <c r="L1354" s="39" t="s">
        <v>205</v>
      </c>
      <c r="M1354" s="39" t="s">
        <v>2991</v>
      </c>
      <c r="N1354" s="39" t="s">
        <v>17</v>
      </c>
      <c r="O1354" s="39" t="s">
        <v>2870</v>
      </c>
      <c r="P1354" s="39" t="str">
        <f t="shared" si="21"/>
        <v>CCM Born</v>
      </c>
      <c r="Q1354" s="39">
        <v>1</v>
      </c>
      <c r="R1354" s="68" t="s">
        <v>2</v>
      </c>
    </row>
    <row r="1355" spans="1:18" x14ac:dyDescent="0.3">
      <c r="A1355" s="67" t="s">
        <v>5946</v>
      </c>
      <c r="B1355" s="39" t="s">
        <v>4090</v>
      </c>
      <c r="C1355" s="39"/>
      <c r="D1355" s="39"/>
      <c r="E1355" s="39"/>
      <c r="F1355" s="39"/>
      <c r="G1355" s="39"/>
      <c r="H1355" s="39"/>
      <c r="I1355" s="39"/>
      <c r="J1355" s="39"/>
      <c r="K1355" s="39" t="s">
        <v>204</v>
      </c>
      <c r="L1355" s="39" t="s">
        <v>205</v>
      </c>
      <c r="M1355" s="39" t="s">
        <v>2991</v>
      </c>
      <c r="N1355" s="39" t="s">
        <v>17</v>
      </c>
      <c r="O1355" s="39" t="s">
        <v>2870</v>
      </c>
      <c r="P1355" s="39" t="str">
        <f t="shared" si="21"/>
        <v>CCM Born</v>
      </c>
      <c r="Q1355" s="39">
        <v>1</v>
      </c>
      <c r="R1355" s="68" t="s">
        <v>2</v>
      </c>
    </row>
    <row r="1356" spans="1:18" x14ac:dyDescent="0.3">
      <c r="A1356" s="67" t="s">
        <v>5947</v>
      </c>
      <c r="B1356" s="39" t="s">
        <v>4091</v>
      </c>
      <c r="C1356" s="39"/>
      <c r="D1356" s="39"/>
      <c r="E1356" s="39"/>
      <c r="F1356" s="39"/>
      <c r="G1356" s="39"/>
      <c r="H1356" s="39"/>
      <c r="I1356" s="39"/>
      <c r="J1356" s="39"/>
      <c r="K1356" s="39" t="s">
        <v>204</v>
      </c>
      <c r="L1356" s="39" t="s">
        <v>205</v>
      </c>
      <c r="M1356" s="39" t="s">
        <v>2991</v>
      </c>
      <c r="N1356" s="39" t="s">
        <v>17</v>
      </c>
      <c r="O1356" s="39" t="s">
        <v>2870</v>
      </c>
      <c r="P1356" s="39" t="str">
        <f t="shared" si="21"/>
        <v>CCM Born</v>
      </c>
      <c r="Q1356" s="39">
        <v>1</v>
      </c>
      <c r="R1356" s="68" t="s">
        <v>2</v>
      </c>
    </row>
    <row r="1357" spans="1:18" x14ac:dyDescent="0.3">
      <c r="A1357" s="67" t="s">
        <v>5948</v>
      </c>
      <c r="B1357" s="39" t="s">
        <v>4092</v>
      </c>
      <c r="C1357" s="39"/>
      <c r="D1357" s="39"/>
      <c r="E1357" s="39"/>
      <c r="F1357" s="39"/>
      <c r="G1357" s="39"/>
      <c r="H1357" s="39"/>
      <c r="I1357" s="39"/>
      <c r="J1357" s="39"/>
      <c r="K1357" s="39" t="s">
        <v>204</v>
      </c>
      <c r="L1357" s="39" t="s">
        <v>205</v>
      </c>
      <c r="M1357" s="39" t="s">
        <v>2991</v>
      </c>
      <c r="N1357" s="39" t="s">
        <v>17</v>
      </c>
      <c r="O1357" s="39" t="s">
        <v>2870</v>
      </c>
      <c r="P1357" s="39" t="str">
        <f t="shared" si="21"/>
        <v>CCM Born</v>
      </c>
      <c r="Q1357" s="39">
        <v>1</v>
      </c>
      <c r="R1357" s="68" t="s">
        <v>2</v>
      </c>
    </row>
    <row r="1358" spans="1:18" x14ac:dyDescent="0.3">
      <c r="A1358" s="67" t="s">
        <v>5949</v>
      </c>
      <c r="B1358" s="39" t="s">
        <v>4093</v>
      </c>
      <c r="C1358" s="39"/>
      <c r="D1358" s="39"/>
      <c r="E1358" s="39"/>
      <c r="F1358" s="39"/>
      <c r="G1358" s="39"/>
      <c r="H1358" s="39"/>
      <c r="I1358" s="39"/>
      <c r="J1358" s="39"/>
      <c r="K1358" s="39" t="s">
        <v>204</v>
      </c>
      <c r="L1358" s="39" t="s">
        <v>205</v>
      </c>
      <c r="M1358" s="39" t="s">
        <v>2991</v>
      </c>
      <c r="N1358" s="39" t="s">
        <v>17</v>
      </c>
      <c r="O1358" s="39" t="s">
        <v>2870</v>
      </c>
      <c r="P1358" s="39" t="str">
        <f t="shared" si="21"/>
        <v>CCM Born</v>
      </c>
      <c r="Q1358" s="39">
        <v>1</v>
      </c>
      <c r="R1358" s="68" t="s">
        <v>2</v>
      </c>
    </row>
    <row r="1359" spans="1:18" x14ac:dyDescent="0.3">
      <c r="A1359" s="67" t="s">
        <v>5950</v>
      </c>
      <c r="B1359" s="39" t="s">
        <v>4094</v>
      </c>
      <c r="C1359" s="39"/>
      <c r="D1359" s="39"/>
      <c r="E1359" s="39"/>
      <c r="F1359" s="39"/>
      <c r="G1359" s="39"/>
      <c r="H1359" s="39"/>
      <c r="I1359" s="39"/>
      <c r="J1359" s="39"/>
      <c r="K1359" s="39" t="s">
        <v>633</v>
      </c>
      <c r="L1359" s="39" t="s">
        <v>634</v>
      </c>
      <c r="M1359" s="39" t="s">
        <v>2991</v>
      </c>
      <c r="N1359" s="39" t="s">
        <v>17</v>
      </c>
      <c r="O1359" s="39" t="s">
        <v>2870</v>
      </c>
      <c r="P1359" s="39" t="str">
        <f t="shared" si="21"/>
        <v>CCM Born</v>
      </c>
      <c r="Q1359" s="39">
        <v>1</v>
      </c>
      <c r="R1359" s="68" t="s">
        <v>2</v>
      </c>
    </row>
    <row r="1360" spans="1:18" x14ac:dyDescent="0.3">
      <c r="A1360" s="67" t="s">
        <v>5951</v>
      </c>
      <c r="B1360" s="39" t="s">
        <v>4095</v>
      </c>
      <c r="C1360" s="39"/>
      <c r="D1360" s="39"/>
      <c r="E1360" s="39"/>
      <c r="F1360" s="39"/>
      <c r="G1360" s="39"/>
      <c r="H1360" s="39"/>
      <c r="I1360" s="39"/>
      <c r="J1360" s="39"/>
      <c r="K1360" s="39" t="s">
        <v>6734</v>
      </c>
      <c r="L1360" s="39" t="s">
        <v>6735</v>
      </c>
      <c r="M1360" s="39" t="s">
        <v>2991</v>
      </c>
      <c r="N1360" s="39" t="s">
        <v>17</v>
      </c>
      <c r="O1360" s="39" t="s">
        <v>2870</v>
      </c>
      <c r="P1360" s="39" t="str">
        <f t="shared" si="21"/>
        <v>CCM Born</v>
      </c>
      <c r="Q1360" s="39">
        <v>2</v>
      </c>
      <c r="R1360" s="68" t="s">
        <v>2</v>
      </c>
    </row>
    <row r="1361" spans="1:18" x14ac:dyDescent="0.3">
      <c r="A1361" s="67" t="s">
        <v>5952</v>
      </c>
      <c r="B1361" s="39" t="s">
        <v>4094</v>
      </c>
      <c r="C1361" s="39"/>
      <c r="D1361" s="39"/>
      <c r="E1361" s="39"/>
      <c r="F1361" s="39"/>
      <c r="G1361" s="39"/>
      <c r="H1361" s="39"/>
      <c r="I1361" s="39"/>
      <c r="J1361" s="39"/>
      <c r="K1361" s="39" t="s">
        <v>633</v>
      </c>
      <c r="L1361" s="39" t="s">
        <v>634</v>
      </c>
      <c r="M1361" s="39" t="s">
        <v>2991</v>
      </c>
      <c r="N1361" s="39" t="s">
        <v>17</v>
      </c>
      <c r="O1361" s="39" t="s">
        <v>2870</v>
      </c>
      <c r="P1361" s="39" t="str">
        <f t="shared" si="21"/>
        <v>CCM Born</v>
      </c>
      <c r="Q1361" s="39">
        <v>1</v>
      </c>
      <c r="R1361" s="68" t="s">
        <v>2</v>
      </c>
    </row>
    <row r="1362" spans="1:18" x14ac:dyDescent="0.3">
      <c r="A1362" s="67" t="s">
        <v>5953</v>
      </c>
      <c r="B1362" s="39" t="s">
        <v>4095</v>
      </c>
      <c r="C1362" s="39"/>
      <c r="D1362" s="39"/>
      <c r="E1362" s="39"/>
      <c r="F1362" s="39"/>
      <c r="G1362" s="39"/>
      <c r="H1362" s="39"/>
      <c r="I1362" s="39"/>
      <c r="J1362" s="39"/>
      <c r="K1362" s="39" t="s">
        <v>6734</v>
      </c>
      <c r="L1362" s="39" t="s">
        <v>6735</v>
      </c>
      <c r="M1362" s="39" t="s">
        <v>2991</v>
      </c>
      <c r="N1362" s="39" t="s">
        <v>17</v>
      </c>
      <c r="O1362" s="39" t="s">
        <v>2870</v>
      </c>
      <c r="P1362" s="39" t="str">
        <f t="shared" si="21"/>
        <v>CCM Born</v>
      </c>
      <c r="Q1362" s="39">
        <v>2</v>
      </c>
      <c r="R1362" s="68" t="s">
        <v>2</v>
      </c>
    </row>
    <row r="1363" spans="1:18" x14ac:dyDescent="0.3">
      <c r="A1363" s="67" t="s">
        <v>5954</v>
      </c>
      <c r="B1363" s="39" t="s">
        <v>4094</v>
      </c>
      <c r="C1363" s="39"/>
      <c r="D1363" s="39"/>
      <c r="E1363" s="39"/>
      <c r="F1363" s="39"/>
      <c r="G1363" s="39"/>
      <c r="H1363" s="39"/>
      <c r="I1363" s="39"/>
      <c r="J1363" s="39"/>
      <c r="K1363" s="39" t="s">
        <v>633</v>
      </c>
      <c r="L1363" s="39" t="s">
        <v>634</v>
      </c>
      <c r="M1363" s="39" t="s">
        <v>2991</v>
      </c>
      <c r="N1363" s="39" t="s">
        <v>17</v>
      </c>
      <c r="O1363" s="39" t="s">
        <v>2870</v>
      </c>
      <c r="P1363" s="39" t="str">
        <f t="shared" si="21"/>
        <v>CCM Born</v>
      </c>
      <c r="Q1363" s="39">
        <v>1</v>
      </c>
      <c r="R1363" s="68" t="s">
        <v>2</v>
      </c>
    </row>
    <row r="1364" spans="1:18" x14ac:dyDescent="0.3">
      <c r="A1364" s="67" t="s">
        <v>5955</v>
      </c>
      <c r="B1364" s="39" t="s">
        <v>4095</v>
      </c>
      <c r="C1364" s="39"/>
      <c r="D1364" s="39"/>
      <c r="E1364" s="39"/>
      <c r="F1364" s="39"/>
      <c r="G1364" s="39"/>
      <c r="H1364" s="39"/>
      <c r="I1364" s="39"/>
      <c r="J1364" s="39"/>
      <c r="K1364" s="39" t="s">
        <v>6734</v>
      </c>
      <c r="L1364" s="39" t="s">
        <v>6735</v>
      </c>
      <c r="M1364" s="39" t="s">
        <v>2991</v>
      </c>
      <c r="N1364" s="39" t="s">
        <v>17</v>
      </c>
      <c r="O1364" s="39" t="s">
        <v>2870</v>
      </c>
      <c r="P1364" s="39" t="str">
        <f t="shared" si="21"/>
        <v>CCM Born</v>
      </c>
      <c r="Q1364" s="39">
        <v>2</v>
      </c>
      <c r="R1364" s="68" t="s">
        <v>2</v>
      </c>
    </row>
    <row r="1365" spans="1:18" x14ac:dyDescent="0.3">
      <c r="A1365" s="67" t="s">
        <v>5956</v>
      </c>
      <c r="B1365" s="39" t="s">
        <v>4094</v>
      </c>
      <c r="C1365" s="39"/>
      <c r="D1365" s="39"/>
      <c r="E1365" s="39"/>
      <c r="F1365" s="39"/>
      <c r="G1365" s="39"/>
      <c r="H1365" s="39"/>
      <c r="I1365" s="39"/>
      <c r="J1365" s="39"/>
      <c r="K1365" s="39" t="s">
        <v>633</v>
      </c>
      <c r="L1365" s="39" t="s">
        <v>634</v>
      </c>
      <c r="M1365" s="39" t="s">
        <v>2991</v>
      </c>
      <c r="N1365" s="39" t="s">
        <v>17</v>
      </c>
      <c r="O1365" s="39" t="s">
        <v>2870</v>
      </c>
      <c r="P1365" s="39" t="str">
        <f t="shared" si="21"/>
        <v>CCM Born</v>
      </c>
      <c r="Q1365" s="39">
        <v>1</v>
      </c>
      <c r="R1365" s="68" t="s">
        <v>2</v>
      </c>
    </row>
    <row r="1366" spans="1:18" x14ac:dyDescent="0.3">
      <c r="A1366" s="67" t="s">
        <v>5957</v>
      </c>
      <c r="B1366" s="39" t="s">
        <v>4095</v>
      </c>
      <c r="C1366" s="39"/>
      <c r="D1366" s="39"/>
      <c r="E1366" s="39"/>
      <c r="F1366" s="39"/>
      <c r="G1366" s="39"/>
      <c r="H1366" s="39"/>
      <c r="I1366" s="39"/>
      <c r="J1366" s="39"/>
      <c r="K1366" s="39" t="s">
        <v>6734</v>
      </c>
      <c r="L1366" s="39" t="s">
        <v>6735</v>
      </c>
      <c r="M1366" s="39" t="s">
        <v>2991</v>
      </c>
      <c r="N1366" s="39" t="s">
        <v>17</v>
      </c>
      <c r="O1366" s="39" t="s">
        <v>2870</v>
      </c>
      <c r="P1366" s="39" t="str">
        <f t="shared" si="21"/>
        <v>CCM Born</v>
      </c>
      <c r="Q1366" s="39">
        <v>2</v>
      </c>
      <c r="R1366" s="68" t="s">
        <v>2</v>
      </c>
    </row>
    <row r="1367" spans="1:18" x14ac:dyDescent="0.3">
      <c r="A1367" s="67" t="s">
        <v>5958</v>
      </c>
      <c r="B1367" s="39" t="s">
        <v>4094</v>
      </c>
      <c r="C1367" s="39"/>
      <c r="D1367" s="39"/>
      <c r="E1367" s="39"/>
      <c r="F1367" s="39"/>
      <c r="G1367" s="39"/>
      <c r="H1367" s="39"/>
      <c r="I1367" s="39"/>
      <c r="J1367" s="39"/>
      <c r="K1367" s="39" t="s">
        <v>633</v>
      </c>
      <c r="L1367" s="39" t="s">
        <v>634</v>
      </c>
      <c r="M1367" s="39" t="s">
        <v>2991</v>
      </c>
      <c r="N1367" s="39" t="s">
        <v>17</v>
      </c>
      <c r="O1367" s="39" t="s">
        <v>2870</v>
      </c>
      <c r="P1367" s="39" t="str">
        <f t="shared" si="21"/>
        <v>CCM Born</v>
      </c>
      <c r="Q1367" s="39">
        <v>1</v>
      </c>
      <c r="R1367" s="68" t="s">
        <v>2</v>
      </c>
    </row>
    <row r="1368" spans="1:18" x14ac:dyDescent="0.3">
      <c r="A1368" s="67" t="s">
        <v>5959</v>
      </c>
      <c r="B1368" s="39" t="s">
        <v>4095</v>
      </c>
      <c r="C1368" s="39"/>
      <c r="D1368" s="39"/>
      <c r="E1368" s="39"/>
      <c r="F1368" s="39"/>
      <c r="G1368" s="39"/>
      <c r="H1368" s="39"/>
      <c r="I1368" s="39"/>
      <c r="J1368" s="39"/>
      <c r="K1368" s="39" t="s">
        <v>6734</v>
      </c>
      <c r="L1368" s="39" t="s">
        <v>6735</v>
      </c>
      <c r="M1368" s="39" t="s">
        <v>2991</v>
      </c>
      <c r="N1368" s="39" t="s">
        <v>17</v>
      </c>
      <c r="O1368" s="39" t="s">
        <v>2870</v>
      </c>
      <c r="P1368" s="39" t="str">
        <f t="shared" si="21"/>
        <v>CCM Born</v>
      </c>
      <c r="Q1368" s="39">
        <v>2</v>
      </c>
      <c r="R1368" s="68" t="s">
        <v>2</v>
      </c>
    </row>
    <row r="1369" spans="1:18" x14ac:dyDescent="0.3">
      <c r="A1369" s="67" t="s">
        <v>5960</v>
      </c>
      <c r="B1369" s="39" t="s">
        <v>4094</v>
      </c>
      <c r="C1369" s="39"/>
      <c r="D1369" s="39"/>
      <c r="E1369" s="39"/>
      <c r="F1369" s="39"/>
      <c r="G1369" s="39"/>
      <c r="H1369" s="39"/>
      <c r="I1369" s="39"/>
      <c r="J1369" s="39"/>
      <c r="K1369" s="39" t="s">
        <v>633</v>
      </c>
      <c r="L1369" s="39" t="s">
        <v>634</v>
      </c>
      <c r="M1369" s="39" t="s">
        <v>2991</v>
      </c>
      <c r="N1369" s="39" t="s">
        <v>17</v>
      </c>
      <c r="O1369" s="39" t="s">
        <v>2870</v>
      </c>
      <c r="P1369" s="39" t="str">
        <f t="shared" si="21"/>
        <v>CCM Born</v>
      </c>
      <c r="Q1369" s="39">
        <v>1</v>
      </c>
      <c r="R1369" s="68" t="s">
        <v>2</v>
      </c>
    </row>
    <row r="1370" spans="1:18" x14ac:dyDescent="0.3">
      <c r="A1370" s="67" t="s">
        <v>5961</v>
      </c>
      <c r="B1370" s="39" t="s">
        <v>4095</v>
      </c>
      <c r="C1370" s="39"/>
      <c r="D1370" s="39"/>
      <c r="E1370" s="39"/>
      <c r="F1370" s="39"/>
      <c r="G1370" s="39"/>
      <c r="H1370" s="39"/>
      <c r="I1370" s="39"/>
      <c r="J1370" s="39"/>
      <c r="K1370" s="39" t="s">
        <v>6734</v>
      </c>
      <c r="L1370" s="39" t="s">
        <v>6735</v>
      </c>
      <c r="M1370" s="39" t="s">
        <v>2991</v>
      </c>
      <c r="N1370" s="39" t="s">
        <v>17</v>
      </c>
      <c r="O1370" s="39" t="s">
        <v>2870</v>
      </c>
      <c r="P1370" s="39" t="str">
        <f t="shared" si="21"/>
        <v>CCM Born</v>
      </c>
      <c r="Q1370" s="39">
        <v>2</v>
      </c>
      <c r="R1370" s="68" t="s">
        <v>2</v>
      </c>
    </row>
    <row r="1371" spans="1:18" x14ac:dyDescent="0.3">
      <c r="A1371" s="67" t="s">
        <v>5962</v>
      </c>
      <c r="B1371" s="39" t="s">
        <v>4094</v>
      </c>
      <c r="C1371" s="39"/>
      <c r="D1371" s="39"/>
      <c r="E1371" s="39"/>
      <c r="F1371" s="39"/>
      <c r="G1371" s="39"/>
      <c r="H1371" s="39"/>
      <c r="I1371" s="39"/>
      <c r="J1371" s="39"/>
      <c r="K1371" s="39" t="s">
        <v>633</v>
      </c>
      <c r="L1371" s="39" t="s">
        <v>634</v>
      </c>
      <c r="M1371" s="39" t="s">
        <v>2991</v>
      </c>
      <c r="N1371" s="39" t="s">
        <v>17</v>
      </c>
      <c r="O1371" s="39" t="s">
        <v>2870</v>
      </c>
      <c r="P1371" s="39" t="str">
        <f t="shared" si="21"/>
        <v>CCM Born</v>
      </c>
      <c r="Q1371" s="39">
        <v>1</v>
      </c>
      <c r="R1371" s="68" t="s">
        <v>2</v>
      </c>
    </row>
    <row r="1372" spans="1:18" x14ac:dyDescent="0.3">
      <c r="A1372" s="67" t="s">
        <v>5963</v>
      </c>
      <c r="B1372" s="39" t="s">
        <v>4095</v>
      </c>
      <c r="C1372" s="39"/>
      <c r="D1372" s="39"/>
      <c r="E1372" s="39"/>
      <c r="F1372" s="39"/>
      <c r="G1372" s="39"/>
      <c r="H1372" s="39"/>
      <c r="I1372" s="39"/>
      <c r="J1372" s="39"/>
      <c r="K1372" s="39" t="s">
        <v>6734</v>
      </c>
      <c r="L1372" s="39" t="s">
        <v>6735</v>
      </c>
      <c r="M1372" s="39" t="s">
        <v>2991</v>
      </c>
      <c r="N1372" s="39" t="s">
        <v>17</v>
      </c>
      <c r="O1372" s="39" t="s">
        <v>2870</v>
      </c>
      <c r="P1372" s="39" t="str">
        <f t="shared" si="21"/>
        <v>CCM Born</v>
      </c>
      <c r="Q1372" s="39">
        <v>2</v>
      </c>
      <c r="R1372" s="68" t="s">
        <v>2</v>
      </c>
    </row>
    <row r="1373" spans="1:18" x14ac:dyDescent="0.3">
      <c r="A1373" s="67" t="s">
        <v>5964</v>
      </c>
      <c r="B1373" s="39" t="s">
        <v>4094</v>
      </c>
      <c r="C1373" s="39"/>
      <c r="D1373" s="39"/>
      <c r="E1373" s="39"/>
      <c r="F1373" s="39"/>
      <c r="G1373" s="39"/>
      <c r="H1373" s="39"/>
      <c r="I1373" s="39"/>
      <c r="J1373" s="39"/>
      <c r="K1373" s="39" t="s">
        <v>633</v>
      </c>
      <c r="L1373" s="39" t="s">
        <v>634</v>
      </c>
      <c r="M1373" s="39" t="s">
        <v>2991</v>
      </c>
      <c r="N1373" s="39" t="s">
        <v>17</v>
      </c>
      <c r="O1373" s="39" t="s">
        <v>2870</v>
      </c>
      <c r="P1373" s="39" t="str">
        <f t="shared" si="21"/>
        <v>CCM Born</v>
      </c>
      <c r="Q1373" s="39">
        <v>1</v>
      </c>
      <c r="R1373" s="68" t="s">
        <v>2</v>
      </c>
    </row>
    <row r="1374" spans="1:18" x14ac:dyDescent="0.3">
      <c r="A1374" s="67" t="s">
        <v>5965</v>
      </c>
      <c r="B1374" s="39" t="s">
        <v>4095</v>
      </c>
      <c r="C1374" s="39"/>
      <c r="D1374" s="39"/>
      <c r="E1374" s="39"/>
      <c r="F1374" s="39"/>
      <c r="G1374" s="39"/>
      <c r="H1374" s="39"/>
      <c r="I1374" s="39"/>
      <c r="J1374" s="39"/>
      <c r="K1374" s="39" t="s">
        <v>6734</v>
      </c>
      <c r="L1374" s="39" t="s">
        <v>6735</v>
      </c>
      <c r="M1374" s="39" t="s">
        <v>2991</v>
      </c>
      <c r="N1374" s="39" t="s">
        <v>17</v>
      </c>
      <c r="O1374" s="39" t="s">
        <v>2870</v>
      </c>
      <c r="P1374" s="39" t="str">
        <f t="shared" si="21"/>
        <v>CCM Born</v>
      </c>
      <c r="Q1374" s="39">
        <v>2</v>
      </c>
      <c r="R1374" s="68" t="s">
        <v>2</v>
      </c>
    </row>
    <row r="1375" spans="1:18" x14ac:dyDescent="0.3">
      <c r="A1375" s="67" t="s">
        <v>5966</v>
      </c>
      <c r="B1375" s="39" t="s">
        <v>4094</v>
      </c>
      <c r="C1375" s="39"/>
      <c r="D1375" s="39"/>
      <c r="E1375" s="39"/>
      <c r="F1375" s="39"/>
      <c r="G1375" s="39"/>
      <c r="H1375" s="39"/>
      <c r="I1375" s="39"/>
      <c r="J1375" s="39"/>
      <c r="K1375" s="39" t="s">
        <v>633</v>
      </c>
      <c r="L1375" s="39" t="s">
        <v>634</v>
      </c>
      <c r="M1375" s="39" t="s">
        <v>2991</v>
      </c>
      <c r="N1375" s="39" t="s">
        <v>17</v>
      </c>
      <c r="O1375" s="39" t="s">
        <v>2870</v>
      </c>
      <c r="P1375" s="39" t="str">
        <f t="shared" si="21"/>
        <v>CCM Born</v>
      </c>
      <c r="Q1375" s="39">
        <v>1</v>
      </c>
      <c r="R1375" s="68" t="s">
        <v>2</v>
      </c>
    </row>
    <row r="1376" spans="1:18" x14ac:dyDescent="0.3">
      <c r="A1376" s="67" t="s">
        <v>5967</v>
      </c>
      <c r="B1376" s="39" t="s">
        <v>4095</v>
      </c>
      <c r="C1376" s="39"/>
      <c r="D1376" s="39"/>
      <c r="E1376" s="39"/>
      <c r="F1376" s="39"/>
      <c r="G1376" s="39"/>
      <c r="H1376" s="39"/>
      <c r="I1376" s="39"/>
      <c r="J1376" s="39"/>
      <c r="K1376" s="39" t="s">
        <v>6734</v>
      </c>
      <c r="L1376" s="39" t="s">
        <v>6735</v>
      </c>
      <c r="M1376" s="39" t="s">
        <v>2991</v>
      </c>
      <c r="N1376" s="39" t="s">
        <v>17</v>
      </c>
      <c r="O1376" s="39" t="s">
        <v>2870</v>
      </c>
      <c r="P1376" s="39" t="str">
        <f t="shared" si="21"/>
        <v>CCM Born</v>
      </c>
      <c r="Q1376" s="39">
        <v>2</v>
      </c>
      <c r="R1376" s="68" t="s">
        <v>2</v>
      </c>
    </row>
    <row r="1377" spans="1:18" x14ac:dyDescent="0.3">
      <c r="A1377" s="67" t="s">
        <v>5968</v>
      </c>
      <c r="B1377" s="39" t="s">
        <v>4096</v>
      </c>
      <c r="C1377" s="39"/>
      <c r="D1377" s="39"/>
      <c r="E1377" s="39"/>
      <c r="F1377" s="39"/>
      <c r="G1377" s="39"/>
      <c r="H1377" s="39"/>
      <c r="I1377" s="39"/>
      <c r="J1377" s="39"/>
      <c r="K1377" s="39" t="s">
        <v>633</v>
      </c>
      <c r="L1377" s="39" t="s">
        <v>634</v>
      </c>
      <c r="M1377" s="39" t="s">
        <v>2991</v>
      </c>
      <c r="N1377" s="39" t="s">
        <v>17</v>
      </c>
      <c r="O1377" s="39" t="s">
        <v>2870</v>
      </c>
      <c r="P1377" s="39" t="str">
        <f t="shared" si="21"/>
        <v>CCM Born</v>
      </c>
      <c r="Q1377" s="39">
        <v>1</v>
      </c>
      <c r="R1377" s="68" t="s">
        <v>2</v>
      </c>
    </row>
    <row r="1378" spans="1:18" x14ac:dyDescent="0.3">
      <c r="A1378" s="67" t="s">
        <v>5969</v>
      </c>
      <c r="B1378" s="39" t="s">
        <v>4095</v>
      </c>
      <c r="C1378" s="39"/>
      <c r="D1378" s="39"/>
      <c r="E1378" s="39"/>
      <c r="F1378" s="39"/>
      <c r="G1378" s="39"/>
      <c r="H1378" s="39"/>
      <c r="I1378" s="39"/>
      <c r="J1378" s="39"/>
      <c r="K1378" s="39" t="s">
        <v>6734</v>
      </c>
      <c r="L1378" s="39" t="s">
        <v>6735</v>
      </c>
      <c r="M1378" s="39" t="s">
        <v>2991</v>
      </c>
      <c r="N1378" s="39" t="s">
        <v>17</v>
      </c>
      <c r="O1378" s="39" t="s">
        <v>2870</v>
      </c>
      <c r="P1378" s="39" t="str">
        <f t="shared" si="21"/>
        <v>CCM Born</v>
      </c>
      <c r="Q1378" s="39">
        <v>2</v>
      </c>
      <c r="R1378" s="68" t="s">
        <v>2</v>
      </c>
    </row>
    <row r="1379" spans="1:18" x14ac:dyDescent="0.3">
      <c r="A1379" s="67" t="s">
        <v>5970</v>
      </c>
      <c r="B1379" s="39" t="s">
        <v>4096</v>
      </c>
      <c r="C1379" s="39"/>
      <c r="D1379" s="39"/>
      <c r="E1379" s="39"/>
      <c r="F1379" s="39"/>
      <c r="G1379" s="39"/>
      <c r="H1379" s="39"/>
      <c r="I1379" s="39"/>
      <c r="J1379" s="39"/>
      <c r="K1379" s="39" t="s">
        <v>633</v>
      </c>
      <c r="L1379" s="39" t="s">
        <v>634</v>
      </c>
      <c r="M1379" s="39" t="s">
        <v>2991</v>
      </c>
      <c r="N1379" s="39" t="s">
        <v>17</v>
      </c>
      <c r="O1379" s="39" t="s">
        <v>2870</v>
      </c>
      <c r="P1379" s="39" t="str">
        <f t="shared" si="21"/>
        <v>CCM Born</v>
      </c>
      <c r="Q1379" s="39">
        <v>1</v>
      </c>
      <c r="R1379" s="68" t="s">
        <v>2</v>
      </c>
    </row>
    <row r="1380" spans="1:18" x14ac:dyDescent="0.3">
      <c r="A1380" s="67" t="s">
        <v>5971</v>
      </c>
      <c r="B1380" s="39" t="s">
        <v>4095</v>
      </c>
      <c r="C1380" s="39"/>
      <c r="D1380" s="39"/>
      <c r="E1380" s="39"/>
      <c r="F1380" s="39"/>
      <c r="G1380" s="39"/>
      <c r="H1380" s="39"/>
      <c r="I1380" s="39"/>
      <c r="J1380" s="39"/>
      <c r="K1380" s="39" t="s">
        <v>6734</v>
      </c>
      <c r="L1380" s="39" t="s">
        <v>6735</v>
      </c>
      <c r="M1380" s="39" t="s">
        <v>2991</v>
      </c>
      <c r="N1380" s="39" t="s">
        <v>17</v>
      </c>
      <c r="O1380" s="39" t="s">
        <v>2870</v>
      </c>
      <c r="P1380" s="39" t="str">
        <f t="shared" si="21"/>
        <v>CCM Born</v>
      </c>
      <c r="Q1380" s="39">
        <v>2</v>
      </c>
      <c r="R1380" s="68" t="s">
        <v>2</v>
      </c>
    </row>
    <row r="1381" spans="1:18" x14ac:dyDescent="0.3">
      <c r="A1381" s="67" t="s">
        <v>5972</v>
      </c>
      <c r="B1381" s="39" t="s">
        <v>4096</v>
      </c>
      <c r="C1381" s="39"/>
      <c r="D1381" s="39"/>
      <c r="E1381" s="39"/>
      <c r="F1381" s="39"/>
      <c r="G1381" s="39"/>
      <c r="H1381" s="39"/>
      <c r="I1381" s="39"/>
      <c r="J1381" s="39"/>
      <c r="K1381" s="39" t="s">
        <v>633</v>
      </c>
      <c r="L1381" s="39" t="s">
        <v>634</v>
      </c>
      <c r="M1381" s="39" t="s">
        <v>2991</v>
      </c>
      <c r="N1381" s="39" t="s">
        <v>17</v>
      </c>
      <c r="O1381" s="39" t="s">
        <v>2870</v>
      </c>
      <c r="P1381" s="39" t="str">
        <f t="shared" si="21"/>
        <v>CCM Born</v>
      </c>
      <c r="Q1381" s="39">
        <v>1</v>
      </c>
      <c r="R1381" s="68" t="s">
        <v>2</v>
      </c>
    </row>
    <row r="1382" spans="1:18" x14ac:dyDescent="0.3">
      <c r="A1382" s="67" t="s">
        <v>5973</v>
      </c>
      <c r="B1382" s="39" t="s">
        <v>4095</v>
      </c>
      <c r="C1382" s="39"/>
      <c r="D1382" s="39"/>
      <c r="E1382" s="39"/>
      <c r="F1382" s="39"/>
      <c r="G1382" s="39"/>
      <c r="H1382" s="39"/>
      <c r="I1382" s="39"/>
      <c r="J1382" s="39"/>
      <c r="K1382" s="39" t="s">
        <v>6734</v>
      </c>
      <c r="L1382" s="39" t="s">
        <v>6735</v>
      </c>
      <c r="M1382" s="39" t="s">
        <v>2991</v>
      </c>
      <c r="N1382" s="39" t="s">
        <v>17</v>
      </c>
      <c r="O1382" s="39" t="s">
        <v>2870</v>
      </c>
      <c r="P1382" s="39" t="str">
        <f t="shared" si="21"/>
        <v>CCM Born</v>
      </c>
      <c r="Q1382" s="39">
        <v>2</v>
      </c>
      <c r="R1382" s="68" t="s">
        <v>2</v>
      </c>
    </row>
    <row r="1383" spans="1:18" x14ac:dyDescent="0.3">
      <c r="A1383" s="67" t="s">
        <v>5974</v>
      </c>
      <c r="B1383" s="39" t="s">
        <v>4096</v>
      </c>
      <c r="C1383" s="39"/>
      <c r="D1383" s="39"/>
      <c r="E1383" s="39"/>
      <c r="F1383" s="39"/>
      <c r="G1383" s="39"/>
      <c r="H1383" s="39"/>
      <c r="I1383" s="39"/>
      <c r="J1383" s="39"/>
      <c r="K1383" s="39" t="s">
        <v>633</v>
      </c>
      <c r="L1383" s="39" t="s">
        <v>634</v>
      </c>
      <c r="M1383" s="39" t="s">
        <v>2991</v>
      </c>
      <c r="N1383" s="39" t="s">
        <v>17</v>
      </c>
      <c r="O1383" s="39" t="s">
        <v>2870</v>
      </c>
      <c r="P1383" s="39" t="str">
        <f t="shared" si="21"/>
        <v>CCM Born</v>
      </c>
      <c r="Q1383" s="39">
        <v>1</v>
      </c>
      <c r="R1383" s="68" t="s">
        <v>2</v>
      </c>
    </row>
    <row r="1384" spans="1:18" x14ac:dyDescent="0.3">
      <c r="A1384" s="67" t="s">
        <v>5975</v>
      </c>
      <c r="B1384" s="39" t="s">
        <v>4095</v>
      </c>
      <c r="C1384" s="39"/>
      <c r="D1384" s="39"/>
      <c r="E1384" s="39"/>
      <c r="F1384" s="39"/>
      <c r="G1384" s="39"/>
      <c r="H1384" s="39"/>
      <c r="I1384" s="39"/>
      <c r="J1384" s="39"/>
      <c r="K1384" s="39" t="s">
        <v>6734</v>
      </c>
      <c r="L1384" s="39" t="s">
        <v>6735</v>
      </c>
      <c r="M1384" s="39" t="s">
        <v>2991</v>
      </c>
      <c r="N1384" s="39" t="s">
        <v>17</v>
      </c>
      <c r="O1384" s="39" t="s">
        <v>2870</v>
      </c>
      <c r="P1384" s="39" t="str">
        <f t="shared" si="21"/>
        <v>CCM Born</v>
      </c>
      <c r="Q1384" s="39">
        <v>2</v>
      </c>
      <c r="R1384" s="68" t="s">
        <v>2</v>
      </c>
    </row>
    <row r="1385" spans="1:18" x14ac:dyDescent="0.3">
      <c r="A1385" s="67" t="s">
        <v>5976</v>
      </c>
      <c r="B1385" s="39" t="s">
        <v>4096</v>
      </c>
      <c r="C1385" s="39"/>
      <c r="D1385" s="39"/>
      <c r="E1385" s="39"/>
      <c r="F1385" s="39"/>
      <c r="G1385" s="39"/>
      <c r="H1385" s="39"/>
      <c r="I1385" s="39"/>
      <c r="J1385" s="39"/>
      <c r="K1385" s="39" t="s">
        <v>633</v>
      </c>
      <c r="L1385" s="39" t="s">
        <v>634</v>
      </c>
      <c r="M1385" s="39" t="s">
        <v>2991</v>
      </c>
      <c r="N1385" s="39" t="s">
        <v>17</v>
      </c>
      <c r="O1385" s="39" t="s">
        <v>2870</v>
      </c>
      <c r="P1385" s="39" t="str">
        <f t="shared" si="21"/>
        <v>CCM Born</v>
      </c>
      <c r="Q1385" s="39">
        <v>1</v>
      </c>
      <c r="R1385" s="68" t="s">
        <v>2</v>
      </c>
    </row>
    <row r="1386" spans="1:18" x14ac:dyDescent="0.3">
      <c r="A1386" s="67" t="s">
        <v>5977</v>
      </c>
      <c r="B1386" s="39" t="s">
        <v>4095</v>
      </c>
      <c r="C1386" s="39"/>
      <c r="D1386" s="39"/>
      <c r="E1386" s="39"/>
      <c r="F1386" s="39"/>
      <c r="G1386" s="39"/>
      <c r="H1386" s="39"/>
      <c r="I1386" s="39"/>
      <c r="J1386" s="39"/>
      <c r="K1386" s="39" t="s">
        <v>6734</v>
      </c>
      <c r="L1386" s="39" t="s">
        <v>6735</v>
      </c>
      <c r="M1386" s="39" t="s">
        <v>2991</v>
      </c>
      <c r="N1386" s="39" t="s">
        <v>17</v>
      </c>
      <c r="O1386" s="39" t="s">
        <v>2870</v>
      </c>
      <c r="P1386" s="39" t="str">
        <f t="shared" si="21"/>
        <v>CCM Born</v>
      </c>
      <c r="Q1386" s="39">
        <v>2</v>
      </c>
      <c r="R1386" s="68" t="s">
        <v>2</v>
      </c>
    </row>
    <row r="1387" spans="1:18" x14ac:dyDescent="0.3">
      <c r="A1387" s="67" t="s">
        <v>5978</v>
      </c>
      <c r="B1387" s="39" t="s">
        <v>4096</v>
      </c>
      <c r="C1387" s="39"/>
      <c r="D1387" s="39"/>
      <c r="E1387" s="39"/>
      <c r="F1387" s="39"/>
      <c r="G1387" s="39"/>
      <c r="H1387" s="39"/>
      <c r="I1387" s="39"/>
      <c r="J1387" s="39"/>
      <c r="K1387" s="39" t="s">
        <v>633</v>
      </c>
      <c r="L1387" s="39" t="s">
        <v>634</v>
      </c>
      <c r="M1387" s="39" t="s">
        <v>2991</v>
      </c>
      <c r="N1387" s="39" t="s">
        <v>17</v>
      </c>
      <c r="O1387" s="39" t="s">
        <v>2870</v>
      </c>
      <c r="P1387" s="39" t="str">
        <f t="shared" si="21"/>
        <v>CCM Born</v>
      </c>
      <c r="Q1387" s="39">
        <v>1</v>
      </c>
      <c r="R1387" s="68" t="s">
        <v>2</v>
      </c>
    </row>
    <row r="1388" spans="1:18" x14ac:dyDescent="0.3">
      <c r="A1388" s="67" t="s">
        <v>5979</v>
      </c>
      <c r="B1388" s="39" t="s">
        <v>4095</v>
      </c>
      <c r="C1388" s="39"/>
      <c r="D1388" s="39"/>
      <c r="E1388" s="39"/>
      <c r="F1388" s="39"/>
      <c r="G1388" s="39"/>
      <c r="H1388" s="39"/>
      <c r="I1388" s="39"/>
      <c r="J1388" s="39"/>
      <c r="K1388" s="39" t="s">
        <v>6734</v>
      </c>
      <c r="L1388" s="39" t="s">
        <v>6735</v>
      </c>
      <c r="M1388" s="39" t="s">
        <v>2991</v>
      </c>
      <c r="N1388" s="39" t="s">
        <v>17</v>
      </c>
      <c r="O1388" s="39" t="s">
        <v>2870</v>
      </c>
      <c r="P1388" s="39" t="str">
        <f t="shared" si="21"/>
        <v>CCM Born</v>
      </c>
      <c r="Q1388" s="39">
        <v>2</v>
      </c>
      <c r="R1388" s="68" t="s">
        <v>2</v>
      </c>
    </row>
    <row r="1389" spans="1:18" x14ac:dyDescent="0.3">
      <c r="A1389" s="67" t="s">
        <v>5980</v>
      </c>
      <c r="B1389" s="39" t="s">
        <v>4096</v>
      </c>
      <c r="C1389" s="39"/>
      <c r="D1389" s="39"/>
      <c r="E1389" s="39"/>
      <c r="F1389" s="39"/>
      <c r="G1389" s="39"/>
      <c r="H1389" s="39"/>
      <c r="I1389" s="39"/>
      <c r="J1389" s="39"/>
      <c r="K1389" s="39" t="s">
        <v>633</v>
      </c>
      <c r="L1389" s="39" t="s">
        <v>634</v>
      </c>
      <c r="M1389" s="39" t="s">
        <v>2991</v>
      </c>
      <c r="N1389" s="39" t="s">
        <v>17</v>
      </c>
      <c r="O1389" s="39" t="s">
        <v>2870</v>
      </c>
      <c r="P1389" s="39" t="str">
        <f t="shared" si="21"/>
        <v>CCM Born</v>
      </c>
      <c r="Q1389" s="39">
        <v>1</v>
      </c>
      <c r="R1389" s="68" t="s">
        <v>2</v>
      </c>
    </row>
    <row r="1390" spans="1:18" x14ac:dyDescent="0.3">
      <c r="A1390" s="67" t="s">
        <v>5981</v>
      </c>
      <c r="B1390" s="39" t="s">
        <v>4095</v>
      </c>
      <c r="C1390" s="39"/>
      <c r="D1390" s="39"/>
      <c r="E1390" s="39"/>
      <c r="F1390" s="39"/>
      <c r="G1390" s="39"/>
      <c r="H1390" s="39"/>
      <c r="I1390" s="39"/>
      <c r="J1390" s="39"/>
      <c r="K1390" s="39" t="s">
        <v>6734</v>
      </c>
      <c r="L1390" s="39" t="s">
        <v>6735</v>
      </c>
      <c r="M1390" s="39" t="s">
        <v>2991</v>
      </c>
      <c r="N1390" s="39" t="s">
        <v>17</v>
      </c>
      <c r="O1390" s="39" t="s">
        <v>2870</v>
      </c>
      <c r="P1390" s="39" t="str">
        <f t="shared" si="21"/>
        <v>CCM Born</v>
      </c>
      <c r="Q1390" s="39">
        <v>2</v>
      </c>
      <c r="R1390" s="68" t="s">
        <v>2</v>
      </c>
    </row>
    <row r="1391" spans="1:18" x14ac:dyDescent="0.3">
      <c r="A1391" s="67" t="s">
        <v>5982</v>
      </c>
      <c r="B1391" s="39" t="s">
        <v>4096</v>
      </c>
      <c r="C1391" s="39"/>
      <c r="D1391" s="39"/>
      <c r="E1391" s="39"/>
      <c r="F1391" s="39"/>
      <c r="G1391" s="39"/>
      <c r="H1391" s="39"/>
      <c r="I1391" s="39"/>
      <c r="J1391" s="39"/>
      <c r="K1391" s="39" t="s">
        <v>633</v>
      </c>
      <c r="L1391" s="39" t="s">
        <v>634</v>
      </c>
      <c r="M1391" s="39" t="s">
        <v>2991</v>
      </c>
      <c r="N1391" s="39" t="s">
        <v>17</v>
      </c>
      <c r="O1391" s="39" t="s">
        <v>2870</v>
      </c>
      <c r="P1391" s="39" t="str">
        <f t="shared" si="21"/>
        <v>CCM Born</v>
      </c>
      <c r="Q1391" s="39">
        <v>1</v>
      </c>
      <c r="R1391" s="68" t="s">
        <v>2</v>
      </c>
    </row>
    <row r="1392" spans="1:18" x14ac:dyDescent="0.3">
      <c r="A1392" s="67" t="s">
        <v>5983</v>
      </c>
      <c r="B1392" s="39" t="s">
        <v>4095</v>
      </c>
      <c r="C1392" s="39"/>
      <c r="D1392" s="39"/>
      <c r="E1392" s="39"/>
      <c r="F1392" s="39"/>
      <c r="G1392" s="39"/>
      <c r="H1392" s="39"/>
      <c r="I1392" s="39"/>
      <c r="J1392" s="39"/>
      <c r="K1392" s="39" t="s">
        <v>6734</v>
      </c>
      <c r="L1392" s="39" t="s">
        <v>6735</v>
      </c>
      <c r="M1392" s="39" t="s">
        <v>2991</v>
      </c>
      <c r="N1392" s="39" t="s">
        <v>17</v>
      </c>
      <c r="O1392" s="39" t="s">
        <v>2870</v>
      </c>
      <c r="P1392" s="39" t="str">
        <f t="shared" si="21"/>
        <v>CCM Born</v>
      </c>
      <c r="Q1392" s="39">
        <v>2</v>
      </c>
      <c r="R1392" s="68" t="s">
        <v>2</v>
      </c>
    </row>
    <row r="1393" spans="1:18" x14ac:dyDescent="0.3">
      <c r="A1393" s="67" t="s">
        <v>5984</v>
      </c>
      <c r="B1393" s="39" t="s">
        <v>4096</v>
      </c>
      <c r="C1393" s="39"/>
      <c r="D1393" s="39"/>
      <c r="E1393" s="39"/>
      <c r="F1393" s="39"/>
      <c r="G1393" s="39"/>
      <c r="H1393" s="39"/>
      <c r="I1393" s="39"/>
      <c r="J1393" s="39"/>
      <c r="K1393" s="39" t="s">
        <v>633</v>
      </c>
      <c r="L1393" s="39" t="s">
        <v>634</v>
      </c>
      <c r="M1393" s="39" t="s">
        <v>2991</v>
      </c>
      <c r="N1393" s="39" t="s">
        <v>17</v>
      </c>
      <c r="O1393" s="39" t="s">
        <v>2870</v>
      </c>
      <c r="P1393" s="39" t="str">
        <f t="shared" si="21"/>
        <v>CCM Born</v>
      </c>
      <c r="Q1393" s="39">
        <v>1</v>
      </c>
      <c r="R1393" s="68" t="s">
        <v>2</v>
      </c>
    </row>
    <row r="1394" spans="1:18" x14ac:dyDescent="0.3">
      <c r="A1394" s="67" t="s">
        <v>5985</v>
      </c>
      <c r="B1394" s="39" t="s">
        <v>4095</v>
      </c>
      <c r="C1394" s="39"/>
      <c r="D1394" s="39"/>
      <c r="E1394" s="39"/>
      <c r="F1394" s="39"/>
      <c r="G1394" s="39"/>
      <c r="H1394" s="39"/>
      <c r="I1394" s="39"/>
      <c r="J1394" s="39"/>
      <c r="K1394" s="39" t="s">
        <v>6734</v>
      </c>
      <c r="L1394" s="39" t="s">
        <v>6735</v>
      </c>
      <c r="M1394" s="39" t="s">
        <v>2991</v>
      </c>
      <c r="N1394" s="39" t="s">
        <v>17</v>
      </c>
      <c r="O1394" s="39" t="s">
        <v>2870</v>
      </c>
      <c r="P1394" s="39" t="str">
        <f t="shared" si="21"/>
        <v>CCM Born</v>
      </c>
      <c r="Q1394" s="39">
        <v>2</v>
      </c>
      <c r="R1394" s="68" t="s">
        <v>2</v>
      </c>
    </row>
    <row r="1395" spans="1:18" x14ac:dyDescent="0.3">
      <c r="A1395" s="67" t="s">
        <v>5986</v>
      </c>
      <c r="B1395" s="39" t="s">
        <v>4097</v>
      </c>
      <c r="C1395" s="39"/>
      <c r="D1395" s="39"/>
      <c r="E1395" s="39"/>
      <c r="F1395" s="39"/>
      <c r="G1395" s="39"/>
      <c r="H1395" s="39"/>
      <c r="I1395" s="39"/>
      <c r="J1395" s="39"/>
      <c r="K1395" s="39" t="s">
        <v>633</v>
      </c>
      <c r="L1395" s="39" t="s">
        <v>634</v>
      </c>
      <c r="M1395" s="39" t="s">
        <v>2991</v>
      </c>
      <c r="N1395" s="39" t="s">
        <v>17</v>
      </c>
      <c r="O1395" s="39" t="s">
        <v>2870</v>
      </c>
      <c r="P1395" s="39" t="str">
        <f t="shared" si="21"/>
        <v>CCM Born</v>
      </c>
      <c r="Q1395" s="39">
        <v>1</v>
      </c>
      <c r="R1395" s="68" t="s">
        <v>2</v>
      </c>
    </row>
    <row r="1396" spans="1:18" x14ac:dyDescent="0.3">
      <c r="A1396" s="67" t="s">
        <v>5987</v>
      </c>
      <c r="B1396" s="39" t="s">
        <v>4095</v>
      </c>
      <c r="C1396" s="39"/>
      <c r="D1396" s="39"/>
      <c r="E1396" s="39"/>
      <c r="F1396" s="39"/>
      <c r="G1396" s="39"/>
      <c r="H1396" s="39"/>
      <c r="I1396" s="39"/>
      <c r="J1396" s="39"/>
      <c r="K1396" s="39" t="s">
        <v>6734</v>
      </c>
      <c r="L1396" s="39" t="s">
        <v>6735</v>
      </c>
      <c r="M1396" s="39" t="s">
        <v>2991</v>
      </c>
      <c r="N1396" s="39" t="s">
        <v>17</v>
      </c>
      <c r="O1396" s="39" t="s">
        <v>2870</v>
      </c>
      <c r="P1396" s="39" t="str">
        <f t="shared" si="21"/>
        <v>CCM Born</v>
      </c>
      <c r="Q1396" s="39">
        <v>2</v>
      </c>
      <c r="R1396" s="68" t="s">
        <v>2</v>
      </c>
    </row>
    <row r="1397" spans="1:18" x14ac:dyDescent="0.3">
      <c r="A1397" s="67" t="s">
        <v>5988</v>
      </c>
      <c r="B1397" s="39" t="s">
        <v>4097</v>
      </c>
      <c r="C1397" s="39"/>
      <c r="D1397" s="39"/>
      <c r="E1397" s="39"/>
      <c r="F1397" s="39"/>
      <c r="G1397" s="39"/>
      <c r="H1397" s="39"/>
      <c r="I1397" s="39"/>
      <c r="J1397" s="39"/>
      <c r="K1397" s="39" t="s">
        <v>633</v>
      </c>
      <c r="L1397" s="39" t="s">
        <v>634</v>
      </c>
      <c r="M1397" s="39" t="s">
        <v>2991</v>
      </c>
      <c r="N1397" s="39" t="s">
        <v>17</v>
      </c>
      <c r="O1397" s="39" t="s">
        <v>2870</v>
      </c>
      <c r="P1397" s="39" t="str">
        <f t="shared" si="21"/>
        <v>CCM Born</v>
      </c>
      <c r="Q1397" s="39">
        <v>1</v>
      </c>
      <c r="R1397" s="68" t="s">
        <v>2</v>
      </c>
    </row>
    <row r="1398" spans="1:18" x14ac:dyDescent="0.3">
      <c r="A1398" s="67" t="s">
        <v>5989</v>
      </c>
      <c r="B1398" s="39" t="s">
        <v>4095</v>
      </c>
      <c r="C1398" s="39"/>
      <c r="D1398" s="39"/>
      <c r="E1398" s="39"/>
      <c r="F1398" s="39"/>
      <c r="G1398" s="39"/>
      <c r="H1398" s="39"/>
      <c r="I1398" s="39"/>
      <c r="J1398" s="39"/>
      <c r="K1398" s="39" t="s">
        <v>6734</v>
      </c>
      <c r="L1398" s="39" t="s">
        <v>6735</v>
      </c>
      <c r="M1398" s="39" t="s">
        <v>2991</v>
      </c>
      <c r="N1398" s="39" t="s">
        <v>17</v>
      </c>
      <c r="O1398" s="39" t="s">
        <v>2870</v>
      </c>
      <c r="P1398" s="39" t="str">
        <f t="shared" si="21"/>
        <v>CCM Born</v>
      </c>
      <c r="Q1398" s="39">
        <v>2</v>
      </c>
      <c r="R1398" s="68" t="s">
        <v>2</v>
      </c>
    </row>
    <row r="1399" spans="1:18" x14ac:dyDescent="0.3">
      <c r="A1399" s="67" t="s">
        <v>5990</v>
      </c>
      <c r="B1399" s="39" t="s">
        <v>4097</v>
      </c>
      <c r="C1399" s="39"/>
      <c r="D1399" s="39"/>
      <c r="E1399" s="39"/>
      <c r="F1399" s="39"/>
      <c r="G1399" s="39"/>
      <c r="H1399" s="39"/>
      <c r="I1399" s="39"/>
      <c r="J1399" s="39"/>
      <c r="K1399" s="39" t="s">
        <v>633</v>
      </c>
      <c r="L1399" s="39" t="s">
        <v>634</v>
      </c>
      <c r="M1399" s="39" t="s">
        <v>2991</v>
      </c>
      <c r="N1399" s="39" t="s">
        <v>17</v>
      </c>
      <c r="O1399" s="39" t="s">
        <v>2870</v>
      </c>
      <c r="P1399" s="39" t="str">
        <f t="shared" si="21"/>
        <v>CCM Born</v>
      </c>
      <c r="Q1399" s="39">
        <v>1</v>
      </c>
      <c r="R1399" s="68" t="s">
        <v>2</v>
      </c>
    </row>
    <row r="1400" spans="1:18" x14ac:dyDescent="0.3">
      <c r="A1400" s="67" t="s">
        <v>5991</v>
      </c>
      <c r="B1400" s="39" t="s">
        <v>4095</v>
      </c>
      <c r="C1400" s="39"/>
      <c r="D1400" s="39"/>
      <c r="E1400" s="39"/>
      <c r="F1400" s="39"/>
      <c r="G1400" s="39"/>
      <c r="H1400" s="39"/>
      <c r="I1400" s="39"/>
      <c r="J1400" s="39"/>
      <c r="K1400" s="39" t="s">
        <v>6734</v>
      </c>
      <c r="L1400" s="39" t="s">
        <v>6735</v>
      </c>
      <c r="M1400" s="39" t="s">
        <v>2991</v>
      </c>
      <c r="N1400" s="39" t="s">
        <v>17</v>
      </c>
      <c r="O1400" s="39" t="s">
        <v>2870</v>
      </c>
      <c r="P1400" s="39" t="str">
        <f t="shared" si="21"/>
        <v>CCM Born</v>
      </c>
      <c r="Q1400" s="39">
        <v>2</v>
      </c>
      <c r="R1400" s="68" t="s">
        <v>2</v>
      </c>
    </row>
    <row r="1401" spans="1:18" x14ac:dyDescent="0.3">
      <c r="A1401" s="67" t="s">
        <v>5992</v>
      </c>
      <c r="B1401" s="39" t="s">
        <v>4097</v>
      </c>
      <c r="C1401" s="39"/>
      <c r="D1401" s="39"/>
      <c r="E1401" s="39"/>
      <c r="F1401" s="39"/>
      <c r="G1401" s="39"/>
      <c r="H1401" s="39"/>
      <c r="I1401" s="39"/>
      <c r="J1401" s="39"/>
      <c r="K1401" s="39" t="s">
        <v>633</v>
      </c>
      <c r="L1401" s="39" t="s">
        <v>634</v>
      </c>
      <c r="M1401" s="39" t="s">
        <v>2991</v>
      </c>
      <c r="N1401" s="39" t="s">
        <v>17</v>
      </c>
      <c r="O1401" s="39" t="s">
        <v>2870</v>
      </c>
      <c r="P1401" s="39" t="str">
        <f t="shared" si="21"/>
        <v>CCM Born</v>
      </c>
      <c r="Q1401" s="39">
        <v>1</v>
      </c>
      <c r="R1401" s="68" t="s">
        <v>2</v>
      </c>
    </row>
    <row r="1402" spans="1:18" x14ac:dyDescent="0.3">
      <c r="A1402" s="67" t="s">
        <v>5993</v>
      </c>
      <c r="B1402" s="39" t="s">
        <v>4095</v>
      </c>
      <c r="C1402" s="39"/>
      <c r="D1402" s="39"/>
      <c r="E1402" s="39"/>
      <c r="F1402" s="39"/>
      <c r="G1402" s="39"/>
      <c r="H1402" s="39"/>
      <c r="I1402" s="39"/>
      <c r="J1402" s="39"/>
      <c r="K1402" s="39" t="s">
        <v>6734</v>
      </c>
      <c r="L1402" s="39" t="s">
        <v>6735</v>
      </c>
      <c r="M1402" s="39" t="s">
        <v>2991</v>
      </c>
      <c r="N1402" s="39" t="s">
        <v>17</v>
      </c>
      <c r="O1402" s="39" t="s">
        <v>2870</v>
      </c>
      <c r="P1402" s="39" t="str">
        <f t="shared" si="21"/>
        <v>CCM Born</v>
      </c>
      <c r="Q1402" s="39">
        <v>2</v>
      </c>
      <c r="R1402" s="68" t="s">
        <v>2</v>
      </c>
    </row>
    <row r="1403" spans="1:18" x14ac:dyDescent="0.3">
      <c r="A1403" s="67" t="s">
        <v>5994</v>
      </c>
      <c r="B1403" s="39" t="s">
        <v>4097</v>
      </c>
      <c r="C1403" s="39"/>
      <c r="D1403" s="39"/>
      <c r="E1403" s="39"/>
      <c r="F1403" s="39"/>
      <c r="G1403" s="39"/>
      <c r="H1403" s="39"/>
      <c r="I1403" s="39"/>
      <c r="J1403" s="39"/>
      <c r="K1403" s="39" t="s">
        <v>633</v>
      </c>
      <c r="L1403" s="39" t="s">
        <v>634</v>
      </c>
      <c r="M1403" s="39" t="s">
        <v>2991</v>
      </c>
      <c r="N1403" s="39" t="s">
        <v>17</v>
      </c>
      <c r="O1403" s="39" t="s">
        <v>2870</v>
      </c>
      <c r="P1403" s="39" t="str">
        <f t="shared" si="21"/>
        <v>CCM Born</v>
      </c>
      <c r="Q1403" s="39">
        <v>1</v>
      </c>
      <c r="R1403" s="68" t="s">
        <v>2</v>
      </c>
    </row>
    <row r="1404" spans="1:18" x14ac:dyDescent="0.3">
      <c r="A1404" s="67" t="s">
        <v>5995</v>
      </c>
      <c r="B1404" s="39" t="s">
        <v>4095</v>
      </c>
      <c r="C1404" s="39"/>
      <c r="D1404" s="39"/>
      <c r="E1404" s="39"/>
      <c r="F1404" s="39"/>
      <c r="G1404" s="39"/>
      <c r="H1404" s="39"/>
      <c r="I1404" s="39"/>
      <c r="J1404" s="39"/>
      <c r="K1404" s="39" t="s">
        <v>6734</v>
      </c>
      <c r="L1404" s="39" t="s">
        <v>6735</v>
      </c>
      <c r="M1404" s="39" t="s">
        <v>2991</v>
      </c>
      <c r="N1404" s="39" t="s">
        <v>17</v>
      </c>
      <c r="O1404" s="39" t="s">
        <v>2870</v>
      </c>
      <c r="P1404" s="39" t="str">
        <f t="shared" si="21"/>
        <v>CCM Born</v>
      </c>
      <c r="Q1404" s="39">
        <v>2</v>
      </c>
      <c r="R1404" s="68" t="s">
        <v>2</v>
      </c>
    </row>
    <row r="1405" spans="1:18" x14ac:dyDescent="0.3">
      <c r="A1405" s="67" t="s">
        <v>5996</v>
      </c>
      <c r="B1405" s="39" t="s">
        <v>4097</v>
      </c>
      <c r="C1405" s="39"/>
      <c r="D1405" s="39"/>
      <c r="E1405" s="39"/>
      <c r="F1405" s="39"/>
      <c r="G1405" s="39"/>
      <c r="H1405" s="39"/>
      <c r="I1405" s="39"/>
      <c r="J1405" s="39"/>
      <c r="K1405" s="39" t="s">
        <v>633</v>
      </c>
      <c r="L1405" s="39" t="s">
        <v>634</v>
      </c>
      <c r="M1405" s="39" t="s">
        <v>2991</v>
      </c>
      <c r="N1405" s="39" t="s">
        <v>17</v>
      </c>
      <c r="O1405" s="39" t="s">
        <v>2870</v>
      </c>
      <c r="P1405" s="39" t="str">
        <f t="shared" si="21"/>
        <v>CCM Born</v>
      </c>
      <c r="Q1405" s="39">
        <v>1</v>
      </c>
      <c r="R1405" s="68" t="s">
        <v>2</v>
      </c>
    </row>
    <row r="1406" spans="1:18" x14ac:dyDescent="0.3">
      <c r="A1406" s="67" t="s">
        <v>5997</v>
      </c>
      <c r="B1406" s="39" t="s">
        <v>4095</v>
      </c>
      <c r="C1406" s="39"/>
      <c r="D1406" s="39"/>
      <c r="E1406" s="39"/>
      <c r="F1406" s="39"/>
      <c r="G1406" s="39"/>
      <c r="H1406" s="39"/>
      <c r="I1406" s="39"/>
      <c r="J1406" s="39"/>
      <c r="K1406" s="39" t="s">
        <v>6734</v>
      </c>
      <c r="L1406" s="39" t="s">
        <v>6735</v>
      </c>
      <c r="M1406" s="39" t="s">
        <v>2991</v>
      </c>
      <c r="N1406" s="39" t="s">
        <v>17</v>
      </c>
      <c r="O1406" s="39" t="s">
        <v>2870</v>
      </c>
      <c r="P1406" s="39" t="str">
        <f t="shared" si="21"/>
        <v>CCM Born</v>
      </c>
      <c r="Q1406" s="39">
        <v>2</v>
      </c>
      <c r="R1406" s="68" t="s">
        <v>2</v>
      </c>
    </row>
    <row r="1407" spans="1:18" x14ac:dyDescent="0.3">
      <c r="A1407" s="67" t="s">
        <v>5998</v>
      </c>
      <c r="B1407" s="39" t="s">
        <v>4097</v>
      </c>
      <c r="C1407" s="39"/>
      <c r="D1407" s="39"/>
      <c r="E1407" s="39"/>
      <c r="F1407" s="39"/>
      <c r="G1407" s="39"/>
      <c r="H1407" s="39"/>
      <c r="I1407" s="39"/>
      <c r="J1407" s="39"/>
      <c r="K1407" s="39" t="s">
        <v>633</v>
      </c>
      <c r="L1407" s="39" t="s">
        <v>634</v>
      </c>
      <c r="M1407" s="39" t="s">
        <v>2991</v>
      </c>
      <c r="N1407" s="39" t="s">
        <v>17</v>
      </c>
      <c r="O1407" s="39" t="s">
        <v>2870</v>
      </c>
      <c r="P1407" s="39" t="str">
        <f t="shared" si="21"/>
        <v>CCM Born</v>
      </c>
      <c r="Q1407" s="39">
        <v>1</v>
      </c>
      <c r="R1407" s="68" t="s">
        <v>2</v>
      </c>
    </row>
    <row r="1408" spans="1:18" x14ac:dyDescent="0.3">
      <c r="A1408" s="67" t="s">
        <v>5999</v>
      </c>
      <c r="B1408" s="39" t="s">
        <v>4095</v>
      </c>
      <c r="C1408" s="39"/>
      <c r="D1408" s="39"/>
      <c r="E1408" s="39"/>
      <c r="F1408" s="39"/>
      <c r="G1408" s="39"/>
      <c r="H1408" s="39"/>
      <c r="I1408" s="39"/>
      <c r="J1408" s="39"/>
      <c r="K1408" s="39" t="s">
        <v>6734</v>
      </c>
      <c r="L1408" s="39" t="s">
        <v>6735</v>
      </c>
      <c r="M1408" s="39" t="s">
        <v>2991</v>
      </c>
      <c r="N1408" s="39" t="s">
        <v>17</v>
      </c>
      <c r="O1408" s="39" t="s">
        <v>2870</v>
      </c>
      <c r="P1408" s="39" t="str">
        <f t="shared" si="21"/>
        <v>CCM Born</v>
      </c>
      <c r="Q1408" s="39">
        <v>2</v>
      </c>
      <c r="R1408" s="68" t="s">
        <v>2</v>
      </c>
    </row>
    <row r="1409" spans="1:18" x14ac:dyDescent="0.3">
      <c r="A1409" s="67" t="s">
        <v>6000</v>
      </c>
      <c r="B1409" s="39" t="s">
        <v>4097</v>
      </c>
      <c r="C1409" s="39"/>
      <c r="D1409" s="39"/>
      <c r="E1409" s="39"/>
      <c r="F1409" s="39"/>
      <c r="G1409" s="39"/>
      <c r="H1409" s="39"/>
      <c r="I1409" s="39"/>
      <c r="J1409" s="39"/>
      <c r="K1409" s="39" t="s">
        <v>633</v>
      </c>
      <c r="L1409" s="39" t="s">
        <v>634</v>
      </c>
      <c r="M1409" s="39" t="s">
        <v>2991</v>
      </c>
      <c r="N1409" s="39" t="s">
        <v>17</v>
      </c>
      <c r="O1409" s="39" t="s">
        <v>2870</v>
      </c>
      <c r="P1409" s="39" t="str">
        <f t="shared" si="21"/>
        <v>CCM Born</v>
      </c>
      <c r="Q1409" s="39">
        <v>1</v>
      </c>
      <c r="R1409" s="68" t="s">
        <v>2</v>
      </c>
    </row>
    <row r="1410" spans="1:18" x14ac:dyDescent="0.3">
      <c r="A1410" s="67" t="s">
        <v>6001</v>
      </c>
      <c r="B1410" s="39" t="s">
        <v>4095</v>
      </c>
      <c r="C1410" s="39"/>
      <c r="D1410" s="39"/>
      <c r="E1410" s="39"/>
      <c r="F1410" s="39"/>
      <c r="G1410" s="39"/>
      <c r="H1410" s="39"/>
      <c r="I1410" s="39"/>
      <c r="J1410" s="39"/>
      <c r="K1410" s="39" t="s">
        <v>6734</v>
      </c>
      <c r="L1410" s="39" t="s">
        <v>6735</v>
      </c>
      <c r="M1410" s="39" t="s">
        <v>2991</v>
      </c>
      <c r="N1410" s="39" t="s">
        <v>17</v>
      </c>
      <c r="O1410" s="39" t="s">
        <v>2870</v>
      </c>
      <c r="P1410" s="39" t="str">
        <f t="shared" si="21"/>
        <v>CCM Born</v>
      </c>
      <c r="Q1410" s="39">
        <v>2</v>
      </c>
      <c r="R1410" s="68" t="s">
        <v>2</v>
      </c>
    </row>
    <row r="1411" spans="1:18" x14ac:dyDescent="0.3">
      <c r="A1411" s="67" t="s">
        <v>6002</v>
      </c>
      <c r="B1411" s="39" t="s">
        <v>4098</v>
      </c>
      <c r="C1411" s="39"/>
      <c r="D1411" s="39"/>
      <c r="E1411" s="39"/>
      <c r="F1411" s="39"/>
      <c r="G1411" s="39"/>
      <c r="H1411" s="39"/>
      <c r="I1411" s="39"/>
      <c r="J1411" s="39"/>
      <c r="K1411" s="39" t="s">
        <v>633</v>
      </c>
      <c r="L1411" s="39" t="s">
        <v>634</v>
      </c>
      <c r="M1411" s="39" t="s">
        <v>2991</v>
      </c>
      <c r="N1411" s="39" t="s">
        <v>17</v>
      </c>
      <c r="O1411" s="39" t="s">
        <v>2870</v>
      </c>
      <c r="P1411" s="39" t="str">
        <f t="shared" si="21"/>
        <v>CCM Born</v>
      </c>
      <c r="Q1411" s="39">
        <v>1</v>
      </c>
      <c r="R1411" s="68" t="s">
        <v>2</v>
      </c>
    </row>
    <row r="1412" spans="1:18" x14ac:dyDescent="0.3">
      <c r="A1412" s="67" t="s">
        <v>6003</v>
      </c>
      <c r="B1412" s="39" t="s">
        <v>4095</v>
      </c>
      <c r="C1412" s="39"/>
      <c r="D1412" s="39"/>
      <c r="E1412" s="39"/>
      <c r="F1412" s="39"/>
      <c r="G1412" s="39"/>
      <c r="H1412" s="39"/>
      <c r="I1412" s="39"/>
      <c r="J1412" s="39"/>
      <c r="K1412" s="39" t="s">
        <v>6734</v>
      </c>
      <c r="L1412" s="39" t="s">
        <v>6735</v>
      </c>
      <c r="M1412" s="39" t="s">
        <v>2991</v>
      </c>
      <c r="N1412" s="39" t="s">
        <v>17</v>
      </c>
      <c r="O1412" s="39" t="s">
        <v>2870</v>
      </c>
      <c r="P1412" s="39" t="str">
        <f t="shared" si="21"/>
        <v>CCM Born</v>
      </c>
      <c r="Q1412" s="39">
        <v>2</v>
      </c>
      <c r="R1412" s="68" t="s">
        <v>2</v>
      </c>
    </row>
    <row r="1413" spans="1:18" x14ac:dyDescent="0.3">
      <c r="A1413" s="67" t="s">
        <v>6004</v>
      </c>
      <c r="B1413" s="39" t="s">
        <v>4099</v>
      </c>
      <c r="C1413" s="39"/>
      <c r="D1413" s="39"/>
      <c r="E1413" s="39"/>
      <c r="F1413" s="39"/>
      <c r="G1413" s="39"/>
      <c r="H1413" s="39"/>
      <c r="I1413" s="39"/>
      <c r="J1413" s="39"/>
      <c r="K1413" s="39" t="s">
        <v>633</v>
      </c>
      <c r="L1413" s="39" t="s">
        <v>634</v>
      </c>
      <c r="M1413" s="39" t="s">
        <v>2991</v>
      </c>
      <c r="N1413" s="39" t="s">
        <v>17</v>
      </c>
      <c r="O1413" s="39" t="s">
        <v>2870</v>
      </c>
      <c r="P1413" s="39" t="str">
        <f t="shared" si="21"/>
        <v>CCM Born</v>
      </c>
      <c r="Q1413" s="39">
        <v>1</v>
      </c>
      <c r="R1413" s="68" t="s">
        <v>2</v>
      </c>
    </row>
    <row r="1414" spans="1:18" x14ac:dyDescent="0.3">
      <c r="A1414" s="67" t="s">
        <v>6005</v>
      </c>
      <c r="B1414" s="39" t="s">
        <v>4095</v>
      </c>
      <c r="C1414" s="39"/>
      <c r="D1414" s="39"/>
      <c r="E1414" s="39"/>
      <c r="F1414" s="39"/>
      <c r="G1414" s="39"/>
      <c r="H1414" s="39"/>
      <c r="I1414" s="39"/>
      <c r="J1414" s="39"/>
      <c r="K1414" s="39" t="s">
        <v>6734</v>
      </c>
      <c r="L1414" s="39" t="s">
        <v>6735</v>
      </c>
      <c r="M1414" s="39" t="s">
        <v>2991</v>
      </c>
      <c r="N1414" s="39" t="s">
        <v>17</v>
      </c>
      <c r="O1414" s="39" t="s">
        <v>2870</v>
      </c>
      <c r="P1414" s="39" t="str">
        <f t="shared" si="21"/>
        <v>CCM Born</v>
      </c>
      <c r="Q1414" s="39">
        <v>2</v>
      </c>
      <c r="R1414" s="68" t="s">
        <v>2</v>
      </c>
    </row>
    <row r="1415" spans="1:18" x14ac:dyDescent="0.3">
      <c r="A1415" s="67" t="s">
        <v>6006</v>
      </c>
      <c r="B1415" s="39" t="s">
        <v>4100</v>
      </c>
      <c r="C1415" s="39"/>
      <c r="D1415" s="39"/>
      <c r="E1415" s="39"/>
      <c r="F1415" s="39"/>
      <c r="G1415" s="39"/>
      <c r="H1415" s="39"/>
      <c r="I1415" s="39"/>
      <c r="J1415" s="39"/>
      <c r="K1415" s="39" t="s">
        <v>633</v>
      </c>
      <c r="L1415" s="39" t="s">
        <v>634</v>
      </c>
      <c r="M1415" s="39" t="s">
        <v>2991</v>
      </c>
      <c r="N1415" s="39" t="s">
        <v>17</v>
      </c>
      <c r="O1415" s="39" t="s">
        <v>2870</v>
      </c>
      <c r="P1415" s="39" t="str">
        <f t="shared" si="21"/>
        <v>CCM Born</v>
      </c>
      <c r="Q1415" s="39">
        <v>1</v>
      </c>
      <c r="R1415" s="68" t="s">
        <v>2</v>
      </c>
    </row>
    <row r="1416" spans="1:18" x14ac:dyDescent="0.3">
      <c r="A1416" s="67" t="s">
        <v>6007</v>
      </c>
      <c r="B1416" s="39" t="s">
        <v>4095</v>
      </c>
      <c r="C1416" s="39"/>
      <c r="D1416" s="39"/>
      <c r="E1416" s="39"/>
      <c r="F1416" s="39"/>
      <c r="G1416" s="39"/>
      <c r="H1416" s="39"/>
      <c r="I1416" s="39"/>
      <c r="J1416" s="39"/>
      <c r="K1416" s="39" t="s">
        <v>6734</v>
      </c>
      <c r="L1416" s="39" t="s">
        <v>6735</v>
      </c>
      <c r="M1416" s="39" t="s">
        <v>2991</v>
      </c>
      <c r="N1416" s="39" t="s">
        <v>17</v>
      </c>
      <c r="O1416" s="39" t="s">
        <v>2870</v>
      </c>
      <c r="P1416" s="39" t="str">
        <f t="shared" ref="P1416:P1479" si="22">_xlfn.XLOOKUP(O1416,$X$12:$X$14,$Z$12:$Z$14)</f>
        <v>CCM Born</v>
      </c>
      <c r="Q1416" s="39">
        <v>2</v>
      </c>
      <c r="R1416" s="68" t="s">
        <v>2</v>
      </c>
    </row>
    <row r="1417" spans="1:18" x14ac:dyDescent="0.3">
      <c r="A1417" s="67" t="s">
        <v>6008</v>
      </c>
      <c r="B1417" s="39" t="s">
        <v>4100</v>
      </c>
      <c r="C1417" s="39"/>
      <c r="D1417" s="39"/>
      <c r="E1417" s="39"/>
      <c r="F1417" s="39"/>
      <c r="G1417" s="39"/>
      <c r="H1417" s="39"/>
      <c r="I1417" s="39"/>
      <c r="J1417" s="39"/>
      <c r="K1417" s="39" t="s">
        <v>633</v>
      </c>
      <c r="L1417" s="39" t="s">
        <v>634</v>
      </c>
      <c r="M1417" s="39" t="s">
        <v>2991</v>
      </c>
      <c r="N1417" s="39" t="s">
        <v>17</v>
      </c>
      <c r="O1417" s="39" t="s">
        <v>2870</v>
      </c>
      <c r="P1417" s="39" t="str">
        <f t="shared" si="22"/>
        <v>CCM Born</v>
      </c>
      <c r="Q1417" s="39">
        <v>1</v>
      </c>
      <c r="R1417" s="68" t="s">
        <v>2</v>
      </c>
    </row>
    <row r="1418" spans="1:18" x14ac:dyDescent="0.3">
      <c r="A1418" s="67" t="s">
        <v>6009</v>
      </c>
      <c r="B1418" s="39" t="s">
        <v>4095</v>
      </c>
      <c r="C1418" s="39"/>
      <c r="D1418" s="39"/>
      <c r="E1418" s="39"/>
      <c r="F1418" s="39"/>
      <c r="G1418" s="39"/>
      <c r="H1418" s="39"/>
      <c r="I1418" s="39"/>
      <c r="J1418" s="39"/>
      <c r="K1418" s="39" t="s">
        <v>6734</v>
      </c>
      <c r="L1418" s="39" t="s">
        <v>6735</v>
      </c>
      <c r="M1418" s="39" t="s">
        <v>2991</v>
      </c>
      <c r="N1418" s="39" t="s">
        <v>17</v>
      </c>
      <c r="O1418" s="39" t="s">
        <v>2870</v>
      </c>
      <c r="P1418" s="39" t="str">
        <f t="shared" si="22"/>
        <v>CCM Born</v>
      </c>
      <c r="Q1418" s="39">
        <v>2</v>
      </c>
      <c r="R1418" s="68" t="s">
        <v>2</v>
      </c>
    </row>
    <row r="1419" spans="1:18" x14ac:dyDescent="0.3">
      <c r="A1419" s="67" t="s">
        <v>6010</v>
      </c>
      <c r="B1419" s="39" t="s">
        <v>4100</v>
      </c>
      <c r="C1419" s="39"/>
      <c r="D1419" s="39"/>
      <c r="E1419" s="39"/>
      <c r="F1419" s="39"/>
      <c r="G1419" s="39"/>
      <c r="H1419" s="39"/>
      <c r="I1419" s="39"/>
      <c r="J1419" s="39"/>
      <c r="K1419" s="39" t="s">
        <v>633</v>
      </c>
      <c r="L1419" s="39" t="s">
        <v>634</v>
      </c>
      <c r="M1419" s="39" t="s">
        <v>2991</v>
      </c>
      <c r="N1419" s="39" t="s">
        <v>17</v>
      </c>
      <c r="O1419" s="39" t="s">
        <v>2870</v>
      </c>
      <c r="P1419" s="39" t="str">
        <f t="shared" si="22"/>
        <v>CCM Born</v>
      </c>
      <c r="Q1419" s="39">
        <v>1</v>
      </c>
      <c r="R1419" s="68" t="s">
        <v>2</v>
      </c>
    </row>
    <row r="1420" spans="1:18" x14ac:dyDescent="0.3">
      <c r="A1420" s="67" t="s">
        <v>6011</v>
      </c>
      <c r="B1420" s="39" t="s">
        <v>4095</v>
      </c>
      <c r="C1420" s="39"/>
      <c r="D1420" s="39"/>
      <c r="E1420" s="39"/>
      <c r="F1420" s="39"/>
      <c r="G1420" s="39"/>
      <c r="H1420" s="39"/>
      <c r="I1420" s="39"/>
      <c r="J1420" s="39"/>
      <c r="K1420" s="39" t="s">
        <v>6734</v>
      </c>
      <c r="L1420" s="39" t="s">
        <v>6735</v>
      </c>
      <c r="M1420" s="39" t="s">
        <v>2991</v>
      </c>
      <c r="N1420" s="39" t="s">
        <v>17</v>
      </c>
      <c r="O1420" s="39" t="s">
        <v>2870</v>
      </c>
      <c r="P1420" s="39" t="str">
        <f t="shared" si="22"/>
        <v>CCM Born</v>
      </c>
      <c r="Q1420" s="39">
        <v>2</v>
      </c>
      <c r="R1420" s="68" t="s">
        <v>2</v>
      </c>
    </row>
    <row r="1421" spans="1:18" x14ac:dyDescent="0.3">
      <c r="A1421" s="67" t="s">
        <v>6012</v>
      </c>
      <c r="B1421" s="39" t="s">
        <v>4100</v>
      </c>
      <c r="C1421" s="39"/>
      <c r="D1421" s="39"/>
      <c r="E1421" s="39"/>
      <c r="F1421" s="39"/>
      <c r="G1421" s="39"/>
      <c r="H1421" s="39"/>
      <c r="I1421" s="39"/>
      <c r="J1421" s="39"/>
      <c r="K1421" s="39" t="s">
        <v>633</v>
      </c>
      <c r="L1421" s="39" t="s">
        <v>634</v>
      </c>
      <c r="M1421" s="39" t="s">
        <v>2991</v>
      </c>
      <c r="N1421" s="39" t="s">
        <v>17</v>
      </c>
      <c r="O1421" s="39" t="s">
        <v>2870</v>
      </c>
      <c r="P1421" s="39" t="str">
        <f t="shared" si="22"/>
        <v>CCM Born</v>
      </c>
      <c r="Q1421" s="39">
        <v>1</v>
      </c>
      <c r="R1421" s="68" t="s">
        <v>2</v>
      </c>
    </row>
    <row r="1422" spans="1:18" x14ac:dyDescent="0.3">
      <c r="A1422" s="67" t="s">
        <v>6013</v>
      </c>
      <c r="B1422" s="39" t="s">
        <v>4095</v>
      </c>
      <c r="C1422" s="39"/>
      <c r="D1422" s="39"/>
      <c r="E1422" s="39"/>
      <c r="F1422" s="39"/>
      <c r="G1422" s="39"/>
      <c r="H1422" s="39"/>
      <c r="I1422" s="39"/>
      <c r="J1422" s="39"/>
      <c r="K1422" s="39" t="s">
        <v>6734</v>
      </c>
      <c r="L1422" s="39" t="s">
        <v>6735</v>
      </c>
      <c r="M1422" s="39" t="s">
        <v>2991</v>
      </c>
      <c r="N1422" s="39" t="s">
        <v>17</v>
      </c>
      <c r="O1422" s="39" t="s">
        <v>2870</v>
      </c>
      <c r="P1422" s="39" t="str">
        <f t="shared" si="22"/>
        <v>CCM Born</v>
      </c>
      <c r="Q1422" s="39">
        <v>2</v>
      </c>
      <c r="R1422" s="68" t="s">
        <v>2</v>
      </c>
    </row>
    <row r="1423" spans="1:18" x14ac:dyDescent="0.3">
      <c r="A1423" s="67" t="s">
        <v>6014</v>
      </c>
      <c r="B1423" s="39" t="s">
        <v>4100</v>
      </c>
      <c r="C1423" s="39"/>
      <c r="D1423" s="39"/>
      <c r="E1423" s="39"/>
      <c r="F1423" s="39"/>
      <c r="G1423" s="39"/>
      <c r="H1423" s="39"/>
      <c r="I1423" s="39"/>
      <c r="J1423" s="39"/>
      <c r="K1423" s="39" t="s">
        <v>633</v>
      </c>
      <c r="L1423" s="39" t="s">
        <v>634</v>
      </c>
      <c r="M1423" s="39" t="s">
        <v>2991</v>
      </c>
      <c r="N1423" s="39" t="s">
        <v>17</v>
      </c>
      <c r="O1423" s="39" t="s">
        <v>2870</v>
      </c>
      <c r="P1423" s="39" t="str">
        <f t="shared" si="22"/>
        <v>CCM Born</v>
      </c>
      <c r="Q1423" s="39">
        <v>1</v>
      </c>
      <c r="R1423" s="68" t="s">
        <v>2</v>
      </c>
    </row>
    <row r="1424" spans="1:18" x14ac:dyDescent="0.3">
      <c r="A1424" s="67" t="s">
        <v>6015</v>
      </c>
      <c r="B1424" s="39" t="s">
        <v>4095</v>
      </c>
      <c r="C1424" s="39"/>
      <c r="D1424" s="39"/>
      <c r="E1424" s="39"/>
      <c r="F1424" s="39"/>
      <c r="G1424" s="39"/>
      <c r="H1424" s="39"/>
      <c r="I1424" s="39"/>
      <c r="J1424" s="39"/>
      <c r="K1424" s="39" t="s">
        <v>6734</v>
      </c>
      <c r="L1424" s="39" t="s">
        <v>6735</v>
      </c>
      <c r="M1424" s="39" t="s">
        <v>2991</v>
      </c>
      <c r="N1424" s="39" t="s">
        <v>17</v>
      </c>
      <c r="O1424" s="39" t="s">
        <v>2870</v>
      </c>
      <c r="P1424" s="39" t="str">
        <f t="shared" si="22"/>
        <v>CCM Born</v>
      </c>
      <c r="Q1424" s="39">
        <v>2</v>
      </c>
      <c r="R1424" s="68" t="s">
        <v>2</v>
      </c>
    </row>
    <row r="1425" spans="1:18" x14ac:dyDescent="0.3">
      <c r="A1425" s="67" t="s">
        <v>6016</v>
      </c>
      <c r="B1425" s="39" t="s">
        <v>4100</v>
      </c>
      <c r="C1425" s="39"/>
      <c r="D1425" s="39"/>
      <c r="E1425" s="39"/>
      <c r="F1425" s="39"/>
      <c r="G1425" s="39"/>
      <c r="H1425" s="39"/>
      <c r="I1425" s="39"/>
      <c r="J1425" s="39"/>
      <c r="K1425" s="39" t="s">
        <v>633</v>
      </c>
      <c r="L1425" s="39" t="s">
        <v>634</v>
      </c>
      <c r="M1425" s="39" t="s">
        <v>2991</v>
      </c>
      <c r="N1425" s="39" t="s">
        <v>17</v>
      </c>
      <c r="O1425" s="39" t="s">
        <v>2870</v>
      </c>
      <c r="P1425" s="39" t="str">
        <f t="shared" si="22"/>
        <v>CCM Born</v>
      </c>
      <c r="Q1425" s="39">
        <v>1</v>
      </c>
      <c r="R1425" s="68" t="s">
        <v>2</v>
      </c>
    </row>
    <row r="1426" spans="1:18" x14ac:dyDescent="0.3">
      <c r="A1426" s="67" t="s">
        <v>6017</v>
      </c>
      <c r="B1426" s="39" t="s">
        <v>4095</v>
      </c>
      <c r="C1426" s="39"/>
      <c r="D1426" s="39"/>
      <c r="E1426" s="39"/>
      <c r="F1426" s="39"/>
      <c r="G1426" s="39"/>
      <c r="H1426" s="39"/>
      <c r="I1426" s="39"/>
      <c r="J1426" s="39"/>
      <c r="K1426" s="39" t="s">
        <v>6734</v>
      </c>
      <c r="L1426" s="39" t="s">
        <v>6735</v>
      </c>
      <c r="M1426" s="39" t="s">
        <v>2991</v>
      </c>
      <c r="N1426" s="39" t="s">
        <v>17</v>
      </c>
      <c r="O1426" s="39" t="s">
        <v>2870</v>
      </c>
      <c r="P1426" s="39" t="str">
        <f t="shared" si="22"/>
        <v>CCM Born</v>
      </c>
      <c r="Q1426" s="39">
        <v>2</v>
      </c>
      <c r="R1426" s="68" t="s">
        <v>2</v>
      </c>
    </row>
    <row r="1427" spans="1:18" x14ac:dyDescent="0.3">
      <c r="A1427" s="67" t="s">
        <v>6018</v>
      </c>
      <c r="B1427" s="39" t="s">
        <v>4100</v>
      </c>
      <c r="C1427" s="39"/>
      <c r="D1427" s="39"/>
      <c r="E1427" s="39"/>
      <c r="F1427" s="39"/>
      <c r="G1427" s="39"/>
      <c r="H1427" s="39"/>
      <c r="I1427" s="39"/>
      <c r="J1427" s="39"/>
      <c r="K1427" s="39" t="s">
        <v>633</v>
      </c>
      <c r="L1427" s="39" t="s">
        <v>634</v>
      </c>
      <c r="M1427" s="39" t="s">
        <v>2991</v>
      </c>
      <c r="N1427" s="39" t="s">
        <v>17</v>
      </c>
      <c r="O1427" s="39" t="s">
        <v>2870</v>
      </c>
      <c r="P1427" s="39" t="str">
        <f t="shared" si="22"/>
        <v>CCM Born</v>
      </c>
      <c r="Q1427" s="39">
        <v>1</v>
      </c>
      <c r="R1427" s="68" t="s">
        <v>2</v>
      </c>
    </row>
    <row r="1428" spans="1:18" x14ac:dyDescent="0.3">
      <c r="A1428" s="67" t="s">
        <v>6019</v>
      </c>
      <c r="B1428" s="39" t="s">
        <v>4095</v>
      </c>
      <c r="C1428" s="39"/>
      <c r="D1428" s="39"/>
      <c r="E1428" s="39"/>
      <c r="F1428" s="39"/>
      <c r="G1428" s="39"/>
      <c r="H1428" s="39"/>
      <c r="I1428" s="39"/>
      <c r="J1428" s="39"/>
      <c r="K1428" s="39" t="s">
        <v>6734</v>
      </c>
      <c r="L1428" s="39" t="s">
        <v>6735</v>
      </c>
      <c r="M1428" s="39" t="s">
        <v>2991</v>
      </c>
      <c r="N1428" s="39" t="s">
        <v>17</v>
      </c>
      <c r="O1428" s="39" t="s">
        <v>2870</v>
      </c>
      <c r="P1428" s="39" t="str">
        <f t="shared" si="22"/>
        <v>CCM Born</v>
      </c>
      <c r="Q1428" s="39">
        <v>2</v>
      </c>
      <c r="R1428" s="68" t="s">
        <v>2</v>
      </c>
    </row>
    <row r="1429" spans="1:18" x14ac:dyDescent="0.3">
      <c r="A1429" s="67" t="s">
        <v>6020</v>
      </c>
      <c r="B1429" s="39" t="s">
        <v>4100</v>
      </c>
      <c r="C1429" s="39"/>
      <c r="D1429" s="39"/>
      <c r="E1429" s="39"/>
      <c r="F1429" s="39"/>
      <c r="G1429" s="39"/>
      <c r="H1429" s="39"/>
      <c r="I1429" s="39"/>
      <c r="J1429" s="39"/>
      <c r="K1429" s="39" t="s">
        <v>633</v>
      </c>
      <c r="L1429" s="39" t="s">
        <v>634</v>
      </c>
      <c r="M1429" s="39" t="s">
        <v>2991</v>
      </c>
      <c r="N1429" s="39" t="s">
        <v>17</v>
      </c>
      <c r="O1429" s="39" t="s">
        <v>2870</v>
      </c>
      <c r="P1429" s="39" t="str">
        <f t="shared" si="22"/>
        <v>CCM Born</v>
      </c>
      <c r="Q1429" s="39">
        <v>1</v>
      </c>
      <c r="R1429" s="68" t="s">
        <v>2</v>
      </c>
    </row>
    <row r="1430" spans="1:18" x14ac:dyDescent="0.3">
      <c r="A1430" s="67" t="s">
        <v>6021</v>
      </c>
      <c r="B1430" s="39" t="s">
        <v>4095</v>
      </c>
      <c r="C1430" s="39"/>
      <c r="D1430" s="39"/>
      <c r="E1430" s="39"/>
      <c r="F1430" s="39"/>
      <c r="G1430" s="39"/>
      <c r="H1430" s="39"/>
      <c r="I1430" s="39"/>
      <c r="J1430" s="39"/>
      <c r="K1430" s="39" t="s">
        <v>6734</v>
      </c>
      <c r="L1430" s="39" t="s">
        <v>6735</v>
      </c>
      <c r="M1430" s="39" t="s">
        <v>2991</v>
      </c>
      <c r="N1430" s="39" t="s">
        <v>17</v>
      </c>
      <c r="O1430" s="39" t="s">
        <v>2870</v>
      </c>
      <c r="P1430" s="39" t="str">
        <f t="shared" si="22"/>
        <v>CCM Born</v>
      </c>
      <c r="Q1430" s="39">
        <v>2</v>
      </c>
      <c r="R1430" s="68" t="s">
        <v>2</v>
      </c>
    </row>
    <row r="1431" spans="1:18" x14ac:dyDescent="0.3">
      <c r="A1431" s="67" t="s">
        <v>6022</v>
      </c>
      <c r="B1431" s="39" t="s">
        <v>4101</v>
      </c>
      <c r="C1431" s="39"/>
      <c r="D1431" s="39"/>
      <c r="E1431" s="39"/>
      <c r="F1431" s="39"/>
      <c r="G1431" s="39"/>
      <c r="H1431" s="39"/>
      <c r="I1431" s="39"/>
      <c r="J1431" s="39"/>
      <c r="K1431" s="39" t="s">
        <v>633</v>
      </c>
      <c r="L1431" s="39" t="s">
        <v>634</v>
      </c>
      <c r="M1431" s="39" t="s">
        <v>2991</v>
      </c>
      <c r="N1431" s="39" t="s">
        <v>17</v>
      </c>
      <c r="O1431" s="39" t="s">
        <v>2870</v>
      </c>
      <c r="P1431" s="39" t="str">
        <f t="shared" si="22"/>
        <v>CCM Born</v>
      </c>
      <c r="Q1431" s="39">
        <v>1</v>
      </c>
      <c r="R1431" s="68" t="s">
        <v>2</v>
      </c>
    </row>
    <row r="1432" spans="1:18" x14ac:dyDescent="0.3">
      <c r="A1432" s="67" t="s">
        <v>6023</v>
      </c>
      <c r="B1432" s="39" t="s">
        <v>4095</v>
      </c>
      <c r="C1432" s="39"/>
      <c r="D1432" s="39"/>
      <c r="E1432" s="39"/>
      <c r="F1432" s="39"/>
      <c r="G1432" s="39"/>
      <c r="H1432" s="39"/>
      <c r="I1432" s="39"/>
      <c r="J1432" s="39"/>
      <c r="K1432" s="39" t="s">
        <v>6734</v>
      </c>
      <c r="L1432" s="39" t="s">
        <v>6735</v>
      </c>
      <c r="M1432" s="39" t="s">
        <v>2991</v>
      </c>
      <c r="N1432" s="39" t="s">
        <v>17</v>
      </c>
      <c r="O1432" s="39" t="s">
        <v>2870</v>
      </c>
      <c r="P1432" s="39" t="str">
        <f t="shared" si="22"/>
        <v>CCM Born</v>
      </c>
      <c r="Q1432" s="39">
        <v>2</v>
      </c>
      <c r="R1432" s="68" t="s">
        <v>2</v>
      </c>
    </row>
    <row r="1433" spans="1:18" x14ac:dyDescent="0.3">
      <c r="A1433" s="67" t="s">
        <v>6024</v>
      </c>
      <c r="B1433" s="39" t="s">
        <v>4102</v>
      </c>
      <c r="C1433" s="39"/>
      <c r="D1433" s="39"/>
      <c r="E1433" s="39"/>
      <c r="F1433" s="39"/>
      <c r="G1433" s="39"/>
      <c r="H1433" s="39"/>
      <c r="I1433" s="39"/>
      <c r="J1433" s="39"/>
      <c r="K1433" s="39" t="s">
        <v>899</v>
      </c>
      <c r="L1433" s="39" t="s">
        <v>900</v>
      </c>
      <c r="M1433" s="39" t="s">
        <v>2991</v>
      </c>
      <c r="N1433" s="39" t="s">
        <v>17</v>
      </c>
      <c r="O1433" s="39" t="s">
        <v>2870</v>
      </c>
      <c r="P1433" s="39" t="str">
        <f t="shared" si="22"/>
        <v>CCM Born</v>
      </c>
      <c r="Q1433" s="39">
        <v>1</v>
      </c>
      <c r="R1433" s="68" t="s">
        <v>2</v>
      </c>
    </row>
    <row r="1434" spans="1:18" x14ac:dyDescent="0.3">
      <c r="A1434" s="67" t="s">
        <v>6025</v>
      </c>
      <c r="B1434" s="39" t="s">
        <v>4103</v>
      </c>
      <c r="C1434" s="39"/>
      <c r="D1434" s="39"/>
      <c r="E1434" s="39"/>
      <c r="F1434" s="39"/>
      <c r="G1434" s="39"/>
      <c r="H1434" s="39"/>
      <c r="I1434" s="39"/>
      <c r="J1434" s="39"/>
      <c r="K1434" s="39" t="s">
        <v>35</v>
      </c>
      <c r="L1434" s="39" t="s">
        <v>36</v>
      </c>
      <c r="M1434" s="39" t="s">
        <v>2991</v>
      </c>
      <c r="N1434" s="39" t="s">
        <v>17</v>
      </c>
      <c r="O1434" s="39" t="s">
        <v>2870</v>
      </c>
      <c r="P1434" s="39" t="str">
        <f t="shared" si="22"/>
        <v>CCM Born</v>
      </c>
      <c r="Q1434" s="39">
        <v>1</v>
      </c>
      <c r="R1434" s="68" t="s">
        <v>2</v>
      </c>
    </row>
    <row r="1435" spans="1:18" x14ac:dyDescent="0.3">
      <c r="A1435" s="67" t="s">
        <v>6026</v>
      </c>
      <c r="B1435" s="39" t="s">
        <v>4104</v>
      </c>
      <c r="C1435" s="39"/>
      <c r="D1435" s="39"/>
      <c r="E1435" s="39"/>
      <c r="F1435" s="39"/>
      <c r="G1435" s="39"/>
      <c r="H1435" s="39"/>
      <c r="I1435" s="39"/>
      <c r="J1435" s="39"/>
      <c r="K1435" s="39" t="s">
        <v>35</v>
      </c>
      <c r="L1435" s="39" t="s">
        <v>36</v>
      </c>
      <c r="M1435" s="39" t="s">
        <v>2991</v>
      </c>
      <c r="N1435" s="39" t="s">
        <v>17</v>
      </c>
      <c r="O1435" s="39" t="s">
        <v>2870</v>
      </c>
      <c r="P1435" s="39" t="str">
        <f t="shared" si="22"/>
        <v>CCM Born</v>
      </c>
      <c r="Q1435" s="39">
        <v>1</v>
      </c>
      <c r="R1435" s="68" t="s">
        <v>2</v>
      </c>
    </row>
    <row r="1436" spans="1:18" x14ac:dyDescent="0.3">
      <c r="A1436" s="67" t="s">
        <v>6027</v>
      </c>
      <c r="B1436" s="39" t="s">
        <v>4082</v>
      </c>
      <c r="C1436" s="39"/>
      <c r="D1436" s="39"/>
      <c r="E1436" s="39"/>
      <c r="F1436" s="39"/>
      <c r="G1436" s="39"/>
      <c r="H1436" s="39"/>
      <c r="I1436" s="39"/>
      <c r="J1436" s="39"/>
      <c r="K1436" s="39" t="s">
        <v>6732</v>
      </c>
      <c r="L1436" s="39" t="s">
        <v>6733</v>
      </c>
      <c r="M1436" s="39" t="s">
        <v>2991</v>
      </c>
      <c r="N1436" s="39" t="s">
        <v>17</v>
      </c>
      <c r="O1436" s="39" t="s">
        <v>2870</v>
      </c>
      <c r="P1436" s="39" t="str">
        <f t="shared" si="22"/>
        <v>CCM Born</v>
      </c>
      <c r="Q1436" s="39">
        <v>1</v>
      </c>
      <c r="R1436" s="68" t="s">
        <v>2</v>
      </c>
    </row>
    <row r="1437" spans="1:18" x14ac:dyDescent="0.3">
      <c r="A1437" s="67" t="s">
        <v>6028</v>
      </c>
      <c r="B1437" s="39" t="s">
        <v>4082</v>
      </c>
      <c r="C1437" s="39"/>
      <c r="D1437" s="39"/>
      <c r="E1437" s="39"/>
      <c r="F1437" s="39"/>
      <c r="G1437" s="39"/>
      <c r="H1437" s="39"/>
      <c r="I1437" s="39"/>
      <c r="J1437" s="39"/>
      <c r="K1437" s="39" t="s">
        <v>6732</v>
      </c>
      <c r="L1437" s="39" t="s">
        <v>6733</v>
      </c>
      <c r="M1437" s="39" t="s">
        <v>2991</v>
      </c>
      <c r="N1437" s="39" t="s">
        <v>17</v>
      </c>
      <c r="O1437" s="39" t="s">
        <v>2870</v>
      </c>
      <c r="P1437" s="39" t="str">
        <f t="shared" si="22"/>
        <v>CCM Born</v>
      </c>
      <c r="Q1437" s="39">
        <v>1</v>
      </c>
      <c r="R1437" s="68" t="s">
        <v>2</v>
      </c>
    </row>
    <row r="1438" spans="1:18" x14ac:dyDescent="0.3">
      <c r="A1438" s="67" t="s">
        <v>6029</v>
      </c>
      <c r="B1438" s="39" t="s">
        <v>4105</v>
      </c>
      <c r="C1438" s="39"/>
      <c r="D1438" s="39"/>
      <c r="E1438" s="39"/>
      <c r="F1438" s="39"/>
      <c r="G1438" s="39"/>
      <c r="H1438" s="39"/>
      <c r="I1438" s="39"/>
      <c r="J1438" s="39"/>
      <c r="K1438" s="39" t="s">
        <v>35</v>
      </c>
      <c r="L1438" s="39" t="s">
        <v>36</v>
      </c>
      <c r="M1438" s="39" t="s">
        <v>2991</v>
      </c>
      <c r="N1438" s="39" t="s">
        <v>17</v>
      </c>
      <c r="O1438" s="39" t="s">
        <v>2870</v>
      </c>
      <c r="P1438" s="39" t="str">
        <f t="shared" si="22"/>
        <v>CCM Born</v>
      </c>
      <c r="Q1438" s="39">
        <v>1</v>
      </c>
      <c r="R1438" s="68" t="s">
        <v>2</v>
      </c>
    </row>
    <row r="1439" spans="1:18" x14ac:dyDescent="0.3">
      <c r="A1439" s="67" t="s">
        <v>6030</v>
      </c>
      <c r="B1439" s="39" t="s">
        <v>4106</v>
      </c>
      <c r="C1439" s="39"/>
      <c r="D1439" s="39"/>
      <c r="E1439" s="39"/>
      <c r="F1439" s="39"/>
      <c r="G1439" s="39"/>
      <c r="H1439" s="39"/>
      <c r="I1439" s="39"/>
      <c r="J1439" s="39"/>
      <c r="K1439" s="39" t="s">
        <v>35</v>
      </c>
      <c r="L1439" s="39" t="s">
        <v>36</v>
      </c>
      <c r="M1439" s="39" t="s">
        <v>2991</v>
      </c>
      <c r="N1439" s="39" t="s">
        <v>17</v>
      </c>
      <c r="O1439" s="39" t="s">
        <v>2870</v>
      </c>
      <c r="P1439" s="39" t="str">
        <f t="shared" si="22"/>
        <v>CCM Born</v>
      </c>
      <c r="Q1439" s="39">
        <v>1</v>
      </c>
      <c r="R1439" s="68" t="s">
        <v>2</v>
      </c>
    </row>
    <row r="1440" spans="1:18" x14ac:dyDescent="0.3">
      <c r="A1440" s="67" t="s">
        <v>6031</v>
      </c>
      <c r="B1440" s="39" t="s">
        <v>4107</v>
      </c>
      <c r="C1440" s="39"/>
      <c r="D1440" s="39"/>
      <c r="E1440" s="39"/>
      <c r="F1440" s="39"/>
      <c r="G1440" s="39"/>
      <c r="H1440" s="39"/>
      <c r="I1440" s="39"/>
      <c r="J1440" s="39"/>
      <c r="K1440" s="39" t="s">
        <v>28</v>
      </c>
      <c r="L1440" s="39" t="s">
        <v>29</v>
      </c>
      <c r="M1440" s="39" t="s">
        <v>2991</v>
      </c>
      <c r="N1440" s="39" t="s">
        <v>17</v>
      </c>
      <c r="O1440" s="39" t="s">
        <v>2870</v>
      </c>
      <c r="P1440" s="39" t="str">
        <f t="shared" si="22"/>
        <v>CCM Born</v>
      </c>
      <c r="Q1440" s="39">
        <v>1</v>
      </c>
      <c r="R1440" s="68" t="s">
        <v>2</v>
      </c>
    </row>
    <row r="1441" spans="1:18" x14ac:dyDescent="0.3">
      <c r="A1441" s="67" t="s">
        <v>6032</v>
      </c>
      <c r="B1441" s="39" t="s">
        <v>4082</v>
      </c>
      <c r="C1441" s="39"/>
      <c r="D1441" s="39"/>
      <c r="E1441" s="39"/>
      <c r="F1441" s="39"/>
      <c r="G1441" s="39"/>
      <c r="H1441" s="39"/>
      <c r="I1441" s="39"/>
      <c r="J1441" s="39"/>
      <c r="K1441" s="39" t="s">
        <v>6732</v>
      </c>
      <c r="L1441" s="39" t="s">
        <v>6733</v>
      </c>
      <c r="M1441" s="39" t="s">
        <v>2991</v>
      </c>
      <c r="N1441" s="39" t="s">
        <v>17</v>
      </c>
      <c r="O1441" s="39" t="s">
        <v>2870</v>
      </c>
      <c r="P1441" s="39" t="str">
        <f t="shared" si="22"/>
        <v>CCM Born</v>
      </c>
      <c r="Q1441" s="39">
        <v>1</v>
      </c>
      <c r="R1441" s="68" t="s">
        <v>2</v>
      </c>
    </row>
    <row r="1442" spans="1:18" x14ac:dyDescent="0.3">
      <c r="A1442" s="67" t="s">
        <v>6033</v>
      </c>
      <c r="B1442" s="39" t="s">
        <v>4082</v>
      </c>
      <c r="C1442" s="39"/>
      <c r="D1442" s="39"/>
      <c r="E1442" s="39"/>
      <c r="F1442" s="39"/>
      <c r="G1442" s="39"/>
      <c r="H1442" s="39"/>
      <c r="I1442" s="39"/>
      <c r="J1442" s="39"/>
      <c r="K1442" s="39" t="s">
        <v>6732</v>
      </c>
      <c r="L1442" s="39" t="s">
        <v>6733</v>
      </c>
      <c r="M1442" s="39" t="s">
        <v>2991</v>
      </c>
      <c r="N1442" s="39" t="s">
        <v>17</v>
      </c>
      <c r="O1442" s="39" t="s">
        <v>2870</v>
      </c>
      <c r="P1442" s="39" t="str">
        <f t="shared" si="22"/>
        <v>CCM Born</v>
      </c>
      <c r="Q1442" s="39">
        <v>1</v>
      </c>
      <c r="R1442" s="68" t="s">
        <v>2</v>
      </c>
    </row>
    <row r="1443" spans="1:18" x14ac:dyDescent="0.3">
      <c r="A1443" s="67" t="s">
        <v>6034</v>
      </c>
      <c r="B1443" s="39" t="s">
        <v>4082</v>
      </c>
      <c r="C1443" s="39"/>
      <c r="D1443" s="39"/>
      <c r="E1443" s="39"/>
      <c r="F1443" s="39"/>
      <c r="G1443" s="39"/>
      <c r="H1443" s="39"/>
      <c r="I1443" s="39"/>
      <c r="J1443" s="39"/>
      <c r="K1443" s="39" t="s">
        <v>6732</v>
      </c>
      <c r="L1443" s="39" t="s">
        <v>6733</v>
      </c>
      <c r="M1443" s="39" t="s">
        <v>2991</v>
      </c>
      <c r="N1443" s="39" t="s">
        <v>17</v>
      </c>
      <c r="O1443" s="39" t="s">
        <v>2870</v>
      </c>
      <c r="P1443" s="39" t="str">
        <f t="shared" si="22"/>
        <v>CCM Born</v>
      </c>
      <c r="Q1443" s="39">
        <v>1</v>
      </c>
      <c r="R1443" s="68" t="s">
        <v>2</v>
      </c>
    </row>
    <row r="1444" spans="1:18" x14ac:dyDescent="0.3">
      <c r="A1444" s="67" t="s">
        <v>6035</v>
      </c>
      <c r="B1444" s="39" t="s">
        <v>4082</v>
      </c>
      <c r="C1444" s="39"/>
      <c r="D1444" s="39"/>
      <c r="E1444" s="39"/>
      <c r="F1444" s="39"/>
      <c r="G1444" s="39"/>
      <c r="H1444" s="39"/>
      <c r="I1444" s="39"/>
      <c r="J1444" s="39"/>
      <c r="K1444" s="39" t="s">
        <v>6732</v>
      </c>
      <c r="L1444" s="39" t="s">
        <v>6733</v>
      </c>
      <c r="M1444" s="39" t="s">
        <v>2991</v>
      </c>
      <c r="N1444" s="39" t="s">
        <v>17</v>
      </c>
      <c r="O1444" s="39" t="s">
        <v>2870</v>
      </c>
      <c r="P1444" s="39" t="str">
        <f t="shared" si="22"/>
        <v>CCM Born</v>
      </c>
      <c r="Q1444" s="39">
        <v>1</v>
      </c>
      <c r="R1444" s="68" t="s">
        <v>2</v>
      </c>
    </row>
    <row r="1445" spans="1:18" x14ac:dyDescent="0.3">
      <c r="A1445" s="67" t="s">
        <v>6036</v>
      </c>
      <c r="B1445" s="39" t="s">
        <v>4108</v>
      </c>
      <c r="C1445" s="39"/>
      <c r="D1445" s="39"/>
      <c r="E1445" s="39"/>
      <c r="F1445" s="39"/>
      <c r="G1445" s="39"/>
      <c r="H1445" s="39"/>
      <c r="I1445" s="39"/>
      <c r="J1445" s="39"/>
      <c r="K1445" s="39" t="s">
        <v>35</v>
      </c>
      <c r="L1445" s="39" t="s">
        <v>36</v>
      </c>
      <c r="M1445" s="39" t="s">
        <v>2991</v>
      </c>
      <c r="N1445" s="39" t="s">
        <v>17</v>
      </c>
      <c r="O1445" s="39" t="s">
        <v>2870</v>
      </c>
      <c r="P1445" s="39" t="str">
        <f t="shared" si="22"/>
        <v>CCM Born</v>
      </c>
      <c r="Q1445" s="39">
        <v>1</v>
      </c>
      <c r="R1445" s="68" t="s">
        <v>2</v>
      </c>
    </row>
    <row r="1446" spans="1:18" x14ac:dyDescent="0.3">
      <c r="A1446" s="67" t="s">
        <v>6037</v>
      </c>
      <c r="B1446" s="39" t="s">
        <v>4109</v>
      </c>
      <c r="C1446" s="39"/>
      <c r="D1446" s="39"/>
      <c r="E1446" s="39"/>
      <c r="F1446" s="39"/>
      <c r="G1446" s="39"/>
      <c r="H1446" s="39"/>
      <c r="I1446" s="39"/>
      <c r="J1446" s="39"/>
      <c r="K1446" s="39" t="s">
        <v>4110</v>
      </c>
      <c r="L1446" s="39" t="s">
        <v>6716</v>
      </c>
      <c r="M1446" s="39" t="s">
        <v>2991</v>
      </c>
      <c r="N1446" s="39" t="s">
        <v>17</v>
      </c>
      <c r="O1446" s="39" t="s">
        <v>2870</v>
      </c>
      <c r="P1446" s="39" t="str">
        <f t="shared" si="22"/>
        <v>CCM Born</v>
      </c>
      <c r="Q1446" s="39">
        <v>1</v>
      </c>
      <c r="R1446" s="68" t="s">
        <v>2</v>
      </c>
    </row>
    <row r="1447" spans="1:18" x14ac:dyDescent="0.3">
      <c r="A1447" s="67" t="s">
        <v>6038</v>
      </c>
      <c r="B1447" s="39" t="s">
        <v>4111</v>
      </c>
      <c r="C1447" s="39"/>
      <c r="D1447" s="39"/>
      <c r="E1447" s="39"/>
      <c r="F1447" s="39"/>
      <c r="G1447" s="39"/>
      <c r="H1447" s="39"/>
      <c r="I1447" s="39"/>
      <c r="J1447" s="39"/>
      <c r="K1447" s="39" t="s">
        <v>28</v>
      </c>
      <c r="L1447" s="39" t="s">
        <v>29</v>
      </c>
      <c r="M1447" s="39" t="s">
        <v>2991</v>
      </c>
      <c r="N1447" s="39" t="s">
        <v>17</v>
      </c>
      <c r="O1447" s="39" t="s">
        <v>2870</v>
      </c>
      <c r="P1447" s="39" t="str">
        <f t="shared" si="22"/>
        <v>CCM Born</v>
      </c>
      <c r="Q1447" s="39">
        <v>1</v>
      </c>
      <c r="R1447" s="68" t="s">
        <v>2</v>
      </c>
    </row>
    <row r="1448" spans="1:18" x14ac:dyDescent="0.3">
      <c r="A1448" s="67" t="s">
        <v>6039</v>
      </c>
      <c r="B1448" s="39" t="s">
        <v>4112</v>
      </c>
      <c r="C1448" s="39"/>
      <c r="D1448" s="39"/>
      <c r="E1448" s="39"/>
      <c r="F1448" s="39"/>
      <c r="G1448" s="39"/>
      <c r="H1448" s="39"/>
      <c r="I1448" s="39"/>
      <c r="J1448" s="39"/>
      <c r="K1448" s="39" t="s">
        <v>35</v>
      </c>
      <c r="L1448" s="39" t="s">
        <v>36</v>
      </c>
      <c r="M1448" s="39" t="s">
        <v>2991</v>
      </c>
      <c r="N1448" s="39" t="s">
        <v>17</v>
      </c>
      <c r="O1448" s="39" t="s">
        <v>2870</v>
      </c>
      <c r="P1448" s="39" t="str">
        <f t="shared" si="22"/>
        <v>CCM Born</v>
      </c>
      <c r="Q1448" s="39">
        <v>1</v>
      </c>
      <c r="R1448" s="68" t="s">
        <v>2</v>
      </c>
    </row>
    <row r="1449" spans="1:18" x14ac:dyDescent="0.3">
      <c r="A1449" s="67" t="s">
        <v>6040</v>
      </c>
      <c r="B1449" s="39" t="s">
        <v>4113</v>
      </c>
      <c r="C1449" s="39"/>
      <c r="D1449" s="39"/>
      <c r="E1449" s="39"/>
      <c r="F1449" s="39"/>
      <c r="G1449" s="39"/>
      <c r="H1449" s="39"/>
      <c r="I1449" s="39"/>
      <c r="J1449" s="39"/>
      <c r="K1449" s="39" t="s">
        <v>35</v>
      </c>
      <c r="L1449" s="39" t="s">
        <v>36</v>
      </c>
      <c r="M1449" s="39" t="s">
        <v>2991</v>
      </c>
      <c r="N1449" s="39" t="s">
        <v>17</v>
      </c>
      <c r="O1449" s="39" t="s">
        <v>2870</v>
      </c>
      <c r="P1449" s="39" t="str">
        <f t="shared" si="22"/>
        <v>CCM Born</v>
      </c>
      <c r="Q1449" s="39">
        <v>1</v>
      </c>
      <c r="R1449" s="68" t="s">
        <v>2</v>
      </c>
    </row>
    <row r="1450" spans="1:18" x14ac:dyDescent="0.3">
      <c r="A1450" s="67" t="s">
        <v>6041</v>
      </c>
      <c r="B1450" s="39" t="s">
        <v>4114</v>
      </c>
      <c r="C1450" s="39"/>
      <c r="D1450" s="39"/>
      <c r="E1450" s="39"/>
      <c r="F1450" s="39"/>
      <c r="G1450" s="39"/>
      <c r="H1450" s="39"/>
      <c r="I1450" s="39"/>
      <c r="J1450" s="39"/>
      <c r="K1450" s="39" t="s">
        <v>35</v>
      </c>
      <c r="L1450" s="39" t="s">
        <v>36</v>
      </c>
      <c r="M1450" s="39" t="s">
        <v>2991</v>
      </c>
      <c r="N1450" s="39" t="s">
        <v>17</v>
      </c>
      <c r="O1450" s="39" t="s">
        <v>2870</v>
      </c>
      <c r="P1450" s="39" t="str">
        <f t="shared" si="22"/>
        <v>CCM Born</v>
      </c>
      <c r="Q1450" s="39">
        <v>1</v>
      </c>
      <c r="R1450" s="68" t="s">
        <v>2</v>
      </c>
    </row>
    <row r="1451" spans="1:18" x14ac:dyDescent="0.3">
      <c r="A1451" s="67" t="s">
        <v>6042</v>
      </c>
      <c r="B1451" s="39" t="s">
        <v>4115</v>
      </c>
      <c r="C1451" s="39"/>
      <c r="D1451" s="39"/>
      <c r="E1451" s="39"/>
      <c r="F1451" s="39"/>
      <c r="G1451" s="39"/>
      <c r="H1451" s="39"/>
      <c r="I1451" s="39"/>
      <c r="J1451" s="39"/>
      <c r="K1451" s="39" t="s">
        <v>4116</v>
      </c>
      <c r="L1451" s="39" t="s">
        <v>6717</v>
      </c>
      <c r="M1451" s="39" t="s">
        <v>2991</v>
      </c>
      <c r="N1451" s="39" t="s">
        <v>17</v>
      </c>
      <c r="O1451" s="39" t="s">
        <v>2870</v>
      </c>
      <c r="P1451" s="39" t="str">
        <f t="shared" si="22"/>
        <v>CCM Born</v>
      </c>
      <c r="Q1451" s="39">
        <v>1</v>
      </c>
      <c r="R1451" s="68" t="s">
        <v>2</v>
      </c>
    </row>
    <row r="1452" spans="1:18" x14ac:dyDescent="0.3">
      <c r="A1452" s="67" t="s">
        <v>6043</v>
      </c>
      <c r="B1452" s="39" t="s">
        <v>4117</v>
      </c>
      <c r="C1452" s="39"/>
      <c r="D1452" s="39"/>
      <c r="E1452" s="39"/>
      <c r="F1452" s="39"/>
      <c r="G1452" s="39"/>
      <c r="H1452" s="39"/>
      <c r="I1452" s="39"/>
      <c r="J1452" s="39"/>
      <c r="K1452" s="39" t="s">
        <v>4116</v>
      </c>
      <c r="L1452" s="39" t="s">
        <v>6717</v>
      </c>
      <c r="M1452" s="39" t="s">
        <v>2991</v>
      </c>
      <c r="N1452" s="39" t="s">
        <v>17</v>
      </c>
      <c r="O1452" s="39" t="s">
        <v>2870</v>
      </c>
      <c r="P1452" s="39" t="str">
        <f t="shared" si="22"/>
        <v>CCM Born</v>
      </c>
      <c r="Q1452" s="39">
        <v>1</v>
      </c>
      <c r="R1452" s="68" t="s">
        <v>2</v>
      </c>
    </row>
    <row r="1453" spans="1:18" x14ac:dyDescent="0.3">
      <c r="A1453" s="67" t="s">
        <v>6044</v>
      </c>
      <c r="B1453" s="39" t="s">
        <v>4118</v>
      </c>
      <c r="C1453" s="39"/>
      <c r="D1453" s="39"/>
      <c r="E1453" s="39"/>
      <c r="F1453" s="39"/>
      <c r="G1453" s="39"/>
      <c r="H1453" s="39"/>
      <c r="I1453" s="39"/>
      <c r="J1453" s="39"/>
      <c r="K1453" s="39" t="s">
        <v>4116</v>
      </c>
      <c r="L1453" s="39" t="s">
        <v>6717</v>
      </c>
      <c r="M1453" s="39" t="s">
        <v>2991</v>
      </c>
      <c r="N1453" s="39" t="s">
        <v>17</v>
      </c>
      <c r="O1453" s="39" t="s">
        <v>2870</v>
      </c>
      <c r="P1453" s="39" t="str">
        <f t="shared" si="22"/>
        <v>CCM Born</v>
      </c>
      <c r="Q1453" s="39">
        <v>1</v>
      </c>
      <c r="R1453" s="68" t="s">
        <v>2</v>
      </c>
    </row>
    <row r="1454" spans="1:18" x14ac:dyDescent="0.3">
      <c r="A1454" s="67" t="s">
        <v>6045</v>
      </c>
      <c r="B1454" s="39" t="s">
        <v>4119</v>
      </c>
      <c r="C1454" s="39"/>
      <c r="D1454" s="39"/>
      <c r="E1454" s="39"/>
      <c r="F1454" s="39"/>
      <c r="G1454" s="39"/>
      <c r="H1454" s="39"/>
      <c r="I1454" s="39"/>
      <c r="J1454" s="39"/>
      <c r="K1454" s="39" t="s">
        <v>4116</v>
      </c>
      <c r="L1454" s="39" t="s">
        <v>6717</v>
      </c>
      <c r="M1454" s="39" t="s">
        <v>2991</v>
      </c>
      <c r="N1454" s="39" t="s">
        <v>17</v>
      </c>
      <c r="O1454" s="39" t="s">
        <v>2870</v>
      </c>
      <c r="P1454" s="39" t="str">
        <f t="shared" si="22"/>
        <v>CCM Born</v>
      </c>
      <c r="Q1454" s="39">
        <v>1</v>
      </c>
      <c r="R1454" s="68" t="s">
        <v>2</v>
      </c>
    </row>
    <row r="1455" spans="1:18" x14ac:dyDescent="0.3">
      <c r="A1455" s="67" t="s">
        <v>6046</v>
      </c>
      <c r="B1455" s="39" t="s">
        <v>4120</v>
      </c>
      <c r="C1455" s="39"/>
      <c r="D1455" s="39"/>
      <c r="E1455" s="39"/>
      <c r="F1455" s="39"/>
      <c r="G1455" s="39"/>
      <c r="H1455" s="39"/>
      <c r="I1455" s="39"/>
      <c r="J1455" s="39"/>
      <c r="K1455" s="39" t="s">
        <v>28</v>
      </c>
      <c r="L1455" s="39" t="s">
        <v>29</v>
      </c>
      <c r="M1455" s="39" t="s">
        <v>2991</v>
      </c>
      <c r="N1455" s="39" t="s">
        <v>17</v>
      </c>
      <c r="O1455" s="39" t="s">
        <v>2870</v>
      </c>
      <c r="P1455" s="39" t="str">
        <f t="shared" si="22"/>
        <v>CCM Born</v>
      </c>
      <c r="Q1455" s="39">
        <v>1</v>
      </c>
      <c r="R1455" s="68" t="s">
        <v>2</v>
      </c>
    </row>
    <row r="1456" spans="1:18" x14ac:dyDescent="0.3">
      <c r="A1456" s="67" t="s">
        <v>6047</v>
      </c>
      <c r="B1456" s="39" t="s">
        <v>4082</v>
      </c>
      <c r="C1456" s="39"/>
      <c r="D1456" s="39"/>
      <c r="E1456" s="39"/>
      <c r="F1456" s="39"/>
      <c r="G1456" s="39"/>
      <c r="H1456" s="39"/>
      <c r="I1456" s="39"/>
      <c r="J1456" s="39"/>
      <c r="K1456" s="39" t="s">
        <v>6732</v>
      </c>
      <c r="L1456" s="39" t="s">
        <v>6733</v>
      </c>
      <c r="M1456" s="39" t="s">
        <v>2991</v>
      </c>
      <c r="N1456" s="39" t="s">
        <v>17</v>
      </c>
      <c r="O1456" s="39" t="s">
        <v>2870</v>
      </c>
      <c r="P1456" s="39" t="str">
        <f t="shared" si="22"/>
        <v>CCM Born</v>
      </c>
      <c r="Q1456" s="39">
        <v>1</v>
      </c>
      <c r="R1456" s="68" t="s">
        <v>2</v>
      </c>
    </row>
    <row r="1457" spans="1:18" x14ac:dyDescent="0.3">
      <c r="A1457" s="67" t="s">
        <v>6048</v>
      </c>
      <c r="B1457" s="39" t="s">
        <v>4082</v>
      </c>
      <c r="C1457" s="39"/>
      <c r="D1457" s="39"/>
      <c r="E1457" s="39"/>
      <c r="F1457" s="39"/>
      <c r="G1457" s="39"/>
      <c r="H1457" s="39"/>
      <c r="I1457" s="39"/>
      <c r="J1457" s="39"/>
      <c r="K1457" s="39" t="s">
        <v>6732</v>
      </c>
      <c r="L1457" s="39" t="s">
        <v>6733</v>
      </c>
      <c r="M1457" s="39" t="s">
        <v>2991</v>
      </c>
      <c r="N1457" s="39" t="s">
        <v>17</v>
      </c>
      <c r="O1457" s="39" t="s">
        <v>2870</v>
      </c>
      <c r="P1457" s="39" t="str">
        <f t="shared" si="22"/>
        <v>CCM Born</v>
      </c>
      <c r="Q1457" s="39">
        <v>1</v>
      </c>
      <c r="R1457" s="68" t="s">
        <v>2</v>
      </c>
    </row>
    <row r="1458" spans="1:18" x14ac:dyDescent="0.3">
      <c r="A1458" s="67" t="s">
        <v>6049</v>
      </c>
      <c r="B1458" s="39" t="s">
        <v>4082</v>
      </c>
      <c r="C1458" s="39"/>
      <c r="D1458" s="39"/>
      <c r="E1458" s="39"/>
      <c r="F1458" s="39"/>
      <c r="G1458" s="39"/>
      <c r="H1458" s="39"/>
      <c r="I1458" s="39"/>
      <c r="J1458" s="39"/>
      <c r="K1458" s="39" t="s">
        <v>6732</v>
      </c>
      <c r="L1458" s="39" t="s">
        <v>6733</v>
      </c>
      <c r="M1458" s="39" t="s">
        <v>2991</v>
      </c>
      <c r="N1458" s="39" t="s">
        <v>17</v>
      </c>
      <c r="O1458" s="39" t="s">
        <v>2870</v>
      </c>
      <c r="P1458" s="39" t="str">
        <f t="shared" si="22"/>
        <v>CCM Born</v>
      </c>
      <c r="Q1458" s="39">
        <v>1</v>
      </c>
      <c r="R1458" s="68" t="s">
        <v>2</v>
      </c>
    </row>
    <row r="1459" spans="1:18" x14ac:dyDescent="0.3">
      <c r="A1459" s="67" t="s">
        <v>6050</v>
      </c>
      <c r="B1459" s="39" t="s">
        <v>4082</v>
      </c>
      <c r="C1459" s="39"/>
      <c r="D1459" s="39"/>
      <c r="E1459" s="39"/>
      <c r="F1459" s="39"/>
      <c r="G1459" s="39"/>
      <c r="H1459" s="39"/>
      <c r="I1459" s="39"/>
      <c r="J1459" s="39"/>
      <c r="K1459" s="39" t="s">
        <v>6732</v>
      </c>
      <c r="L1459" s="39" t="s">
        <v>6733</v>
      </c>
      <c r="M1459" s="39" t="s">
        <v>2991</v>
      </c>
      <c r="N1459" s="39" t="s">
        <v>17</v>
      </c>
      <c r="O1459" s="39" t="s">
        <v>2870</v>
      </c>
      <c r="P1459" s="39" t="str">
        <f t="shared" si="22"/>
        <v>CCM Born</v>
      </c>
      <c r="Q1459" s="39">
        <v>1</v>
      </c>
      <c r="R1459" s="68" t="s">
        <v>2</v>
      </c>
    </row>
    <row r="1460" spans="1:18" x14ac:dyDescent="0.3">
      <c r="A1460" s="67" t="s">
        <v>6051</v>
      </c>
      <c r="B1460" s="39" t="s">
        <v>4121</v>
      </c>
      <c r="C1460" s="39"/>
      <c r="D1460" s="39"/>
      <c r="E1460" s="39"/>
      <c r="F1460" s="39"/>
      <c r="G1460" s="39"/>
      <c r="H1460" s="39"/>
      <c r="I1460" s="39"/>
      <c r="J1460" s="39"/>
      <c r="K1460" s="39" t="s">
        <v>899</v>
      </c>
      <c r="L1460" s="39" t="s">
        <v>900</v>
      </c>
      <c r="M1460" s="39" t="s">
        <v>2991</v>
      </c>
      <c r="N1460" s="39" t="s">
        <v>17</v>
      </c>
      <c r="O1460" s="39" t="s">
        <v>2870</v>
      </c>
      <c r="P1460" s="39" t="str">
        <f t="shared" si="22"/>
        <v>CCM Born</v>
      </c>
      <c r="Q1460" s="39">
        <v>1</v>
      </c>
      <c r="R1460" s="68" t="s">
        <v>2</v>
      </c>
    </row>
    <row r="1461" spans="1:18" x14ac:dyDescent="0.3">
      <c r="A1461" s="67" t="s">
        <v>6052</v>
      </c>
      <c r="B1461" s="39" t="s">
        <v>4122</v>
      </c>
      <c r="C1461" s="39"/>
      <c r="D1461" s="39"/>
      <c r="E1461" s="39"/>
      <c r="F1461" s="39"/>
      <c r="G1461" s="39"/>
      <c r="H1461" s="39"/>
      <c r="I1461" s="39"/>
      <c r="J1461" s="39"/>
      <c r="K1461" s="39" t="s">
        <v>28</v>
      </c>
      <c r="L1461" s="39" t="s">
        <v>29</v>
      </c>
      <c r="M1461" s="39" t="s">
        <v>2991</v>
      </c>
      <c r="N1461" s="39" t="s">
        <v>17</v>
      </c>
      <c r="O1461" s="39" t="s">
        <v>2870</v>
      </c>
      <c r="P1461" s="39" t="str">
        <f t="shared" si="22"/>
        <v>CCM Born</v>
      </c>
      <c r="Q1461" s="39">
        <v>1</v>
      </c>
      <c r="R1461" s="68" t="s">
        <v>2</v>
      </c>
    </row>
    <row r="1462" spans="1:18" x14ac:dyDescent="0.3">
      <c r="A1462" s="67" t="s">
        <v>6053</v>
      </c>
      <c r="B1462" s="39" t="s">
        <v>4123</v>
      </c>
      <c r="C1462" s="39"/>
      <c r="D1462" s="39"/>
      <c r="E1462" s="39"/>
      <c r="F1462" s="39"/>
      <c r="G1462" s="39"/>
      <c r="H1462" s="39"/>
      <c r="I1462" s="39"/>
      <c r="J1462" s="39"/>
      <c r="K1462" s="39" t="s">
        <v>899</v>
      </c>
      <c r="L1462" s="39" t="s">
        <v>900</v>
      </c>
      <c r="M1462" s="39" t="s">
        <v>2991</v>
      </c>
      <c r="N1462" s="39" t="s">
        <v>17</v>
      </c>
      <c r="O1462" s="39" t="s">
        <v>2870</v>
      </c>
      <c r="P1462" s="39" t="str">
        <f t="shared" si="22"/>
        <v>CCM Born</v>
      </c>
      <c r="Q1462" s="39">
        <v>1</v>
      </c>
      <c r="R1462" s="68" t="s">
        <v>2</v>
      </c>
    </row>
    <row r="1463" spans="1:18" x14ac:dyDescent="0.3">
      <c r="A1463" s="67" t="s">
        <v>6054</v>
      </c>
      <c r="B1463" s="39" t="s">
        <v>4124</v>
      </c>
      <c r="C1463" s="39"/>
      <c r="D1463" s="39"/>
      <c r="E1463" s="39"/>
      <c r="F1463" s="39"/>
      <c r="G1463" s="39"/>
      <c r="H1463" s="39"/>
      <c r="I1463" s="39"/>
      <c r="J1463" s="39"/>
      <c r="K1463" s="39" t="s">
        <v>899</v>
      </c>
      <c r="L1463" s="39" t="s">
        <v>900</v>
      </c>
      <c r="M1463" s="39" t="s">
        <v>2991</v>
      </c>
      <c r="N1463" s="39" t="s">
        <v>17</v>
      </c>
      <c r="O1463" s="39" t="s">
        <v>2870</v>
      </c>
      <c r="P1463" s="39" t="str">
        <f t="shared" si="22"/>
        <v>CCM Born</v>
      </c>
      <c r="Q1463" s="39">
        <v>1</v>
      </c>
      <c r="R1463" s="68" t="s">
        <v>2</v>
      </c>
    </row>
    <row r="1464" spans="1:18" x14ac:dyDescent="0.3">
      <c r="A1464" s="67" t="s">
        <v>6055</v>
      </c>
      <c r="B1464" s="39" t="s">
        <v>4082</v>
      </c>
      <c r="C1464" s="39"/>
      <c r="D1464" s="39"/>
      <c r="E1464" s="39"/>
      <c r="F1464" s="39"/>
      <c r="G1464" s="39"/>
      <c r="H1464" s="39"/>
      <c r="I1464" s="39"/>
      <c r="J1464" s="39"/>
      <c r="K1464" s="39" t="s">
        <v>6732</v>
      </c>
      <c r="L1464" s="39" t="s">
        <v>6733</v>
      </c>
      <c r="M1464" s="39" t="s">
        <v>2991</v>
      </c>
      <c r="N1464" s="39" t="s">
        <v>17</v>
      </c>
      <c r="O1464" s="39" t="s">
        <v>2870</v>
      </c>
      <c r="P1464" s="39" t="str">
        <f t="shared" si="22"/>
        <v>CCM Born</v>
      </c>
      <c r="Q1464" s="39">
        <v>2</v>
      </c>
      <c r="R1464" s="68" t="s">
        <v>2</v>
      </c>
    </row>
    <row r="1465" spans="1:18" x14ac:dyDescent="0.3">
      <c r="A1465" s="67" t="s">
        <v>6056</v>
      </c>
      <c r="B1465" s="39" t="s">
        <v>4082</v>
      </c>
      <c r="C1465" s="39"/>
      <c r="D1465" s="39"/>
      <c r="E1465" s="39"/>
      <c r="F1465" s="39"/>
      <c r="G1465" s="39"/>
      <c r="H1465" s="39"/>
      <c r="I1465" s="39"/>
      <c r="J1465" s="39"/>
      <c r="K1465" s="39" t="s">
        <v>6732</v>
      </c>
      <c r="L1465" s="39" t="s">
        <v>6733</v>
      </c>
      <c r="M1465" s="39" t="s">
        <v>2991</v>
      </c>
      <c r="N1465" s="39" t="s">
        <v>17</v>
      </c>
      <c r="O1465" s="39" t="s">
        <v>2870</v>
      </c>
      <c r="P1465" s="39" t="str">
        <f t="shared" si="22"/>
        <v>CCM Born</v>
      </c>
      <c r="Q1465" s="39">
        <v>1</v>
      </c>
      <c r="R1465" s="68" t="s">
        <v>2</v>
      </c>
    </row>
    <row r="1466" spans="1:18" x14ac:dyDescent="0.3">
      <c r="A1466" s="67" t="s">
        <v>6057</v>
      </c>
      <c r="B1466" s="39" t="s">
        <v>4125</v>
      </c>
      <c r="C1466" s="39"/>
      <c r="D1466" s="39"/>
      <c r="E1466" s="39"/>
      <c r="F1466" s="39"/>
      <c r="G1466" s="39"/>
      <c r="H1466" s="39"/>
      <c r="I1466" s="39"/>
      <c r="J1466" s="39"/>
      <c r="K1466" s="39" t="s">
        <v>4116</v>
      </c>
      <c r="L1466" s="39" t="s">
        <v>6717</v>
      </c>
      <c r="M1466" s="39" t="s">
        <v>2991</v>
      </c>
      <c r="N1466" s="39" t="s">
        <v>17</v>
      </c>
      <c r="O1466" s="39" t="s">
        <v>2870</v>
      </c>
      <c r="P1466" s="39" t="str">
        <f t="shared" si="22"/>
        <v>CCM Born</v>
      </c>
      <c r="Q1466" s="39">
        <v>1</v>
      </c>
      <c r="R1466" s="68" t="s">
        <v>2</v>
      </c>
    </row>
    <row r="1467" spans="1:18" x14ac:dyDescent="0.3">
      <c r="A1467" s="67" t="s">
        <v>6058</v>
      </c>
      <c r="B1467" s="39" t="s">
        <v>4126</v>
      </c>
      <c r="C1467" s="39"/>
      <c r="D1467" s="39"/>
      <c r="E1467" s="39"/>
      <c r="F1467" s="39"/>
      <c r="G1467" s="39"/>
      <c r="H1467" s="39"/>
      <c r="I1467" s="39"/>
      <c r="J1467" s="39"/>
      <c r="K1467" s="39" t="s">
        <v>4116</v>
      </c>
      <c r="L1467" s="39" t="s">
        <v>6717</v>
      </c>
      <c r="M1467" s="39" t="s">
        <v>2991</v>
      </c>
      <c r="N1467" s="39" t="s">
        <v>17</v>
      </c>
      <c r="O1467" s="39" t="s">
        <v>2870</v>
      </c>
      <c r="P1467" s="39" t="str">
        <f t="shared" si="22"/>
        <v>CCM Born</v>
      </c>
      <c r="Q1467" s="39">
        <v>1</v>
      </c>
      <c r="R1467" s="68" t="s">
        <v>2</v>
      </c>
    </row>
    <row r="1468" spans="1:18" x14ac:dyDescent="0.3">
      <c r="A1468" s="67" t="s">
        <v>6059</v>
      </c>
      <c r="B1468" s="39" t="s">
        <v>4127</v>
      </c>
      <c r="C1468" s="39"/>
      <c r="D1468" s="39"/>
      <c r="E1468" s="39"/>
      <c r="F1468" s="39"/>
      <c r="G1468" s="39"/>
      <c r="H1468" s="39"/>
      <c r="I1468" s="39"/>
      <c r="J1468" s="39"/>
      <c r="K1468" s="39" t="s">
        <v>4116</v>
      </c>
      <c r="L1468" s="39" t="s">
        <v>6717</v>
      </c>
      <c r="M1468" s="39" t="s">
        <v>2991</v>
      </c>
      <c r="N1468" s="39" t="s">
        <v>17</v>
      </c>
      <c r="O1468" s="39" t="s">
        <v>2870</v>
      </c>
      <c r="P1468" s="39" t="str">
        <f t="shared" si="22"/>
        <v>CCM Born</v>
      </c>
      <c r="Q1468" s="39">
        <v>1</v>
      </c>
      <c r="R1468" s="68" t="s">
        <v>2</v>
      </c>
    </row>
    <row r="1469" spans="1:18" x14ac:dyDescent="0.3">
      <c r="A1469" s="67" t="s">
        <v>6060</v>
      </c>
      <c r="B1469" s="39" t="s">
        <v>4128</v>
      </c>
      <c r="C1469" s="39"/>
      <c r="D1469" s="39"/>
      <c r="E1469" s="39"/>
      <c r="F1469" s="39"/>
      <c r="G1469" s="39"/>
      <c r="H1469" s="39"/>
      <c r="I1469" s="39"/>
      <c r="J1469" s="39"/>
      <c r="K1469" s="39" t="s">
        <v>28</v>
      </c>
      <c r="L1469" s="39" t="s">
        <v>29</v>
      </c>
      <c r="M1469" s="39" t="s">
        <v>2991</v>
      </c>
      <c r="N1469" s="39" t="s">
        <v>17</v>
      </c>
      <c r="O1469" s="39" t="s">
        <v>2870</v>
      </c>
      <c r="P1469" s="39" t="str">
        <f t="shared" si="22"/>
        <v>CCM Born</v>
      </c>
      <c r="Q1469" s="39">
        <v>1</v>
      </c>
      <c r="R1469" s="68" t="s">
        <v>2</v>
      </c>
    </row>
    <row r="1470" spans="1:18" x14ac:dyDescent="0.3">
      <c r="A1470" s="67" t="s">
        <v>6061</v>
      </c>
      <c r="B1470" s="39" t="s">
        <v>4082</v>
      </c>
      <c r="C1470" s="39"/>
      <c r="D1470" s="39"/>
      <c r="E1470" s="39"/>
      <c r="F1470" s="39"/>
      <c r="G1470" s="39"/>
      <c r="H1470" s="39"/>
      <c r="I1470" s="39"/>
      <c r="J1470" s="39"/>
      <c r="K1470" s="39" t="s">
        <v>6732</v>
      </c>
      <c r="L1470" s="39" t="s">
        <v>6733</v>
      </c>
      <c r="M1470" s="39" t="s">
        <v>2991</v>
      </c>
      <c r="N1470" s="39" t="s">
        <v>17</v>
      </c>
      <c r="O1470" s="39" t="s">
        <v>2870</v>
      </c>
      <c r="P1470" s="39" t="str">
        <f t="shared" si="22"/>
        <v>CCM Born</v>
      </c>
      <c r="Q1470" s="39">
        <v>1</v>
      </c>
      <c r="R1470" s="68" t="s">
        <v>2</v>
      </c>
    </row>
    <row r="1471" spans="1:18" x14ac:dyDescent="0.3">
      <c r="A1471" s="67" t="s">
        <v>6062</v>
      </c>
      <c r="B1471" s="39" t="s">
        <v>4129</v>
      </c>
      <c r="C1471" s="39"/>
      <c r="D1471" s="39"/>
      <c r="E1471" s="39"/>
      <c r="F1471" s="39"/>
      <c r="G1471" s="39"/>
      <c r="H1471" s="39"/>
      <c r="I1471" s="39"/>
      <c r="J1471" s="39"/>
      <c r="K1471" s="39" t="s">
        <v>246</v>
      </c>
      <c r="L1471" s="39" t="s">
        <v>247</v>
      </c>
      <c r="M1471" s="39" t="s">
        <v>2884</v>
      </c>
      <c r="N1471" s="39" t="s">
        <v>139</v>
      </c>
      <c r="O1471" s="39" t="s">
        <v>2870</v>
      </c>
      <c r="P1471" s="39" t="str">
        <f t="shared" si="22"/>
        <v>CCM Born</v>
      </c>
      <c r="Q1471" s="39">
        <v>5</v>
      </c>
      <c r="R1471" s="68" t="s">
        <v>2</v>
      </c>
    </row>
    <row r="1472" spans="1:18" x14ac:dyDescent="0.3">
      <c r="A1472" s="67" t="s">
        <v>6063</v>
      </c>
      <c r="B1472" s="39" t="s">
        <v>4130</v>
      </c>
      <c r="C1472" s="39"/>
      <c r="D1472" s="39"/>
      <c r="E1472" s="39"/>
      <c r="F1472" s="39"/>
      <c r="G1472" s="39"/>
      <c r="H1472" s="39"/>
      <c r="I1472" s="39"/>
      <c r="J1472" s="39"/>
      <c r="K1472" s="39" t="s">
        <v>246</v>
      </c>
      <c r="L1472" s="39" t="s">
        <v>247</v>
      </c>
      <c r="M1472" s="39" t="s">
        <v>2884</v>
      </c>
      <c r="N1472" s="39" t="s">
        <v>139</v>
      </c>
      <c r="O1472" s="39" t="s">
        <v>2870</v>
      </c>
      <c r="P1472" s="39" t="str">
        <f t="shared" si="22"/>
        <v>CCM Born</v>
      </c>
      <c r="Q1472" s="39">
        <v>6</v>
      </c>
      <c r="R1472" s="68" t="s">
        <v>2</v>
      </c>
    </row>
    <row r="1473" spans="1:18" x14ac:dyDescent="0.3">
      <c r="A1473" s="67" t="s">
        <v>6064</v>
      </c>
      <c r="B1473" s="39" t="s">
        <v>4131</v>
      </c>
      <c r="C1473" s="39"/>
      <c r="D1473" s="39"/>
      <c r="E1473" s="39"/>
      <c r="F1473" s="39"/>
      <c r="G1473" s="39"/>
      <c r="H1473" s="39"/>
      <c r="I1473" s="39"/>
      <c r="J1473" s="39"/>
      <c r="K1473" s="39" t="s">
        <v>246</v>
      </c>
      <c r="L1473" s="39" t="s">
        <v>247</v>
      </c>
      <c r="M1473" s="39" t="s">
        <v>2884</v>
      </c>
      <c r="N1473" s="39" t="s">
        <v>139</v>
      </c>
      <c r="O1473" s="39" t="s">
        <v>2870</v>
      </c>
      <c r="P1473" s="39" t="str">
        <f t="shared" si="22"/>
        <v>CCM Born</v>
      </c>
      <c r="Q1473" s="39">
        <v>4</v>
      </c>
      <c r="R1473" s="68" t="s">
        <v>2</v>
      </c>
    </row>
    <row r="1474" spans="1:18" x14ac:dyDescent="0.3">
      <c r="A1474" s="67" t="s">
        <v>6065</v>
      </c>
      <c r="B1474" s="39" t="s">
        <v>4132</v>
      </c>
      <c r="C1474" s="39"/>
      <c r="D1474" s="39"/>
      <c r="E1474" s="39"/>
      <c r="F1474" s="39"/>
      <c r="G1474" s="39"/>
      <c r="H1474" s="39"/>
      <c r="I1474" s="39"/>
      <c r="J1474" s="39"/>
      <c r="K1474" s="39" t="s">
        <v>246</v>
      </c>
      <c r="L1474" s="39" t="s">
        <v>247</v>
      </c>
      <c r="M1474" s="39" t="s">
        <v>2884</v>
      </c>
      <c r="N1474" s="39" t="s">
        <v>139</v>
      </c>
      <c r="O1474" s="39" t="s">
        <v>2870</v>
      </c>
      <c r="P1474" s="39" t="str">
        <f t="shared" si="22"/>
        <v>CCM Born</v>
      </c>
      <c r="Q1474" s="39">
        <v>1</v>
      </c>
      <c r="R1474" s="68" t="s">
        <v>2</v>
      </c>
    </row>
    <row r="1475" spans="1:18" x14ac:dyDescent="0.3">
      <c r="A1475" s="67" t="s">
        <v>6066</v>
      </c>
      <c r="B1475" s="39" t="s">
        <v>4133</v>
      </c>
      <c r="C1475" s="39"/>
      <c r="D1475" s="39"/>
      <c r="E1475" s="39"/>
      <c r="F1475" s="39"/>
      <c r="G1475" s="39"/>
      <c r="H1475" s="39"/>
      <c r="I1475" s="39"/>
      <c r="J1475" s="39"/>
      <c r="K1475" s="39" t="s">
        <v>204</v>
      </c>
      <c r="L1475" s="39" t="s">
        <v>205</v>
      </c>
      <c r="M1475" s="39" t="s">
        <v>2884</v>
      </c>
      <c r="N1475" s="39" t="s">
        <v>139</v>
      </c>
      <c r="O1475" s="39" t="s">
        <v>2870</v>
      </c>
      <c r="P1475" s="39" t="str">
        <f t="shared" si="22"/>
        <v>CCM Born</v>
      </c>
      <c r="Q1475" s="39">
        <v>1</v>
      </c>
      <c r="R1475" s="68" t="s">
        <v>2</v>
      </c>
    </row>
    <row r="1476" spans="1:18" x14ac:dyDescent="0.3">
      <c r="A1476" s="67" t="s">
        <v>6067</v>
      </c>
      <c r="B1476" s="39" t="s">
        <v>4134</v>
      </c>
      <c r="C1476" s="39"/>
      <c r="D1476" s="39"/>
      <c r="E1476" s="39"/>
      <c r="F1476" s="39"/>
      <c r="G1476" s="39"/>
      <c r="H1476" s="39"/>
      <c r="I1476" s="39"/>
      <c r="J1476" s="39"/>
      <c r="K1476" s="39" t="s">
        <v>246</v>
      </c>
      <c r="L1476" s="39" t="s">
        <v>247</v>
      </c>
      <c r="M1476" s="39" t="s">
        <v>2884</v>
      </c>
      <c r="N1476" s="39" t="s">
        <v>139</v>
      </c>
      <c r="O1476" s="39" t="s">
        <v>2870</v>
      </c>
      <c r="P1476" s="39" t="str">
        <f t="shared" si="22"/>
        <v>CCM Born</v>
      </c>
      <c r="Q1476" s="39">
        <v>6</v>
      </c>
      <c r="R1476" s="68" t="s">
        <v>2</v>
      </c>
    </row>
    <row r="1477" spans="1:18" x14ac:dyDescent="0.3">
      <c r="A1477" s="67" t="s">
        <v>6068</v>
      </c>
      <c r="B1477" s="39" t="s">
        <v>4135</v>
      </c>
      <c r="C1477" s="39"/>
      <c r="D1477" s="39"/>
      <c r="E1477" s="39"/>
      <c r="F1477" s="39"/>
      <c r="G1477" s="39"/>
      <c r="H1477" s="39"/>
      <c r="I1477" s="39"/>
      <c r="J1477" s="39"/>
      <c r="K1477" s="39" t="s">
        <v>246</v>
      </c>
      <c r="L1477" s="39" t="s">
        <v>247</v>
      </c>
      <c r="M1477" s="39" t="s">
        <v>2884</v>
      </c>
      <c r="N1477" s="39" t="s">
        <v>139</v>
      </c>
      <c r="O1477" s="39" t="s">
        <v>2870</v>
      </c>
      <c r="P1477" s="39" t="str">
        <f t="shared" si="22"/>
        <v>CCM Born</v>
      </c>
      <c r="Q1477" s="39">
        <v>4</v>
      </c>
      <c r="R1477" s="68" t="s">
        <v>2</v>
      </c>
    </row>
    <row r="1478" spans="1:18" x14ac:dyDescent="0.3">
      <c r="A1478" s="67" t="s">
        <v>6069</v>
      </c>
      <c r="B1478" s="39" t="s">
        <v>4136</v>
      </c>
      <c r="C1478" s="39"/>
      <c r="D1478" s="39"/>
      <c r="E1478" s="39"/>
      <c r="F1478" s="39"/>
      <c r="G1478" s="39"/>
      <c r="H1478" s="39"/>
      <c r="I1478" s="39"/>
      <c r="J1478" s="39"/>
      <c r="K1478" s="39" t="s">
        <v>6766</v>
      </c>
      <c r="L1478" s="39" t="s">
        <v>6767</v>
      </c>
      <c r="M1478" s="39" t="s">
        <v>2884</v>
      </c>
      <c r="N1478" s="39" t="s">
        <v>139</v>
      </c>
      <c r="O1478" s="39" t="s">
        <v>2870</v>
      </c>
      <c r="P1478" s="39" t="str">
        <f t="shared" si="22"/>
        <v>CCM Born</v>
      </c>
      <c r="Q1478" s="39">
        <v>2</v>
      </c>
      <c r="R1478" s="68" t="s">
        <v>2</v>
      </c>
    </row>
    <row r="1479" spans="1:18" x14ac:dyDescent="0.3">
      <c r="A1479" s="67" t="s">
        <v>6070</v>
      </c>
      <c r="B1479" s="39" t="s">
        <v>4137</v>
      </c>
      <c r="C1479" s="39"/>
      <c r="D1479" s="39"/>
      <c r="E1479" s="39"/>
      <c r="F1479" s="39"/>
      <c r="G1479" s="39"/>
      <c r="H1479" s="39"/>
      <c r="I1479" s="39"/>
      <c r="J1479" s="39"/>
      <c r="K1479" s="39" t="s">
        <v>246</v>
      </c>
      <c r="L1479" s="39" t="s">
        <v>247</v>
      </c>
      <c r="M1479" s="39" t="s">
        <v>2884</v>
      </c>
      <c r="N1479" s="39" t="s">
        <v>139</v>
      </c>
      <c r="O1479" s="39" t="s">
        <v>2870</v>
      </c>
      <c r="P1479" s="39" t="str">
        <f t="shared" si="22"/>
        <v>CCM Born</v>
      </c>
      <c r="Q1479" s="39">
        <v>15</v>
      </c>
      <c r="R1479" s="68" t="s">
        <v>2</v>
      </c>
    </row>
    <row r="1480" spans="1:18" x14ac:dyDescent="0.3">
      <c r="A1480" s="67" t="s">
        <v>6071</v>
      </c>
      <c r="B1480" s="39" t="s">
        <v>4138</v>
      </c>
      <c r="C1480" s="39"/>
      <c r="D1480" s="39"/>
      <c r="E1480" s="39"/>
      <c r="F1480" s="39"/>
      <c r="G1480" s="39"/>
      <c r="H1480" s="39"/>
      <c r="I1480" s="39"/>
      <c r="J1480" s="39"/>
      <c r="K1480" s="39" t="s">
        <v>246</v>
      </c>
      <c r="L1480" s="39" t="s">
        <v>247</v>
      </c>
      <c r="M1480" s="39" t="s">
        <v>2884</v>
      </c>
      <c r="N1480" s="39" t="s">
        <v>139</v>
      </c>
      <c r="O1480" s="39" t="s">
        <v>2870</v>
      </c>
      <c r="P1480" s="39" t="str">
        <f t="shared" ref="P1480:P1543" si="23">_xlfn.XLOOKUP(O1480,$X$12:$X$14,$Z$12:$Z$14)</f>
        <v>CCM Born</v>
      </c>
      <c r="Q1480" s="39">
        <v>11</v>
      </c>
      <c r="R1480" s="68" t="s">
        <v>2</v>
      </c>
    </row>
    <row r="1481" spans="1:18" x14ac:dyDescent="0.3">
      <c r="A1481" s="67" t="s">
        <v>6072</v>
      </c>
      <c r="B1481" s="39" t="s">
        <v>4139</v>
      </c>
      <c r="C1481" s="39"/>
      <c r="D1481" s="39"/>
      <c r="E1481" s="39"/>
      <c r="F1481" s="39"/>
      <c r="G1481" s="39"/>
      <c r="H1481" s="39"/>
      <c r="I1481" s="39"/>
      <c r="J1481" s="39"/>
      <c r="K1481" s="39" t="s">
        <v>246</v>
      </c>
      <c r="L1481" s="39" t="s">
        <v>247</v>
      </c>
      <c r="M1481" s="39" t="s">
        <v>2884</v>
      </c>
      <c r="N1481" s="39" t="s">
        <v>139</v>
      </c>
      <c r="O1481" s="39" t="s">
        <v>2870</v>
      </c>
      <c r="P1481" s="39" t="str">
        <f t="shared" si="23"/>
        <v>CCM Born</v>
      </c>
      <c r="Q1481" s="39">
        <v>5</v>
      </c>
      <c r="R1481" s="68" t="s">
        <v>2</v>
      </c>
    </row>
    <row r="1482" spans="1:18" x14ac:dyDescent="0.3">
      <c r="A1482" s="67" t="s">
        <v>6073</v>
      </c>
      <c r="B1482" s="39" t="s">
        <v>4140</v>
      </c>
      <c r="C1482" s="39"/>
      <c r="D1482" s="39"/>
      <c r="E1482" s="39"/>
      <c r="F1482" s="39"/>
      <c r="G1482" s="39"/>
      <c r="H1482" s="39"/>
      <c r="I1482" s="39"/>
      <c r="J1482" s="39"/>
      <c r="K1482" s="39" t="s">
        <v>246</v>
      </c>
      <c r="L1482" s="39" t="s">
        <v>247</v>
      </c>
      <c r="M1482" s="39" t="s">
        <v>2884</v>
      </c>
      <c r="N1482" s="39" t="s">
        <v>139</v>
      </c>
      <c r="O1482" s="39" t="s">
        <v>2870</v>
      </c>
      <c r="P1482" s="39" t="str">
        <f t="shared" si="23"/>
        <v>CCM Born</v>
      </c>
      <c r="Q1482" s="39">
        <v>6</v>
      </c>
      <c r="R1482" s="68" t="s">
        <v>2</v>
      </c>
    </row>
    <row r="1483" spans="1:18" x14ac:dyDescent="0.3">
      <c r="A1483" s="67" t="s">
        <v>6074</v>
      </c>
      <c r="B1483" s="39" t="s">
        <v>4141</v>
      </c>
      <c r="C1483" s="39"/>
      <c r="D1483" s="39"/>
      <c r="E1483" s="39"/>
      <c r="F1483" s="39"/>
      <c r="G1483" s="39"/>
      <c r="H1483" s="39"/>
      <c r="I1483" s="39"/>
      <c r="J1483" s="39"/>
      <c r="K1483" s="39" t="s">
        <v>246</v>
      </c>
      <c r="L1483" s="39" t="s">
        <v>247</v>
      </c>
      <c r="M1483" s="39" t="s">
        <v>2884</v>
      </c>
      <c r="N1483" s="39" t="s">
        <v>139</v>
      </c>
      <c r="O1483" s="39" t="s">
        <v>2870</v>
      </c>
      <c r="P1483" s="39" t="str">
        <f t="shared" si="23"/>
        <v>CCM Born</v>
      </c>
      <c r="Q1483" s="39">
        <v>5</v>
      </c>
      <c r="R1483" s="68" t="s">
        <v>2</v>
      </c>
    </row>
    <row r="1484" spans="1:18" x14ac:dyDescent="0.3">
      <c r="A1484" s="67" t="s">
        <v>6075</v>
      </c>
      <c r="B1484" s="39" t="s">
        <v>4142</v>
      </c>
      <c r="C1484" s="39"/>
      <c r="D1484" s="39"/>
      <c r="E1484" s="39"/>
      <c r="F1484" s="39"/>
      <c r="G1484" s="39"/>
      <c r="H1484" s="39"/>
      <c r="I1484" s="39"/>
      <c r="J1484" s="39"/>
      <c r="K1484" s="39" t="s">
        <v>640</v>
      </c>
      <c r="L1484" s="39" t="s">
        <v>641</v>
      </c>
      <c r="M1484" s="39" t="s">
        <v>2991</v>
      </c>
      <c r="N1484" s="39" t="s">
        <v>17</v>
      </c>
      <c r="O1484" s="39" t="s">
        <v>2870</v>
      </c>
      <c r="P1484" s="39" t="str">
        <f t="shared" si="23"/>
        <v>CCM Born</v>
      </c>
      <c r="Q1484" s="39">
        <v>1</v>
      </c>
      <c r="R1484" s="68" t="s">
        <v>2</v>
      </c>
    </row>
    <row r="1485" spans="1:18" x14ac:dyDescent="0.3">
      <c r="A1485" s="67" t="s">
        <v>6076</v>
      </c>
      <c r="B1485" s="39" t="s">
        <v>4143</v>
      </c>
      <c r="C1485" s="39"/>
      <c r="D1485" s="39"/>
      <c r="E1485" s="39"/>
      <c r="F1485" s="39"/>
      <c r="G1485" s="39"/>
      <c r="H1485" s="39"/>
      <c r="I1485" s="39"/>
      <c r="J1485" s="39"/>
      <c r="K1485" s="39" t="s">
        <v>6736</v>
      </c>
      <c r="L1485" s="39" t="s">
        <v>6737</v>
      </c>
      <c r="M1485" s="39" t="s">
        <v>2991</v>
      </c>
      <c r="N1485" s="39" t="s">
        <v>17</v>
      </c>
      <c r="O1485" s="39" t="s">
        <v>2870</v>
      </c>
      <c r="P1485" s="39" t="str">
        <f t="shared" si="23"/>
        <v>CCM Born</v>
      </c>
      <c r="Q1485" s="39">
        <v>1</v>
      </c>
      <c r="R1485" s="68" t="s">
        <v>2</v>
      </c>
    </row>
    <row r="1486" spans="1:18" x14ac:dyDescent="0.3">
      <c r="A1486" s="67" t="s">
        <v>6077</v>
      </c>
      <c r="B1486" s="39" t="s">
        <v>4142</v>
      </c>
      <c r="C1486" s="39"/>
      <c r="D1486" s="39"/>
      <c r="E1486" s="39"/>
      <c r="F1486" s="39"/>
      <c r="G1486" s="39"/>
      <c r="H1486" s="39"/>
      <c r="I1486" s="39"/>
      <c r="J1486" s="39"/>
      <c r="K1486" s="39" t="s">
        <v>640</v>
      </c>
      <c r="L1486" s="39" t="s">
        <v>641</v>
      </c>
      <c r="M1486" s="39" t="s">
        <v>2991</v>
      </c>
      <c r="N1486" s="39" t="s">
        <v>17</v>
      </c>
      <c r="O1486" s="39" t="s">
        <v>2870</v>
      </c>
      <c r="P1486" s="39" t="str">
        <f t="shared" si="23"/>
        <v>CCM Born</v>
      </c>
      <c r="Q1486" s="39">
        <v>1</v>
      </c>
      <c r="R1486" s="68" t="s">
        <v>2</v>
      </c>
    </row>
    <row r="1487" spans="1:18" x14ac:dyDescent="0.3">
      <c r="A1487" s="67" t="s">
        <v>6078</v>
      </c>
      <c r="B1487" s="39" t="s">
        <v>4143</v>
      </c>
      <c r="C1487" s="39"/>
      <c r="D1487" s="39"/>
      <c r="E1487" s="39"/>
      <c r="F1487" s="39"/>
      <c r="G1487" s="39"/>
      <c r="H1487" s="39"/>
      <c r="I1487" s="39"/>
      <c r="J1487" s="39"/>
      <c r="K1487" s="39" t="s">
        <v>6736</v>
      </c>
      <c r="L1487" s="39" t="s">
        <v>6737</v>
      </c>
      <c r="M1487" s="39" t="s">
        <v>2991</v>
      </c>
      <c r="N1487" s="39" t="s">
        <v>17</v>
      </c>
      <c r="O1487" s="39" t="s">
        <v>2870</v>
      </c>
      <c r="P1487" s="39" t="str">
        <f t="shared" si="23"/>
        <v>CCM Born</v>
      </c>
      <c r="Q1487" s="39">
        <v>1</v>
      </c>
      <c r="R1487" s="68" t="s">
        <v>2</v>
      </c>
    </row>
    <row r="1488" spans="1:18" x14ac:dyDescent="0.3">
      <c r="A1488" s="67" t="s">
        <v>6079</v>
      </c>
      <c r="B1488" s="39" t="s">
        <v>4144</v>
      </c>
      <c r="C1488" s="39"/>
      <c r="D1488" s="39"/>
      <c r="E1488" s="39"/>
      <c r="F1488" s="39"/>
      <c r="G1488" s="39"/>
      <c r="H1488" s="39"/>
      <c r="I1488" s="39"/>
      <c r="J1488" s="39"/>
      <c r="K1488" s="39" t="s">
        <v>640</v>
      </c>
      <c r="L1488" s="39" t="s">
        <v>641</v>
      </c>
      <c r="M1488" s="39" t="s">
        <v>2991</v>
      </c>
      <c r="N1488" s="39" t="s">
        <v>17</v>
      </c>
      <c r="O1488" s="39" t="s">
        <v>2870</v>
      </c>
      <c r="P1488" s="39" t="str">
        <f t="shared" si="23"/>
        <v>CCM Born</v>
      </c>
      <c r="Q1488" s="39">
        <v>1</v>
      </c>
      <c r="R1488" s="68" t="s">
        <v>2</v>
      </c>
    </row>
    <row r="1489" spans="1:18" x14ac:dyDescent="0.3">
      <c r="A1489" s="67" t="s">
        <v>6080</v>
      </c>
      <c r="B1489" s="39" t="s">
        <v>4143</v>
      </c>
      <c r="C1489" s="39"/>
      <c r="D1489" s="39"/>
      <c r="E1489" s="39"/>
      <c r="F1489" s="39"/>
      <c r="G1489" s="39"/>
      <c r="H1489" s="39"/>
      <c r="I1489" s="39"/>
      <c r="J1489" s="39"/>
      <c r="K1489" s="39" t="s">
        <v>6736</v>
      </c>
      <c r="L1489" s="39" t="s">
        <v>6737</v>
      </c>
      <c r="M1489" s="39" t="s">
        <v>2991</v>
      </c>
      <c r="N1489" s="39" t="s">
        <v>17</v>
      </c>
      <c r="O1489" s="39" t="s">
        <v>2870</v>
      </c>
      <c r="P1489" s="39" t="str">
        <f t="shared" si="23"/>
        <v>CCM Born</v>
      </c>
      <c r="Q1489" s="39">
        <v>1</v>
      </c>
      <c r="R1489" s="68" t="s">
        <v>2</v>
      </c>
    </row>
    <row r="1490" spans="1:18" x14ac:dyDescent="0.3">
      <c r="A1490" s="67" t="s">
        <v>6081</v>
      </c>
      <c r="B1490" s="39" t="s">
        <v>4144</v>
      </c>
      <c r="C1490" s="39"/>
      <c r="D1490" s="39"/>
      <c r="E1490" s="39"/>
      <c r="F1490" s="39"/>
      <c r="G1490" s="39"/>
      <c r="H1490" s="39"/>
      <c r="I1490" s="39"/>
      <c r="J1490" s="39"/>
      <c r="K1490" s="39" t="s">
        <v>640</v>
      </c>
      <c r="L1490" s="39" t="s">
        <v>641</v>
      </c>
      <c r="M1490" s="39" t="s">
        <v>2991</v>
      </c>
      <c r="N1490" s="39" t="s">
        <v>17</v>
      </c>
      <c r="O1490" s="39" t="s">
        <v>2870</v>
      </c>
      <c r="P1490" s="39" t="str">
        <f t="shared" si="23"/>
        <v>CCM Born</v>
      </c>
      <c r="Q1490" s="39">
        <v>1</v>
      </c>
      <c r="R1490" s="68" t="s">
        <v>2</v>
      </c>
    </row>
    <row r="1491" spans="1:18" x14ac:dyDescent="0.3">
      <c r="A1491" s="67" t="s">
        <v>6082</v>
      </c>
      <c r="B1491" s="39" t="s">
        <v>4143</v>
      </c>
      <c r="C1491" s="39"/>
      <c r="D1491" s="39"/>
      <c r="E1491" s="39"/>
      <c r="F1491" s="39"/>
      <c r="G1491" s="39"/>
      <c r="H1491" s="39"/>
      <c r="I1491" s="39"/>
      <c r="J1491" s="39"/>
      <c r="K1491" s="39" t="s">
        <v>6736</v>
      </c>
      <c r="L1491" s="39" t="s">
        <v>6737</v>
      </c>
      <c r="M1491" s="39" t="s">
        <v>2991</v>
      </c>
      <c r="N1491" s="39" t="s">
        <v>17</v>
      </c>
      <c r="O1491" s="39" t="s">
        <v>2870</v>
      </c>
      <c r="P1491" s="39" t="str">
        <f t="shared" si="23"/>
        <v>CCM Born</v>
      </c>
      <c r="Q1491" s="39">
        <v>1</v>
      </c>
      <c r="R1491" s="68" t="s">
        <v>2</v>
      </c>
    </row>
    <row r="1492" spans="1:18" x14ac:dyDescent="0.3">
      <c r="A1492" s="67" t="s">
        <v>6083</v>
      </c>
      <c r="B1492" s="39" t="s">
        <v>4145</v>
      </c>
      <c r="C1492" s="39"/>
      <c r="D1492" s="39"/>
      <c r="E1492" s="39"/>
      <c r="F1492" s="39"/>
      <c r="G1492" s="39"/>
      <c r="H1492" s="39"/>
      <c r="I1492" s="39"/>
      <c r="J1492" s="39"/>
      <c r="K1492" s="39" t="s">
        <v>246</v>
      </c>
      <c r="L1492" s="39" t="s">
        <v>247</v>
      </c>
      <c r="M1492" s="39" t="s">
        <v>2884</v>
      </c>
      <c r="N1492" s="39" t="s">
        <v>139</v>
      </c>
      <c r="O1492" s="39" t="s">
        <v>2870</v>
      </c>
      <c r="P1492" s="39" t="str">
        <f t="shared" si="23"/>
        <v>CCM Born</v>
      </c>
      <c r="Q1492" s="39">
        <v>16</v>
      </c>
      <c r="R1492" s="68" t="s">
        <v>2</v>
      </c>
    </row>
    <row r="1493" spans="1:18" x14ac:dyDescent="0.3">
      <c r="A1493" s="67" t="s">
        <v>6084</v>
      </c>
      <c r="B1493" s="39" t="s">
        <v>4146</v>
      </c>
      <c r="C1493" s="39"/>
      <c r="D1493" s="39"/>
      <c r="E1493" s="39"/>
      <c r="F1493" s="39"/>
      <c r="G1493" s="39"/>
      <c r="H1493" s="39"/>
      <c r="I1493" s="39"/>
      <c r="J1493" s="39"/>
      <c r="K1493" s="39" t="s">
        <v>246</v>
      </c>
      <c r="L1493" s="39" t="s">
        <v>247</v>
      </c>
      <c r="M1493" s="39" t="s">
        <v>2884</v>
      </c>
      <c r="N1493" s="39" t="s">
        <v>139</v>
      </c>
      <c r="O1493" s="39" t="s">
        <v>2870</v>
      </c>
      <c r="P1493" s="39" t="str">
        <f t="shared" si="23"/>
        <v>CCM Born</v>
      </c>
      <c r="Q1493" s="39">
        <v>10</v>
      </c>
      <c r="R1493" s="68" t="s">
        <v>2</v>
      </c>
    </row>
    <row r="1494" spans="1:18" x14ac:dyDescent="0.3">
      <c r="A1494" s="67" t="s">
        <v>6085</v>
      </c>
      <c r="B1494" s="39" t="s">
        <v>4147</v>
      </c>
      <c r="C1494" s="39"/>
      <c r="D1494" s="39"/>
      <c r="E1494" s="39"/>
      <c r="F1494" s="39"/>
      <c r="G1494" s="39"/>
      <c r="H1494" s="39"/>
      <c r="I1494" s="39"/>
      <c r="J1494" s="39"/>
      <c r="K1494" s="39" t="s">
        <v>246</v>
      </c>
      <c r="L1494" s="39" t="s">
        <v>247</v>
      </c>
      <c r="M1494" s="39" t="s">
        <v>2884</v>
      </c>
      <c r="N1494" s="39" t="s">
        <v>139</v>
      </c>
      <c r="O1494" s="39" t="s">
        <v>2870</v>
      </c>
      <c r="P1494" s="39" t="str">
        <f t="shared" si="23"/>
        <v>CCM Born</v>
      </c>
      <c r="Q1494" s="39">
        <v>9</v>
      </c>
      <c r="R1494" s="68" t="s">
        <v>2</v>
      </c>
    </row>
    <row r="1495" spans="1:18" x14ac:dyDescent="0.3">
      <c r="A1495" s="67" t="s">
        <v>6086</v>
      </c>
      <c r="B1495" s="39" t="s">
        <v>4148</v>
      </c>
      <c r="C1495" s="39"/>
      <c r="D1495" s="39"/>
      <c r="E1495" s="39"/>
      <c r="F1495" s="39"/>
      <c r="G1495" s="39"/>
      <c r="H1495" s="39"/>
      <c r="I1495" s="39"/>
      <c r="J1495" s="39"/>
      <c r="K1495" s="39" t="s">
        <v>246</v>
      </c>
      <c r="L1495" s="39" t="s">
        <v>247</v>
      </c>
      <c r="M1495" s="39" t="s">
        <v>2884</v>
      </c>
      <c r="N1495" s="39" t="s">
        <v>139</v>
      </c>
      <c r="O1495" s="39" t="s">
        <v>2870</v>
      </c>
      <c r="P1495" s="39" t="str">
        <f t="shared" si="23"/>
        <v>CCM Born</v>
      </c>
      <c r="Q1495" s="39">
        <v>6</v>
      </c>
      <c r="R1495" s="68" t="s">
        <v>2</v>
      </c>
    </row>
    <row r="1496" spans="1:18" x14ac:dyDescent="0.3">
      <c r="A1496" s="67" t="s">
        <v>6087</v>
      </c>
      <c r="B1496" s="39" t="s">
        <v>4149</v>
      </c>
      <c r="C1496" s="39"/>
      <c r="D1496" s="39"/>
      <c r="E1496" s="39"/>
      <c r="F1496" s="39"/>
      <c r="G1496" s="39"/>
      <c r="H1496" s="39"/>
      <c r="I1496" s="39"/>
      <c r="J1496" s="39"/>
      <c r="K1496" s="39" t="s">
        <v>1411</v>
      </c>
      <c r="L1496" s="39" t="s">
        <v>1412</v>
      </c>
      <c r="M1496" s="39" t="s">
        <v>2880</v>
      </c>
      <c r="N1496" s="39" t="s">
        <v>64</v>
      </c>
      <c r="O1496" s="39" t="s">
        <v>2870</v>
      </c>
      <c r="P1496" s="39" t="str">
        <f t="shared" si="23"/>
        <v>CCM Born</v>
      </c>
      <c r="Q1496" s="39">
        <v>15</v>
      </c>
      <c r="R1496" s="68" t="s">
        <v>2</v>
      </c>
    </row>
    <row r="1497" spans="1:18" x14ac:dyDescent="0.3">
      <c r="A1497" s="67" t="s">
        <v>6088</v>
      </c>
      <c r="B1497" s="39" t="s">
        <v>4150</v>
      </c>
      <c r="C1497" s="39"/>
      <c r="D1497" s="39"/>
      <c r="E1497" s="39"/>
      <c r="F1497" s="39"/>
      <c r="G1497" s="39"/>
      <c r="H1497" s="39"/>
      <c r="I1497" s="39"/>
      <c r="J1497" s="39"/>
      <c r="K1497" s="39" t="s">
        <v>246</v>
      </c>
      <c r="L1497" s="39" t="s">
        <v>247</v>
      </c>
      <c r="M1497" s="39" t="s">
        <v>2884</v>
      </c>
      <c r="N1497" s="39" t="s">
        <v>139</v>
      </c>
      <c r="O1497" s="39" t="s">
        <v>2870</v>
      </c>
      <c r="P1497" s="39" t="str">
        <f t="shared" si="23"/>
        <v>CCM Born</v>
      </c>
      <c r="Q1497" s="39">
        <v>17</v>
      </c>
      <c r="R1497" s="68" t="s">
        <v>2</v>
      </c>
    </row>
    <row r="1498" spans="1:18" x14ac:dyDescent="0.3">
      <c r="A1498" s="67" t="s">
        <v>6089</v>
      </c>
      <c r="B1498" s="39" t="s">
        <v>3103</v>
      </c>
      <c r="C1498" s="39"/>
      <c r="D1498" s="39"/>
      <c r="E1498" s="39"/>
      <c r="F1498" s="39"/>
      <c r="G1498" s="39"/>
      <c r="H1498" s="39"/>
      <c r="I1498" s="39"/>
      <c r="J1498" s="39"/>
      <c r="K1498" s="39" t="s">
        <v>257</v>
      </c>
      <c r="L1498" s="39" t="s">
        <v>258</v>
      </c>
      <c r="M1498" s="39" t="s">
        <v>2884</v>
      </c>
      <c r="N1498" s="39" t="s">
        <v>139</v>
      </c>
      <c r="O1498" s="39" t="s">
        <v>2870</v>
      </c>
      <c r="P1498" s="39" t="str">
        <f t="shared" si="23"/>
        <v>CCM Born</v>
      </c>
      <c r="Q1498" s="39">
        <v>41</v>
      </c>
      <c r="R1498" s="68" t="s">
        <v>2</v>
      </c>
    </row>
    <row r="1499" spans="1:18" x14ac:dyDescent="0.3">
      <c r="A1499" s="67" t="s">
        <v>6090</v>
      </c>
      <c r="B1499" s="39" t="s">
        <v>3106</v>
      </c>
      <c r="C1499" s="39"/>
      <c r="D1499" s="39"/>
      <c r="E1499" s="39"/>
      <c r="F1499" s="39"/>
      <c r="G1499" s="39"/>
      <c r="H1499" s="39"/>
      <c r="I1499" s="39"/>
      <c r="J1499" s="39"/>
      <c r="K1499" s="39" t="s">
        <v>497</v>
      </c>
      <c r="L1499" s="39" t="s">
        <v>498</v>
      </c>
      <c r="M1499" s="39" t="s">
        <v>3088</v>
      </c>
      <c r="N1499" s="39" t="s">
        <v>114</v>
      </c>
      <c r="O1499" s="39" t="s">
        <v>2870</v>
      </c>
      <c r="P1499" s="39" t="str">
        <f t="shared" si="23"/>
        <v>CCM Born</v>
      </c>
      <c r="Q1499" s="39">
        <v>3</v>
      </c>
      <c r="R1499" s="68" t="s">
        <v>2</v>
      </c>
    </row>
    <row r="1500" spans="1:18" x14ac:dyDescent="0.3">
      <c r="A1500" s="67" t="s">
        <v>6091</v>
      </c>
      <c r="B1500" s="39" t="s">
        <v>4151</v>
      </c>
      <c r="C1500" s="39"/>
      <c r="D1500" s="39"/>
      <c r="E1500" s="39"/>
      <c r="F1500" s="39"/>
      <c r="G1500" s="39"/>
      <c r="H1500" s="39"/>
      <c r="I1500" s="39"/>
      <c r="J1500" s="39"/>
      <c r="K1500" s="39" t="s">
        <v>6764</v>
      </c>
      <c r="L1500" s="39" t="s">
        <v>6765</v>
      </c>
      <c r="M1500" s="39" t="s">
        <v>2887</v>
      </c>
      <c r="N1500" s="39" t="s">
        <v>519</v>
      </c>
      <c r="O1500" s="39" t="s">
        <v>2870</v>
      </c>
      <c r="P1500" s="39" t="str">
        <f t="shared" si="23"/>
        <v>CCM Born</v>
      </c>
      <c r="Q1500" s="39">
        <v>1</v>
      </c>
      <c r="R1500" s="68" t="s">
        <v>2</v>
      </c>
    </row>
    <row r="1501" spans="1:18" x14ac:dyDescent="0.3">
      <c r="A1501" s="67" t="s">
        <v>6092</v>
      </c>
      <c r="B1501" s="39" t="s">
        <v>4152</v>
      </c>
      <c r="C1501" s="39"/>
      <c r="D1501" s="39"/>
      <c r="E1501" s="39"/>
      <c r="F1501" s="39"/>
      <c r="G1501" s="39"/>
      <c r="H1501" s="39"/>
      <c r="I1501" s="39"/>
      <c r="J1501" s="39"/>
      <c r="K1501" s="39" t="s">
        <v>204</v>
      </c>
      <c r="L1501" s="39" t="s">
        <v>205</v>
      </c>
      <c r="M1501" s="39" t="s">
        <v>2884</v>
      </c>
      <c r="N1501" s="39" t="s">
        <v>139</v>
      </c>
      <c r="O1501" s="39" t="s">
        <v>2870</v>
      </c>
      <c r="P1501" s="39" t="str">
        <f t="shared" si="23"/>
        <v>CCM Born</v>
      </c>
      <c r="Q1501" s="39">
        <v>1</v>
      </c>
      <c r="R1501" s="68" t="s">
        <v>2</v>
      </c>
    </row>
    <row r="1502" spans="1:18" x14ac:dyDescent="0.3">
      <c r="A1502" s="67" t="s">
        <v>6093</v>
      </c>
      <c r="B1502" s="39" t="s">
        <v>4153</v>
      </c>
      <c r="C1502" s="39"/>
      <c r="D1502" s="39"/>
      <c r="E1502" s="39"/>
      <c r="F1502" s="39"/>
      <c r="G1502" s="39"/>
      <c r="H1502" s="39"/>
      <c r="I1502" s="39"/>
      <c r="J1502" s="39"/>
      <c r="K1502" s="39" t="s">
        <v>204</v>
      </c>
      <c r="L1502" s="39" t="s">
        <v>205</v>
      </c>
      <c r="M1502" s="39" t="s">
        <v>2884</v>
      </c>
      <c r="N1502" s="39" t="s">
        <v>139</v>
      </c>
      <c r="O1502" s="39" t="s">
        <v>2870</v>
      </c>
      <c r="P1502" s="39" t="str">
        <f t="shared" si="23"/>
        <v>CCM Born</v>
      </c>
      <c r="Q1502" s="39">
        <v>1</v>
      </c>
      <c r="R1502" s="68" t="s">
        <v>2</v>
      </c>
    </row>
    <row r="1503" spans="1:18" x14ac:dyDescent="0.3">
      <c r="A1503" s="67" t="s">
        <v>6094</v>
      </c>
      <c r="B1503" s="39" t="s">
        <v>4154</v>
      </c>
      <c r="C1503" s="39"/>
      <c r="D1503" s="39"/>
      <c r="E1503" s="39"/>
      <c r="F1503" s="39"/>
      <c r="G1503" s="39"/>
      <c r="H1503" s="39"/>
      <c r="I1503" s="39"/>
      <c r="J1503" s="39"/>
      <c r="K1503" s="39" t="s">
        <v>204</v>
      </c>
      <c r="L1503" s="39" t="s">
        <v>205</v>
      </c>
      <c r="M1503" s="39" t="s">
        <v>2884</v>
      </c>
      <c r="N1503" s="39" t="s">
        <v>139</v>
      </c>
      <c r="O1503" s="39" t="s">
        <v>2870</v>
      </c>
      <c r="P1503" s="39" t="str">
        <f t="shared" si="23"/>
        <v>CCM Born</v>
      </c>
      <c r="Q1503" s="39">
        <v>1</v>
      </c>
      <c r="R1503" s="68" t="s">
        <v>2</v>
      </c>
    </row>
    <row r="1504" spans="1:18" x14ac:dyDescent="0.3">
      <c r="A1504" s="67" t="s">
        <v>6095</v>
      </c>
      <c r="B1504" s="39" t="s">
        <v>4155</v>
      </c>
      <c r="C1504" s="39"/>
      <c r="D1504" s="39"/>
      <c r="E1504" s="39"/>
      <c r="F1504" s="39"/>
      <c r="G1504" s="39"/>
      <c r="H1504" s="39"/>
      <c r="I1504" s="39"/>
      <c r="J1504" s="39"/>
      <c r="K1504" s="39" t="s">
        <v>204</v>
      </c>
      <c r="L1504" s="39" t="s">
        <v>205</v>
      </c>
      <c r="M1504" s="39" t="s">
        <v>2884</v>
      </c>
      <c r="N1504" s="39" t="s">
        <v>139</v>
      </c>
      <c r="O1504" s="39" t="s">
        <v>2870</v>
      </c>
      <c r="P1504" s="39" t="str">
        <f t="shared" si="23"/>
        <v>CCM Born</v>
      </c>
      <c r="Q1504" s="39">
        <v>1</v>
      </c>
      <c r="R1504" s="68" t="s">
        <v>2</v>
      </c>
    </row>
    <row r="1505" spans="1:18" x14ac:dyDescent="0.3">
      <c r="A1505" s="67" t="s">
        <v>6096</v>
      </c>
      <c r="B1505" s="39" t="s">
        <v>4156</v>
      </c>
      <c r="C1505" s="39"/>
      <c r="D1505" s="39"/>
      <c r="E1505" s="39"/>
      <c r="F1505" s="39"/>
      <c r="G1505" s="39"/>
      <c r="H1505" s="39"/>
      <c r="I1505" s="39"/>
      <c r="J1505" s="39"/>
      <c r="K1505" s="39" t="s">
        <v>204</v>
      </c>
      <c r="L1505" s="39" t="s">
        <v>205</v>
      </c>
      <c r="M1505" s="39" t="s">
        <v>2884</v>
      </c>
      <c r="N1505" s="39" t="s">
        <v>139</v>
      </c>
      <c r="O1505" s="39" t="s">
        <v>2870</v>
      </c>
      <c r="P1505" s="39" t="str">
        <f t="shared" si="23"/>
        <v>CCM Born</v>
      </c>
      <c r="Q1505" s="39">
        <v>1</v>
      </c>
      <c r="R1505" s="68" t="s">
        <v>2</v>
      </c>
    </row>
    <row r="1506" spans="1:18" x14ac:dyDescent="0.3">
      <c r="A1506" s="67" t="s">
        <v>6097</v>
      </c>
      <c r="B1506" s="39" t="s">
        <v>4157</v>
      </c>
      <c r="C1506" s="39"/>
      <c r="D1506" s="39"/>
      <c r="E1506" s="39"/>
      <c r="F1506" s="39"/>
      <c r="G1506" s="39"/>
      <c r="H1506" s="39"/>
      <c r="I1506" s="39"/>
      <c r="J1506" s="39"/>
      <c r="K1506" s="39" t="s">
        <v>204</v>
      </c>
      <c r="L1506" s="39" t="s">
        <v>205</v>
      </c>
      <c r="M1506" s="39" t="s">
        <v>2884</v>
      </c>
      <c r="N1506" s="39" t="s">
        <v>139</v>
      </c>
      <c r="O1506" s="39" t="s">
        <v>2870</v>
      </c>
      <c r="P1506" s="39" t="str">
        <f t="shared" si="23"/>
        <v>CCM Born</v>
      </c>
      <c r="Q1506" s="39">
        <v>1</v>
      </c>
      <c r="R1506" s="68" t="s">
        <v>2</v>
      </c>
    </row>
    <row r="1507" spans="1:18" x14ac:dyDescent="0.3">
      <c r="A1507" s="67" t="s">
        <v>6098</v>
      </c>
      <c r="B1507" s="39" t="s">
        <v>4158</v>
      </c>
      <c r="C1507" s="39"/>
      <c r="D1507" s="39"/>
      <c r="E1507" s="39"/>
      <c r="F1507" s="39"/>
      <c r="G1507" s="39"/>
      <c r="H1507" s="39"/>
      <c r="I1507" s="39"/>
      <c r="J1507" s="39"/>
      <c r="K1507" s="39" t="s">
        <v>204</v>
      </c>
      <c r="L1507" s="39" t="s">
        <v>205</v>
      </c>
      <c r="M1507" s="39" t="s">
        <v>2884</v>
      </c>
      <c r="N1507" s="39" t="s">
        <v>139</v>
      </c>
      <c r="O1507" s="39" t="s">
        <v>2870</v>
      </c>
      <c r="P1507" s="39" t="str">
        <f t="shared" si="23"/>
        <v>CCM Born</v>
      </c>
      <c r="Q1507" s="39">
        <v>1</v>
      </c>
      <c r="R1507" s="68" t="s">
        <v>2</v>
      </c>
    </row>
    <row r="1508" spans="1:18" x14ac:dyDescent="0.3">
      <c r="A1508" s="67" t="s">
        <v>6099</v>
      </c>
      <c r="B1508" s="39" t="s">
        <v>4159</v>
      </c>
      <c r="C1508" s="39"/>
      <c r="D1508" s="39"/>
      <c r="E1508" s="39"/>
      <c r="F1508" s="39"/>
      <c r="G1508" s="39"/>
      <c r="H1508" s="39"/>
      <c r="I1508" s="39"/>
      <c r="J1508" s="39"/>
      <c r="K1508" s="39" t="s">
        <v>204</v>
      </c>
      <c r="L1508" s="39" t="s">
        <v>205</v>
      </c>
      <c r="M1508" s="39" t="s">
        <v>2884</v>
      </c>
      <c r="N1508" s="39" t="s">
        <v>139</v>
      </c>
      <c r="O1508" s="39" t="s">
        <v>2870</v>
      </c>
      <c r="P1508" s="39" t="str">
        <f t="shared" si="23"/>
        <v>CCM Born</v>
      </c>
      <c r="Q1508" s="39">
        <v>1</v>
      </c>
      <c r="R1508" s="68" t="s">
        <v>2</v>
      </c>
    </row>
    <row r="1509" spans="1:18" x14ac:dyDescent="0.3">
      <c r="A1509" s="67" t="s">
        <v>6100</v>
      </c>
      <c r="B1509" s="39" t="s">
        <v>4160</v>
      </c>
      <c r="C1509" s="39"/>
      <c r="D1509" s="39"/>
      <c r="E1509" s="39"/>
      <c r="F1509" s="39"/>
      <c r="G1509" s="39"/>
      <c r="H1509" s="39"/>
      <c r="I1509" s="39"/>
      <c r="J1509" s="39"/>
      <c r="K1509" s="39" t="s">
        <v>204</v>
      </c>
      <c r="L1509" s="39" t="s">
        <v>205</v>
      </c>
      <c r="M1509" s="39" t="s">
        <v>2884</v>
      </c>
      <c r="N1509" s="39" t="s">
        <v>139</v>
      </c>
      <c r="O1509" s="39" t="s">
        <v>2870</v>
      </c>
      <c r="P1509" s="39" t="str">
        <f t="shared" si="23"/>
        <v>CCM Born</v>
      </c>
      <c r="Q1509" s="39">
        <v>1</v>
      </c>
      <c r="R1509" s="68" t="s">
        <v>2</v>
      </c>
    </row>
    <row r="1510" spans="1:18" x14ac:dyDescent="0.3">
      <c r="A1510" s="67" t="s">
        <v>6101</v>
      </c>
      <c r="B1510" s="39" t="s">
        <v>4161</v>
      </c>
      <c r="C1510" s="39"/>
      <c r="D1510" s="39"/>
      <c r="E1510" s="39"/>
      <c r="F1510" s="39"/>
      <c r="G1510" s="39"/>
      <c r="H1510" s="39"/>
      <c r="I1510" s="39"/>
      <c r="J1510" s="39"/>
      <c r="K1510" s="39" t="s">
        <v>204</v>
      </c>
      <c r="L1510" s="39" t="s">
        <v>205</v>
      </c>
      <c r="M1510" s="39" t="s">
        <v>2884</v>
      </c>
      <c r="N1510" s="39" t="s">
        <v>139</v>
      </c>
      <c r="O1510" s="39" t="s">
        <v>2870</v>
      </c>
      <c r="P1510" s="39" t="str">
        <f t="shared" si="23"/>
        <v>CCM Born</v>
      </c>
      <c r="Q1510" s="39">
        <v>1</v>
      </c>
      <c r="R1510" s="68" t="s">
        <v>2</v>
      </c>
    </row>
    <row r="1511" spans="1:18" x14ac:dyDescent="0.3">
      <c r="A1511" s="67" t="s">
        <v>6102</v>
      </c>
      <c r="B1511" s="39" t="s">
        <v>4162</v>
      </c>
      <c r="C1511" s="39"/>
      <c r="D1511" s="39"/>
      <c r="E1511" s="39"/>
      <c r="F1511" s="39"/>
      <c r="G1511" s="39"/>
      <c r="H1511" s="39"/>
      <c r="I1511" s="39"/>
      <c r="J1511" s="39"/>
      <c r="K1511" s="39" t="s">
        <v>204</v>
      </c>
      <c r="L1511" s="39" t="s">
        <v>205</v>
      </c>
      <c r="M1511" s="39" t="s">
        <v>2884</v>
      </c>
      <c r="N1511" s="39" t="s">
        <v>139</v>
      </c>
      <c r="O1511" s="39" t="s">
        <v>2870</v>
      </c>
      <c r="P1511" s="39" t="str">
        <f t="shared" si="23"/>
        <v>CCM Born</v>
      </c>
      <c r="Q1511" s="39">
        <v>1</v>
      </c>
      <c r="R1511" s="68" t="s">
        <v>2</v>
      </c>
    </row>
    <row r="1512" spans="1:18" x14ac:dyDescent="0.3">
      <c r="A1512" s="67" t="s">
        <v>6103</v>
      </c>
      <c r="B1512" s="39" t="s">
        <v>4163</v>
      </c>
      <c r="C1512" s="39"/>
      <c r="D1512" s="39"/>
      <c r="E1512" s="39"/>
      <c r="F1512" s="39"/>
      <c r="G1512" s="39"/>
      <c r="H1512" s="39"/>
      <c r="I1512" s="39"/>
      <c r="J1512" s="39"/>
      <c r="K1512" s="39" t="s">
        <v>204</v>
      </c>
      <c r="L1512" s="39" t="s">
        <v>205</v>
      </c>
      <c r="M1512" s="39" t="s">
        <v>2884</v>
      </c>
      <c r="N1512" s="39" t="s">
        <v>139</v>
      </c>
      <c r="O1512" s="39" t="s">
        <v>2870</v>
      </c>
      <c r="P1512" s="39" t="str">
        <f t="shared" si="23"/>
        <v>CCM Born</v>
      </c>
      <c r="Q1512" s="39">
        <v>1</v>
      </c>
      <c r="R1512" s="68" t="s">
        <v>2</v>
      </c>
    </row>
    <row r="1513" spans="1:18" x14ac:dyDescent="0.3">
      <c r="A1513" s="67" t="s">
        <v>6104</v>
      </c>
      <c r="B1513" s="39" t="s">
        <v>4164</v>
      </c>
      <c r="C1513" s="39"/>
      <c r="D1513" s="39"/>
      <c r="E1513" s="39"/>
      <c r="F1513" s="39"/>
      <c r="G1513" s="39"/>
      <c r="H1513" s="39"/>
      <c r="I1513" s="39"/>
      <c r="J1513" s="39"/>
      <c r="K1513" s="39" t="s">
        <v>204</v>
      </c>
      <c r="L1513" s="39" t="s">
        <v>205</v>
      </c>
      <c r="M1513" s="39" t="s">
        <v>2884</v>
      </c>
      <c r="N1513" s="39" t="s">
        <v>139</v>
      </c>
      <c r="O1513" s="39" t="s">
        <v>2870</v>
      </c>
      <c r="P1513" s="39" t="str">
        <f t="shared" si="23"/>
        <v>CCM Born</v>
      </c>
      <c r="Q1513" s="39">
        <v>1</v>
      </c>
      <c r="R1513" s="68" t="s">
        <v>2</v>
      </c>
    </row>
    <row r="1514" spans="1:18" x14ac:dyDescent="0.3">
      <c r="A1514" s="67" t="s">
        <v>6105</v>
      </c>
      <c r="B1514" s="39" t="s">
        <v>4165</v>
      </c>
      <c r="C1514" s="39"/>
      <c r="D1514" s="39"/>
      <c r="E1514" s="39"/>
      <c r="F1514" s="39"/>
      <c r="G1514" s="39"/>
      <c r="H1514" s="39"/>
      <c r="I1514" s="39"/>
      <c r="J1514" s="39"/>
      <c r="K1514" s="39" t="s">
        <v>6764</v>
      </c>
      <c r="L1514" s="39" t="s">
        <v>6765</v>
      </c>
      <c r="M1514" s="39" t="s">
        <v>2887</v>
      </c>
      <c r="N1514" s="39" t="s">
        <v>519</v>
      </c>
      <c r="O1514" s="39" t="s">
        <v>2870</v>
      </c>
      <c r="P1514" s="39" t="str">
        <f t="shared" si="23"/>
        <v>CCM Born</v>
      </c>
      <c r="Q1514" s="39">
        <v>1</v>
      </c>
      <c r="R1514" s="68" t="s">
        <v>2</v>
      </c>
    </row>
    <row r="1515" spans="1:18" x14ac:dyDescent="0.3">
      <c r="A1515" s="67" t="s">
        <v>6106</v>
      </c>
      <c r="B1515" s="39" t="s">
        <v>4166</v>
      </c>
      <c r="C1515" s="39"/>
      <c r="D1515" s="39"/>
      <c r="E1515" s="39"/>
      <c r="F1515" s="39"/>
      <c r="G1515" s="39"/>
      <c r="H1515" s="39"/>
      <c r="I1515" s="39"/>
      <c r="J1515" s="39"/>
      <c r="K1515" s="39" t="s">
        <v>54</v>
      </c>
      <c r="L1515" s="39" t="s">
        <v>55</v>
      </c>
      <c r="M1515" s="39" t="s">
        <v>4167</v>
      </c>
      <c r="N1515" s="39" t="s">
        <v>53</v>
      </c>
      <c r="O1515" s="39" t="s">
        <v>2870</v>
      </c>
      <c r="P1515" s="39" t="str">
        <f t="shared" si="23"/>
        <v>CCM Born</v>
      </c>
      <c r="Q1515" s="39">
        <v>1</v>
      </c>
      <c r="R1515" s="68" t="s">
        <v>2</v>
      </c>
    </row>
    <row r="1516" spans="1:18" x14ac:dyDescent="0.3">
      <c r="A1516" s="67" t="s">
        <v>6107</v>
      </c>
      <c r="B1516" s="39" t="s">
        <v>4168</v>
      </c>
      <c r="C1516" s="39"/>
      <c r="D1516" s="39"/>
      <c r="E1516" s="39"/>
      <c r="F1516" s="39"/>
      <c r="G1516" s="39"/>
      <c r="H1516" s="39"/>
      <c r="I1516" s="39"/>
      <c r="J1516" s="39"/>
      <c r="K1516" s="39" t="s">
        <v>54</v>
      </c>
      <c r="L1516" s="39" t="s">
        <v>55</v>
      </c>
      <c r="M1516" s="39" t="s">
        <v>4167</v>
      </c>
      <c r="N1516" s="39" t="s">
        <v>53</v>
      </c>
      <c r="O1516" s="39" t="s">
        <v>2870</v>
      </c>
      <c r="P1516" s="39" t="str">
        <f t="shared" si="23"/>
        <v>CCM Born</v>
      </c>
      <c r="Q1516" s="39">
        <v>1</v>
      </c>
      <c r="R1516" s="68" t="s">
        <v>2</v>
      </c>
    </row>
    <row r="1517" spans="1:18" x14ac:dyDescent="0.3">
      <c r="A1517" s="67" t="s">
        <v>6108</v>
      </c>
      <c r="B1517" s="39" t="s">
        <v>4169</v>
      </c>
      <c r="C1517" s="39"/>
      <c r="D1517" s="39"/>
      <c r="E1517" s="39"/>
      <c r="F1517" s="39"/>
      <c r="G1517" s="39"/>
      <c r="H1517" s="39"/>
      <c r="I1517" s="39"/>
      <c r="J1517" s="39"/>
      <c r="K1517" s="39" t="s">
        <v>54</v>
      </c>
      <c r="L1517" s="39" t="s">
        <v>55</v>
      </c>
      <c r="M1517" s="39" t="s">
        <v>4167</v>
      </c>
      <c r="N1517" s="39" t="s">
        <v>53</v>
      </c>
      <c r="O1517" s="39" t="s">
        <v>2870</v>
      </c>
      <c r="P1517" s="39" t="str">
        <f t="shared" si="23"/>
        <v>CCM Born</v>
      </c>
      <c r="Q1517" s="39">
        <v>1</v>
      </c>
      <c r="R1517" s="68" t="s">
        <v>2</v>
      </c>
    </row>
    <row r="1518" spans="1:18" x14ac:dyDescent="0.3">
      <c r="A1518" s="67" t="s">
        <v>6109</v>
      </c>
      <c r="B1518" s="39" t="s">
        <v>4170</v>
      </c>
      <c r="C1518" s="39"/>
      <c r="D1518" s="39"/>
      <c r="E1518" s="39"/>
      <c r="F1518" s="39"/>
      <c r="G1518" s="39"/>
      <c r="H1518" s="39"/>
      <c r="I1518" s="39"/>
      <c r="J1518" s="39"/>
      <c r="K1518" s="39" t="s">
        <v>204</v>
      </c>
      <c r="L1518" s="39" t="s">
        <v>205</v>
      </c>
      <c r="M1518" s="39" t="s">
        <v>2884</v>
      </c>
      <c r="N1518" s="39" t="s">
        <v>139</v>
      </c>
      <c r="O1518" s="39" t="s">
        <v>2870</v>
      </c>
      <c r="P1518" s="39" t="str">
        <f t="shared" si="23"/>
        <v>CCM Born</v>
      </c>
      <c r="Q1518" s="39">
        <v>1</v>
      </c>
      <c r="R1518" s="68" t="s">
        <v>2</v>
      </c>
    </row>
    <row r="1519" spans="1:18" x14ac:dyDescent="0.3">
      <c r="A1519" s="67" t="s">
        <v>6110</v>
      </c>
      <c r="B1519" s="39" t="s">
        <v>4171</v>
      </c>
      <c r="C1519" s="39"/>
      <c r="D1519" s="39"/>
      <c r="E1519" s="39"/>
      <c r="F1519" s="39"/>
      <c r="G1519" s="39"/>
      <c r="H1519" s="39"/>
      <c r="I1519" s="39"/>
      <c r="J1519" s="39"/>
      <c r="K1519" s="39" t="s">
        <v>204</v>
      </c>
      <c r="L1519" s="39" t="s">
        <v>205</v>
      </c>
      <c r="M1519" s="39" t="s">
        <v>2884</v>
      </c>
      <c r="N1519" s="39" t="s">
        <v>139</v>
      </c>
      <c r="O1519" s="39" t="s">
        <v>2870</v>
      </c>
      <c r="P1519" s="39" t="str">
        <f t="shared" si="23"/>
        <v>CCM Born</v>
      </c>
      <c r="Q1519" s="39">
        <v>1</v>
      </c>
      <c r="R1519" s="68" t="s">
        <v>2</v>
      </c>
    </row>
    <row r="1520" spans="1:18" x14ac:dyDescent="0.3">
      <c r="A1520" s="67" t="s">
        <v>6111</v>
      </c>
      <c r="B1520" s="39" t="s">
        <v>4172</v>
      </c>
      <c r="C1520" s="39"/>
      <c r="D1520" s="39"/>
      <c r="E1520" s="39"/>
      <c r="F1520" s="39"/>
      <c r="G1520" s="39"/>
      <c r="H1520" s="39"/>
      <c r="I1520" s="39"/>
      <c r="J1520" s="39"/>
      <c r="K1520" s="39" t="s">
        <v>204</v>
      </c>
      <c r="L1520" s="39" t="s">
        <v>205</v>
      </c>
      <c r="M1520" s="39" t="s">
        <v>2884</v>
      </c>
      <c r="N1520" s="39" t="s">
        <v>139</v>
      </c>
      <c r="O1520" s="39" t="s">
        <v>2870</v>
      </c>
      <c r="P1520" s="39" t="str">
        <f t="shared" si="23"/>
        <v>CCM Born</v>
      </c>
      <c r="Q1520" s="39">
        <v>1</v>
      </c>
      <c r="R1520" s="68" t="s">
        <v>2</v>
      </c>
    </row>
    <row r="1521" spans="1:18" x14ac:dyDescent="0.3">
      <c r="A1521" s="67" t="s">
        <v>6112</v>
      </c>
      <c r="B1521" s="39" t="s">
        <v>4173</v>
      </c>
      <c r="C1521" s="39"/>
      <c r="D1521" s="39"/>
      <c r="E1521" s="39"/>
      <c r="F1521" s="39"/>
      <c r="G1521" s="39"/>
      <c r="H1521" s="39"/>
      <c r="I1521" s="39"/>
      <c r="J1521" s="39"/>
      <c r="K1521" s="39" t="s">
        <v>204</v>
      </c>
      <c r="L1521" s="39" t="s">
        <v>205</v>
      </c>
      <c r="M1521" s="39" t="s">
        <v>2884</v>
      </c>
      <c r="N1521" s="39" t="s">
        <v>139</v>
      </c>
      <c r="O1521" s="39" t="s">
        <v>2870</v>
      </c>
      <c r="P1521" s="39" t="str">
        <f t="shared" si="23"/>
        <v>CCM Born</v>
      </c>
      <c r="Q1521" s="39">
        <v>1</v>
      </c>
      <c r="R1521" s="68" t="s">
        <v>2</v>
      </c>
    </row>
    <row r="1522" spans="1:18" x14ac:dyDescent="0.3">
      <c r="A1522" s="67" t="s">
        <v>6113</v>
      </c>
      <c r="B1522" s="39" t="s">
        <v>4174</v>
      </c>
      <c r="C1522" s="39"/>
      <c r="D1522" s="39"/>
      <c r="E1522" s="39"/>
      <c r="F1522" s="39"/>
      <c r="G1522" s="39"/>
      <c r="H1522" s="39"/>
      <c r="I1522" s="39"/>
      <c r="J1522" s="39"/>
      <c r="K1522" s="39" t="s">
        <v>204</v>
      </c>
      <c r="L1522" s="39" t="s">
        <v>205</v>
      </c>
      <c r="M1522" s="39" t="s">
        <v>2884</v>
      </c>
      <c r="N1522" s="39" t="s">
        <v>139</v>
      </c>
      <c r="O1522" s="39" t="s">
        <v>2870</v>
      </c>
      <c r="P1522" s="39" t="str">
        <f t="shared" si="23"/>
        <v>CCM Born</v>
      </c>
      <c r="Q1522" s="39">
        <v>1</v>
      </c>
      <c r="R1522" s="68" t="s">
        <v>2</v>
      </c>
    </row>
    <row r="1523" spans="1:18" x14ac:dyDescent="0.3">
      <c r="A1523" s="67" t="s">
        <v>6114</v>
      </c>
      <c r="B1523" s="39" t="s">
        <v>4175</v>
      </c>
      <c r="C1523" s="39"/>
      <c r="D1523" s="39"/>
      <c r="E1523" s="39"/>
      <c r="F1523" s="39"/>
      <c r="G1523" s="39"/>
      <c r="H1523" s="39"/>
      <c r="I1523" s="39"/>
      <c r="J1523" s="39"/>
      <c r="K1523" s="39" t="s">
        <v>204</v>
      </c>
      <c r="L1523" s="39" t="s">
        <v>205</v>
      </c>
      <c r="M1523" s="39" t="s">
        <v>2884</v>
      </c>
      <c r="N1523" s="39" t="s">
        <v>139</v>
      </c>
      <c r="O1523" s="39" t="s">
        <v>2870</v>
      </c>
      <c r="P1523" s="39" t="str">
        <f t="shared" si="23"/>
        <v>CCM Born</v>
      </c>
      <c r="Q1523" s="39">
        <v>1</v>
      </c>
      <c r="R1523" s="68" t="s">
        <v>2</v>
      </c>
    </row>
    <row r="1524" spans="1:18" x14ac:dyDescent="0.3">
      <c r="A1524" s="67" t="s">
        <v>6115</v>
      </c>
      <c r="B1524" s="39" t="s">
        <v>4176</v>
      </c>
      <c r="C1524" s="39"/>
      <c r="D1524" s="39"/>
      <c r="E1524" s="39"/>
      <c r="F1524" s="39"/>
      <c r="G1524" s="39"/>
      <c r="H1524" s="39"/>
      <c r="I1524" s="39"/>
      <c r="J1524" s="39"/>
      <c r="K1524" s="39" t="s">
        <v>204</v>
      </c>
      <c r="L1524" s="39" t="s">
        <v>205</v>
      </c>
      <c r="M1524" s="39" t="s">
        <v>2884</v>
      </c>
      <c r="N1524" s="39" t="s">
        <v>139</v>
      </c>
      <c r="O1524" s="39" t="s">
        <v>2870</v>
      </c>
      <c r="P1524" s="39" t="str">
        <f t="shared" si="23"/>
        <v>CCM Born</v>
      </c>
      <c r="Q1524" s="39">
        <v>1</v>
      </c>
      <c r="R1524" s="68" t="s">
        <v>2</v>
      </c>
    </row>
    <row r="1525" spans="1:18" x14ac:dyDescent="0.3">
      <c r="A1525" s="67" t="s">
        <v>6116</v>
      </c>
      <c r="B1525" s="39" t="s">
        <v>4177</v>
      </c>
      <c r="C1525" s="39"/>
      <c r="D1525" s="39"/>
      <c r="E1525" s="39"/>
      <c r="F1525" s="39"/>
      <c r="G1525" s="39"/>
      <c r="H1525" s="39"/>
      <c r="I1525" s="39"/>
      <c r="J1525" s="39"/>
      <c r="K1525" s="39" t="s">
        <v>204</v>
      </c>
      <c r="L1525" s="39" t="s">
        <v>205</v>
      </c>
      <c r="M1525" s="39" t="s">
        <v>2884</v>
      </c>
      <c r="N1525" s="39" t="s">
        <v>139</v>
      </c>
      <c r="O1525" s="39" t="s">
        <v>2870</v>
      </c>
      <c r="P1525" s="39" t="str">
        <f t="shared" si="23"/>
        <v>CCM Born</v>
      </c>
      <c r="Q1525" s="39">
        <v>1</v>
      </c>
      <c r="R1525" s="68" t="s">
        <v>2</v>
      </c>
    </row>
    <row r="1526" spans="1:18" x14ac:dyDescent="0.3">
      <c r="A1526" s="67" t="s">
        <v>6117</v>
      </c>
      <c r="B1526" s="39" t="s">
        <v>4178</v>
      </c>
      <c r="C1526" s="39"/>
      <c r="D1526" s="39"/>
      <c r="E1526" s="39"/>
      <c r="F1526" s="39"/>
      <c r="G1526" s="39"/>
      <c r="H1526" s="39"/>
      <c r="I1526" s="39"/>
      <c r="J1526" s="39"/>
      <c r="K1526" s="39" t="s">
        <v>204</v>
      </c>
      <c r="L1526" s="39" t="s">
        <v>205</v>
      </c>
      <c r="M1526" s="39" t="s">
        <v>2884</v>
      </c>
      <c r="N1526" s="39" t="s">
        <v>139</v>
      </c>
      <c r="O1526" s="39" t="s">
        <v>2870</v>
      </c>
      <c r="P1526" s="39" t="str">
        <f t="shared" si="23"/>
        <v>CCM Born</v>
      </c>
      <c r="Q1526" s="39">
        <v>1</v>
      </c>
      <c r="R1526" s="68" t="s">
        <v>2</v>
      </c>
    </row>
    <row r="1527" spans="1:18" x14ac:dyDescent="0.3">
      <c r="A1527" s="67" t="s">
        <v>6118</v>
      </c>
      <c r="B1527" s="39" t="s">
        <v>4179</v>
      </c>
      <c r="C1527" s="39"/>
      <c r="D1527" s="39"/>
      <c r="E1527" s="39"/>
      <c r="F1527" s="39"/>
      <c r="G1527" s="39"/>
      <c r="H1527" s="39"/>
      <c r="I1527" s="39"/>
      <c r="J1527" s="39"/>
      <c r="K1527" s="39" t="s">
        <v>204</v>
      </c>
      <c r="L1527" s="39" t="s">
        <v>205</v>
      </c>
      <c r="M1527" s="39" t="s">
        <v>2884</v>
      </c>
      <c r="N1527" s="39" t="s">
        <v>139</v>
      </c>
      <c r="O1527" s="39" t="s">
        <v>2870</v>
      </c>
      <c r="P1527" s="39" t="str">
        <f t="shared" si="23"/>
        <v>CCM Born</v>
      </c>
      <c r="Q1527" s="39">
        <v>1</v>
      </c>
      <c r="R1527" s="68" t="s">
        <v>2</v>
      </c>
    </row>
    <row r="1528" spans="1:18" x14ac:dyDescent="0.3">
      <c r="A1528" s="67" t="s">
        <v>6119</v>
      </c>
      <c r="B1528" s="39" t="s">
        <v>4180</v>
      </c>
      <c r="C1528" s="39"/>
      <c r="D1528" s="39"/>
      <c r="E1528" s="39"/>
      <c r="F1528" s="39"/>
      <c r="G1528" s="39"/>
      <c r="H1528" s="39"/>
      <c r="I1528" s="39"/>
      <c r="J1528" s="39"/>
      <c r="K1528" s="39" t="s">
        <v>204</v>
      </c>
      <c r="L1528" s="39" t="s">
        <v>205</v>
      </c>
      <c r="M1528" s="39" t="s">
        <v>2884</v>
      </c>
      <c r="N1528" s="39" t="s">
        <v>139</v>
      </c>
      <c r="O1528" s="39" t="s">
        <v>2870</v>
      </c>
      <c r="P1528" s="39" t="str">
        <f t="shared" si="23"/>
        <v>CCM Born</v>
      </c>
      <c r="Q1528" s="39">
        <v>1</v>
      </c>
      <c r="R1528" s="68" t="s">
        <v>2</v>
      </c>
    </row>
    <row r="1529" spans="1:18" x14ac:dyDescent="0.3">
      <c r="A1529" s="67" t="s">
        <v>6120</v>
      </c>
      <c r="B1529" s="39" t="s">
        <v>4181</v>
      </c>
      <c r="C1529" s="39"/>
      <c r="D1529" s="39"/>
      <c r="E1529" s="39"/>
      <c r="F1529" s="39"/>
      <c r="G1529" s="39"/>
      <c r="H1529" s="39"/>
      <c r="I1529" s="39"/>
      <c r="J1529" s="39"/>
      <c r="K1529" s="39" t="s">
        <v>204</v>
      </c>
      <c r="L1529" s="39" t="s">
        <v>205</v>
      </c>
      <c r="M1529" s="39" t="s">
        <v>2884</v>
      </c>
      <c r="N1529" s="39" t="s">
        <v>139</v>
      </c>
      <c r="O1529" s="39" t="s">
        <v>2870</v>
      </c>
      <c r="P1529" s="39" t="str">
        <f t="shared" si="23"/>
        <v>CCM Born</v>
      </c>
      <c r="Q1529" s="39">
        <v>1</v>
      </c>
      <c r="R1529" s="68" t="s">
        <v>2</v>
      </c>
    </row>
    <row r="1530" spans="1:18" x14ac:dyDescent="0.3">
      <c r="A1530" s="67" t="s">
        <v>6121</v>
      </c>
      <c r="B1530" s="39" t="s">
        <v>4182</v>
      </c>
      <c r="C1530" s="39"/>
      <c r="D1530" s="39"/>
      <c r="E1530" s="39"/>
      <c r="F1530" s="39"/>
      <c r="G1530" s="39"/>
      <c r="H1530" s="39"/>
      <c r="I1530" s="39"/>
      <c r="J1530" s="39"/>
      <c r="K1530" s="39" t="s">
        <v>204</v>
      </c>
      <c r="L1530" s="39" t="s">
        <v>205</v>
      </c>
      <c r="M1530" s="39" t="s">
        <v>2884</v>
      </c>
      <c r="N1530" s="39" t="s">
        <v>139</v>
      </c>
      <c r="O1530" s="39" t="s">
        <v>2870</v>
      </c>
      <c r="P1530" s="39" t="str">
        <f t="shared" si="23"/>
        <v>CCM Born</v>
      </c>
      <c r="Q1530" s="39">
        <v>1</v>
      </c>
      <c r="R1530" s="68" t="s">
        <v>2</v>
      </c>
    </row>
    <row r="1531" spans="1:18" x14ac:dyDescent="0.3">
      <c r="A1531" s="67" t="s">
        <v>6122</v>
      </c>
      <c r="B1531" s="39" t="s">
        <v>4183</v>
      </c>
      <c r="C1531" s="39"/>
      <c r="D1531" s="39"/>
      <c r="E1531" s="39"/>
      <c r="F1531" s="39"/>
      <c r="G1531" s="39"/>
      <c r="H1531" s="39"/>
      <c r="I1531" s="39"/>
      <c r="J1531" s="39"/>
      <c r="K1531" s="39" t="s">
        <v>204</v>
      </c>
      <c r="L1531" s="39" t="s">
        <v>205</v>
      </c>
      <c r="M1531" s="39" t="s">
        <v>2884</v>
      </c>
      <c r="N1531" s="39" t="s">
        <v>139</v>
      </c>
      <c r="O1531" s="39" t="s">
        <v>2870</v>
      </c>
      <c r="P1531" s="39" t="str">
        <f t="shared" si="23"/>
        <v>CCM Born</v>
      </c>
      <c r="Q1531" s="39">
        <v>1</v>
      </c>
      <c r="R1531" s="68" t="s">
        <v>2</v>
      </c>
    </row>
    <row r="1532" spans="1:18" x14ac:dyDescent="0.3">
      <c r="A1532" s="67" t="s">
        <v>6123</v>
      </c>
      <c r="B1532" s="39" t="s">
        <v>4184</v>
      </c>
      <c r="C1532" s="39"/>
      <c r="D1532" s="39"/>
      <c r="E1532" s="39"/>
      <c r="F1532" s="39"/>
      <c r="G1532" s="39"/>
      <c r="H1532" s="39"/>
      <c r="I1532" s="39"/>
      <c r="J1532" s="39"/>
      <c r="K1532" s="39" t="s">
        <v>204</v>
      </c>
      <c r="L1532" s="39" t="s">
        <v>205</v>
      </c>
      <c r="M1532" s="39" t="s">
        <v>2884</v>
      </c>
      <c r="N1532" s="39" t="s">
        <v>139</v>
      </c>
      <c r="O1532" s="39" t="s">
        <v>2870</v>
      </c>
      <c r="P1532" s="39" t="str">
        <f t="shared" si="23"/>
        <v>CCM Born</v>
      </c>
      <c r="Q1532" s="39">
        <v>1</v>
      </c>
      <c r="R1532" s="68" t="s">
        <v>2</v>
      </c>
    </row>
    <row r="1533" spans="1:18" x14ac:dyDescent="0.3">
      <c r="A1533" s="67" t="s">
        <v>6124</v>
      </c>
      <c r="B1533" s="39" t="s">
        <v>4185</v>
      </c>
      <c r="C1533" s="39"/>
      <c r="D1533" s="39"/>
      <c r="E1533" s="39"/>
      <c r="F1533" s="39"/>
      <c r="G1533" s="39"/>
      <c r="H1533" s="39"/>
      <c r="I1533" s="39"/>
      <c r="J1533" s="39"/>
      <c r="K1533" s="39" t="s">
        <v>204</v>
      </c>
      <c r="L1533" s="39" t="s">
        <v>205</v>
      </c>
      <c r="M1533" s="39" t="s">
        <v>2884</v>
      </c>
      <c r="N1533" s="39" t="s">
        <v>139</v>
      </c>
      <c r="O1533" s="39" t="s">
        <v>2870</v>
      </c>
      <c r="P1533" s="39" t="str">
        <f t="shared" si="23"/>
        <v>CCM Born</v>
      </c>
      <c r="Q1533" s="39">
        <v>1</v>
      </c>
      <c r="R1533" s="68" t="s">
        <v>2</v>
      </c>
    </row>
    <row r="1534" spans="1:18" x14ac:dyDescent="0.3">
      <c r="A1534" s="67" t="s">
        <v>6125</v>
      </c>
      <c r="B1534" s="39" t="s">
        <v>4186</v>
      </c>
      <c r="C1534" s="39"/>
      <c r="D1534" s="39"/>
      <c r="E1534" s="39"/>
      <c r="F1534" s="39"/>
      <c r="G1534" s="39"/>
      <c r="H1534" s="39"/>
      <c r="I1534" s="39"/>
      <c r="J1534" s="39"/>
      <c r="K1534" s="39" t="s">
        <v>204</v>
      </c>
      <c r="L1534" s="39" t="s">
        <v>205</v>
      </c>
      <c r="M1534" s="39" t="s">
        <v>2884</v>
      </c>
      <c r="N1534" s="39" t="s">
        <v>139</v>
      </c>
      <c r="O1534" s="39" t="s">
        <v>2870</v>
      </c>
      <c r="P1534" s="39" t="str">
        <f t="shared" si="23"/>
        <v>CCM Born</v>
      </c>
      <c r="Q1534" s="39">
        <v>1</v>
      </c>
      <c r="R1534" s="68" t="s">
        <v>2</v>
      </c>
    </row>
    <row r="1535" spans="1:18" x14ac:dyDescent="0.3">
      <c r="A1535" s="67" t="s">
        <v>6126</v>
      </c>
      <c r="B1535" s="39" t="s">
        <v>4187</v>
      </c>
      <c r="C1535" s="39"/>
      <c r="D1535" s="39"/>
      <c r="E1535" s="39"/>
      <c r="F1535" s="39"/>
      <c r="G1535" s="39"/>
      <c r="H1535" s="39"/>
      <c r="I1535" s="39"/>
      <c r="J1535" s="39"/>
      <c r="K1535" s="39" t="s">
        <v>204</v>
      </c>
      <c r="L1535" s="39" t="s">
        <v>205</v>
      </c>
      <c r="M1535" s="39" t="s">
        <v>2884</v>
      </c>
      <c r="N1535" s="39" t="s">
        <v>139</v>
      </c>
      <c r="O1535" s="39" t="s">
        <v>2870</v>
      </c>
      <c r="P1535" s="39" t="str">
        <f t="shared" si="23"/>
        <v>CCM Born</v>
      </c>
      <c r="Q1535" s="39">
        <v>1</v>
      </c>
      <c r="R1535" s="68" t="s">
        <v>2</v>
      </c>
    </row>
    <row r="1536" spans="1:18" x14ac:dyDescent="0.3">
      <c r="A1536" s="67" t="s">
        <v>6127</v>
      </c>
      <c r="B1536" s="39" t="s">
        <v>4188</v>
      </c>
      <c r="C1536" s="39"/>
      <c r="D1536" s="39"/>
      <c r="E1536" s="39"/>
      <c r="F1536" s="39"/>
      <c r="G1536" s="39"/>
      <c r="H1536" s="39"/>
      <c r="I1536" s="39"/>
      <c r="J1536" s="39"/>
      <c r="K1536" s="39" t="s">
        <v>204</v>
      </c>
      <c r="L1536" s="39" t="s">
        <v>205</v>
      </c>
      <c r="M1536" s="39" t="s">
        <v>2884</v>
      </c>
      <c r="N1536" s="39" t="s">
        <v>139</v>
      </c>
      <c r="O1536" s="39" t="s">
        <v>2870</v>
      </c>
      <c r="P1536" s="39" t="str">
        <f t="shared" si="23"/>
        <v>CCM Born</v>
      </c>
      <c r="Q1536" s="39">
        <v>1</v>
      </c>
      <c r="R1536" s="68" t="s">
        <v>2</v>
      </c>
    </row>
    <row r="1537" spans="1:18" x14ac:dyDescent="0.3">
      <c r="A1537" s="67" t="s">
        <v>6128</v>
      </c>
      <c r="B1537" s="39" t="s">
        <v>4189</v>
      </c>
      <c r="C1537" s="39"/>
      <c r="D1537" s="39"/>
      <c r="E1537" s="39"/>
      <c r="F1537" s="39"/>
      <c r="G1537" s="39"/>
      <c r="H1537" s="39"/>
      <c r="I1537" s="39"/>
      <c r="J1537" s="39"/>
      <c r="K1537" s="39" t="s">
        <v>204</v>
      </c>
      <c r="L1537" s="39" t="s">
        <v>205</v>
      </c>
      <c r="M1537" s="39" t="s">
        <v>2884</v>
      </c>
      <c r="N1537" s="39" t="s">
        <v>139</v>
      </c>
      <c r="O1537" s="39" t="s">
        <v>2870</v>
      </c>
      <c r="P1537" s="39" t="str">
        <f t="shared" si="23"/>
        <v>CCM Born</v>
      </c>
      <c r="Q1537" s="39">
        <v>1</v>
      </c>
      <c r="R1537" s="68" t="s">
        <v>2</v>
      </c>
    </row>
    <row r="1538" spans="1:18" x14ac:dyDescent="0.3">
      <c r="A1538" s="67" t="s">
        <v>6129</v>
      </c>
      <c r="B1538" s="39" t="s">
        <v>4190</v>
      </c>
      <c r="C1538" s="39"/>
      <c r="D1538" s="39"/>
      <c r="E1538" s="39"/>
      <c r="F1538" s="39"/>
      <c r="G1538" s="39"/>
      <c r="H1538" s="39"/>
      <c r="I1538" s="39"/>
      <c r="J1538" s="39"/>
      <c r="K1538" s="39" t="s">
        <v>204</v>
      </c>
      <c r="L1538" s="39" t="s">
        <v>205</v>
      </c>
      <c r="M1538" s="39" t="s">
        <v>2884</v>
      </c>
      <c r="N1538" s="39" t="s">
        <v>139</v>
      </c>
      <c r="O1538" s="39" t="s">
        <v>2870</v>
      </c>
      <c r="P1538" s="39" t="str">
        <f t="shared" si="23"/>
        <v>CCM Born</v>
      </c>
      <c r="Q1538" s="39">
        <v>1</v>
      </c>
      <c r="R1538" s="68" t="s">
        <v>2</v>
      </c>
    </row>
    <row r="1539" spans="1:18" x14ac:dyDescent="0.3">
      <c r="A1539" s="67" t="s">
        <v>6130</v>
      </c>
      <c r="B1539" s="39" t="s">
        <v>4191</v>
      </c>
      <c r="C1539" s="39"/>
      <c r="D1539" s="39"/>
      <c r="E1539" s="39"/>
      <c r="F1539" s="39"/>
      <c r="G1539" s="39"/>
      <c r="H1539" s="39"/>
      <c r="I1539" s="39"/>
      <c r="J1539" s="39"/>
      <c r="K1539" s="39" t="s">
        <v>204</v>
      </c>
      <c r="L1539" s="39" t="s">
        <v>205</v>
      </c>
      <c r="M1539" s="39" t="s">
        <v>2884</v>
      </c>
      <c r="N1539" s="39" t="s">
        <v>139</v>
      </c>
      <c r="O1539" s="39" t="s">
        <v>2870</v>
      </c>
      <c r="P1539" s="39" t="str">
        <f t="shared" si="23"/>
        <v>CCM Born</v>
      </c>
      <c r="Q1539" s="39">
        <v>1</v>
      </c>
      <c r="R1539" s="68" t="s">
        <v>2</v>
      </c>
    </row>
    <row r="1540" spans="1:18" x14ac:dyDescent="0.3">
      <c r="A1540" s="67" t="s">
        <v>6131</v>
      </c>
      <c r="B1540" s="39" t="s">
        <v>4192</v>
      </c>
      <c r="C1540" s="39"/>
      <c r="D1540" s="39"/>
      <c r="E1540" s="39"/>
      <c r="F1540" s="39"/>
      <c r="G1540" s="39"/>
      <c r="H1540" s="39"/>
      <c r="I1540" s="39"/>
      <c r="J1540" s="39"/>
      <c r="K1540" s="39" t="s">
        <v>204</v>
      </c>
      <c r="L1540" s="39" t="s">
        <v>205</v>
      </c>
      <c r="M1540" s="39" t="s">
        <v>2884</v>
      </c>
      <c r="N1540" s="39" t="s">
        <v>139</v>
      </c>
      <c r="O1540" s="39" t="s">
        <v>2870</v>
      </c>
      <c r="P1540" s="39" t="str">
        <f t="shared" si="23"/>
        <v>CCM Born</v>
      </c>
      <c r="Q1540" s="39">
        <v>1</v>
      </c>
      <c r="R1540" s="68" t="s">
        <v>2</v>
      </c>
    </row>
    <row r="1541" spans="1:18" x14ac:dyDescent="0.3">
      <c r="A1541" s="67" t="s">
        <v>6132</v>
      </c>
      <c r="B1541" s="39" t="s">
        <v>4193</v>
      </c>
      <c r="C1541" s="39"/>
      <c r="D1541" s="39"/>
      <c r="E1541" s="39"/>
      <c r="F1541" s="39"/>
      <c r="G1541" s="39"/>
      <c r="H1541" s="39"/>
      <c r="I1541" s="39"/>
      <c r="J1541" s="39"/>
      <c r="K1541" s="39" t="s">
        <v>204</v>
      </c>
      <c r="L1541" s="39" t="s">
        <v>205</v>
      </c>
      <c r="M1541" s="39" t="s">
        <v>2884</v>
      </c>
      <c r="N1541" s="39" t="s">
        <v>139</v>
      </c>
      <c r="O1541" s="39" t="s">
        <v>2870</v>
      </c>
      <c r="P1541" s="39" t="str">
        <f t="shared" si="23"/>
        <v>CCM Born</v>
      </c>
      <c r="Q1541" s="39">
        <v>1</v>
      </c>
      <c r="R1541" s="68" t="s">
        <v>2</v>
      </c>
    </row>
    <row r="1542" spans="1:18" x14ac:dyDescent="0.3">
      <c r="A1542" s="67" t="s">
        <v>6133</v>
      </c>
      <c r="B1542" s="39" t="s">
        <v>4194</v>
      </c>
      <c r="C1542" s="39"/>
      <c r="D1542" s="39"/>
      <c r="E1542" s="39"/>
      <c r="F1542" s="39"/>
      <c r="G1542" s="39"/>
      <c r="H1542" s="39"/>
      <c r="I1542" s="39"/>
      <c r="J1542" s="39"/>
      <c r="K1542" s="39" t="s">
        <v>4195</v>
      </c>
      <c r="L1542" s="39" t="s">
        <v>6718</v>
      </c>
      <c r="M1542" s="39" t="s">
        <v>2884</v>
      </c>
      <c r="N1542" s="39" t="s">
        <v>139</v>
      </c>
      <c r="O1542" s="39" t="s">
        <v>2870</v>
      </c>
      <c r="P1542" s="39" t="str">
        <f t="shared" si="23"/>
        <v>CCM Born</v>
      </c>
      <c r="Q1542" s="39">
        <v>1</v>
      </c>
      <c r="R1542" s="68" t="s">
        <v>2</v>
      </c>
    </row>
    <row r="1543" spans="1:18" x14ac:dyDescent="0.3">
      <c r="A1543" s="67" t="s">
        <v>6134</v>
      </c>
      <c r="B1543" s="39" t="s">
        <v>4196</v>
      </c>
      <c r="C1543" s="39"/>
      <c r="D1543" s="39"/>
      <c r="E1543" s="39"/>
      <c r="F1543" s="39"/>
      <c r="G1543" s="39"/>
      <c r="H1543" s="39"/>
      <c r="I1543" s="39"/>
      <c r="J1543" s="39"/>
      <c r="K1543" s="39" t="s">
        <v>4195</v>
      </c>
      <c r="L1543" s="39" t="s">
        <v>6718</v>
      </c>
      <c r="M1543" s="39" t="s">
        <v>2884</v>
      </c>
      <c r="N1543" s="39" t="s">
        <v>139</v>
      </c>
      <c r="O1543" s="39" t="s">
        <v>2870</v>
      </c>
      <c r="P1543" s="39" t="str">
        <f t="shared" si="23"/>
        <v>CCM Born</v>
      </c>
      <c r="Q1543" s="39">
        <v>1</v>
      </c>
      <c r="R1543" s="68" t="s">
        <v>2</v>
      </c>
    </row>
    <row r="1544" spans="1:18" x14ac:dyDescent="0.3">
      <c r="A1544" s="67" t="s">
        <v>6135</v>
      </c>
      <c r="B1544" s="39" t="s">
        <v>4197</v>
      </c>
      <c r="C1544" s="39"/>
      <c r="D1544" s="39"/>
      <c r="E1544" s="39"/>
      <c r="F1544" s="39"/>
      <c r="G1544" s="39"/>
      <c r="H1544" s="39"/>
      <c r="I1544" s="39"/>
      <c r="J1544" s="39"/>
      <c r="K1544" s="39" t="s">
        <v>4195</v>
      </c>
      <c r="L1544" s="39" t="s">
        <v>6718</v>
      </c>
      <c r="M1544" s="39" t="s">
        <v>2884</v>
      </c>
      <c r="N1544" s="39" t="s">
        <v>139</v>
      </c>
      <c r="O1544" s="39" t="s">
        <v>2870</v>
      </c>
      <c r="P1544" s="39" t="str">
        <f t="shared" ref="P1544:P1607" si="24">_xlfn.XLOOKUP(O1544,$X$12:$X$14,$Z$12:$Z$14)</f>
        <v>CCM Born</v>
      </c>
      <c r="Q1544" s="39">
        <v>1</v>
      </c>
      <c r="R1544" s="68" t="s">
        <v>2</v>
      </c>
    </row>
    <row r="1545" spans="1:18" x14ac:dyDescent="0.3">
      <c r="A1545" s="67" t="s">
        <v>6136</v>
      </c>
      <c r="B1545" s="39" t="s">
        <v>4198</v>
      </c>
      <c r="C1545" s="39"/>
      <c r="D1545" s="39"/>
      <c r="E1545" s="39"/>
      <c r="F1545" s="39"/>
      <c r="G1545" s="39"/>
      <c r="H1545" s="39"/>
      <c r="I1545" s="39"/>
      <c r="J1545" s="39"/>
      <c r="K1545" s="39" t="s">
        <v>4195</v>
      </c>
      <c r="L1545" s="39" t="s">
        <v>6718</v>
      </c>
      <c r="M1545" s="39" t="s">
        <v>2884</v>
      </c>
      <c r="N1545" s="39" t="s">
        <v>139</v>
      </c>
      <c r="O1545" s="39" t="s">
        <v>2870</v>
      </c>
      <c r="P1545" s="39" t="str">
        <f t="shared" si="24"/>
        <v>CCM Born</v>
      </c>
      <c r="Q1545" s="39">
        <v>1</v>
      </c>
      <c r="R1545" s="68" t="s">
        <v>2</v>
      </c>
    </row>
    <row r="1546" spans="1:18" x14ac:dyDescent="0.3">
      <c r="A1546" s="67" t="s">
        <v>6137</v>
      </c>
      <c r="B1546" s="39" t="s">
        <v>4199</v>
      </c>
      <c r="C1546" s="39"/>
      <c r="D1546" s="39"/>
      <c r="E1546" s="39"/>
      <c r="F1546" s="39"/>
      <c r="G1546" s="39"/>
      <c r="H1546" s="39"/>
      <c r="I1546" s="39"/>
      <c r="J1546" s="39"/>
      <c r="K1546" s="39" t="s">
        <v>4195</v>
      </c>
      <c r="L1546" s="39" t="s">
        <v>6718</v>
      </c>
      <c r="M1546" s="39" t="s">
        <v>2884</v>
      </c>
      <c r="N1546" s="39" t="s">
        <v>139</v>
      </c>
      <c r="O1546" s="39" t="s">
        <v>2870</v>
      </c>
      <c r="P1546" s="39" t="str">
        <f t="shared" si="24"/>
        <v>CCM Born</v>
      </c>
      <c r="Q1546" s="39">
        <v>1</v>
      </c>
      <c r="R1546" s="68" t="s">
        <v>2</v>
      </c>
    </row>
    <row r="1547" spans="1:18" x14ac:dyDescent="0.3">
      <c r="A1547" s="67" t="s">
        <v>6138</v>
      </c>
      <c r="B1547" s="39" t="s">
        <v>4200</v>
      </c>
      <c r="C1547" s="39"/>
      <c r="D1547" s="39"/>
      <c r="E1547" s="39"/>
      <c r="F1547" s="39"/>
      <c r="G1547" s="39"/>
      <c r="H1547" s="39"/>
      <c r="I1547" s="39"/>
      <c r="J1547" s="39"/>
      <c r="K1547" s="39" t="s">
        <v>4195</v>
      </c>
      <c r="L1547" s="39" t="s">
        <v>6718</v>
      </c>
      <c r="M1547" s="39" t="s">
        <v>2884</v>
      </c>
      <c r="N1547" s="39" t="s">
        <v>139</v>
      </c>
      <c r="O1547" s="39" t="s">
        <v>2870</v>
      </c>
      <c r="P1547" s="39" t="str">
        <f t="shared" si="24"/>
        <v>CCM Born</v>
      </c>
      <c r="Q1547" s="39">
        <v>1</v>
      </c>
      <c r="R1547" s="68" t="s">
        <v>2</v>
      </c>
    </row>
    <row r="1548" spans="1:18" x14ac:dyDescent="0.3">
      <c r="A1548" s="67" t="s">
        <v>6139</v>
      </c>
      <c r="B1548" s="39" t="s">
        <v>4201</v>
      </c>
      <c r="C1548" s="39"/>
      <c r="D1548" s="39"/>
      <c r="E1548" s="39"/>
      <c r="F1548" s="39"/>
      <c r="G1548" s="39"/>
      <c r="H1548" s="39"/>
      <c r="I1548" s="39"/>
      <c r="J1548" s="39"/>
      <c r="K1548" s="39" t="s">
        <v>4195</v>
      </c>
      <c r="L1548" s="39" t="s">
        <v>6718</v>
      </c>
      <c r="M1548" s="39" t="s">
        <v>2884</v>
      </c>
      <c r="N1548" s="39" t="s">
        <v>139</v>
      </c>
      <c r="O1548" s="39" t="s">
        <v>2870</v>
      </c>
      <c r="P1548" s="39" t="str">
        <f t="shared" si="24"/>
        <v>CCM Born</v>
      </c>
      <c r="Q1548" s="39">
        <v>1</v>
      </c>
      <c r="R1548" s="68" t="s">
        <v>2</v>
      </c>
    </row>
    <row r="1549" spans="1:18" x14ac:dyDescent="0.3">
      <c r="A1549" s="67" t="s">
        <v>6140</v>
      </c>
      <c r="B1549" s="39" t="s">
        <v>4202</v>
      </c>
      <c r="C1549" s="39"/>
      <c r="D1549" s="39"/>
      <c r="E1549" s="39"/>
      <c r="F1549" s="39"/>
      <c r="G1549" s="39"/>
      <c r="H1549" s="39"/>
      <c r="I1549" s="39"/>
      <c r="J1549" s="39"/>
      <c r="K1549" s="39" t="s">
        <v>4195</v>
      </c>
      <c r="L1549" s="39" t="s">
        <v>6718</v>
      </c>
      <c r="M1549" s="39" t="s">
        <v>2884</v>
      </c>
      <c r="N1549" s="39" t="s">
        <v>139</v>
      </c>
      <c r="O1549" s="39" t="s">
        <v>2870</v>
      </c>
      <c r="P1549" s="39" t="str">
        <f t="shared" si="24"/>
        <v>CCM Born</v>
      </c>
      <c r="Q1549" s="39">
        <v>1</v>
      </c>
      <c r="R1549" s="68" t="s">
        <v>2</v>
      </c>
    </row>
    <row r="1550" spans="1:18" x14ac:dyDescent="0.3">
      <c r="A1550" s="67" t="s">
        <v>6141</v>
      </c>
      <c r="B1550" s="39" t="s">
        <v>4203</v>
      </c>
      <c r="C1550" s="39"/>
      <c r="D1550" s="39"/>
      <c r="E1550" s="39"/>
      <c r="F1550" s="39"/>
      <c r="G1550" s="39"/>
      <c r="H1550" s="39"/>
      <c r="I1550" s="39"/>
      <c r="J1550" s="39"/>
      <c r="K1550" s="39" t="s">
        <v>4195</v>
      </c>
      <c r="L1550" s="39" t="s">
        <v>6718</v>
      </c>
      <c r="M1550" s="39" t="s">
        <v>2884</v>
      </c>
      <c r="N1550" s="39" t="s">
        <v>139</v>
      </c>
      <c r="O1550" s="39" t="s">
        <v>2870</v>
      </c>
      <c r="P1550" s="39" t="str">
        <f t="shared" si="24"/>
        <v>CCM Born</v>
      </c>
      <c r="Q1550" s="39">
        <v>1</v>
      </c>
      <c r="R1550" s="68" t="s">
        <v>2</v>
      </c>
    </row>
    <row r="1551" spans="1:18" x14ac:dyDescent="0.3">
      <c r="A1551" s="67" t="s">
        <v>6142</v>
      </c>
      <c r="B1551" s="39" t="s">
        <v>4204</v>
      </c>
      <c r="C1551" s="39"/>
      <c r="D1551" s="39"/>
      <c r="E1551" s="39"/>
      <c r="F1551" s="39"/>
      <c r="G1551" s="39"/>
      <c r="H1551" s="39"/>
      <c r="I1551" s="39"/>
      <c r="J1551" s="39"/>
      <c r="K1551" s="39" t="s">
        <v>4195</v>
      </c>
      <c r="L1551" s="39" t="s">
        <v>6718</v>
      </c>
      <c r="M1551" s="39" t="s">
        <v>2884</v>
      </c>
      <c r="N1551" s="39" t="s">
        <v>139</v>
      </c>
      <c r="O1551" s="39" t="s">
        <v>2870</v>
      </c>
      <c r="P1551" s="39" t="str">
        <f t="shared" si="24"/>
        <v>CCM Born</v>
      </c>
      <c r="Q1551" s="39">
        <v>1</v>
      </c>
      <c r="R1551" s="68" t="s">
        <v>2</v>
      </c>
    </row>
    <row r="1552" spans="1:18" x14ac:dyDescent="0.3">
      <c r="A1552" s="67" t="s">
        <v>6143</v>
      </c>
      <c r="B1552" s="39" t="s">
        <v>4205</v>
      </c>
      <c r="C1552" s="39"/>
      <c r="D1552" s="39"/>
      <c r="E1552" s="39"/>
      <c r="F1552" s="39"/>
      <c r="G1552" s="39"/>
      <c r="H1552" s="39"/>
      <c r="I1552" s="39"/>
      <c r="J1552" s="39"/>
      <c r="K1552" s="39" t="s">
        <v>4195</v>
      </c>
      <c r="L1552" s="39" t="s">
        <v>6718</v>
      </c>
      <c r="M1552" s="39" t="s">
        <v>2884</v>
      </c>
      <c r="N1552" s="39" t="s">
        <v>139</v>
      </c>
      <c r="O1552" s="39" t="s">
        <v>2870</v>
      </c>
      <c r="P1552" s="39" t="str">
        <f t="shared" si="24"/>
        <v>CCM Born</v>
      </c>
      <c r="Q1552" s="39">
        <v>1</v>
      </c>
      <c r="R1552" s="68" t="s">
        <v>2</v>
      </c>
    </row>
    <row r="1553" spans="1:18" x14ac:dyDescent="0.3">
      <c r="A1553" s="67" t="s">
        <v>6144</v>
      </c>
      <c r="B1553" s="39" t="s">
        <v>4206</v>
      </c>
      <c r="C1553" s="39"/>
      <c r="D1553" s="39"/>
      <c r="E1553" s="39"/>
      <c r="F1553" s="39"/>
      <c r="G1553" s="39"/>
      <c r="H1553" s="39"/>
      <c r="I1553" s="39"/>
      <c r="J1553" s="39"/>
      <c r="K1553" s="39" t="s">
        <v>4195</v>
      </c>
      <c r="L1553" s="39" t="s">
        <v>6718</v>
      </c>
      <c r="M1553" s="39" t="s">
        <v>2884</v>
      </c>
      <c r="N1553" s="39" t="s">
        <v>139</v>
      </c>
      <c r="O1553" s="39" t="s">
        <v>2870</v>
      </c>
      <c r="P1553" s="39" t="str">
        <f t="shared" si="24"/>
        <v>CCM Born</v>
      </c>
      <c r="Q1553" s="39">
        <v>1</v>
      </c>
      <c r="R1553" s="68" t="s">
        <v>2</v>
      </c>
    </row>
    <row r="1554" spans="1:18" x14ac:dyDescent="0.3">
      <c r="A1554" s="67" t="s">
        <v>6145</v>
      </c>
      <c r="B1554" s="39" t="s">
        <v>4207</v>
      </c>
      <c r="C1554" s="39"/>
      <c r="D1554" s="39"/>
      <c r="E1554" s="39"/>
      <c r="F1554" s="39"/>
      <c r="G1554" s="39"/>
      <c r="H1554" s="39"/>
      <c r="I1554" s="39"/>
      <c r="J1554" s="39"/>
      <c r="K1554" s="39" t="s">
        <v>4195</v>
      </c>
      <c r="L1554" s="39" t="s">
        <v>6718</v>
      </c>
      <c r="M1554" s="39" t="s">
        <v>2884</v>
      </c>
      <c r="N1554" s="39" t="s">
        <v>139</v>
      </c>
      <c r="O1554" s="39" t="s">
        <v>2870</v>
      </c>
      <c r="P1554" s="39" t="str">
        <f t="shared" si="24"/>
        <v>CCM Born</v>
      </c>
      <c r="Q1554" s="39">
        <v>1</v>
      </c>
      <c r="R1554" s="68" t="s">
        <v>2</v>
      </c>
    </row>
    <row r="1555" spans="1:18" x14ac:dyDescent="0.3">
      <c r="A1555" s="67" t="s">
        <v>6146</v>
      </c>
      <c r="B1555" s="39" t="s">
        <v>4208</v>
      </c>
      <c r="C1555" s="39"/>
      <c r="D1555" s="39"/>
      <c r="E1555" s="39"/>
      <c r="F1555" s="39"/>
      <c r="G1555" s="39"/>
      <c r="H1555" s="39"/>
      <c r="I1555" s="39"/>
      <c r="J1555" s="39"/>
      <c r="K1555" s="39" t="s">
        <v>4195</v>
      </c>
      <c r="L1555" s="39" t="s">
        <v>6718</v>
      </c>
      <c r="M1555" s="39" t="s">
        <v>2884</v>
      </c>
      <c r="N1555" s="39" t="s">
        <v>139</v>
      </c>
      <c r="O1555" s="39" t="s">
        <v>2870</v>
      </c>
      <c r="P1555" s="39" t="str">
        <f t="shared" si="24"/>
        <v>CCM Born</v>
      </c>
      <c r="Q1555" s="39">
        <v>1</v>
      </c>
      <c r="R1555" s="68" t="s">
        <v>2</v>
      </c>
    </row>
    <row r="1556" spans="1:18" x14ac:dyDescent="0.3">
      <c r="A1556" s="67" t="s">
        <v>6147</v>
      </c>
      <c r="B1556" s="39" t="s">
        <v>4209</v>
      </c>
      <c r="C1556" s="39"/>
      <c r="D1556" s="39"/>
      <c r="E1556" s="39"/>
      <c r="F1556" s="39"/>
      <c r="G1556" s="39"/>
      <c r="H1556" s="39"/>
      <c r="I1556" s="39"/>
      <c r="J1556" s="39"/>
      <c r="K1556" s="39" t="s">
        <v>4195</v>
      </c>
      <c r="L1556" s="39" t="s">
        <v>6718</v>
      </c>
      <c r="M1556" s="39" t="s">
        <v>2884</v>
      </c>
      <c r="N1556" s="39" t="s">
        <v>139</v>
      </c>
      <c r="O1556" s="39" t="s">
        <v>2870</v>
      </c>
      <c r="P1556" s="39" t="str">
        <f t="shared" si="24"/>
        <v>CCM Born</v>
      </c>
      <c r="Q1556" s="39">
        <v>1</v>
      </c>
      <c r="R1556" s="68" t="s">
        <v>2</v>
      </c>
    </row>
    <row r="1557" spans="1:18" x14ac:dyDescent="0.3">
      <c r="A1557" s="67" t="s">
        <v>6148</v>
      </c>
      <c r="B1557" s="39" t="s">
        <v>4210</v>
      </c>
      <c r="C1557" s="39"/>
      <c r="D1557" s="39"/>
      <c r="E1557" s="39"/>
      <c r="F1557" s="39"/>
      <c r="G1557" s="39"/>
      <c r="H1557" s="39"/>
      <c r="I1557" s="39"/>
      <c r="J1557" s="39"/>
      <c r="K1557" s="39" t="s">
        <v>4195</v>
      </c>
      <c r="L1557" s="39" t="s">
        <v>6718</v>
      </c>
      <c r="M1557" s="39" t="s">
        <v>2884</v>
      </c>
      <c r="N1557" s="39" t="s">
        <v>139</v>
      </c>
      <c r="O1557" s="39" t="s">
        <v>2870</v>
      </c>
      <c r="P1557" s="39" t="str">
        <f t="shared" si="24"/>
        <v>CCM Born</v>
      </c>
      <c r="Q1557" s="39">
        <v>1</v>
      </c>
      <c r="R1557" s="68" t="s">
        <v>2</v>
      </c>
    </row>
    <row r="1558" spans="1:18" x14ac:dyDescent="0.3">
      <c r="A1558" s="67" t="s">
        <v>6149</v>
      </c>
      <c r="B1558" s="39" t="s">
        <v>4211</v>
      </c>
      <c r="C1558" s="39"/>
      <c r="D1558" s="39"/>
      <c r="E1558" s="39"/>
      <c r="F1558" s="39"/>
      <c r="G1558" s="39"/>
      <c r="H1558" s="39"/>
      <c r="I1558" s="39"/>
      <c r="J1558" s="39"/>
      <c r="K1558" s="39" t="s">
        <v>4195</v>
      </c>
      <c r="L1558" s="39" t="s">
        <v>6718</v>
      </c>
      <c r="M1558" s="39" t="s">
        <v>2884</v>
      </c>
      <c r="N1558" s="39" t="s">
        <v>139</v>
      </c>
      <c r="O1558" s="39" t="s">
        <v>2870</v>
      </c>
      <c r="P1558" s="39" t="str">
        <f t="shared" si="24"/>
        <v>CCM Born</v>
      </c>
      <c r="Q1558" s="39">
        <v>1</v>
      </c>
      <c r="R1558" s="68" t="s">
        <v>2</v>
      </c>
    </row>
    <row r="1559" spans="1:18" x14ac:dyDescent="0.3">
      <c r="A1559" s="67" t="s">
        <v>6150</v>
      </c>
      <c r="B1559" s="39" t="s">
        <v>4212</v>
      </c>
      <c r="C1559" s="39"/>
      <c r="D1559" s="39"/>
      <c r="E1559" s="39"/>
      <c r="F1559" s="39"/>
      <c r="G1559" s="39"/>
      <c r="H1559" s="39"/>
      <c r="I1559" s="39"/>
      <c r="J1559" s="39"/>
      <c r="K1559" s="39" t="s">
        <v>4195</v>
      </c>
      <c r="L1559" s="39" t="s">
        <v>6718</v>
      </c>
      <c r="M1559" s="39" t="s">
        <v>2884</v>
      </c>
      <c r="N1559" s="39" t="s">
        <v>139</v>
      </c>
      <c r="O1559" s="39" t="s">
        <v>2870</v>
      </c>
      <c r="P1559" s="39" t="str">
        <f t="shared" si="24"/>
        <v>CCM Born</v>
      </c>
      <c r="Q1559" s="39">
        <v>1</v>
      </c>
      <c r="R1559" s="68" t="s">
        <v>2</v>
      </c>
    </row>
    <row r="1560" spans="1:18" x14ac:dyDescent="0.3">
      <c r="A1560" s="67" t="s">
        <v>6151</v>
      </c>
      <c r="B1560" s="39" t="s">
        <v>4213</v>
      </c>
      <c r="C1560" s="39"/>
      <c r="D1560" s="39"/>
      <c r="E1560" s="39"/>
      <c r="F1560" s="39"/>
      <c r="G1560" s="39"/>
      <c r="H1560" s="39"/>
      <c r="I1560" s="39"/>
      <c r="J1560" s="39"/>
      <c r="K1560" s="39" t="s">
        <v>4195</v>
      </c>
      <c r="L1560" s="39" t="s">
        <v>6718</v>
      </c>
      <c r="M1560" s="39" t="s">
        <v>2884</v>
      </c>
      <c r="N1560" s="39" t="s">
        <v>139</v>
      </c>
      <c r="O1560" s="39" t="s">
        <v>2870</v>
      </c>
      <c r="P1560" s="39" t="str">
        <f t="shared" si="24"/>
        <v>CCM Born</v>
      </c>
      <c r="Q1560" s="39">
        <v>1</v>
      </c>
      <c r="R1560" s="68" t="s">
        <v>2</v>
      </c>
    </row>
    <row r="1561" spans="1:18" x14ac:dyDescent="0.3">
      <c r="A1561" s="67" t="s">
        <v>6152</v>
      </c>
      <c r="B1561" s="39" t="s">
        <v>4214</v>
      </c>
      <c r="C1561" s="39"/>
      <c r="D1561" s="39"/>
      <c r="E1561" s="39"/>
      <c r="F1561" s="39"/>
      <c r="G1561" s="39"/>
      <c r="H1561" s="39"/>
      <c r="I1561" s="39"/>
      <c r="J1561" s="39"/>
      <c r="K1561" s="39" t="s">
        <v>4195</v>
      </c>
      <c r="L1561" s="39" t="s">
        <v>6718</v>
      </c>
      <c r="M1561" s="39" t="s">
        <v>2884</v>
      </c>
      <c r="N1561" s="39" t="s">
        <v>139</v>
      </c>
      <c r="O1561" s="39" t="s">
        <v>2870</v>
      </c>
      <c r="P1561" s="39" t="str">
        <f t="shared" si="24"/>
        <v>CCM Born</v>
      </c>
      <c r="Q1561" s="39">
        <v>1</v>
      </c>
      <c r="R1561" s="68" t="s">
        <v>2</v>
      </c>
    </row>
    <row r="1562" spans="1:18" x14ac:dyDescent="0.3">
      <c r="A1562" s="67" t="s">
        <v>6153</v>
      </c>
      <c r="B1562" s="39" t="s">
        <v>4215</v>
      </c>
      <c r="C1562" s="39"/>
      <c r="D1562" s="39"/>
      <c r="E1562" s="39"/>
      <c r="F1562" s="39"/>
      <c r="G1562" s="39"/>
      <c r="H1562" s="39"/>
      <c r="I1562" s="39"/>
      <c r="J1562" s="39"/>
      <c r="K1562" s="39" t="s">
        <v>4195</v>
      </c>
      <c r="L1562" s="39" t="s">
        <v>6718</v>
      </c>
      <c r="M1562" s="39" t="s">
        <v>2884</v>
      </c>
      <c r="N1562" s="39" t="s">
        <v>139</v>
      </c>
      <c r="O1562" s="39" t="s">
        <v>2870</v>
      </c>
      <c r="P1562" s="39" t="str">
        <f t="shared" si="24"/>
        <v>CCM Born</v>
      </c>
      <c r="Q1562" s="39">
        <v>1</v>
      </c>
      <c r="R1562" s="68" t="s">
        <v>2</v>
      </c>
    </row>
    <row r="1563" spans="1:18" x14ac:dyDescent="0.3">
      <c r="A1563" s="67" t="s">
        <v>6154</v>
      </c>
      <c r="B1563" s="39" t="s">
        <v>4216</v>
      </c>
      <c r="C1563" s="39"/>
      <c r="D1563" s="39"/>
      <c r="E1563" s="39"/>
      <c r="F1563" s="39"/>
      <c r="G1563" s="39"/>
      <c r="H1563" s="39"/>
      <c r="I1563" s="39"/>
      <c r="J1563" s="39"/>
      <c r="K1563" s="39" t="s">
        <v>4195</v>
      </c>
      <c r="L1563" s="39" t="s">
        <v>6718</v>
      </c>
      <c r="M1563" s="39" t="s">
        <v>2884</v>
      </c>
      <c r="N1563" s="39" t="s">
        <v>139</v>
      </c>
      <c r="O1563" s="39" t="s">
        <v>2870</v>
      </c>
      <c r="P1563" s="39" t="str">
        <f t="shared" si="24"/>
        <v>CCM Born</v>
      </c>
      <c r="Q1563" s="39">
        <v>1</v>
      </c>
      <c r="R1563" s="68" t="s">
        <v>2</v>
      </c>
    </row>
    <row r="1564" spans="1:18" x14ac:dyDescent="0.3">
      <c r="A1564" s="67" t="s">
        <v>6155</v>
      </c>
      <c r="B1564" s="39" t="s">
        <v>4217</v>
      </c>
      <c r="C1564" s="39"/>
      <c r="D1564" s="39"/>
      <c r="E1564" s="39"/>
      <c r="F1564" s="39"/>
      <c r="G1564" s="39"/>
      <c r="H1564" s="39"/>
      <c r="I1564" s="39"/>
      <c r="J1564" s="39"/>
      <c r="K1564" s="39" t="s">
        <v>4195</v>
      </c>
      <c r="L1564" s="39" t="s">
        <v>6718</v>
      </c>
      <c r="M1564" s="39" t="s">
        <v>2884</v>
      </c>
      <c r="N1564" s="39" t="s">
        <v>139</v>
      </c>
      <c r="O1564" s="39" t="s">
        <v>2870</v>
      </c>
      <c r="P1564" s="39" t="str">
        <f t="shared" si="24"/>
        <v>CCM Born</v>
      </c>
      <c r="Q1564" s="39">
        <v>1</v>
      </c>
      <c r="R1564" s="68" t="s">
        <v>2</v>
      </c>
    </row>
    <row r="1565" spans="1:18" x14ac:dyDescent="0.3">
      <c r="A1565" s="67" t="s">
        <v>6156</v>
      </c>
      <c r="B1565" s="39" t="s">
        <v>4218</v>
      </c>
      <c r="C1565" s="39"/>
      <c r="D1565" s="39"/>
      <c r="E1565" s="39"/>
      <c r="F1565" s="39"/>
      <c r="G1565" s="39"/>
      <c r="H1565" s="39"/>
      <c r="I1565" s="39"/>
      <c r="J1565" s="39"/>
      <c r="K1565" s="39" t="s">
        <v>4195</v>
      </c>
      <c r="L1565" s="39" t="s">
        <v>6718</v>
      </c>
      <c r="M1565" s="39" t="s">
        <v>2884</v>
      </c>
      <c r="N1565" s="39" t="s">
        <v>139</v>
      </c>
      <c r="O1565" s="39" t="s">
        <v>2870</v>
      </c>
      <c r="P1565" s="39" t="str">
        <f t="shared" si="24"/>
        <v>CCM Born</v>
      </c>
      <c r="Q1565" s="39">
        <v>1</v>
      </c>
      <c r="R1565" s="68" t="s">
        <v>2</v>
      </c>
    </row>
    <row r="1566" spans="1:18" x14ac:dyDescent="0.3">
      <c r="A1566" s="67" t="s">
        <v>6157</v>
      </c>
      <c r="B1566" s="39" t="s">
        <v>4219</v>
      </c>
      <c r="C1566" s="39"/>
      <c r="D1566" s="39"/>
      <c r="E1566" s="39"/>
      <c r="F1566" s="39"/>
      <c r="G1566" s="39"/>
      <c r="H1566" s="39"/>
      <c r="I1566" s="39"/>
      <c r="J1566" s="39"/>
      <c r="K1566" s="39" t="s">
        <v>4195</v>
      </c>
      <c r="L1566" s="39" t="s">
        <v>6718</v>
      </c>
      <c r="M1566" s="39" t="s">
        <v>2884</v>
      </c>
      <c r="N1566" s="39" t="s">
        <v>139</v>
      </c>
      <c r="O1566" s="39" t="s">
        <v>2870</v>
      </c>
      <c r="P1566" s="39" t="str">
        <f t="shared" si="24"/>
        <v>CCM Born</v>
      </c>
      <c r="Q1566" s="39">
        <v>1</v>
      </c>
      <c r="R1566" s="68" t="s">
        <v>2</v>
      </c>
    </row>
    <row r="1567" spans="1:18" x14ac:dyDescent="0.3">
      <c r="A1567" s="67" t="s">
        <v>6158</v>
      </c>
      <c r="B1567" s="39" t="s">
        <v>4220</v>
      </c>
      <c r="C1567" s="39"/>
      <c r="D1567" s="39"/>
      <c r="E1567" s="39"/>
      <c r="F1567" s="39"/>
      <c r="G1567" s="39"/>
      <c r="H1567" s="39"/>
      <c r="I1567" s="39"/>
      <c r="J1567" s="39"/>
      <c r="K1567" s="39" t="s">
        <v>4195</v>
      </c>
      <c r="L1567" s="39" t="s">
        <v>6718</v>
      </c>
      <c r="M1567" s="39" t="s">
        <v>2884</v>
      </c>
      <c r="N1567" s="39" t="s">
        <v>139</v>
      </c>
      <c r="O1567" s="39" t="s">
        <v>2870</v>
      </c>
      <c r="P1567" s="39" t="str">
        <f t="shared" si="24"/>
        <v>CCM Born</v>
      </c>
      <c r="Q1567" s="39">
        <v>1</v>
      </c>
      <c r="R1567" s="68" t="s">
        <v>2</v>
      </c>
    </row>
    <row r="1568" spans="1:18" x14ac:dyDescent="0.3">
      <c r="A1568" s="67" t="s">
        <v>6159</v>
      </c>
      <c r="B1568" s="39" t="s">
        <v>4221</v>
      </c>
      <c r="C1568" s="39"/>
      <c r="D1568" s="39"/>
      <c r="E1568" s="39"/>
      <c r="F1568" s="39"/>
      <c r="G1568" s="39"/>
      <c r="H1568" s="39"/>
      <c r="I1568" s="39"/>
      <c r="J1568" s="39"/>
      <c r="K1568" s="39" t="s">
        <v>4195</v>
      </c>
      <c r="L1568" s="39" t="s">
        <v>6718</v>
      </c>
      <c r="M1568" s="39" t="s">
        <v>2884</v>
      </c>
      <c r="N1568" s="39" t="s">
        <v>139</v>
      </c>
      <c r="O1568" s="39" t="s">
        <v>2870</v>
      </c>
      <c r="P1568" s="39" t="str">
        <f t="shared" si="24"/>
        <v>CCM Born</v>
      </c>
      <c r="Q1568" s="39">
        <v>1</v>
      </c>
      <c r="R1568" s="68" t="s">
        <v>2</v>
      </c>
    </row>
    <row r="1569" spans="1:18" x14ac:dyDescent="0.3">
      <c r="A1569" s="67" t="s">
        <v>6160</v>
      </c>
      <c r="B1569" s="39" t="s">
        <v>4222</v>
      </c>
      <c r="C1569" s="39"/>
      <c r="D1569" s="39"/>
      <c r="E1569" s="39"/>
      <c r="F1569" s="39"/>
      <c r="G1569" s="39"/>
      <c r="H1569" s="39"/>
      <c r="I1569" s="39"/>
      <c r="J1569" s="39"/>
      <c r="K1569" s="39" t="s">
        <v>4195</v>
      </c>
      <c r="L1569" s="39" t="s">
        <v>6718</v>
      </c>
      <c r="M1569" s="39" t="s">
        <v>2884</v>
      </c>
      <c r="N1569" s="39" t="s">
        <v>139</v>
      </c>
      <c r="O1569" s="39" t="s">
        <v>2870</v>
      </c>
      <c r="P1569" s="39" t="str">
        <f t="shared" si="24"/>
        <v>CCM Born</v>
      </c>
      <c r="Q1569" s="39">
        <v>1</v>
      </c>
      <c r="R1569" s="68" t="s">
        <v>2</v>
      </c>
    </row>
    <row r="1570" spans="1:18" x14ac:dyDescent="0.3">
      <c r="A1570" s="67" t="s">
        <v>6161</v>
      </c>
      <c r="B1570" s="39" t="s">
        <v>4223</v>
      </c>
      <c r="C1570" s="39"/>
      <c r="D1570" s="39"/>
      <c r="E1570" s="39"/>
      <c r="F1570" s="39"/>
      <c r="G1570" s="39"/>
      <c r="H1570" s="39"/>
      <c r="I1570" s="39"/>
      <c r="J1570" s="39"/>
      <c r="K1570" s="39" t="s">
        <v>4195</v>
      </c>
      <c r="L1570" s="39" t="s">
        <v>6718</v>
      </c>
      <c r="M1570" s="39" t="s">
        <v>2884</v>
      </c>
      <c r="N1570" s="39" t="s">
        <v>139</v>
      </c>
      <c r="O1570" s="39" t="s">
        <v>2870</v>
      </c>
      <c r="P1570" s="39" t="str">
        <f t="shared" si="24"/>
        <v>CCM Born</v>
      </c>
      <c r="Q1570" s="39">
        <v>1</v>
      </c>
      <c r="R1570" s="68" t="s">
        <v>2</v>
      </c>
    </row>
    <row r="1571" spans="1:18" x14ac:dyDescent="0.3">
      <c r="A1571" s="67" t="s">
        <v>6162</v>
      </c>
      <c r="B1571" s="39" t="s">
        <v>4224</v>
      </c>
      <c r="C1571" s="39"/>
      <c r="D1571" s="39"/>
      <c r="E1571" s="39"/>
      <c r="F1571" s="39"/>
      <c r="G1571" s="39"/>
      <c r="H1571" s="39"/>
      <c r="I1571" s="39"/>
      <c r="J1571" s="39"/>
      <c r="K1571" s="39" t="s">
        <v>4195</v>
      </c>
      <c r="L1571" s="39" t="s">
        <v>6718</v>
      </c>
      <c r="M1571" s="39" t="s">
        <v>2884</v>
      </c>
      <c r="N1571" s="39" t="s">
        <v>139</v>
      </c>
      <c r="O1571" s="39" t="s">
        <v>2870</v>
      </c>
      <c r="P1571" s="39" t="str">
        <f t="shared" si="24"/>
        <v>CCM Born</v>
      </c>
      <c r="Q1571" s="39">
        <v>1</v>
      </c>
      <c r="R1571" s="68" t="s">
        <v>2</v>
      </c>
    </row>
    <row r="1572" spans="1:18" x14ac:dyDescent="0.3">
      <c r="A1572" s="67" t="s">
        <v>6163</v>
      </c>
      <c r="B1572" s="39" t="s">
        <v>4225</v>
      </c>
      <c r="C1572" s="39"/>
      <c r="D1572" s="39"/>
      <c r="E1572" s="39"/>
      <c r="F1572" s="39"/>
      <c r="G1572" s="39"/>
      <c r="H1572" s="39"/>
      <c r="I1572" s="39"/>
      <c r="J1572" s="39"/>
      <c r="K1572" s="39" t="s">
        <v>4195</v>
      </c>
      <c r="L1572" s="39" t="s">
        <v>6718</v>
      </c>
      <c r="M1572" s="39" t="s">
        <v>2884</v>
      </c>
      <c r="N1572" s="39" t="s">
        <v>139</v>
      </c>
      <c r="O1572" s="39" t="s">
        <v>2870</v>
      </c>
      <c r="P1572" s="39" t="str">
        <f t="shared" si="24"/>
        <v>CCM Born</v>
      </c>
      <c r="Q1572" s="39">
        <v>1</v>
      </c>
      <c r="R1572" s="68" t="s">
        <v>2</v>
      </c>
    </row>
    <row r="1573" spans="1:18" x14ac:dyDescent="0.3">
      <c r="A1573" s="67" t="s">
        <v>6164</v>
      </c>
      <c r="B1573" s="39" t="s">
        <v>4226</v>
      </c>
      <c r="C1573" s="39"/>
      <c r="D1573" s="39"/>
      <c r="E1573" s="39"/>
      <c r="F1573" s="39"/>
      <c r="G1573" s="39"/>
      <c r="H1573" s="39"/>
      <c r="I1573" s="39"/>
      <c r="J1573" s="39"/>
      <c r="K1573" s="39" t="s">
        <v>4195</v>
      </c>
      <c r="L1573" s="39" t="s">
        <v>6718</v>
      </c>
      <c r="M1573" s="39" t="s">
        <v>2884</v>
      </c>
      <c r="N1573" s="39" t="s">
        <v>139</v>
      </c>
      <c r="O1573" s="39" t="s">
        <v>2870</v>
      </c>
      <c r="P1573" s="39" t="str">
        <f t="shared" si="24"/>
        <v>CCM Born</v>
      </c>
      <c r="Q1573" s="39">
        <v>1</v>
      </c>
      <c r="R1573" s="68" t="s">
        <v>2</v>
      </c>
    </row>
    <row r="1574" spans="1:18" x14ac:dyDescent="0.3">
      <c r="A1574" s="67" t="s">
        <v>6165</v>
      </c>
      <c r="B1574" s="39" t="s">
        <v>4227</v>
      </c>
      <c r="C1574" s="39"/>
      <c r="D1574" s="39"/>
      <c r="E1574" s="39"/>
      <c r="F1574" s="39"/>
      <c r="G1574" s="39"/>
      <c r="H1574" s="39"/>
      <c r="I1574" s="39"/>
      <c r="J1574" s="39"/>
      <c r="K1574" s="39" t="s">
        <v>4195</v>
      </c>
      <c r="L1574" s="39" t="s">
        <v>6718</v>
      </c>
      <c r="M1574" s="39" t="s">
        <v>2884</v>
      </c>
      <c r="N1574" s="39" t="s">
        <v>139</v>
      </c>
      <c r="O1574" s="39" t="s">
        <v>2870</v>
      </c>
      <c r="P1574" s="39" t="str">
        <f t="shared" si="24"/>
        <v>CCM Born</v>
      </c>
      <c r="Q1574" s="39">
        <v>1</v>
      </c>
      <c r="R1574" s="68" t="s">
        <v>2</v>
      </c>
    </row>
    <row r="1575" spans="1:18" x14ac:dyDescent="0.3">
      <c r="A1575" s="67" t="s">
        <v>6166</v>
      </c>
      <c r="B1575" s="39" t="s">
        <v>4228</v>
      </c>
      <c r="C1575" s="39"/>
      <c r="D1575" s="39"/>
      <c r="E1575" s="39"/>
      <c r="F1575" s="39"/>
      <c r="G1575" s="39"/>
      <c r="H1575" s="39"/>
      <c r="I1575" s="39"/>
      <c r="J1575" s="39"/>
      <c r="K1575" s="39" t="s">
        <v>4195</v>
      </c>
      <c r="L1575" s="39" t="s">
        <v>6718</v>
      </c>
      <c r="M1575" s="39" t="s">
        <v>2884</v>
      </c>
      <c r="N1575" s="39" t="s">
        <v>139</v>
      </c>
      <c r="O1575" s="39" t="s">
        <v>2870</v>
      </c>
      <c r="P1575" s="39" t="str">
        <f t="shared" si="24"/>
        <v>CCM Born</v>
      </c>
      <c r="Q1575" s="39">
        <v>1</v>
      </c>
      <c r="R1575" s="68" t="s">
        <v>2</v>
      </c>
    </row>
    <row r="1576" spans="1:18" x14ac:dyDescent="0.3">
      <c r="A1576" s="67" t="s">
        <v>6167</v>
      </c>
      <c r="B1576" s="39" t="s">
        <v>4229</v>
      </c>
      <c r="C1576" s="39"/>
      <c r="D1576" s="39"/>
      <c r="E1576" s="39"/>
      <c r="F1576" s="39"/>
      <c r="G1576" s="39"/>
      <c r="H1576" s="39"/>
      <c r="I1576" s="39"/>
      <c r="J1576" s="39"/>
      <c r="K1576" s="39" t="s">
        <v>4195</v>
      </c>
      <c r="L1576" s="39" t="s">
        <v>6718</v>
      </c>
      <c r="M1576" s="39" t="s">
        <v>2884</v>
      </c>
      <c r="N1576" s="39" t="s">
        <v>139</v>
      </c>
      <c r="O1576" s="39" t="s">
        <v>2870</v>
      </c>
      <c r="P1576" s="39" t="str">
        <f t="shared" si="24"/>
        <v>CCM Born</v>
      </c>
      <c r="Q1576" s="39">
        <v>1</v>
      </c>
      <c r="R1576" s="68" t="s">
        <v>2</v>
      </c>
    </row>
    <row r="1577" spans="1:18" x14ac:dyDescent="0.3">
      <c r="A1577" s="67" t="s">
        <v>6168</v>
      </c>
      <c r="B1577" s="39" t="s">
        <v>4230</v>
      </c>
      <c r="C1577" s="39"/>
      <c r="D1577" s="39"/>
      <c r="E1577" s="39"/>
      <c r="F1577" s="39"/>
      <c r="G1577" s="39"/>
      <c r="H1577" s="39"/>
      <c r="I1577" s="39"/>
      <c r="J1577" s="39"/>
      <c r="K1577" s="39" t="s">
        <v>4195</v>
      </c>
      <c r="L1577" s="39" t="s">
        <v>6718</v>
      </c>
      <c r="M1577" s="39" t="s">
        <v>2884</v>
      </c>
      <c r="N1577" s="39" t="s">
        <v>139</v>
      </c>
      <c r="O1577" s="39" t="s">
        <v>2870</v>
      </c>
      <c r="P1577" s="39" t="str">
        <f t="shared" si="24"/>
        <v>CCM Born</v>
      </c>
      <c r="Q1577" s="39">
        <v>1</v>
      </c>
      <c r="R1577" s="68" t="s">
        <v>2</v>
      </c>
    </row>
    <row r="1578" spans="1:18" x14ac:dyDescent="0.3">
      <c r="A1578" s="67" t="s">
        <v>6169</v>
      </c>
      <c r="B1578" s="39" t="s">
        <v>4231</v>
      </c>
      <c r="C1578" s="39"/>
      <c r="D1578" s="39"/>
      <c r="E1578" s="39"/>
      <c r="F1578" s="39"/>
      <c r="G1578" s="39"/>
      <c r="H1578" s="39"/>
      <c r="I1578" s="39"/>
      <c r="J1578" s="39"/>
      <c r="K1578" s="39" t="s">
        <v>4195</v>
      </c>
      <c r="L1578" s="39" t="s">
        <v>6718</v>
      </c>
      <c r="M1578" s="39" t="s">
        <v>2884</v>
      </c>
      <c r="N1578" s="39" t="s">
        <v>139</v>
      </c>
      <c r="O1578" s="39" t="s">
        <v>2870</v>
      </c>
      <c r="P1578" s="39" t="str">
        <f t="shared" si="24"/>
        <v>CCM Born</v>
      </c>
      <c r="Q1578" s="39">
        <v>1</v>
      </c>
      <c r="R1578" s="68" t="s">
        <v>2</v>
      </c>
    </row>
    <row r="1579" spans="1:18" x14ac:dyDescent="0.3">
      <c r="A1579" s="67" t="s">
        <v>6170</v>
      </c>
      <c r="B1579" s="39" t="s">
        <v>4232</v>
      </c>
      <c r="C1579" s="39"/>
      <c r="D1579" s="39"/>
      <c r="E1579" s="39"/>
      <c r="F1579" s="39"/>
      <c r="G1579" s="39"/>
      <c r="H1579" s="39"/>
      <c r="I1579" s="39"/>
      <c r="J1579" s="39"/>
      <c r="K1579" s="39" t="s">
        <v>2637</v>
      </c>
      <c r="L1579" s="39" t="s">
        <v>2638</v>
      </c>
      <c r="M1579" s="39" t="s">
        <v>2880</v>
      </c>
      <c r="N1579" s="39" t="s">
        <v>64</v>
      </c>
      <c r="O1579" s="39" t="s">
        <v>2870</v>
      </c>
      <c r="P1579" s="39" t="str">
        <f t="shared" si="24"/>
        <v>CCM Born</v>
      </c>
      <c r="Q1579" s="39">
        <v>1</v>
      </c>
      <c r="R1579" s="68" t="s">
        <v>2</v>
      </c>
    </row>
    <row r="1580" spans="1:18" x14ac:dyDescent="0.3">
      <c r="A1580" s="67" t="s">
        <v>6171</v>
      </c>
      <c r="B1580" s="39" t="s">
        <v>4233</v>
      </c>
      <c r="C1580" s="39"/>
      <c r="D1580" s="39"/>
      <c r="E1580" s="39"/>
      <c r="F1580" s="39"/>
      <c r="G1580" s="39"/>
      <c r="H1580" s="39"/>
      <c r="I1580" s="39"/>
      <c r="J1580" s="39"/>
      <c r="K1580" s="39" t="s">
        <v>2637</v>
      </c>
      <c r="L1580" s="39" t="s">
        <v>2638</v>
      </c>
      <c r="M1580" s="39" t="s">
        <v>2880</v>
      </c>
      <c r="N1580" s="39" t="s">
        <v>64</v>
      </c>
      <c r="O1580" s="39" t="s">
        <v>2870</v>
      </c>
      <c r="P1580" s="39" t="str">
        <f t="shared" si="24"/>
        <v>CCM Born</v>
      </c>
      <c r="Q1580" s="39">
        <v>1</v>
      </c>
      <c r="R1580" s="68" t="s">
        <v>2</v>
      </c>
    </row>
    <row r="1581" spans="1:18" x14ac:dyDescent="0.3">
      <c r="A1581" s="67" t="s">
        <v>6172</v>
      </c>
      <c r="B1581" s="39" t="s">
        <v>4234</v>
      </c>
      <c r="C1581" s="39"/>
      <c r="D1581" s="39"/>
      <c r="E1581" s="39"/>
      <c r="F1581" s="39"/>
      <c r="G1581" s="39"/>
      <c r="H1581" s="39"/>
      <c r="I1581" s="39"/>
      <c r="J1581" s="39"/>
      <c r="K1581" s="39" t="s">
        <v>2637</v>
      </c>
      <c r="L1581" s="39" t="s">
        <v>2638</v>
      </c>
      <c r="M1581" s="39" t="s">
        <v>2880</v>
      </c>
      <c r="N1581" s="39" t="s">
        <v>64</v>
      </c>
      <c r="O1581" s="39" t="s">
        <v>2870</v>
      </c>
      <c r="P1581" s="39" t="str">
        <f t="shared" si="24"/>
        <v>CCM Born</v>
      </c>
      <c r="Q1581" s="39">
        <v>1</v>
      </c>
      <c r="R1581" s="68" t="s">
        <v>2</v>
      </c>
    </row>
    <row r="1582" spans="1:18" x14ac:dyDescent="0.3">
      <c r="A1582" s="67" t="s">
        <v>6173</v>
      </c>
      <c r="B1582" s="39" t="s">
        <v>4235</v>
      </c>
      <c r="C1582" s="39"/>
      <c r="D1582" s="39"/>
      <c r="E1582" s="39"/>
      <c r="F1582" s="39"/>
      <c r="G1582" s="39"/>
      <c r="H1582" s="39"/>
      <c r="I1582" s="39"/>
      <c r="J1582" s="39"/>
      <c r="K1582" s="39" t="s">
        <v>2637</v>
      </c>
      <c r="L1582" s="39" t="s">
        <v>2638</v>
      </c>
      <c r="M1582" s="39" t="s">
        <v>2880</v>
      </c>
      <c r="N1582" s="39" t="s">
        <v>64</v>
      </c>
      <c r="O1582" s="39" t="s">
        <v>2870</v>
      </c>
      <c r="P1582" s="39" t="str">
        <f t="shared" si="24"/>
        <v>CCM Born</v>
      </c>
      <c r="Q1582" s="39">
        <v>1</v>
      </c>
      <c r="R1582" s="68" t="s">
        <v>2</v>
      </c>
    </row>
    <row r="1583" spans="1:18" x14ac:dyDescent="0.3">
      <c r="A1583" s="67" t="s">
        <v>6174</v>
      </c>
      <c r="B1583" s="39" t="s">
        <v>4236</v>
      </c>
      <c r="C1583" s="39"/>
      <c r="D1583" s="39"/>
      <c r="E1583" s="39"/>
      <c r="F1583" s="39"/>
      <c r="G1583" s="39"/>
      <c r="H1583" s="39"/>
      <c r="I1583" s="39"/>
      <c r="J1583" s="39"/>
      <c r="K1583" s="39" t="s">
        <v>2637</v>
      </c>
      <c r="L1583" s="39" t="s">
        <v>2638</v>
      </c>
      <c r="M1583" s="39" t="s">
        <v>2880</v>
      </c>
      <c r="N1583" s="39" t="s">
        <v>64</v>
      </c>
      <c r="O1583" s="39" t="s">
        <v>2870</v>
      </c>
      <c r="P1583" s="39" t="str">
        <f t="shared" si="24"/>
        <v>CCM Born</v>
      </c>
      <c r="Q1583" s="39">
        <v>1</v>
      </c>
      <c r="R1583" s="68" t="s">
        <v>2</v>
      </c>
    </row>
    <row r="1584" spans="1:18" x14ac:dyDescent="0.3">
      <c r="A1584" s="67" t="s">
        <v>6175</v>
      </c>
      <c r="B1584" s="39" t="s">
        <v>4237</v>
      </c>
      <c r="C1584" s="39"/>
      <c r="D1584" s="39"/>
      <c r="E1584" s="39"/>
      <c r="F1584" s="39"/>
      <c r="G1584" s="39"/>
      <c r="H1584" s="39"/>
      <c r="I1584" s="39"/>
      <c r="J1584" s="39"/>
      <c r="K1584" s="39" t="s">
        <v>2637</v>
      </c>
      <c r="L1584" s="39" t="s">
        <v>2638</v>
      </c>
      <c r="M1584" s="39" t="s">
        <v>2880</v>
      </c>
      <c r="N1584" s="39" t="s">
        <v>64</v>
      </c>
      <c r="O1584" s="39" t="s">
        <v>2870</v>
      </c>
      <c r="P1584" s="39" t="str">
        <f t="shared" si="24"/>
        <v>CCM Born</v>
      </c>
      <c r="Q1584" s="39">
        <v>1</v>
      </c>
      <c r="R1584" s="68" t="s">
        <v>2</v>
      </c>
    </row>
    <row r="1585" spans="1:18" x14ac:dyDescent="0.3">
      <c r="A1585" s="67" t="s">
        <v>6176</v>
      </c>
      <c r="B1585" s="39" t="s">
        <v>4238</v>
      </c>
      <c r="C1585" s="39"/>
      <c r="D1585" s="39"/>
      <c r="E1585" s="39"/>
      <c r="F1585" s="39"/>
      <c r="G1585" s="39"/>
      <c r="H1585" s="39"/>
      <c r="I1585" s="39"/>
      <c r="J1585" s="39"/>
      <c r="K1585" s="39" t="s">
        <v>2637</v>
      </c>
      <c r="L1585" s="39" t="s">
        <v>2638</v>
      </c>
      <c r="M1585" s="39" t="s">
        <v>2880</v>
      </c>
      <c r="N1585" s="39" t="s">
        <v>64</v>
      </c>
      <c r="O1585" s="39" t="s">
        <v>2870</v>
      </c>
      <c r="P1585" s="39" t="str">
        <f t="shared" si="24"/>
        <v>CCM Born</v>
      </c>
      <c r="Q1585" s="39">
        <v>1</v>
      </c>
      <c r="R1585" s="68" t="s">
        <v>2</v>
      </c>
    </row>
    <row r="1586" spans="1:18" x14ac:dyDescent="0.3">
      <c r="A1586" s="67" t="s">
        <v>6177</v>
      </c>
      <c r="B1586" s="39" t="s">
        <v>4239</v>
      </c>
      <c r="C1586" s="39"/>
      <c r="D1586" s="39"/>
      <c r="E1586" s="39"/>
      <c r="F1586" s="39"/>
      <c r="G1586" s="39"/>
      <c r="H1586" s="39"/>
      <c r="I1586" s="39"/>
      <c r="J1586" s="39"/>
      <c r="K1586" s="39" t="s">
        <v>2637</v>
      </c>
      <c r="L1586" s="39" t="s">
        <v>2638</v>
      </c>
      <c r="M1586" s="39" t="s">
        <v>2880</v>
      </c>
      <c r="N1586" s="39" t="s">
        <v>64</v>
      </c>
      <c r="O1586" s="39" t="s">
        <v>2870</v>
      </c>
      <c r="P1586" s="39" t="str">
        <f t="shared" si="24"/>
        <v>CCM Born</v>
      </c>
      <c r="Q1586" s="39">
        <v>1</v>
      </c>
      <c r="R1586" s="68" t="s">
        <v>2</v>
      </c>
    </row>
    <row r="1587" spans="1:18" x14ac:dyDescent="0.3">
      <c r="A1587" s="67" t="s">
        <v>6178</v>
      </c>
      <c r="B1587" s="39" t="s">
        <v>4240</v>
      </c>
      <c r="C1587" s="39"/>
      <c r="D1587" s="39"/>
      <c r="E1587" s="39"/>
      <c r="F1587" s="39"/>
      <c r="G1587" s="39"/>
      <c r="H1587" s="39"/>
      <c r="I1587" s="39"/>
      <c r="J1587" s="39"/>
      <c r="K1587" s="39" t="s">
        <v>2637</v>
      </c>
      <c r="L1587" s="39" t="s">
        <v>2638</v>
      </c>
      <c r="M1587" s="39" t="s">
        <v>2880</v>
      </c>
      <c r="N1587" s="39" t="s">
        <v>64</v>
      </c>
      <c r="O1587" s="39" t="s">
        <v>2870</v>
      </c>
      <c r="P1587" s="39" t="str">
        <f t="shared" si="24"/>
        <v>CCM Born</v>
      </c>
      <c r="Q1587" s="39">
        <v>1</v>
      </c>
      <c r="R1587" s="68" t="s">
        <v>2</v>
      </c>
    </row>
    <row r="1588" spans="1:18" x14ac:dyDescent="0.3">
      <c r="A1588" s="67" t="s">
        <v>6179</v>
      </c>
      <c r="B1588" s="39" t="s">
        <v>4241</v>
      </c>
      <c r="C1588" s="39"/>
      <c r="D1588" s="39"/>
      <c r="E1588" s="39"/>
      <c r="F1588" s="39"/>
      <c r="G1588" s="39"/>
      <c r="H1588" s="39"/>
      <c r="I1588" s="39"/>
      <c r="J1588" s="39"/>
      <c r="K1588" s="39" t="s">
        <v>2637</v>
      </c>
      <c r="L1588" s="39" t="s">
        <v>2638</v>
      </c>
      <c r="M1588" s="39" t="s">
        <v>2880</v>
      </c>
      <c r="N1588" s="39" t="s">
        <v>64</v>
      </c>
      <c r="O1588" s="39" t="s">
        <v>2870</v>
      </c>
      <c r="P1588" s="39" t="str">
        <f t="shared" si="24"/>
        <v>CCM Born</v>
      </c>
      <c r="Q1588" s="39">
        <v>1</v>
      </c>
      <c r="R1588" s="68" t="s">
        <v>2</v>
      </c>
    </row>
    <row r="1589" spans="1:18" x14ac:dyDescent="0.3">
      <c r="A1589" s="67" t="s">
        <v>6180</v>
      </c>
      <c r="B1589" s="39" t="s">
        <v>4242</v>
      </c>
      <c r="C1589" s="39"/>
      <c r="D1589" s="39"/>
      <c r="E1589" s="39"/>
      <c r="F1589" s="39"/>
      <c r="G1589" s="39"/>
      <c r="H1589" s="39"/>
      <c r="I1589" s="39"/>
      <c r="J1589" s="39"/>
      <c r="K1589" s="39" t="s">
        <v>2637</v>
      </c>
      <c r="L1589" s="39" t="s">
        <v>2638</v>
      </c>
      <c r="M1589" s="39" t="s">
        <v>2880</v>
      </c>
      <c r="N1589" s="39" t="s">
        <v>64</v>
      </c>
      <c r="O1589" s="39" t="s">
        <v>2870</v>
      </c>
      <c r="P1589" s="39" t="str">
        <f t="shared" si="24"/>
        <v>CCM Born</v>
      </c>
      <c r="Q1589" s="39">
        <v>1</v>
      </c>
      <c r="R1589" s="68" t="s">
        <v>2</v>
      </c>
    </row>
    <row r="1590" spans="1:18" x14ac:dyDescent="0.3">
      <c r="A1590" s="67" t="s">
        <v>6181</v>
      </c>
      <c r="B1590" s="39" t="s">
        <v>4243</v>
      </c>
      <c r="C1590" s="39"/>
      <c r="D1590" s="39"/>
      <c r="E1590" s="39"/>
      <c r="F1590" s="39"/>
      <c r="G1590" s="39"/>
      <c r="H1590" s="39"/>
      <c r="I1590" s="39"/>
      <c r="J1590" s="39"/>
      <c r="K1590" s="39" t="s">
        <v>2637</v>
      </c>
      <c r="L1590" s="39" t="s">
        <v>2638</v>
      </c>
      <c r="M1590" s="39" t="s">
        <v>2880</v>
      </c>
      <c r="N1590" s="39" t="s">
        <v>64</v>
      </c>
      <c r="O1590" s="39" t="s">
        <v>2870</v>
      </c>
      <c r="P1590" s="39" t="str">
        <f t="shared" si="24"/>
        <v>CCM Born</v>
      </c>
      <c r="Q1590" s="39">
        <v>1</v>
      </c>
      <c r="R1590" s="68" t="s">
        <v>2</v>
      </c>
    </row>
    <row r="1591" spans="1:18" x14ac:dyDescent="0.3">
      <c r="A1591" s="67" t="s">
        <v>6182</v>
      </c>
      <c r="B1591" s="39" t="s">
        <v>4244</v>
      </c>
      <c r="C1591" s="39"/>
      <c r="D1591" s="39"/>
      <c r="E1591" s="39"/>
      <c r="F1591" s="39"/>
      <c r="G1591" s="39"/>
      <c r="H1591" s="39"/>
      <c r="I1591" s="39"/>
      <c r="J1591" s="39"/>
      <c r="K1591" s="39" t="s">
        <v>1329</v>
      </c>
      <c r="L1591" s="39" t="s">
        <v>1330</v>
      </c>
      <c r="M1591" s="39" t="s">
        <v>2884</v>
      </c>
      <c r="N1591" s="39" t="s">
        <v>139</v>
      </c>
      <c r="O1591" s="39" t="s">
        <v>2870</v>
      </c>
      <c r="P1591" s="39" t="str">
        <f t="shared" si="24"/>
        <v>CCM Born</v>
      </c>
      <c r="Q1591" s="39">
        <v>1</v>
      </c>
      <c r="R1591" s="68" t="s">
        <v>2</v>
      </c>
    </row>
    <row r="1592" spans="1:18" x14ac:dyDescent="0.3">
      <c r="A1592" s="67" t="s">
        <v>6183</v>
      </c>
      <c r="B1592" s="39" t="s">
        <v>4244</v>
      </c>
      <c r="C1592" s="39"/>
      <c r="D1592" s="39"/>
      <c r="E1592" s="39"/>
      <c r="F1592" s="39"/>
      <c r="G1592" s="39"/>
      <c r="H1592" s="39"/>
      <c r="I1592" s="39"/>
      <c r="J1592" s="39"/>
      <c r="K1592" s="39" t="s">
        <v>1329</v>
      </c>
      <c r="L1592" s="39" t="s">
        <v>1330</v>
      </c>
      <c r="M1592" s="39" t="s">
        <v>2884</v>
      </c>
      <c r="N1592" s="39" t="s">
        <v>139</v>
      </c>
      <c r="O1592" s="39" t="s">
        <v>2870</v>
      </c>
      <c r="P1592" s="39" t="str">
        <f t="shared" si="24"/>
        <v>CCM Born</v>
      </c>
      <c r="Q1592" s="39">
        <v>1</v>
      </c>
      <c r="R1592" s="68" t="s">
        <v>2</v>
      </c>
    </row>
    <row r="1593" spans="1:18" x14ac:dyDescent="0.3">
      <c r="A1593" s="67" t="s">
        <v>6184</v>
      </c>
      <c r="B1593" s="39" t="s">
        <v>4245</v>
      </c>
      <c r="C1593" s="39"/>
      <c r="D1593" s="39"/>
      <c r="E1593" s="39"/>
      <c r="F1593" s="39"/>
      <c r="G1593" s="39"/>
      <c r="H1593" s="39"/>
      <c r="I1593" s="39"/>
      <c r="J1593" s="39"/>
      <c r="K1593" s="39" t="s">
        <v>1329</v>
      </c>
      <c r="L1593" s="39" t="s">
        <v>1330</v>
      </c>
      <c r="M1593" s="39" t="s">
        <v>2884</v>
      </c>
      <c r="N1593" s="39" t="s">
        <v>139</v>
      </c>
      <c r="O1593" s="39" t="s">
        <v>2870</v>
      </c>
      <c r="P1593" s="39" t="str">
        <f t="shared" si="24"/>
        <v>CCM Born</v>
      </c>
      <c r="Q1593" s="39">
        <v>1</v>
      </c>
      <c r="R1593" s="68" t="s">
        <v>2</v>
      </c>
    </row>
    <row r="1594" spans="1:18" x14ac:dyDescent="0.3">
      <c r="A1594" s="67" t="s">
        <v>6185</v>
      </c>
      <c r="B1594" s="39" t="s">
        <v>4246</v>
      </c>
      <c r="C1594" s="39"/>
      <c r="D1594" s="39"/>
      <c r="E1594" s="39"/>
      <c r="F1594" s="39"/>
      <c r="G1594" s="39"/>
      <c r="H1594" s="39"/>
      <c r="I1594" s="39"/>
      <c r="J1594" s="39"/>
      <c r="K1594" s="39" t="s">
        <v>1329</v>
      </c>
      <c r="L1594" s="39" t="s">
        <v>1330</v>
      </c>
      <c r="M1594" s="39" t="s">
        <v>2884</v>
      </c>
      <c r="N1594" s="39" t="s">
        <v>139</v>
      </c>
      <c r="O1594" s="39" t="s">
        <v>2870</v>
      </c>
      <c r="P1594" s="39" t="str">
        <f t="shared" si="24"/>
        <v>CCM Born</v>
      </c>
      <c r="Q1594" s="39">
        <v>1</v>
      </c>
      <c r="R1594" s="68" t="s">
        <v>2</v>
      </c>
    </row>
    <row r="1595" spans="1:18" x14ac:dyDescent="0.3">
      <c r="A1595" s="67" t="s">
        <v>6186</v>
      </c>
      <c r="B1595" s="39" t="s">
        <v>4247</v>
      </c>
      <c r="C1595" s="39"/>
      <c r="D1595" s="39"/>
      <c r="E1595" s="39"/>
      <c r="F1595" s="39"/>
      <c r="G1595" s="39"/>
      <c r="H1595" s="39"/>
      <c r="I1595" s="39"/>
      <c r="J1595" s="39"/>
      <c r="K1595" s="39" t="s">
        <v>1329</v>
      </c>
      <c r="L1595" s="39" t="s">
        <v>1330</v>
      </c>
      <c r="M1595" s="39" t="s">
        <v>2884</v>
      </c>
      <c r="N1595" s="39" t="s">
        <v>139</v>
      </c>
      <c r="O1595" s="39" t="s">
        <v>2870</v>
      </c>
      <c r="P1595" s="39" t="str">
        <f t="shared" si="24"/>
        <v>CCM Born</v>
      </c>
      <c r="Q1595" s="39">
        <v>1</v>
      </c>
      <c r="R1595" s="68" t="s">
        <v>2</v>
      </c>
    </row>
    <row r="1596" spans="1:18" x14ac:dyDescent="0.3">
      <c r="A1596" s="67" t="s">
        <v>6187</v>
      </c>
      <c r="B1596" s="39" t="s">
        <v>4248</v>
      </c>
      <c r="C1596" s="39"/>
      <c r="D1596" s="39"/>
      <c r="E1596" s="39"/>
      <c r="F1596" s="39"/>
      <c r="G1596" s="39"/>
      <c r="H1596" s="39"/>
      <c r="I1596" s="39"/>
      <c r="J1596" s="39"/>
      <c r="K1596" s="39" t="s">
        <v>1329</v>
      </c>
      <c r="L1596" s="39" t="s">
        <v>1330</v>
      </c>
      <c r="M1596" s="39" t="s">
        <v>2884</v>
      </c>
      <c r="N1596" s="39" t="s">
        <v>139</v>
      </c>
      <c r="O1596" s="39" t="s">
        <v>2870</v>
      </c>
      <c r="P1596" s="39" t="str">
        <f t="shared" si="24"/>
        <v>CCM Born</v>
      </c>
      <c r="Q1596" s="39">
        <v>1</v>
      </c>
      <c r="R1596" s="68" t="s">
        <v>2</v>
      </c>
    </row>
    <row r="1597" spans="1:18" x14ac:dyDescent="0.3">
      <c r="A1597" s="67" t="s">
        <v>6188</v>
      </c>
      <c r="B1597" s="39" t="s">
        <v>4249</v>
      </c>
      <c r="C1597" s="39"/>
      <c r="D1597" s="39"/>
      <c r="E1597" s="39"/>
      <c r="F1597" s="39"/>
      <c r="G1597" s="39"/>
      <c r="H1597" s="39"/>
      <c r="I1597" s="39"/>
      <c r="J1597" s="39"/>
      <c r="K1597" s="39" t="s">
        <v>1329</v>
      </c>
      <c r="L1597" s="39" t="s">
        <v>1330</v>
      </c>
      <c r="M1597" s="39" t="s">
        <v>2884</v>
      </c>
      <c r="N1597" s="39" t="s">
        <v>139</v>
      </c>
      <c r="O1597" s="39" t="s">
        <v>2870</v>
      </c>
      <c r="P1597" s="39" t="str">
        <f t="shared" si="24"/>
        <v>CCM Born</v>
      </c>
      <c r="Q1597" s="39">
        <v>1</v>
      </c>
      <c r="R1597" s="68" t="s">
        <v>2</v>
      </c>
    </row>
    <row r="1598" spans="1:18" x14ac:dyDescent="0.3">
      <c r="A1598" s="67" t="s">
        <v>6189</v>
      </c>
      <c r="B1598" s="39" t="s">
        <v>4250</v>
      </c>
      <c r="C1598" s="39"/>
      <c r="D1598" s="39"/>
      <c r="E1598" s="39"/>
      <c r="F1598" s="39"/>
      <c r="G1598" s="39"/>
      <c r="H1598" s="39"/>
      <c r="I1598" s="39"/>
      <c r="J1598" s="39"/>
      <c r="K1598" s="39" t="s">
        <v>1329</v>
      </c>
      <c r="L1598" s="39" t="s">
        <v>1330</v>
      </c>
      <c r="M1598" s="39" t="s">
        <v>2884</v>
      </c>
      <c r="N1598" s="39" t="s">
        <v>139</v>
      </c>
      <c r="O1598" s="39" t="s">
        <v>2870</v>
      </c>
      <c r="P1598" s="39" t="str">
        <f t="shared" si="24"/>
        <v>CCM Born</v>
      </c>
      <c r="Q1598" s="39">
        <v>1</v>
      </c>
      <c r="R1598" s="68" t="s">
        <v>2</v>
      </c>
    </row>
    <row r="1599" spans="1:18" x14ac:dyDescent="0.3">
      <c r="A1599" s="67" t="s">
        <v>6190</v>
      </c>
      <c r="B1599" s="39" t="s">
        <v>4251</v>
      </c>
      <c r="C1599" s="39"/>
      <c r="D1599" s="39"/>
      <c r="E1599" s="39"/>
      <c r="F1599" s="39"/>
      <c r="G1599" s="39"/>
      <c r="H1599" s="39"/>
      <c r="I1599" s="39"/>
      <c r="J1599" s="39"/>
      <c r="K1599" s="39" t="s">
        <v>1329</v>
      </c>
      <c r="L1599" s="39" t="s">
        <v>1330</v>
      </c>
      <c r="M1599" s="39" t="s">
        <v>2884</v>
      </c>
      <c r="N1599" s="39" t="s">
        <v>139</v>
      </c>
      <c r="O1599" s="39" t="s">
        <v>2870</v>
      </c>
      <c r="P1599" s="39" t="str">
        <f t="shared" si="24"/>
        <v>CCM Born</v>
      </c>
      <c r="Q1599" s="39">
        <v>1</v>
      </c>
      <c r="R1599" s="68" t="s">
        <v>2</v>
      </c>
    </row>
    <row r="1600" spans="1:18" x14ac:dyDescent="0.3">
      <c r="A1600" s="67" t="s">
        <v>6191</v>
      </c>
      <c r="B1600" s="39" t="s">
        <v>4252</v>
      </c>
      <c r="C1600" s="39"/>
      <c r="D1600" s="39"/>
      <c r="E1600" s="39"/>
      <c r="F1600" s="39"/>
      <c r="G1600" s="39"/>
      <c r="H1600" s="39"/>
      <c r="I1600" s="39"/>
      <c r="J1600" s="39"/>
      <c r="K1600" s="39" t="s">
        <v>1329</v>
      </c>
      <c r="L1600" s="39" t="s">
        <v>1330</v>
      </c>
      <c r="M1600" s="39" t="s">
        <v>2884</v>
      </c>
      <c r="N1600" s="39" t="s">
        <v>139</v>
      </c>
      <c r="O1600" s="39" t="s">
        <v>2870</v>
      </c>
      <c r="P1600" s="39" t="str">
        <f t="shared" si="24"/>
        <v>CCM Born</v>
      </c>
      <c r="Q1600" s="39">
        <v>1</v>
      </c>
      <c r="R1600" s="68" t="s">
        <v>2</v>
      </c>
    </row>
    <row r="1601" spans="1:18" x14ac:dyDescent="0.3">
      <c r="A1601" s="67" t="s">
        <v>6192</v>
      </c>
      <c r="B1601" s="39" t="s">
        <v>4253</v>
      </c>
      <c r="C1601" s="39"/>
      <c r="D1601" s="39"/>
      <c r="E1601" s="39"/>
      <c r="F1601" s="39"/>
      <c r="G1601" s="39"/>
      <c r="H1601" s="39"/>
      <c r="I1601" s="39"/>
      <c r="J1601" s="39"/>
      <c r="K1601" s="39" t="s">
        <v>1329</v>
      </c>
      <c r="L1601" s="39" t="s">
        <v>1330</v>
      </c>
      <c r="M1601" s="39" t="s">
        <v>2884</v>
      </c>
      <c r="N1601" s="39" t="s">
        <v>139</v>
      </c>
      <c r="O1601" s="39" t="s">
        <v>2870</v>
      </c>
      <c r="P1601" s="39" t="str">
        <f t="shared" si="24"/>
        <v>CCM Born</v>
      </c>
      <c r="Q1601" s="39">
        <v>1</v>
      </c>
      <c r="R1601" s="68" t="s">
        <v>2</v>
      </c>
    </row>
    <row r="1602" spans="1:18" x14ac:dyDescent="0.3">
      <c r="A1602" s="67" t="s">
        <v>6193</v>
      </c>
      <c r="B1602" s="39" t="s">
        <v>4254</v>
      </c>
      <c r="C1602" s="39"/>
      <c r="D1602" s="39"/>
      <c r="E1602" s="39"/>
      <c r="F1602" s="39"/>
      <c r="G1602" s="39"/>
      <c r="H1602" s="39"/>
      <c r="I1602" s="39"/>
      <c r="J1602" s="39"/>
      <c r="K1602" s="39" t="s">
        <v>1329</v>
      </c>
      <c r="L1602" s="39" t="s">
        <v>1330</v>
      </c>
      <c r="M1602" s="39" t="s">
        <v>2884</v>
      </c>
      <c r="N1602" s="39" t="s">
        <v>139</v>
      </c>
      <c r="O1602" s="39" t="s">
        <v>2870</v>
      </c>
      <c r="P1602" s="39" t="str">
        <f t="shared" si="24"/>
        <v>CCM Born</v>
      </c>
      <c r="Q1602" s="39">
        <v>1</v>
      </c>
      <c r="R1602" s="68" t="s">
        <v>2</v>
      </c>
    </row>
    <row r="1603" spans="1:18" x14ac:dyDescent="0.3">
      <c r="A1603" s="67" t="s">
        <v>6194</v>
      </c>
      <c r="B1603" s="39" t="s">
        <v>4255</v>
      </c>
      <c r="C1603" s="39"/>
      <c r="D1603" s="39"/>
      <c r="E1603" s="39"/>
      <c r="F1603" s="39"/>
      <c r="G1603" s="39"/>
      <c r="H1603" s="39"/>
      <c r="I1603" s="39"/>
      <c r="J1603" s="39"/>
      <c r="K1603" s="39" t="s">
        <v>1329</v>
      </c>
      <c r="L1603" s="39" t="s">
        <v>1330</v>
      </c>
      <c r="M1603" s="39" t="s">
        <v>2884</v>
      </c>
      <c r="N1603" s="39" t="s">
        <v>139</v>
      </c>
      <c r="O1603" s="39" t="s">
        <v>2870</v>
      </c>
      <c r="P1603" s="39" t="str">
        <f t="shared" si="24"/>
        <v>CCM Born</v>
      </c>
      <c r="Q1603" s="39">
        <v>1</v>
      </c>
      <c r="R1603" s="68" t="s">
        <v>2</v>
      </c>
    </row>
    <row r="1604" spans="1:18" x14ac:dyDescent="0.3">
      <c r="A1604" s="67" t="s">
        <v>6195</v>
      </c>
      <c r="B1604" s="39" t="s">
        <v>4256</v>
      </c>
      <c r="C1604" s="39"/>
      <c r="D1604" s="39"/>
      <c r="E1604" s="39"/>
      <c r="F1604" s="39"/>
      <c r="G1604" s="39"/>
      <c r="H1604" s="39"/>
      <c r="I1604" s="39"/>
      <c r="J1604" s="39"/>
      <c r="K1604" s="39" t="s">
        <v>1329</v>
      </c>
      <c r="L1604" s="39" t="s">
        <v>1330</v>
      </c>
      <c r="M1604" s="39" t="s">
        <v>2884</v>
      </c>
      <c r="N1604" s="39" t="s">
        <v>139</v>
      </c>
      <c r="O1604" s="39" t="s">
        <v>2870</v>
      </c>
      <c r="P1604" s="39" t="str">
        <f t="shared" si="24"/>
        <v>CCM Born</v>
      </c>
      <c r="Q1604" s="39">
        <v>1</v>
      </c>
      <c r="R1604" s="68" t="s">
        <v>2</v>
      </c>
    </row>
    <row r="1605" spans="1:18" x14ac:dyDescent="0.3">
      <c r="A1605" s="67" t="s">
        <v>6196</v>
      </c>
      <c r="B1605" s="39" t="s">
        <v>4257</v>
      </c>
      <c r="C1605" s="39"/>
      <c r="D1605" s="39"/>
      <c r="E1605" s="39"/>
      <c r="F1605" s="39"/>
      <c r="G1605" s="39"/>
      <c r="H1605" s="39"/>
      <c r="I1605" s="39"/>
      <c r="J1605" s="39"/>
      <c r="K1605" s="39" t="s">
        <v>925</v>
      </c>
      <c r="L1605" s="39" t="s">
        <v>926</v>
      </c>
      <c r="M1605" s="39" t="s">
        <v>2991</v>
      </c>
      <c r="N1605" s="39" t="s">
        <v>17</v>
      </c>
      <c r="O1605" s="39" t="s">
        <v>2870</v>
      </c>
      <c r="P1605" s="39" t="str">
        <f t="shared" si="24"/>
        <v>CCM Born</v>
      </c>
      <c r="Q1605" s="39">
        <v>2</v>
      </c>
      <c r="R1605" s="68" t="s">
        <v>2</v>
      </c>
    </row>
    <row r="1606" spans="1:18" x14ac:dyDescent="0.3">
      <c r="A1606" s="67" t="s">
        <v>6197</v>
      </c>
      <c r="B1606" s="39" t="s">
        <v>4258</v>
      </c>
      <c r="C1606" s="39"/>
      <c r="D1606" s="39"/>
      <c r="E1606" s="39"/>
      <c r="F1606" s="39"/>
      <c r="G1606" s="39"/>
      <c r="H1606" s="39"/>
      <c r="I1606" s="39"/>
      <c r="J1606" s="39"/>
      <c r="K1606" s="39" t="s">
        <v>2637</v>
      </c>
      <c r="L1606" s="39" t="s">
        <v>2638</v>
      </c>
      <c r="M1606" s="39" t="s">
        <v>2880</v>
      </c>
      <c r="N1606" s="39" t="s">
        <v>64</v>
      </c>
      <c r="O1606" s="39" t="s">
        <v>2870</v>
      </c>
      <c r="P1606" s="39" t="str">
        <f t="shared" si="24"/>
        <v>CCM Born</v>
      </c>
      <c r="Q1606" s="39">
        <v>1</v>
      </c>
      <c r="R1606" s="68" t="s">
        <v>2</v>
      </c>
    </row>
    <row r="1607" spans="1:18" x14ac:dyDescent="0.3">
      <c r="A1607" s="67" t="s">
        <v>6198</v>
      </c>
      <c r="B1607" s="39" t="s">
        <v>4259</v>
      </c>
      <c r="C1607" s="39"/>
      <c r="D1607" s="39"/>
      <c r="E1607" s="39"/>
      <c r="F1607" s="39"/>
      <c r="G1607" s="39"/>
      <c r="H1607" s="39"/>
      <c r="I1607" s="39"/>
      <c r="J1607" s="39"/>
      <c r="K1607" s="39" t="s">
        <v>2637</v>
      </c>
      <c r="L1607" s="39" t="s">
        <v>2638</v>
      </c>
      <c r="M1607" s="39" t="s">
        <v>2880</v>
      </c>
      <c r="N1607" s="39" t="s">
        <v>64</v>
      </c>
      <c r="O1607" s="39" t="s">
        <v>2870</v>
      </c>
      <c r="P1607" s="39" t="str">
        <f t="shared" si="24"/>
        <v>CCM Born</v>
      </c>
      <c r="Q1607" s="39">
        <v>1</v>
      </c>
      <c r="R1607" s="68" t="s">
        <v>2</v>
      </c>
    </row>
    <row r="1608" spans="1:18" x14ac:dyDescent="0.3">
      <c r="A1608" s="67" t="s">
        <v>6199</v>
      </c>
      <c r="B1608" s="39" t="s">
        <v>4260</v>
      </c>
      <c r="C1608" s="39"/>
      <c r="D1608" s="39"/>
      <c r="E1608" s="39"/>
      <c r="F1608" s="39"/>
      <c r="G1608" s="39"/>
      <c r="H1608" s="39"/>
      <c r="I1608" s="39"/>
      <c r="J1608" s="39"/>
      <c r="K1608" s="39" t="s">
        <v>2637</v>
      </c>
      <c r="L1608" s="39" t="s">
        <v>2638</v>
      </c>
      <c r="M1608" s="39" t="s">
        <v>2880</v>
      </c>
      <c r="N1608" s="39" t="s">
        <v>64</v>
      </c>
      <c r="O1608" s="39" t="s">
        <v>2870</v>
      </c>
      <c r="P1608" s="39" t="str">
        <f t="shared" ref="P1608:P1671" si="25">_xlfn.XLOOKUP(O1608,$X$12:$X$14,$Z$12:$Z$14)</f>
        <v>CCM Born</v>
      </c>
      <c r="Q1608" s="39">
        <v>1</v>
      </c>
      <c r="R1608" s="68" t="s">
        <v>2</v>
      </c>
    </row>
    <row r="1609" spans="1:18" x14ac:dyDescent="0.3">
      <c r="A1609" s="67" t="s">
        <v>6200</v>
      </c>
      <c r="B1609" s="39" t="s">
        <v>4261</v>
      </c>
      <c r="C1609" s="39"/>
      <c r="D1609" s="39"/>
      <c r="E1609" s="39"/>
      <c r="F1609" s="39"/>
      <c r="G1609" s="39"/>
      <c r="H1609" s="39"/>
      <c r="I1609" s="39"/>
      <c r="J1609" s="39"/>
      <c r="K1609" s="39" t="s">
        <v>2637</v>
      </c>
      <c r="L1609" s="39" t="s">
        <v>2638</v>
      </c>
      <c r="M1609" s="39" t="s">
        <v>2880</v>
      </c>
      <c r="N1609" s="39" t="s">
        <v>64</v>
      </c>
      <c r="O1609" s="39" t="s">
        <v>2870</v>
      </c>
      <c r="P1609" s="39" t="str">
        <f t="shared" si="25"/>
        <v>CCM Born</v>
      </c>
      <c r="Q1609" s="39">
        <v>1</v>
      </c>
      <c r="R1609" s="68" t="s">
        <v>2</v>
      </c>
    </row>
    <row r="1610" spans="1:18" x14ac:dyDescent="0.3">
      <c r="A1610" s="67" t="s">
        <v>6201</v>
      </c>
      <c r="B1610" s="39" t="s">
        <v>4262</v>
      </c>
      <c r="C1610" s="39"/>
      <c r="D1610" s="39"/>
      <c r="E1610" s="39"/>
      <c r="F1610" s="39"/>
      <c r="G1610" s="39"/>
      <c r="H1610" s="39"/>
      <c r="I1610" s="39"/>
      <c r="J1610" s="39"/>
      <c r="K1610" s="39" t="s">
        <v>1196</v>
      </c>
      <c r="L1610" s="39" t="s">
        <v>1197</v>
      </c>
      <c r="M1610" s="39" t="s">
        <v>3082</v>
      </c>
      <c r="N1610" s="39" t="s">
        <v>616</v>
      </c>
      <c r="O1610" s="39" t="s">
        <v>2870</v>
      </c>
      <c r="P1610" s="39" t="str">
        <f t="shared" si="25"/>
        <v>CCM Born</v>
      </c>
      <c r="Q1610" s="39">
        <v>1</v>
      </c>
      <c r="R1610" s="68" t="s">
        <v>2</v>
      </c>
    </row>
    <row r="1611" spans="1:18" x14ac:dyDescent="0.3">
      <c r="A1611" s="67" t="s">
        <v>6202</v>
      </c>
      <c r="B1611" s="39" t="s">
        <v>4263</v>
      </c>
      <c r="C1611" s="39"/>
      <c r="D1611" s="39"/>
      <c r="E1611" s="39"/>
      <c r="F1611" s="39"/>
      <c r="G1611" s="39"/>
      <c r="H1611" s="39"/>
      <c r="I1611" s="39"/>
      <c r="J1611" s="39"/>
      <c r="K1611" s="39" t="s">
        <v>1196</v>
      </c>
      <c r="L1611" s="39" t="s">
        <v>1197</v>
      </c>
      <c r="M1611" s="39" t="s">
        <v>3082</v>
      </c>
      <c r="N1611" s="39" t="s">
        <v>616</v>
      </c>
      <c r="O1611" s="39" t="s">
        <v>2870</v>
      </c>
      <c r="P1611" s="39" t="str">
        <f t="shared" si="25"/>
        <v>CCM Born</v>
      </c>
      <c r="Q1611" s="39">
        <v>1</v>
      </c>
      <c r="R1611" s="68" t="s">
        <v>2</v>
      </c>
    </row>
    <row r="1612" spans="1:18" x14ac:dyDescent="0.3">
      <c r="A1612" s="67" t="s">
        <v>6203</v>
      </c>
      <c r="B1612" s="39" t="s">
        <v>4263</v>
      </c>
      <c r="C1612" s="39"/>
      <c r="D1612" s="39"/>
      <c r="E1612" s="39"/>
      <c r="F1612" s="39"/>
      <c r="G1612" s="39"/>
      <c r="H1612" s="39"/>
      <c r="I1612" s="39"/>
      <c r="J1612" s="39"/>
      <c r="K1612" s="39" t="s">
        <v>1196</v>
      </c>
      <c r="L1612" s="39" t="s">
        <v>1197</v>
      </c>
      <c r="M1612" s="39" t="s">
        <v>3082</v>
      </c>
      <c r="N1612" s="39" t="s">
        <v>616</v>
      </c>
      <c r="O1612" s="39" t="s">
        <v>2870</v>
      </c>
      <c r="P1612" s="39" t="str">
        <f t="shared" si="25"/>
        <v>CCM Born</v>
      </c>
      <c r="Q1612" s="39">
        <v>1</v>
      </c>
      <c r="R1612" s="68" t="s">
        <v>2</v>
      </c>
    </row>
    <row r="1613" spans="1:18" x14ac:dyDescent="0.3">
      <c r="A1613" s="67" t="s">
        <v>6204</v>
      </c>
      <c r="B1613" s="39" t="s">
        <v>4262</v>
      </c>
      <c r="C1613" s="39"/>
      <c r="D1613" s="39"/>
      <c r="E1613" s="39"/>
      <c r="F1613" s="39"/>
      <c r="G1613" s="39"/>
      <c r="H1613" s="39"/>
      <c r="I1613" s="39"/>
      <c r="J1613" s="39"/>
      <c r="K1613" s="39" t="s">
        <v>1196</v>
      </c>
      <c r="L1613" s="39" t="s">
        <v>1197</v>
      </c>
      <c r="M1613" s="39" t="s">
        <v>3082</v>
      </c>
      <c r="N1613" s="39" t="s">
        <v>616</v>
      </c>
      <c r="O1613" s="39" t="s">
        <v>2870</v>
      </c>
      <c r="P1613" s="39" t="str">
        <f t="shared" si="25"/>
        <v>CCM Born</v>
      </c>
      <c r="Q1613" s="39">
        <v>1</v>
      </c>
      <c r="R1613" s="68" t="s">
        <v>2</v>
      </c>
    </row>
    <row r="1614" spans="1:18" x14ac:dyDescent="0.3">
      <c r="A1614" s="67" t="s">
        <v>6205</v>
      </c>
      <c r="B1614" s="39" t="s">
        <v>4263</v>
      </c>
      <c r="C1614" s="39"/>
      <c r="D1614" s="39"/>
      <c r="E1614" s="39"/>
      <c r="F1614" s="39"/>
      <c r="G1614" s="39"/>
      <c r="H1614" s="39"/>
      <c r="I1614" s="39"/>
      <c r="J1614" s="39"/>
      <c r="K1614" s="39" t="s">
        <v>1196</v>
      </c>
      <c r="L1614" s="39" t="s">
        <v>1197</v>
      </c>
      <c r="M1614" s="39" t="s">
        <v>3082</v>
      </c>
      <c r="N1614" s="39" t="s">
        <v>616</v>
      </c>
      <c r="O1614" s="39" t="s">
        <v>2870</v>
      </c>
      <c r="P1614" s="39" t="str">
        <f t="shared" si="25"/>
        <v>CCM Born</v>
      </c>
      <c r="Q1614" s="39">
        <v>1</v>
      </c>
      <c r="R1614" s="68" t="s">
        <v>2</v>
      </c>
    </row>
    <row r="1615" spans="1:18" x14ac:dyDescent="0.3">
      <c r="A1615" s="67" t="s">
        <v>6206</v>
      </c>
      <c r="B1615" s="39" t="s">
        <v>4263</v>
      </c>
      <c r="C1615" s="39"/>
      <c r="D1615" s="39"/>
      <c r="E1615" s="39"/>
      <c r="F1615" s="39"/>
      <c r="G1615" s="39"/>
      <c r="H1615" s="39"/>
      <c r="I1615" s="39"/>
      <c r="J1615" s="39"/>
      <c r="K1615" s="39" t="s">
        <v>1196</v>
      </c>
      <c r="L1615" s="39" t="s">
        <v>1197</v>
      </c>
      <c r="M1615" s="39" t="s">
        <v>3082</v>
      </c>
      <c r="N1615" s="39" t="s">
        <v>616</v>
      </c>
      <c r="O1615" s="39" t="s">
        <v>2870</v>
      </c>
      <c r="P1615" s="39" t="str">
        <f t="shared" si="25"/>
        <v>CCM Born</v>
      </c>
      <c r="Q1615" s="39">
        <v>1</v>
      </c>
      <c r="R1615" s="68" t="s">
        <v>2</v>
      </c>
    </row>
    <row r="1616" spans="1:18" x14ac:dyDescent="0.3">
      <c r="A1616" s="67" t="s">
        <v>6207</v>
      </c>
      <c r="B1616" s="39" t="s">
        <v>4263</v>
      </c>
      <c r="C1616" s="39"/>
      <c r="D1616" s="39"/>
      <c r="E1616" s="39"/>
      <c r="F1616" s="39"/>
      <c r="G1616" s="39"/>
      <c r="H1616" s="39"/>
      <c r="I1616" s="39"/>
      <c r="J1616" s="39"/>
      <c r="K1616" s="39" t="s">
        <v>1196</v>
      </c>
      <c r="L1616" s="39" t="s">
        <v>1197</v>
      </c>
      <c r="M1616" s="39" t="s">
        <v>3082</v>
      </c>
      <c r="N1616" s="39" t="s">
        <v>616</v>
      </c>
      <c r="O1616" s="39" t="s">
        <v>2870</v>
      </c>
      <c r="P1616" s="39" t="str">
        <f t="shared" si="25"/>
        <v>CCM Born</v>
      </c>
      <c r="Q1616" s="39">
        <v>1</v>
      </c>
      <c r="R1616" s="68" t="s">
        <v>2</v>
      </c>
    </row>
    <row r="1617" spans="1:18" x14ac:dyDescent="0.3">
      <c r="A1617" s="67" t="s">
        <v>6208</v>
      </c>
      <c r="B1617" s="39" t="s">
        <v>4263</v>
      </c>
      <c r="C1617" s="39"/>
      <c r="D1617" s="39"/>
      <c r="E1617" s="39"/>
      <c r="F1617" s="39"/>
      <c r="G1617" s="39"/>
      <c r="H1617" s="39"/>
      <c r="I1617" s="39"/>
      <c r="J1617" s="39"/>
      <c r="K1617" s="39" t="s">
        <v>1196</v>
      </c>
      <c r="L1617" s="39" t="s">
        <v>1197</v>
      </c>
      <c r="M1617" s="39" t="s">
        <v>3082</v>
      </c>
      <c r="N1617" s="39" t="s">
        <v>616</v>
      </c>
      <c r="O1617" s="39" t="s">
        <v>2870</v>
      </c>
      <c r="P1617" s="39" t="str">
        <f t="shared" si="25"/>
        <v>CCM Born</v>
      </c>
      <c r="Q1617" s="39">
        <v>1</v>
      </c>
      <c r="R1617" s="68" t="s">
        <v>2</v>
      </c>
    </row>
    <row r="1618" spans="1:18" x14ac:dyDescent="0.3">
      <c r="A1618" s="67" t="s">
        <v>6209</v>
      </c>
      <c r="B1618" s="39" t="s">
        <v>4264</v>
      </c>
      <c r="C1618" s="39"/>
      <c r="D1618" s="39"/>
      <c r="E1618" s="39"/>
      <c r="F1618" s="39"/>
      <c r="G1618" s="39"/>
      <c r="H1618" s="39"/>
      <c r="I1618" s="39"/>
      <c r="J1618" s="39"/>
      <c r="K1618" s="39" t="s">
        <v>1196</v>
      </c>
      <c r="L1618" s="39" t="s">
        <v>1197</v>
      </c>
      <c r="M1618" s="39" t="s">
        <v>3082</v>
      </c>
      <c r="N1618" s="39" t="s">
        <v>616</v>
      </c>
      <c r="O1618" s="39" t="s">
        <v>2870</v>
      </c>
      <c r="P1618" s="39" t="str">
        <f t="shared" si="25"/>
        <v>CCM Born</v>
      </c>
      <c r="Q1618" s="39">
        <v>1</v>
      </c>
      <c r="R1618" s="68" t="s">
        <v>2</v>
      </c>
    </row>
    <row r="1619" spans="1:18" x14ac:dyDescent="0.3">
      <c r="A1619" s="67" t="s">
        <v>6210</v>
      </c>
      <c r="B1619" s="39" t="s">
        <v>4265</v>
      </c>
      <c r="C1619" s="39"/>
      <c r="D1619" s="39"/>
      <c r="E1619" s="39"/>
      <c r="F1619" s="39"/>
      <c r="G1619" s="39"/>
      <c r="H1619" s="39"/>
      <c r="I1619" s="39"/>
      <c r="J1619" s="39"/>
      <c r="K1619" s="39" t="s">
        <v>1196</v>
      </c>
      <c r="L1619" s="39" t="s">
        <v>1197</v>
      </c>
      <c r="M1619" s="39" t="s">
        <v>3082</v>
      </c>
      <c r="N1619" s="39" t="s">
        <v>616</v>
      </c>
      <c r="O1619" s="39" t="s">
        <v>2870</v>
      </c>
      <c r="P1619" s="39" t="str">
        <f t="shared" si="25"/>
        <v>CCM Born</v>
      </c>
      <c r="Q1619" s="39">
        <v>1</v>
      </c>
      <c r="R1619" s="68" t="s">
        <v>2</v>
      </c>
    </row>
    <row r="1620" spans="1:18" x14ac:dyDescent="0.3">
      <c r="A1620" s="67" t="s">
        <v>6211</v>
      </c>
      <c r="B1620" s="39" t="s">
        <v>4266</v>
      </c>
      <c r="C1620" s="39"/>
      <c r="D1620" s="39"/>
      <c r="E1620" s="39"/>
      <c r="F1620" s="39"/>
      <c r="G1620" s="39"/>
      <c r="H1620" s="39"/>
      <c r="I1620" s="39"/>
      <c r="J1620" s="39"/>
      <c r="K1620" s="39" t="s">
        <v>1196</v>
      </c>
      <c r="L1620" s="39" t="s">
        <v>1197</v>
      </c>
      <c r="M1620" s="39" t="s">
        <v>3082</v>
      </c>
      <c r="N1620" s="39" t="s">
        <v>616</v>
      </c>
      <c r="O1620" s="39" t="s">
        <v>2870</v>
      </c>
      <c r="P1620" s="39" t="str">
        <f t="shared" si="25"/>
        <v>CCM Born</v>
      </c>
      <c r="Q1620" s="39">
        <v>1</v>
      </c>
      <c r="R1620" s="68" t="s">
        <v>2</v>
      </c>
    </row>
    <row r="1621" spans="1:18" x14ac:dyDescent="0.3">
      <c r="A1621" s="67" t="s">
        <v>6212</v>
      </c>
      <c r="B1621" s="39" t="s">
        <v>4267</v>
      </c>
      <c r="C1621" s="39"/>
      <c r="D1621" s="39"/>
      <c r="E1621" s="39"/>
      <c r="F1621" s="39"/>
      <c r="G1621" s="39"/>
      <c r="H1621" s="39"/>
      <c r="I1621" s="39"/>
      <c r="J1621" s="39"/>
      <c r="K1621" s="39" t="s">
        <v>1196</v>
      </c>
      <c r="L1621" s="39" t="s">
        <v>1197</v>
      </c>
      <c r="M1621" s="39" t="s">
        <v>3082</v>
      </c>
      <c r="N1621" s="39" t="s">
        <v>616</v>
      </c>
      <c r="O1621" s="39" t="s">
        <v>2870</v>
      </c>
      <c r="P1621" s="39" t="str">
        <f t="shared" si="25"/>
        <v>CCM Born</v>
      </c>
      <c r="Q1621" s="39">
        <v>1</v>
      </c>
      <c r="R1621" s="68" t="s">
        <v>2</v>
      </c>
    </row>
    <row r="1622" spans="1:18" x14ac:dyDescent="0.3">
      <c r="A1622" s="67" t="s">
        <v>6213</v>
      </c>
      <c r="B1622" s="39" t="s">
        <v>4267</v>
      </c>
      <c r="C1622" s="39"/>
      <c r="D1622" s="39"/>
      <c r="E1622" s="39"/>
      <c r="F1622" s="39"/>
      <c r="G1622" s="39"/>
      <c r="H1622" s="39"/>
      <c r="I1622" s="39"/>
      <c r="J1622" s="39"/>
      <c r="K1622" s="39" t="s">
        <v>1196</v>
      </c>
      <c r="L1622" s="39" t="s">
        <v>1197</v>
      </c>
      <c r="M1622" s="39" t="s">
        <v>3082</v>
      </c>
      <c r="N1622" s="39" t="s">
        <v>616</v>
      </c>
      <c r="O1622" s="39" t="s">
        <v>2870</v>
      </c>
      <c r="P1622" s="39" t="str">
        <f t="shared" si="25"/>
        <v>CCM Born</v>
      </c>
      <c r="Q1622" s="39">
        <v>1</v>
      </c>
      <c r="R1622" s="68" t="s">
        <v>2</v>
      </c>
    </row>
    <row r="1623" spans="1:18" x14ac:dyDescent="0.3">
      <c r="A1623" s="67" t="s">
        <v>6214</v>
      </c>
      <c r="B1623" s="39" t="s">
        <v>4268</v>
      </c>
      <c r="C1623" s="39"/>
      <c r="D1623" s="39"/>
      <c r="E1623" s="39"/>
      <c r="F1623" s="39"/>
      <c r="G1623" s="39"/>
      <c r="H1623" s="39"/>
      <c r="I1623" s="39"/>
      <c r="J1623" s="39"/>
      <c r="K1623" s="39" t="s">
        <v>1196</v>
      </c>
      <c r="L1623" s="39" t="s">
        <v>1197</v>
      </c>
      <c r="M1623" s="39" t="s">
        <v>3082</v>
      </c>
      <c r="N1623" s="39" t="s">
        <v>616</v>
      </c>
      <c r="O1623" s="39" t="s">
        <v>2870</v>
      </c>
      <c r="P1623" s="39" t="str">
        <f t="shared" si="25"/>
        <v>CCM Born</v>
      </c>
      <c r="Q1623" s="39">
        <v>1</v>
      </c>
      <c r="R1623" s="68" t="s">
        <v>2</v>
      </c>
    </row>
    <row r="1624" spans="1:18" x14ac:dyDescent="0.3">
      <c r="A1624" s="67" t="s">
        <v>6215</v>
      </c>
      <c r="B1624" s="39" t="s">
        <v>4269</v>
      </c>
      <c r="C1624" s="39"/>
      <c r="D1624" s="39"/>
      <c r="E1624" s="39"/>
      <c r="F1624" s="39"/>
      <c r="G1624" s="39"/>
      <c r="H1624" s="39"/>
      <c r="I1624" s="39"/>
      <c r="J1624" s="39"/>
      <c r="K1624" s="39" t="s">
        <v>1196</v>
      </c>
      <c r="L1624" s="39" t="s">
        <v>1197</v>
      </c>
      <c r="M1624" s="39" t="s">
        <v>3082</v>
      </c>
      <c r="N1624" s="39" t="s">
        <v>616</v>
      </c>
      <c r="O1624" s="39" t="s">
        <v>2870</v>
      </c>
      <c r="P1624" s="39" t="str">
        <f t="shared" si="25"/>
        <v>CCM Born</v>
      </c>
      <c r="Q1624" s="39">
        <v>1</v>
      </c>
      <c r="R1624" s="68" t="s">
        <v>2</v>
      </c>
    </row>
    <row r="1625" spans="1:18" x14ac:dyDescent="0.3">
      <c r="A1625" s="67" t="s">
        <v>6216</v>
      </c>
      <c r="B1625" s="39" t="s">
        <v>4270</v>
      </c>
      <c r="C1625" s="39"/>
      <c r="D1625" s="39"/>
      <c r="E1625" s="39"/>
      <c r="F1625" s="39"/>
      <c r="G1625" s="39"/>
      <c r="H1625" s="39"/>
      <c r="I1625" s="39"/>
      <c r="J1625" s="39"/>
      <c r="K1625" s="39" t="s">
        <v>1196</v>
      </c>
      <c r="L1625" s="39" t="s">
        <v>1197</v>
      </c>
      <c r="M1625" s="39" t="s">
        <v>3082</v>
      </c>
      <c r="N1625" s="39" t="s">
        <v>616</v>
      </c>
      <c r="O1625" s="39" t="s">
        <v>2870</v>
      </c>
      <c r="P1625" s="39" t="str">
        <f t="shared" si="25"/>
        <v>CCM Born</v>
      </c>
      <c r="Q1625" s="39">
        <v>1</v>
      </c>
      <c r="R1625" s="68" t="s">
        <v>2</v>
      </c>
    </row>
    <row r="1626" spans="1:18" x14ac:dyDescent="0.3">
      <c r="A1626" s="67" t="s">
        <v>6217</v>
      </c>
      <c r="B1626" s="39" t="s">
        <v>4271</v>
      </c>
      <c r="C1626" s="39"/>
      <c r="D1626" s="39"/>
      <c r="E1626" s="39"/>
      <c r="F1626" s="39"/>
      <c r="G1626" s="39"/>
      <c r="H1626" s="39"/>
      <c r="I1626" s="39"/>
      <c r="J1626" s="39"/>
      <c r="K1626" s="39" t="s">
        <v>1196</v>
      </c>
      <c r="L1626" s="39" t="s">
        <v>1197</v>
      </c>
      <c r="M1626" s="39" t="s">
        <v>3082</v>
      </c>
      <c r="N1626" s="39" t="s">
        <v>616</v>
      </c>
      <c r="O1626" s="39" t="s">
        <v>2870</v>
      </c>
      <c r="P1626" s="39" t="str">
        <f t="shared" si="25"/>
        <v>CCM Born</v>
      </c>
      <c r="Q1626" s="39">
        <v>1</v>
      </c>
      <c r="R1626" s="68" t="s">
        <v>2</v>
      </c>
    </row>
    <row r="1627" spans="1:18" x14ac:dyDescent="0.3">
      <c r="A1627" s="67" t="s">
        <v>6218</v>
      </c>
      <c r="B1627" s="39" t="s">
        <v>4272</v>
      </c>
      <c r="C1627" s="39"/>
      <c r="D1627" s="39"/>
      <c r="E1627" s="39"/>
      <c r="F1627" s="39"/>
      <c r="G1627" s="39"/>
      <c r="H1627" s="39"/>
      <c r="I1627" s="39"/>
      <c r="J1627" s="39"/>
      <c r="K1627" s="39" t="s">
        <v>1196</v>
      </c>
      <c r="L1627" s="39" t="s">
        <v>1197</v>
      </c>
      <c r="M1627" s="39" t="s">
        <v>3082</v>
      </c>
      <c r="N1627" s="39" t="s">
        <v>616</v>
      </c>
      <c r="O1627" s="39" t="s">
        <v>2870</v>
      </c>
      <c r="P1627" s="39" t="str">
        <f t="shared" si="25"/>
        <v>CCM Born</v>
      </c>
      <c r="Q1627" s="39">
        <v>1</v>
      </c>
      <c r="R1627" s="68" t="s">
        <v>2</v>
      </c>
    </row>
    <row r="1628" spans="1:18" x14ac:dyDescent="0.3">
      <c r="A1628" s="67" t="s">
        <v>6219</v>
      </c>
      <c r="B1628" s="39" t="s">
        <v>4273</v>
      </c>
      <c r="C1628" s="39"/>
      <c r="D1628" s="39"/>
      <c r="E1628" s="39"/>
      <c r="F1628" s="39"/>
      <c r="G1628" s="39"/>
      <c r="H1628" s="39"/>
      <c r="I1628" s="39"/>
      <c r="J1628" s="39"/>
      <c r="K1628" s="39" t="s">
        <v>1196</v>
      </c>
      <c r="L1628" s="39" t="s">
        <v>1197</v>
      </c>
      <c r="M1628" s="39" t="s">
        <v>3082</v>
      </c>
      <c r="N1628" s="39" t="s">
        <v>616</v>
      </c>
      <c r="O1628" s="39" t="s">
        <v>2870</v>
      </c>
      <c r="P1628" s="39" t="str">
        <f t="shared" si="25"/>
        <v>CCM Born</v>
      </c>
      <c r="Q1628" s="39">
        <v>1</v>
      </c>
      <c r="R1628" s="68" t="s">
        <v>2</v>
      </c>
    </row>
    <row r="1629" spans="1:18" x14ac:dyDescent="0.3">
      <c r="A1629" s="67" t="s">
        <v>6220</v>
      </c>
      <c r="B1629" s="39" t="s">
        <v>4274</v>
      </c>
      <c r="C1629" s="39"/>
      <c r="D1629" s="39"/>
      <c r="E1629" s="39"/>
      <c r="F1629" s="39"/>
      <c r="G1629" s="39"/>
      <c r="H1629" s="39"/>
      <c r="I1629" s="39"/>
      <c r="J1629" s="39"/>
      <c r="K1629" s="39" t="s">
        <v>1196</v>
      </c>
      <c r="L1629" s="39" t="s">
        <v>1197</v>
      </c>
      <c r="M1629" s="39" t="s">
        <v>3082</v>
      </c>
      <c r="N1629" s="39" t="s">
        <v>616</v>
      </c>
      <c r="O1629" s="39" t="s">
        <v>2870</v>
      </c>
      <c r="P1629" s="39" t="str">
        <f t="shared" si="25"/>
        <v>CCM Born</v>
      </c>
      <c r="Q1629" s="39">
        <v>1</v>
      </c>
      <c r="R1629" s="68" t="s">
        <v>2</v>
      </c>
    </row>
    <row r="1630" spans="1:18" x14ac:dyDescent="0.3">
      <c r="A1630" s="67" t="s">
        <v>6221</v>
      </c>
      <c r="B1630" s="39" t="s">
        <v>4275</v>
      </c>
      <c r="C1630" s="39"/>
      <c r="D1630" s="39"/>
      <c r="E1630" s="39"/>
      <c r="F1630" s="39"/>
      <c r="G1630" s="39"/>
      <c r="H1630" s="39"/>
      <c r="I1630" s="39"/>
      <c r="J1630" s="39"/>
      <c r="K1630" s="39" t="s">
        <v>1196</v>
      </c>
      <c r="L1630" s="39" t="s">
        <v>1197</v>
      </c>
      <c r="M1630" s="39" t="s">
        <v>3082</v>
      </c>
      <c r="N1630" s="39" t="s">
        <v>616</v>
      </c>
      <c r="O1630" s="39" t="s">
        <v>2870</v>
      </c>
      <c r="P1630" s="39" t="str">
        <f t="shared" si="25"/>
        <v>CCM Born</v>
      </c>
      <c r="Q1630" s="39">
        <v>1</v>
      </c>
      <c r="R1630" s="68" t="s">
        <v>2</v>
      </c>
    </row>
    <row r="1631" spans="1:18" x14ac:dyDescent="0.3">
      <c r="A1631" s="67" t="s">
        <v>6222</v>
      </c>
      <c r="B1631" s="39" t="s">
        <v>4276</v>
      </c>
      <c r="C1631" s="39"/>
      <c r="D1631" s="39"/>
      <c r="E1631" s="39"/>
      <c r="F1631" s="39"/>
      <c r="G1631" s="39"/>
      <c r="H1631" s="39"/>
      <c r="I1631" s="39"/>
      <c r="J1631" s="39"/>
      <c r="K1631" s="39" t="s">
        <v>1196</v>
      </c>
      <c r="L1631" s="39" t="s">
        <v>1197</v>
      </c>
      <c r="M1631" s="39" t="s">
        <v>3082</v>
      </c>
      <c r="N1631" s="39" t="s">
        <v>616</v>
      </c>
      <c r="O1631" s="39" t="s">
        <v>2870</v>
      </c>
      <c r="P1631" s="39" t="str">
        <f t="shared" si="25"/>
        <v>CCM Born</v>
      </c>
      <c r="Q1631" s="39">
        <v>1</v>
      </c>
      <c r="R1631" s="68" t="s">
        <v>2</v>
      </c>
    </row>
    <row r="1632" spans="1:18" x14ac:dyDescent="0.3">
      <c r="A1632" s="67" t="s">
        <v>6223</v>
      </c>
      <c r="B1632" s="39" t="s">
        <v>4277</v>
      </c>
      <c r="C1632" s="39"/>
      <c r="D1632" s="39"/>
      <c r="E1632" s="39"/>
      <c r="F1632" s="39"/>
      <c r="G1632" s="39"/>
      <c r="H1632" s="39"/>
      <c r="I1632" s="39"/>
      <c r="J1632" s="39"/>
      <c r="K1632" s="39" t="s">
        <v>1196</v>
      </c>
      <c r="L1632" s="39" t="s">
        <v>1197</v>
      </c>
      <c r="M1632" s="39" t="s">
        <v>3082</v>
      </c>
      <c r="N1632" s="39" t="s">
        <v>616</v>
      </c>
      <c r="O1632" s="39" t="s">
        <v>2870</v>
      </c>
      <c r="P1632" s="39" t="str">
        <f t="shared" si="25"/>
        <v>CCM Born</v>
      </c>
      <c r="Q1632" s="39">
        <v>1</v>
      </c>
      <c r="R1632" s="68" t="s">
        <v>2</v>
      </c>
    </row>
    <row r="1633" spans="1:18" x14ac:dyDescent="0.3">
      <c r="A1633" s="67" t="s">
        <v>6224</v>
      </c>
      <c r="B1633" s="39" t="s">
        <v>4278</v>
      </c>
      <c r="C1633" s="39"/>
      <c r="D1633" s="39"/>
      <c r="E1633" s="39"/>
      <c r="F1633" s="39"/>
      <c r="G1633" s="39"/>
      <c r="H1633" s="39"/>
      <c r="I1633" s="39"/>
      <c r="J1633" s="39"/>
      <c r="K1633" s="39" t="s">
        <v>1196</v>
      </c>
      <c r="L1633" s="39" t="s">
        <v>1197</v>
      </c>
      <c r="M1633" s="39" t="s">
        <v>3082</v>
      </c>
      <c r="N1633" s="39" t="s">
        <v>616</v>
      </c>
      <c r="O1633" s="39" t="s">
        <v>2870</v>
      </c>
      <c r="P1633" s="39" t="str">
        <f t="shared" si="25"/>
        <v>CCM Born</v>
      </c>
      <c r="Q1633" s="39">
        <v>1</v>
      </c>
      <c r="R1633" s="68" t="s">
        <v>2</v>
      </c>
    </row>
    <row r="1634" spans="1:18" x14ac:dyDescent="0.3">
      <c r="A1634" s="67" t="s">
        <v>6225</v>
      </c>
      <c r="B1634" s="39" t="s">
        <v>4279</v>
      </c>
      <c r="C1634" s="39"/>
      <c r="D1634" s="39"/>
      <c r="E1634" s="39"/>
      <c r="F1634" s="39"/>
      <c r="G1634" s="39"/>
      <c r="H1634" s="39"/>
      <c r="I1634" s="39"/>
      <c r="J1634" s="39"/>
      <c r="K1634" s="39" t="s">
        <v>1196</v>
      </c>
      <c r="L1634" s="39" t="s">
        <v>1197</v>
      </c>
      <c r="M1634" s="39" t="s">
        <v>3082</v>
      </c>
      <c r="N1634" s="39" t="s">
        <v>616</v>
      </c>
      <c r="O1634" s="39" t="s">
        <v>2870</v>
      </c>
      <c r="P1634" s="39" t="str">
        <f t="shared" si="25"/>
        <v>CCM Born</v>
      </c>
      <c r="Q1634" s="39">
        <v>1</v>
      </c>
      <c r="R1634" s="68" t="s">
        <v>2</v>
      </c>
    </row>
    <row r="1635" spans="1:18" x14ac:dyDescent="0.3">
      <c r="A1635" s="67" t="s">
        <v>6226</v>
      </c>
      <c r="B1635" s="39" t="s">
        <v>4280</v>
      </c>
      <c r="C1635" s="39"/>
      <c r="D1635" s="39"/>
      <c r="E1635" s="39"/>
      <c r="F1635" s="39"/>
      <c r="G1635" s="39"/>
      <c r="H1635" s="39"/>
      <c r="I1635" s="39"/>
      <c r="J1635" s="39"/>
      <c r="K1635" s="39" t="s">
        <v>1196</v>
      </c>
      <c r="L1635" s="39" t="s">
        <v>1197</v>
      </c>
      <c r="M1635" s="39" t="s">
        <v>3082</v>
      </c>
      <c r="N1635" s="39" t="s">
        <v>616</v>
      </c>
      <c r="O1635" s="39" t="s">
        <v>2870</v>
      </c>
      <c r="P1635" s="39" t="str">
        <f t="shared" si="25"/>
        <v>CCM Born</v>
      </c>
      <c r="Q1635" s="39">
        <v>1</v>
      </c>
      <c r="R1635" s="68" t="s">
        <v>2</v>
      </c>
    </row>
    <row r="1636" spans="1:18" x14ac:dyDescent="0.3">
      <c r="A1636" s="67" t="s">
        <v>6227</v>
      </c>
      <c r="B1636" s="39" t="s">
        <v>4281</v>
      </c>
      <c r="C1636" s="39"/>
      <c r="D1636" s="39"/>
      <c r="E1636" s="39"/>
      <c r="F1636" s="39"/>
      <c r="G1636" s="39"/>
      <c r="H1636" s="39"/>
      <c r="I1636" s="39"/>
      <c r="J1636" s="39"/>
      <c r="K1636" s="39" t="s">
        <v>1196</v>
      </c>
      <c r="L1636" s="39" t="s">
        <v>1197</v>
      </c>
      <c r="M1636" s="39" t="s">
        <v>3082</v>
      </c>
      <c r="N1636" s="39" t="s">
        <v>616</v>
      </c>
      <c r="O1636" s="39" t="s">
        <v>2870</v>
      </c>
      <c r="P1636" s="39" t="str">
        <f t="shared" si="25"/>
        <v>CCM Born</v>
      </c>
      <c r="Q1636" s="39">
        <v>1</v>
      </c>
      <c r="R1636" s="68" t="s">
        <v>2</v>
      </c>
    </row>
    <row r="1637" spans="1:18" x14ac:dyDescent="0.3">
      <c r="A1637" s="67" t="s">
        <v>6228</v>
      </c>
      <c r="B1637" s="39" t="s">
        <v>4282</v>
      </c>
      <c r="C1637" s="39"/>
      <c r="D1637" s="39"/>
      <c r="E1637" s="39"/>
      <c r="F1637" s="39"/>
      <c r="G1637" s="39"/>
      <c r="H1637" s="39"/>
      <c r="I1637" s="39"/>
      <c r="J1637" s="39"/>
      <c r="K1637" s="39" t="s">
        <v>1196</v>
      </c>
      <c r="L1637" s="39" t="s">
        <v>1197</v>
      </c>
      <c r="M1637" s="39" t="s">
        <v>3082</v>
      </c>
      <c r="N1637" s="39" t="s">
        <v>616</v>
      </c>
      <c r="O1637" s="39" t="s">
        <v>2870</v>
      </c>
      <c r="P1637" s="39" t="str">
        <f t="shared" si="25"/>
        <v>CCM Born</v>
      </c>
      <c r="Q1637" s="39">
        <v>1</v>
      </c>
      <c r="R1637" s="68" t="s">
        <v>2</v>
      </c>
    </row>
    <row r="1638" spans="1:18" x14ac:dyDescent="0.3">
      <c r="A1638" s="67" t="s">
        <v>6229</v>
      </c>
      <c r="B1638" s="39" t="s">
        <v>4283</v>
      </c>
      <c r="C1638" s="39"/>
      <c r="D1638" s="39"/>
      <c r="E1638" s="39"/>
      <c r="F1638" s="39"/>
      <c r="G1638" s="39"/>
      <c r="H1638" s="39"/>
      <c r="I1638" s="39"/>
      <c r="J1638" s="39"/>
      <c r="K1638" s="39" t="s">
        <v>1196</v>
      </c>
      <c r="L1638" s="39" t="s">
        <v>1197</v>
      </c>
      <c r="M1638" s="39" t="s">
        <v>3082</v>
      </c>
      <c r="N1638" s="39" t="s">
        <v>616</v>
      </c>
      <c r="O1638" s="39" t="s">
        <v>2870</v>
      </c>
      <c r="P1638" s="39" t="str">
        <f t="shared" si="25"/>
        <v>CCM Born</v>
      </c>
      <c r="Q1638" s="39">
        <v>1</v>
      </c>
      <c r="R1638" s="68" t="s">
        <v>2</v>
      </c>
    </row>
    <row r="1639" spans="1:18" x14ac:dyDescent="0.3">
      <c r="A1639" s="67" t="s">
        <v>6230</v>
      </c>
      <c r="B1639" s="39" t="s">
        <v>4284</v>
      </c>
      <c r="C1639" s="39"/>
      <c r="D1639" s="39"/>
      <c r="E1639" s="39"/>
      <c r="F1639" s="39"/>
      <c r="G1639" s="39"/>
      <c r="H1639" s="39"/>
      <c r="I1639" s="39"/>
      <c r="J1639" s="39"/>
      <c r="K1639" s="39" t="s">
        <v>1196</v>
      </c>
      <c r="L1639" s="39" t="s">
        <v>1197</v>
      </c>
      <c r="M1639" s="39" t="s">
        <v>3082</v>
      </c>
      <c r="N1639" s="39" t="s">
        <v>616</v>
      </c>
      <c r="O1639" s="39" t="s">
        <v>2870</v>
      </c>
      <c r="P1639" s="39" t="str">
        <f t="shared" si="25"/>
        <v>CCM Born</v>
      </c>
      <c r="Q1639" s="39">
        <v>1</v>
      </c>
      <c r="R1639" s="68" t="s">
        <v>2</v>
      </c>
    </row>
    <row r="1640" spans="1:18" x14ac:dyDescent="0.3">
      <c r="A1640" s="67" t="s">
        <v>6231</v>
      </c>
      <c r="B1640" s="39" t="s">
        <v>4285</v>
      </c>
      <c r="C1640" s="39"/>
      <c r="D1640" s="39"/>
      <c r="E1640" s="39"/>
      <c r="F1640" s="39"/>
      <c r="G1640" s="39"/>
      <c r="H1640" s="39"/>
      <c r="I1640" s="39"/>
      <c r="J1640" s="39"/>
      <c r="K1640" s="39" t="s">
        <v>1196</v>
      </c>
      <c r="L1640" s="39" t="s">
        <v>1197</v>
      </c>
      <c r="M1640" s="39" t="s">
        <v>3082</v>
      </c>
      <c r="N1640" s="39" t="s">
        <v>616</v>
      </c>
      <c r="O1640" s="39" t="s">
        <v>2870</v>
      </c>
      <c r="P1640" s="39" t="str">
        <f t="shared" si="25"/>
        <v>CCM Born</v>
      </c>
      <c r="Q1640" s="39">
        <v>1</v>
      </c>
      <c r="R1640" s="68" t="s">
        <v>2</v>
      </c>
    </row>
    <row r="1641" spans="1:18" x14ac:dyDescent="0.3">
      <c r="A1641" s="67" t="s">
        <v>6232</v>
      </c>
      <c r="B1641" s="39" t="s">
        <v>4286</v>
      </c>
      <c r="C1641" s="39"/>
      <c r="D1641" s="39"/>
      <c r="E1641" s="39"/>
      <c r="F1641" s="39"/>
      <c r="G1641" s="39"/>
      <c r="H1641" s="39"/>
      <c r="I1641" s="39"/>
      <c r="J1641" s="39"/>
      <c r="K1641" s="39" t="s">
        <v>1196</v>
      </c>
      <c r="L1641" s="39" t="s">
        <v>1197</v>
      </c>
      <c r="M1641" s="39" t="s">
        <v>3082</v>
      </c>
      <c r="N1641" s="39" t="s">
        <v>616</v>
      </c>
      <c r="O1641" s="39" t="s">
        <v>2870</v>
      </c>
      <c r="P1641" s="39" t="str">
        <f t="shared" si="25"/>
        <v>CCM Born</v>
      </c>
      <c r="Q1641" s="39">
        <v>1</v>
      </c>
      <c r="R1641" s="68" t="s">
        <v>2</v>
      </c>
    </row>
    <row r="1642" spans="1:18" x14ac:dyDescent="0.3">
      <c r="A1642" s="67" t="s">
        <v>6233</v>
      </c>
      <c r="B1642" s="39" t="s">
        <v>4287</v>
      </c>
      <c r="C1642" s="39"/>
      <c r="D1642" s="39"/>
      <c r="E1642" s="39"/>
      <c r="F1642" s="39"/>
      <c r="G1642" s="39"/>
      <c r="H1642" s="39"/>
      <c r="I1642" s="39"/>
      <c r="J1642" s="39"/>
      <c r="K1642" s="39" t="s">
        <v>1196</v>
      </c>
      <c r="L1642" s="39" t="s">
        <v>1197</v>
      </c>
      <c r="M1642" s="39" t="s">
        <v>3082</v>
      </c>
      <c r="N1642" s="39" t="s">
        <v>616</v>
      </c>
      <c r="O1642" s="39" t="s">
        <v>2870</v>
      </c>
      <c r="P1642" s="39" t="str">
        <f t="shared" si="25"/>
        <v>CCM Born</v>
      </c>
      <c r="Q1642" s="39">
        <v>1</v>
      </c>
      <c r="R1642" s="68" t="s">
        <v>2</v>
      </c>
    </row>
    <row r="1643" spans="1:18" x14ac:dyDescent="0.3">
      <c r="A1643" s="67" t="s">
        <v>6234</v>
      </c>
      <c r="B1643" s="39" t="s">
        <v>4288</v>
      </c>
      <c r="C1643" s="39"/>
      <c r="D1643" s="39"/>
      <c r="E1643" s="39"/>
      <c r="F1643" s="39"/>
      <c r="G1643" s="39"/>
      <c r="H1643" s="39"/>
      <c r="I1643" s="39"/>
      <c r="J1643" s="39"/>
      <c r="K1643" s="39" t="s">
        <v>1196</v>
      </c>
      <c r="L1643" s="39" t="s">
        <v>1197</v>
      </c>
      <c r="M1643" s="39" t="s">
        <v>3082</v>
      </c>
      <c r="N1643" s="39" t="s">
        <v>616</v>
      </c>
      <c r="O1643" s="39" t="s">
        <v>2870</v>
      </c>
      <c r="P1643" s="39" t="str">
        <f t="shared" si="25"/>
        <v>CCM Born</v>
      </c>
      <c r="Q1643" s="39">
        <v>1</v>
      </c>
      <c r="R1643" s="68" t="s">
        <v>2</v>
      </c>
    </row>
    <row r="1644" spans="1:18" x14ac:dyDescent="0.3">
      <c r="A1644" s="67" t="s">
        <v>6235</v>
      </c>
      <c r="B1644" s="39" t="s">
        <v>4289</v>
      </c>
      <c r="C1644" s="39"/>
      <c r="D1644" s="39"/>
      <c r="E1644" s="39"/>
      <c r="F1644" s="39"/>
      <c r="G1644" s="39"/>
      <c r="H1644" s="39"/>
      <c r="I1644" s="39"/>
      <c r="J1644" s="39"/>
      <c r="K1644" s="39" t="s">
        <v>1196</v>
      </c>
      <c r="L1644" s="39" t="s">
        <v>1197</v>
      </c>
      <c r="M1644" s="39" t="s">
        <v>3082</v>
      </c>
      <c r="N1644" s="39" t="s">
        <v>616</v>
      </c>
      <c r="O1644" s="39" t="s">
        <v>2870</v>
      </c>
      <c r="P1644" s="39" t="str">
        <f t="shared" si="25"/>
        <v>CCM Born</v>
      </c>
      <c r="Q1644" s="39">
        <v>1</v>
      </c>
      <c r="R1644" s="68" t="s">
        <v>2</v>
      </c>
    </row>
    <row r="1645" spans="1:18" x14ac:dyDescent="0.3">
      <c r="A1645" s="67" t="s">
        <v>6236</v>
      </c>
      <c r="B1645" s="39" t="s">
        <v>4290</v>
      </c>
      <c r="C1645" s="39"/>
      <c r="D1645" s="39"/>
      <c r="E1645" s="39"/>
      <c r="F1645" s="39"/>
      <c r="G1645" s="39"/>
      <c r="H1645" s="39"/>
      <c r="I1645" s="39"/>
      <c r="J1645" s="39"/>
      <c r="K1645" s="39" t="s">
        <v>1196</v>
      </c>
      <c r="L1645" s="39" t="s">
        <v>1197</v>
      </c>
      <c r="M1645" s="39" t="s">
        <v>3082</v>
      </c>
      <c r="N1645" s="39" t="s">
        <v>616</v>
      </c>
      <c r="O1645" s="39" t="s">
        <v>2870</v>
      </c>
      <c r="P1645" s="39" t="str">
        <f t="shared" si="25"/>
        <v>CCM Born</v>
      </c>
      <c r="Q1645" s="39">
        <v>1</v>
      </c>
      <c r="R1645" s="68" t="s">
        <v>2</v>
      </c>
    </row>
    <row r="1646" spans="1:18" x14ac:dyDescent="0.3">
      <c r="A1646" s="67" t="s">
        <v>6237</v>
      </c>
      <c r="B1646" s="39" t="s">
        <v>4291</v>
      </c>
      <c r="C1646" s="39"/>
      <c r="D1646" s="39"/>
      <c r="E1646" s="39"/>
      <c r="F1646" s="39"/>
      <c r="G1646" s="39"/>
      <c r="H1646" s="39"/>
      <c r="I1646" s="39"/>
      <c r="J1646" s="39"/>
      <c r="K1646" s="39" t="s">
        <v>667</v>
      </c>
      <c r="L1646" s="39" t="s">
        <v>668</v>
      </c>
      <c r="M1646" s="39" t="s">
        <v>2887</v>
      </c>
      <c r="N1646" s="39" t="s">
        <v>519</v>
      </c>
      <c r="O1646" s="39" t="s">
        <v>2870</v>
      </c>
      <c r="P1646" s="39" t="str">
        <f t="shared" si="25"/>
        <v>CCM Born</v>
      </c>
      <c r="Q1646" s="39">
        <v>1</v>
      </c>
      <c r="R1646" s="68" t="s">
        <v>2</v>
      </c>
    </row>
    <row r="1647" spans="1:18" x14ac:dyDescent="0.3">
      <c r="A1647" s="67" t="s">
        <v>6238</v>
      </c>
      <c r="B1647" s="39" t="s">
        <v>4292</v>
      </c>
      <c r="C1647" s="39"/>
      <c r="D1647" s="39"/>
      <c r="E1647" s="39"/>
      <c r="F1647" s="39"/>
      <c r="G1647" s="39"/>
      <c r="H1647" s="39"/>
      <c r="I1647" s="39"/>
      <c r="J1647" s="39"/>
      <c r="K1647" s="39" t="s">
        <v>417</v>
      </c>
      <c r="L1647" s="39" t="s">
        <v>418</v>
      </c>
      <c r="M1647" s="39" t="s">
        <v>2869</v>
      </c>
      <c r="N1647" s="39" t="s">
        <v>519</v>
      </c>
      <c r="O1647" s="39" t="s">
        <v>2870</v>
      </c>
      <c r="P1647" s="39" t="str">
        <f t="shared" si="25"/>
        <v>CCM Born</v>
      </c>
      <c r="Q1647" s="39">
        <v>1</v>
      </c>
      <c r="R1647" s="68" t="s">
        <v>2</v>
      </c>
    </row>
    <row r="1648" spans="1:18" x14ac:dyDescent="0.3">
      <c r="A1648" s="67" t="s">
        <v>6239</v>
      </c>
      <c r="B1648" s="39" t="s">
        <v>4293</v>
      </c>
      <c r="C1648" s="39"/>
      <c r="D1648" s="39"/>
      <c r="E1648" s="39"/>
      <c r="F1648" s="39"/>
      <c r="G1648" s="39"/>
      <c r="H1648" s="39"/>
      <c r="I1648" s="39"/>
      <c r="J1648" s="39"/>
      <c r="K1648" s="39" t="s">
        <v>885</v>
      </c>
      <c r="L1648" s="39" t="s">
        <v>886</v>
      </c>
      <c r="M1648" s="39" t="s">
        <v>3095</v>
      </c>
      <c r="N1648" s="39" t="s">
        <v>884</v>
      </c>
      <c r="O1648" s="39" t="s">
        <v>2870</v>
      </c>
      <c r="P1648" s="39" t="str">
        <f t="shared" si="25"/>
        <v>CCM Born</v>
      </c>
      <c r="Q1648" s="39">
        <v>1</v>
      </c>
      <c r="R1648" s="68" t="s">
        <v>2</v>
      </c>
    </row>
    <row r="1649" spans="1:18" x14ac:dyDescent="0.3">
      <c r="A1649" s="67" t="s">
        <v>6240</v>
      </c>
      <c r="B1649" s="39" t="s">
        <v>4294</v>
      </c>
      <c r="C1649" s="39"/>
      <c r="D1649" s="39"/>
      <c r="E1649" s="39"/>
      <c r="F1649" s="39"/>
      <c r="G1649" s="39"/>
      <c r="H1649" s="39"/>
      <c r="I1649" s="39"/>
      <c r="J1649" s="39"/>
      <c r="K1649" s="39" t="s">
        <v>652</v>
      </c>
      <c r="L1649" s="39" t="s">
        <v>653</v>
      </c>
      <c r="M1649" s="39" t="s">
        <v>2887</v>
      </c>
      <c r="N1649" s="39" t="s">
        <v>519</v>
      </c>
      <c r="O1649" s="39" t="s">
        <v>2870</v>
      </c>
      <c r="P1649" s="39" t="str">
        <f t="shared" si="25"/>
        <v>CCM Born</v>
      </c>
      <c r="Q1649" s="39">
        <v>1</v>
      </c>
      <c r="R1649" s="68" t="s">
        <v>2</v>
      </c>
    </row>
    <row r="1650" spans="1:18" x14ac:dyDescent="0.3">
      <c r="A1650" s="67" t="s">
        <v>6241</v>
      </c>
      <c r="B1650" s="39" t="s">
        <v>4295</v>
      </c>
      <c r="C1650" s="39"/>
      <c r="D1650" s="39"/>
      <c r="E1650" s="39"/>
      <c r="F1650" s="39"/>
      <c r="G1650" s="39"/>
      <c r="H1650" s="39"/>
      <c r="I1650" s="39"/>
      <c r="J1650" s="39"/>
      <c r="K1650" s="39" t="s">
        <v>2070</v>
      </c>
      <c r="L1650" s="39" t="s">
        <v>2071</v>
      </c>
      <c r="M1650" s="39" t="s">
        <v>2887</v>
      </c>
      <c r="N1650" s="39" t="s">
        <v>519</v>
      </c>
      <c r="O1650" s="39" t="s">
        <v>2870</v>
      </c>
      <c r="P1650" s="39" t="str">
        <f t="shared" si="25"/>
        <v>CCM Born</v>
      </c>
      <c r="Q1650" s="39">
        <v>1</v>
      </c>
      <c r="R1650" s="68" t="s">
        <v>2</v>
      </c>
    </row>
    <row r="1651" spans="1:18" x14ac:dyDescent="0.3">
      <c r="A1651" s="67" t="s">
        <v>6242</v>
      </c>
      <c r="B1651" s="39" t="s">
        <v>4296</v>
      </c>
      <c r="C1651" s="39"/>
      <c r="D1651" s="39"/>
      <c r="E1651" s="39"/>
      <c r="F1651" s="39"/>
      <c r="G1651" s="39"/>
      <c r="H1651" s="39"/>
      <c r="I1651" s="39"/>
      <c r="J1651" s="39"/>
      <c r="K1651" s="39" t="s">
        <v>2227</v>
      </c>
      <c r="L1651" s="39" t="s">
        <v>2228</v>
      </c>
      <c r="M1651" s="39" t="s">
        <v>2887</v>
      </c>
      <c r="N1651" s="39" t="s">
        <v>519</v>
      </c>
      <c r="O1651" s="39" t="s">
        <v>2870</v>
      </c>
      <c r="P1651" s="39" t="str">
        <f t="shared" si="25"/>
        <v>CCM Born</v>
      </c>
      <c r="Q1651" s="39">
        <v>1</v>
      </c>
      <c r="R1651" s="68" t="s">
        <v>2</v>
      </c>
    </row>
    <row r="1652" spans="1:18" x14ac:dyDescent="0.3">
      <c r="A1652" s="67" t="s">
        <v>6243</v>
      </c>
      <c r="B1652" s="39" t="s">
        <v>4297</v>
      </c>
      <c r="C1652" s="39"/>
      <c r="D1652" s="39"/>
      <c r="E1652" s="39"/>
      <c r="F1652" s="39"/>
      <c r="G1652" s="39"/>
      <c r="H1652" s="39"/>
      <c r="I1652" s="39"/>
      <c r="J1652" s="39"/>
      <c r="K1652" s="39" t="s">
        <v>2333</v>
      </c>
      <c r="L1652" s="39" t="s">
        <v>2334</v>
      </c>
      <c r="M1652" s="39" t="s">
        <v>2887</v>
      </c>
      <c r="N1652" s="39" t="s">
        <v>519</v>
      </c>
      <c r="O1652" s="39" t="s">
        <v>2870</v>
      </c>
      <c r="P1652" s="39" t="str">
        <f t="shared" si="25"/>
        <v>CCM Born</v>
      </c>
      <c r="Q1652" s="39">
        <v>1</v>
      </c>
      <c r="R1652" s="68" t="s">
        <v>2</v>
      </c>
    </row>
    <row r="1653" spans="1:18" x14ac:dyDescent="0.3">
      <c r="A1653" s="67" t="s">
        <v>6244</v>
      </c>
      <c r="B1653" s="39" t="s">
        <v>4298</v>
      </c>
      <c r="C1653" s="39"/>
      <c r="D1653" s="39"/>
      <c r="E1653" s="39"/>
      <c r="F1653" s="39"/>
      <c r="G1653" s="39"/>
      <c r="H1653" s="39"/>
      <c r="I1653" s="39"/>
      <c r="J1653" s="39"/>
      <c r="K1653" s="39" t="s">
        <v>4116</v>
      </c>
      <c r="L1653" s="39" t="s">
        <v>6717</v>
      </c>
      <c r="M1653" s="39" t="s">
        <v>2991</v>
      </c>
      <c r="N1653" s="39" t="s">
        <v>17</v>
      </c>
      <c r="O1653" s="39" t="s">
        <v>2870</v>
      </c>
      <c r="P1653" s="39" t="str">
        <f t="shared" si="25"/>
        <v>CCM Born</v>
      </c>
      <c r="Q1653" s="39">
        <v>1</v>
      </c>
      <c r="R1653" s="68" t="s">
        <v>2</v>
      </c>
    </row>
    <row r="1654" spans="1:18" x14ac:dyDescent="0.3">
      <c r="A1654" s="67" t="s">
        <v>6245</v>
      </c>
      <c r="B1654" s="39" t="s">
        <v>4299</v>
      </c>
      <c r="C1654" s="39"/>
      <c r="D1654" s="39"/>
      <c r="E1654" s="39"/>
      <c r="F1654" s="39"/>
      <c r="G1654" s="39"/>
      <c r="H1654" s="39"/>
      <c r="I1654" s="39"/>
      <c r="J1654" s="39"/>
      <c r="K1654" s="39" t="s">
        <v>47</v>
      </c>
      <c r="L1654" s="39" t="s">
        <v>48</v>
      </c>
      <c r="M1654" s="39" t="s">
        <v>2991</v>
      </c>
      <c r="N1654" s="39" t="s">
        <v>17</v>
      </c>
      <c r="O1654" s="39" t="s">
        <v>2870</v>
      </c>
      <c r="P1654" s="39" t="str">
        <f t="shared" si="25"/>
        <v>CCM Born</v>
      </c>
      <c r="Q1654" s="39">
        <v>1</v>
      </c>
      <c r="R1654" s="68" t="s">
        <v>2</v>
      </c>
    </row>
    <row r="1655" spans="1:18" x14ac:dyDescent="0.3">
      <c r="A1655" s="67" t="s">
        <v>6246</v>
      </c>
      <c r="B1655" s="39" t="s">
        <v>4300</v>
      </c>
      <c r="C1655" s="39"/>
      <c r="D1655" s="39"/>
      <c r="E1655" s="39"/>
      <c r="F1655" s="39"/>
      <c r="G1655" s="39"/>
      <c r="H1655" s="39"/>
      <c r="I1655" s="39"/>
      <c r="J1655" s="39"/>
      <c r="K1655" s="39" t="s">
        <v>4116</v>
      </c>
      <c r="L1655" s="39" t="s">
        <v>6717</v>
      </c>
      <c r="M1655" s="39" t="s">
        <v>2991</v>
      </c>
      <c r="N1655" s="39" t="s">
        <v>17</v>
      </c>
      <c r="O1655" s="39" t="s">
        <v>2870</v>
      </c>
      <c r="P1655" s="39" t="str">
        <f t="shared" si="25"/>
        <v>CCM Born</v>
      </c>
      <c r="Q1655" s="39">
        <v>1</v>
      </c>
      <c r="R1655" s="68" t="s">
        <v>2</v>
      </c>
    </row>
    <row r="1656" spans="1:18" x14ac:dyDescent="0.3">
      <c r="A1656" s="67" t="s">
        <v>6247</v>
      </c>
      <c r="B1656" s="39" t="s">
        <v>4301</v>
      </c>
      <c r="C1656" s="39"/>
      <c r="D1656" s="39"/>
      <c r="E1656" s="39"/>
      <c r="F1656" s="39"/>
      <c r="G1656" s="39"/>
      <c r="H1656" s="39"/>
      <c r="I1656" s="39"/>
      <c r="J1656" s="39"/>
      <c r="K1656" s="39" t="s">
        <v>43</v>
      </c>
      <c r="L1656" s="39" t="s">
        <v>44</v>
      </c>
      <c r="M1656" s="39" t="s">
        <v>2991</v>
      </c>
      <c r="N1656" s="39" t="s">
        <v>17</v>
      </c>
      <c r="O1656" s="39" t="s">
        <v>2870</v>
      </c>
      <c r="P1656" s="39" t="str">
        <f t="shared" si="25"/>
        <v>CCM Born</v>
      </c>
      <c r="Q1656" s="39">
        <v>1</v>
      </c>
      <c r="R1656" s="68" t="s">
        <v>2</v>
      </c>
    </row>
    <row r="1657" spans="1:18" x14ac:dyDescent="0.3">
      <c r="A1657" s="67" t="s">
        <v>6248</v>
      </c>
      <c r="B1657" s="39" t="s">
        <v>4302</v>
      </c>
      <c r="C1657" s="39"/>
      <c r="D1657" s="39"/>
      <c r="E1657" s="39"/>
      <c r="F1657" s="39"/>
      <c r="G1657" s="39"/>
      <c r="H1657" s="39"/>
      <c r="I1657" s="39"/>
      <c r="J1657" s="39"/>
      <c r="K1657" s="39" t="s">
        <v>39</v>
      </c>
      <c r="L1657" s="39" t="s">
        <v>40</v>
      </c>
      <c r="M1657" s="39" t="s">
        <v>2991</v>
      </c>
      <c r="N1657" s="39" t="s">
        <v>17</v>
      </c>
      <c r="O1657" s="39" t="s">
        <v>2870</v>
      </c>
      <c r="P1657" s="39" t="str">
        <f t="shared" si="25"/>
        <v>CCM Born</v>
      </c>
      <c r="Q1657" s="39">
        <v>1</v>
      </c>
      <c r="R1657" s="68" t="s">
        <v>2</v>
      </c>
    </row>
    <row r="1658" spans="1:18" x14ac:dyDescent="0.3">
      <c r="A1658" s="67" t="s">
        <v>6249</v>
      </c>
      <c r="B1658" s="39" t="s">
        <v>4303</v>
      </c>
      <c r="C1658" s="39"/>
      <c r="D1658" s="39"/>
      <c r="E1658" s="39"/>
      <c r="F1658" s="39"/>
      <c r="G1658" s="39"/>
      <c r="H1658" s="39"/>
      <c r="I1658" s="39"/>
      <c r="J1658" s="39"/>
      <c r="K1658" s="39" t="s">
        <v>633</v>
      </c>
      <c r="L1658" s="39" t="s">
        <v>634</v>
      </c>
      <c r="M1658" s="39" t="s">
        <v>2991</v>
      </c>
      <c r="N1658" s="39" t="s">
        <v>17</v>
      </c>
      <c r="O1658" s="39" t="s">
        <v>2870</v>
      </c>
      <c r="P1658" s="39" t="str">
        <f t="shared" si="25"/>
        <v>CCM Born</v>
      </c>
      <c r="Q1658" s="39">
        <v>1</v>
      </c>
      <c r="R1658" s="68" t="s">
        <v>2</v>
      </c>
    </row>
    <row r="1659" spans="1:18" x14ac:dyDescent="0.3">
      <c r="A1659" s="67" t="s">
        <v>6250</v>
      </c>
      <c r="B1659" s="39" t="s">
        <v>4304</v>
      </c>
      <c r="C1659" s="39"/>
      <c r="D1659" s="39"/>
      <c r="E1659" s="39"/>
      <c r="F1659" s="39"/>
      <c r="G1659" s="39"/>
      <c r="H1659" s="39"/>
      <c r="I1659" s="39"/>
      <c r="J1659" s="39"/>
      <c r="K1659" s="39" t="s">
        <v>1094</v>
      </c>
      <c r="L1659" s="39" t="s">
        <v>1095</v>
      </c>
      <c r="M1659" s="39" t="s">
        <v>2991</v>
      </c>
      <c r="N1659" s="39" t="s">
        <v>17</v>
      </c>
      <c r="O1659" s="39" t="s">
        <v>2870</v>
      </c>
      <c r="P1659" s="39" t="str">
        <f t="shared" si="25"/>
        <v>CCM Born</v>
      </c>
      <c r="Q1659" s="39">
        <v>1</v>
      </c>
      <c r="R1659" s="68" t="s">
        <v>2</v>
      </c>
    </row>
    <row r="1660" spans="1:18" x14ac:dyDescent="0.3">
      <c r="A1660" s="67" t="s">
        <v>6251</v>
      </c>
      <c r="B1660" s="39" t="s">
        <v>4305</v>
      </c>
      <c r="C1660" s="39"/>
      <c r="D1660" s="39"/>
      <c r="E1660" s="39"/>
      <c r="F1660" s="39"/>
      <c r="G1660" s="39"/>
      <c r="H1660" s="39"/>
      <c r="I1660" s="39"/>
      <c r="J1660" s="39"/>
      <c r="K1660" s="39" t="s">
        <v>1135</v>
      </c>
      <c r="L1660" s="39" t="s">
        <v>1136</v>
      </c>
      <c r="M1660" s="39" t="s">
        <v>2991</v>
      </c>
      <c r="N1660" s="39" t="s">
        <v>17</v>
      </c>
      <c r="O1660" s="39" t="s">
        <v>2870</v>
      </c>
      <c r="P1660" s="39" t="str">
        <f t="shared" si="25"/>
        <v>CCM Born</v>
      </c>
      <c r="Q1660" s="39">
        <v>1</v>
      </c>
      <c r="R1660" s="68" t="s">
        <v>2</v>
      </c>
    </row>
    <row r="1661" spans="1:18" x14ac:dyDescent="0.3">
      <c r="A1661" s="67" t="s">
        <v>6252</v>
      </c>
      <c r="B1661" s="39" t="s">
        <v>4306</v>
      </c>
      <c r="C1661" s="39"/>
      <c r="D1661" s="39"/>
      <c r="E1661" s="39"/>
      <c r="F1661" s="39"/>
      <c r="G1661" s="39"/>
      <c r="H1661" s="39"/>
      <c r="I1661" s="39"/>
      <c r="J1661" s="39"/>
      <c r="K1661" s="39" t="s">
        <v>1196</v>
      </c>
      <c r="L1661" s="39" t="s">
        <v>1197</v>
      </c>
      <c r="M1661" s="39" t="s">
        <v>3082</v>
      </c>
      <c r="N1661" s="39" t="s">
        <v>616</v>
      </c>
      <c r="O1661" s="39" t="s">
        <v>2870</v>
      </c>
      <c r="P1661" s="39" t="str">
        <f t="shared" si="25"/>
        <v>CCM Born</v>
      </c>
      <c r="Q1661" s="39">
        <v>1</v>
      </c>
      <c r="R1661" s="68" t="s">
        <v>2</v>
      </c>
    </row>
    <row r="1662" spans="1:18" x14ac:dyDescent="0.3">
      <c r="A1662" s="67" t="s">
        <v>6253</v>
      </c>
      <c r="B1662" s="39" t="s">
        <v>4307</v>
      </c>
      <c r="C1662" s="39"/>
      <c r="D1662" s="39"/>
      <c r="E1662" s="39"/>
      <c r="F1662" s="39"/>
      <c r="G1662" s="39"/>
      <c r="H1662" s="39"/>
      <c r="I1662" s="39"/>
      <c r="J1662" s="39"/>
      <c r="K1662" s="39" t="s">
        <v>617</v>
      </c>
      <c r="L1662" s="39" t="s">
        <v>618</v>
      </c>
      <c r="M1662" s="39" t="s">
        <v>3082</v>
      </c>
      <c r="N1662" s="39" t="s">
        <v>616</v>
      </c>
      <c r="O1662" s="39" t="s">
        <v>2870</v>
      </c>
      <c r="P1662" s="39" t="str">
        <f t="shared" si="25"/>
        <v>CCM Born</v>
      </c>
      <c r="Q1662" s="39">
        <v>1</v>
      </c>
      <c r="R1662" s="68" t="s">
        <v>2</v>
      </c>
    </row>
    <row r="1663" spans="1:18" x14ac:dyDescent="0.3">
      <c r="A1663" s="67" t="s">
        <v>6254</v>
      </c>
      <c r="B1663" s="39" t="s">
        <v>4308</v>
      </c>
      <c r="C1663" s="39"/>
      <c r="D1663" s="39"/>
      <c r="E1663" s="39"/>
      <c r="F1663" s="39"/>
      <c r="G1663" s="39"/>
      <c r="H1663" s="39"/>
      <c r="I1663" s="39"/>
      <c r="J1663" s="39"/>
      <c r="K1663" s="39" t="s">
        <v>417</v>
      </c>
      <c r="L1663" s="39" t="s">
        <v>418</v>
      </c>
      <c r="M1663" s="39" t="s">
        <v>2869</v>
      </c>
      <c r="N1663" s="39" t="s">
        <v>89</v>
      </c>
      <c r="O1663" s="39" t="s">
        <v>2870</v>
      </c>
      <c r="P1663" s="39" t="str">
        <f t="shared" si="25"/>
        <v>CCM Born</v>
      </c>
      <c r="Q1663" s="39">
        <v>1</v>
      </c>
      <c r="R1663" s="68" t="s">
        <v>2</v>
      </c>
    </row>
    <row r="1664" spans="1:18" x14ac:dyDescent="0.3">
      <c r="A1664" s="67" t="s">
        <v>6255</v>
      </c>
      <c r="B1664" s="39" t="s">
        <v>4309</v>
      </c>
      <c r="C1664" s="39"/>
      <c r="D1664" s="39"/>
      <c r="E1664" s="39"/>
      <c r="F1664" s="39"/>
      <c r="G1664" s="39"/>
      <c r="H1664" s="39"/>
      <c r="I1664" s="39"/>
      <c r="J1664" s="39"/>
      <c r="K1664" s="39" t="s">
        <v>1429</v>
      </c>
      <c r="L1664" s="39" t="s">
        <v>1430</v>
      </c>
      <c r="M1664" s="39" t="s">
        <v>3082</v>
      </c>
      <c r="N1664" s="39" t="s">
        <v>616</v>
      </c>
      <c r="O1664" s="39" t="s">
        <v>2870</v>
      </c>
      <c r="P1664" s="39" t="str">
        <f t="shared" si="25"/>
        <v>CCM Born</v>
      </c>
      <c r="Q1664" s="39">
        <v>1</v>
      </c>
      <c r="R1664" s="68" t="s">
        <v>2</v>
      </c>
    </row>
    <row r="1665" spans="1:18" x14ac:dyDescent="0.3">
      <c r="A1665" s="67" t="s">
        <v>6256</v>
      </c>
      <c r="B1665" s="39" t="s">
        <v>4310</v>
      </c>
      <c r="C1665" s="39"/>
      <c r="D1665" s="39"/>
      <c r="E1665" s="39"/>
      <c r="F1665" s="39"/>
      <c r="G1665" s="39"/>
      <c r="H1665" s="39"/>
      <c r="I1665" s="39"/>
      <c r="J1665" s="39"/>
      <c r="K1665" s="39" t="s">
        <v>865</v>
      </c>
      <c r="L1665" s="39" t="s">
        <v>866</v>
      </c>
      <c r="M1665" s="39" t="s">
        <v>2878</v>
      </c>
      <c r="N1665" s="39" t="s">
        <v>541</v>
      </c>
      <c r="O1665" s="39" t="s">
        <v>2870</v>
      </c>
      <c r="P1665" s="39" t="str">
        <f t="shared" si="25"/>
        <v>CCM Born</v>
      </c>
      <c r="Q1665" s="39">
        <v>1</v>
      </c>
      <c r="R1665" s="68" t="s">
        <v>2</v>
      </c>
    </row>
    <row r="1666" spans="1:18" x14ac:dyDescent="0.3">
      <c r="A1666" s="67" t="s">
        <v>6257</v>
      </c>
      <c r="B1666" s="39" t="s">
        <v>4311</v>
      </c>
      <c r="C1666" s="39"/>
      <c r="D1666" s="39"/>
      <c r="E1666" s="39"/>
      <c r="F1666" s="39"/>
      <c r="G1666" s="39"/>
      <c r="H1666" s="39"/>
      <c r="I1666" s="39"/>
      <c r="J1666" s="39"/>
      <c r="K1666" s="39" t="s">
        <v>18</v>
      </c>
      <c r="L1666" s="39" t="s">
        <v>19</v>
      </c>
      <c r="M1666" s="39" t="s">
        <v>2991</v>
      </c>
      <c r="N1666" s="39" t="s">
        <v>17</v>
      </c>
      <c r="O1666" s="39" t="s">
        <v>2870</v>
      </c>
      <c r="P1666" s="39" t="str">
        <f t="shared" si="25"/>
        <v>CCM Born</v>
      </c>
      <c r="Q1666" s="39">
        <v>1</v>
      </c>
      <c r="R1666" s="68" t="s">
        <v>2</v>
      </c>
    </row>
    <row r="1667" spans="1:18" x14ac:dyDescent="0.3">
      <c r="A1667" s="67" t="s">
        <v>6258</v>
      </c>
      <c r="B1667" s="39" t="s">
        <v>4312</v>
      </c>
      <c r="C1667" s="39"/>
      <c r="D1667" s="39"/>
      <c r="E1667" s="39"/>
      <c r="F1667" s="39"/>
      <c r="G1667" s="39"/>
      <c r="H1667" s="39"/>
      <c r="I1667" s="39"/>
      <c r="J1667" s="39"/>
      <c r="K1667" s="39" t="s">
        <v>18</v>
      </c>
      <c r="L1667" s="39" t="s">
        <v>19</v>
      </c>
      <c r="M1667" s="39" t="s">
        <v>2991</v>
      </c>
      <c r="N1667" s="39" t="s">
        <v>17</v>
      </c>
      <c r="O1667" s="39" t="s">
        <v>2870</v>
      </c>
      <c r="P1667" s="39" t="str">
        <f t="shared" si="25"/>
        <v>CCM Born</v>
      </c>
      <c r="Q1667" s="39">
        <v>1</v>
      </c>
      <c r="R1667" s="68" t="s">
        <v>2</v>
      </c>
    </row>
    <row r="1668" spans="1:18" x14ac:dyDescent="0.3">
      <c r="A1668" s="67" t="s">
        <v>6259</v>
      </c>
      <c r="B1668" s="39" t="s">
        <v>4313</v>
      </c>
      <c r="C1668" s="39"/>
      <c r="D1668" s="39"/>
      <c r="E1668" s="39"/>
      <c r="F1668" s="39"/>
      <c r="G1668" s="39"/>
      <c r="H1668" s="39"/>
      <c r="I1668" s="39"/>
      <c r="J1668" s="39"/>
      <c r="K1668" s="39" t="s">
        <v>1130</v>
      </c>
      <c r="L1668" s="39" t="s">
        <v>1131</v>
      </c>
      <c r="M1668" s="39" t="s">
        <v>2991</v>
      </c>
      <c r="N1668" s="39" t="s">
        <v>17</v>
      </c>
      <c r="O1668" s="39" t="s">
        <v>2870</v>
      </c>
      <c r="P1668" s="39" t="str">
        <f t="shared" si="25"/>
        <v>CCM Born</v>
      </c>
      <c r="Q1668" s="39">
        <v>1</v>
      </c>
      <c r="R1668" s="68" t="s">
        <v>2</v>
      </c>
    </row>
    <row r="1669" spans="1:18" x14ac:dyDescent="0.3">
      <c r="A1669" s="67" t="s">
        <v>6260</v>
      </c>
      <c r="B1669" s="39" t="s">
        <v>4314</v>
      </c>
      <c r="C1669" s="39"/>
      <c r="D1669" s="39"/>
      <c r="E1669" s="39"/>
      <c r="F1669" s="39"/>
      <c r="G1669" s="39"/>
      <c r="H1669" s="39"/>
      <c r="I1669" s="39"/>
      <c r="J1669" s="39"/>
      <c r="K1669" s="39" t="s">
        <v>1135</v>
      </c>
      <c r="L1669" s="39" t="s">
        <v>1136</v>
      </c>
      <c r="M1669" s="39" t="s">
        <v>2991</v>
      </c>
      <c r="N1669" s="39" t="s">
        <v>17</v>
      </c>
      <c r="O1669" s="39" t="s">
        <v>2870</v>
      </c>
      <c r="P1669" s="39" t="str">
        <f t="shared" si="25"/>
        <v>CCM Born</v>
      </c>
      <c r="Q1669" s="39">
        <v>1</v>
      </c>
      <c r="R1669" s="68" t="s">
        <v>2</v>
      </c>
    </row>
    <row r="1670" spans="1:18" x14ac:dyDescent="0.3">
      <c r="A1670" s="67" t="s">
        <v>6261</v>
      </c>
      <c r="B1670" s="39" t="s">
        <v>4315</v>
      </c>
      <c r="C1670" s="39"/>
      <c r="D1670" s="39"/>
      <c r="E1670" s="39"/>
      <c r="F1670" s="39"/>
      <c r="G1670" s="39"/>
      <c r="H1670" s="39"/>
      <c r="I1670" s="39"/>
      <c r="J1670" s="39"/>
      <c r="K1670" s="39" t="s">
        <v>910</v>
      </c>
      <c r="L1670" s="39" t="s">
        <v>911</v>
      </c>
      <c r="M1670" s="39" t="s">
        <v>2991</v>
      </c>
      <c r="N1670" s="39" t="s">
        <v>17</v>
      </c>
      <c r="O1670" s="39" t="s">
        <v>2870</v>
      </c>
      <c r="P1670" s="39" t="str">
        <f t="shared" si="25"/>
        <v>CCM Born</v>
      </c>
      <c r="Q1670" s="39">
        <v>1</v>
      </c>
      <c r="R1670" s="68" t="s">
        <v>2</v>
      </c>
    </row>
    <row r="1671" spans="1:18" x14ac:dyDescent="0.3">
      <c r="A1671" s="67" t="s">
        <v>6262</v>
      </c>
      <c r="B1671" s="39" t="s">
        <v>4316</v>
      </c>
      <c r="C1671" s="39"/>
      <c r="D1671" s="39"/>
      <c r="E1671" s="39"/>
      <c r="F1671" s="39"/>
      <c r="G1671" s="39"/>
      <c r="H1671" s="39"/>
      <c r="I1671" s="39"/>
      <c r="J1671" s="39"/>
      <c r="K1671" s="39" t="s">
        <v>179</v>
      </c>
      <c r="L1671" s="39" t="s">
        <v>180</v>
      </c>
      <c r="M1671" s="39" t="s">
        <v>2884</v>
      </c>
      <c r="N1671" s="39" t="s">
        <v>139</v>
      </c>
      <c r="O1671" s="39" t="s">
        <v>2870</v>
      </c>
      <c r="P1671" s="39" t="str">
        <f t="shared" si="25"/>
        <v>CCM Born</v>
      </c>
      <c r="Q1671" s="39">
        <v>1</v>
      </c>
      <c r="R1671" s="68" t="s">
        <v>2</v>
      </c>
    </row>
    <row r="1672" spans="1:18" x14ac:dyDescent="0.3">
      <c r="A1672" s="67" t="s">
        <v>6263</v>
      </c>
      <c r="B1672" s="39" t="s">
        <v>4317</v>
      </c>
      <c r="C1672" s="39"/>
      <c r="D1672" s="39"/>
      <c r="E1672" s="39"/>
      <c r="F1672" s="39"/>
      <c r="G1672" s="39"/>
      <c r="H1672" s="39"/>
      <c r="I1672" s="39"/>
      <c r="J1672" s="39"/>
      <c r="K1672" s="39" t="s">
        <v>204</v>
      </c>
      <c r="L1672" s="39" t="s">
        <v>205</v>
      </c>
      <c r="M1672" s="39" t="s">
        <v>2884</v>
      </c>
      <c r="N1672" s="39" t="s">
        <v>139</v>
      </c>
      <c r="O1672" s="39" t="s">
        <v>2870</v>
      </c>
      <c r="P1672" s="39" t="str">
        <f t="shared" ref="P1672:P1735" si="26">_xlfn.XLOOKUP(O1672,$X$12:$X$14,$Z$12:$Z$14)</f>
        <v>CCM Born</v>
      </c>
      <c r="Q1672" s="39">
        <v>1</v>
      </c>
      <c r="R1672" s="68" t="s">
        <v>2</v>
      </c>
    </row>
    <row r="1673" spans="1:18" x14ac:dyDescent="0.3">
      <c r="A1673" s="67" t="s">
        <v>6264</v>
      </c>
      <c r="B1673" s="39" t="s">
        <v>4318</v>
      </c>
      <c r="C1673" s="39"/>
      <c r="D1673" s="39"/>
      <c r="E1673" s="39"/>
      <c r="F1673" s="39"/>
      <c r="G1673" s="39"/>
      <c r="H1673" s="39"/>
      <c r="I1673" s="39"/>
      <c r="J1673" s="39"/>
      <c r="K1673" s="39" t="s">
        <v>204</v>
      </c>
      <c r="L1673" s="39" t="s">
        <v>205</v>
      </c>
      <c r="M1673" s="39" t="s">
        <v>2884</v>
      </c>
      <c r="N1673" s="39" t="s">
        <v>139</v>
      </c>
      <c r="O1673" s="39" t="s">
        <v>2870</v>
      </c>
      <c r="P1673" s="39" t="str">
        <f t="shared" si="26"/>
        <v>CCM Born</v>
      </c>
      <c r="Q1673" s="39">
        <v>1</v>
      </c>
      <c r="R1673" s="68" t="s">
        <v>2</v>
      </c>
    </row>
    <row r="1674" spans="1:18" x14ac:dyDescent="0.3">
      <c r="A1674" s="67" t="s">
        <v>6265</v>
      </c>
      <c r="B1674" s="39" t="s">
        <v>4319</v>
      </c>
      <c r="C1674" s="39"/>
      <c r="D1674" s="39"/>
      <c r="E1674" s="39"/>
      <c r="F1674" s="39"/>
      <c r="G1674" s="39"/>
      <c r="H1674" s="39"/>
      <c r="I1674" s="39"/>
      <c r="J1674" s="39"/>
      <c r="K1674" s="39" t="s">
        <v>246</v>
      </c>
      <c r="L1674" s="39" t="s">
        <v>247</v>
      </c>
      <c r="M1674" s="39" t="s">
        <v>2884</v>
      </c>
      <c r="N1674" s="39" t="s">
        <v>139</v>
      </c>
      <c r="O1674" s="39" t="s">
        <v>2870</v>
      </c>
      <c r="P1674" s="39" t="str">
        <f t="shared" si="26"/>
        <v>CCM Born</v>
      </c>
      <c r="Q1674" s="39">
        <v>1</v>
      </c>
      <c r="R1674" s="68" t="s">
        <v>2</v>
      </c>
    </row>
    <row r="1675" spans="1:18" x14ac:dyDescent="0.3">
      <c r="A1675" s="67" t="s">
        <v>6266</v>
      </c>
      <c r="B1675" s="39" t="s">
        <v>4320</v>
      </c>
      <c r="C1675" s="39"/>
      <c r="D1675" s="39"/>
      <c r="E1675" s="39"/>
      <c r="F1675" s="39"/>
      <c r="G1675" s="39"/>
      <c r="H1675" s="39"/>
      <c r="I1675" s="39"/>
      <c r="J1675" s="39"/>
      <c r="K1675" s="39" t="s">
        <v>1419</v>
      </c>
      <c r="L1675" s="39" t="s">
        <v>1420</v>
      </c>
      <c r="M1675" s="39" t="s">
        <v>2884</v>
      </c>
      <c r="N1675" s="39" t="s">
        <v>139</v>
      </c>
      <c r="O1675" s="39" t="s">
        <v>2870</v>
      </c>
      <c r="P1675" s="39" t="str">
        <f t="shared" si="26"/>
        <v>CCM Born</v>
      </c>
      <c r="Q1675" s="39">
        <v>1</v>
      </c>
      <c r="R1675" s="68" t="s">
        <v>2</v>
      </c>
    </row>
    <row r="1676" spans="1:18" x14ac:dyDescent="0.3">
      <c r="A1676" s="67" t="s">
        <v>6267</v>
      </c>
      <c r="B1676" s="39" t="s">
        <v>4321</v>
      </c>
      <c r="C1676" s="39"/>
      <c r="D1676" s="39"/>
      <c r="E1676" s="39"/>
      <c r="F1676" s="39"/>
      <c r="G1676" s="39"/>
      <c r="H1676" s="39"/>
      <c r="I1676" s="39"/>
      <c r="J1676" s="39"/>
      <c r="K1676" s="39" t="s">
        <v>257</v>
      </c>
      <c r="L1676" s="39" t="s">
        <v>258</v>
      </c>
      <c r="M1676" s="39" t="s">
        <v>2884</v>
      </c>
      <c r="N1676" s="39" t="s">
        <v>139</v>
      </c>
      <c r="O1676" s="39" t="s">
        <v>2870</v>
      </c>
      <c r="P1676" s="39" t="str">
        <f t="shared" si="26"/>
        <v>CCM Born</v>
      </c>
      <c r="Q1676" s="39">
        <v>1</v>
      </c>
      <c r="R1676" s="68" t="s">
        <v>2</v>
      </c>
    </row>
    <row r="1677" spans="1:18" x14ac:dyDescent="0.3">
      <c r="A1677" s="67" t="s">
        <v>6268</v>
      </c>
      <c r="B1677" s="39" t="s">
        <v>4322</v>
      </c>
      <c r="C1677" s="39"/>
      <c r="D1677" s="39"/>
      <c r="E1677" s="39"/>
      <c r="F1677" s="39"/>
      <c r="G1677" s="39"/>
      <c r="H1677" s="39"/>
      <c r="I1677" s="39"/>
      <c r="J1677" s="39"/>
      <c r="K1677" s="39" t="s">
        <v>1061</v>
      </c>
      <c r="L1677" s="39" t="s">
        <v>1062</v>
      </c>
      <c r="M1677" s="39" t="s">
        <v>2884</v>
      </c>
      <c r="N1677" s="39" t="s">
        <v>139</v>
      </c>
      <c r="O1677" s="39" t="s">
        <v>2870</v>
      </c>
      <c r="P1677" s="39" t="str">
        <f t="shared" si="26"/>
        <v>CCM Born</v>
      </c>
      <c r="Q1677" s="39">
        <v>1</v>
      </c>
      <c r="R1677" s="68" t="s">
        <v>2</v>
      </c>
    </row>
    <row r="1678" spans="1:18" x14ac:dyDescent="0.3">
      <c r="A1678" s="67" t="s">
        <v>6269</v>
      </c>
      <c r="B1678" s="39" t="s">
        <v>4323</v>
      </c>
      <c r="C1678" s="39"/>
      <c r="D1678" s="39"/>
      <c r="E1678" s="39"/>
      <c r="F1678" s="39"/>
      <c r="G1678" s="39"/>
      <c r="H1678" s="39"/>
      <c r="I1678" s="39"/>
      <c r="J1678" s="39"/>
      <c r="K1678" s="39" t="s">
        <v>266</v>
      </c>
      <c r="L1678" s="39" t="s">
        <v>267</v>
      </c>
      <c r="M1678" s="39" t="s">
        <v>2884</v>
      </c>
      <c r="N1678" s="39" t="s">
        <v>139</v>
      </c>
      <c r="O1678" s="39" t="s">
        <v>2870</v>
      </c>
      <c r="P1678" s="39" t="str">
        <f t="shared" si="26"/>
        <v>CCM Born</v>
      </c>
      <c r="Q1678" s="39">
        <v>1</v>
      </c>
      <c r="R1678" s="68" t="s">
        <v>2</v>
      </c>
    </row>
    <row r="1679" spans="1:18" x14ac:dyDescent="0.3">
      <c r="A1679" s="67" t="s">
        <v>6270</v>
      </c>
      <c r="B1679" s="39" t="s">
        <v>4324</v>
      </c>
      <c r="C1679" s="39"/>
      <c r="D1679" s="39"/>
      <c r="E1679" s="39"/>
      <c r="F1679" s="39"/>
      <c r="G1679" s="39"/>
      <c r="H1679" s="39"/>
      <c r="I1679" s="39"/>
      <c r="J1679" s="39"/>
      <c r="K1679" s="39" t="s">
        <v>266</v>
      </c>
      <c r="L1679" s="39" t="s">
        <v>267</v>
      </c>
      <c r="M1679" s="39" t="s">
        <v>2884</v>
      </c>
      <c r="N1679" s="39" t="s">
        <v>139</v>
      </c>
      <c r="O1679" s="39" t="s">
        <v>2870</v>
      </c>
      <c r="P1679" s="39" t="str">
        <f t="shared" si="26"/>
        <v>CCM Born</v>
      </c>
      <c r="Q1679" s="39">
        <v>1</v>
      </c>
      <c r="R1679" s="68" t="s">
        <v>2</v>
      </c>
    </row>
    <row r="1680" spans="1:18" x14ac:dyDescent="0.3">
      <c r="A1680" s="67" t="s">
        <v>6271</v>
      </c>
      <c r="B1680" s="39" t="s">
        <v>4325</v>
      </c>
      <c r="C1680" s="39"/>
      <c r="D1680" s="39"/>
      <c r="E1680" s="39"/>
      <c r="F1680" s="39"/>
      <c r="G1680" s="39"/>
      <c r="H1680" s="39"/>
      <c r="I1680" s="39"/>
      <c r="J1680" s="39"/>
      <c r="K1680" s="39" t="s">
        <v>1329</v>
      </c>
      <c r="L1680" s="39" t="s">
        <v>1330</v>
      </c>
      <c r="M1680" s="39" t="s">
        <v>2884</v>
      </c>
      <c r="N1680" s="39" t="s">
        <v>139</v>
      </c>
      <c r="O1680" s="39" t="s">
        <v>2870</v>
      </c>
      <c r="P1680" s="39" t="str">
        <f t="shared" si="26"/>
        <v>CCM Born</v>
      </c>
      <c r="Q1680" s="39">
        <v>1</v>
      </c>
      <c r="R1680" s="68" t="s">
        <v>2</v>
      </c>
    </row>
    <row r="1681" spans="1:18" x14ac:dyDescent="0.3">
      <c r="A1681" s="67" t="s">
        <v>6272</v>
      </c>
      <c r="B1681" s="39" t="s">
        <v>4326</v>
      </c>
      <c r="C1681" s="39"/>
      <c r="D1681" s="39"/>
      <c r="E1681" s="39"/>
      <c r="F1681" s="39"/>
      <c r="G1681" s="39"/>
      <c r="H1681" s="39"/>
      <c r="I1681" s="39"/>
      <c r="J1681" s="39"/>
      <c r="K1681" s="39" t="s">
        <v>6774</v>
      </c>
      <c r="L1681" s="39" t="s">
        <v>6773</v>
      </c>
      <c r="M1681" s="39" t="s">
        <v>2884</v>
      </c>
      <c r="N1681" s="39" t="s">
        <v>139</v>
      </c>
      <c r="O1681" s="39" t="s">
        <v>2870</v>
      </c>
      <c r="P1681" s="39" t="str">
        <f t="shared" si="26"/>
        <v>CCM Born</v>
      </c>
      <c r="Q1681" s="39">
        <v>1</v>
      </c>
      <c r="R1681" s="68" t="s">
        <v>2</v>
      </c>
    </row>
    <row r="1682" spans="1:18" x14ac:dyDescent="0.3">
      <c r="A1682" s="67" t="s">
        <v>6273</v>
      </c>
      <c r="B1682" s="39" t="s">
        <v>4327</v>
      </c>
      <c r="C1682" s="39"/>
      <c r="D1682" s="39"/>
      <c r="E1682" s="39"/>
      <c r="F1682" s="39"/>
      <c r="G1682" s="39"/>
      <c r="H1682" s="39"/>
      <c r="I1682" s="39"/>
      <c r="J1682" s="39"/>
      <c r="K1682" s="39" t="s">
        <v>169</v>
      </c>
      <c r="L1682" s="39" t="s">
        <v>170</v>
      </c>
      <c r="M1682" s="39" t="s">
        <v>2884</v>
      </c>
      <c r="N1682" s="39" t="s">
        <v>139</v>
      </c>
      <c r="O1682" s="39" t="s">
        <v>2870</v>
      </c>
      <c r="P1682" s="39" t="str">
        <f t="shared" si="26"/>
        <v>CCM Born</v>
      </c>
      <c r="Q1682" s="39">
        <v>1</v>
      </c>
      <c r="R1682" s="68" t="s">
        <v>2</v>
      </c>
    </row>
    <row r="1683" spans="1:18" x14ac:dyDescent="0.3">
      <c r="A1683" s="67" t="s">
        <v>6274</v>
      </c>
      <c r="B1683" s="39" t="s">
        <v>4328</v>
      </c>
      <c r="C1683" s="39"/>
      <c r="D1683" s="39"/>
      <c r="E1683" s="39"/>
      <c r="F1683" s="39"/>
      <c r="G1683" s="39"/>
      <c r="H1683" s="39"/>
      <c r="I1683" s="39"/>
      <c r="J1683" s="39"/>
      <c r="K1683" s="39" t="s">
        <v>534</v>
      </c>
      <c r="L1683" s="39" t="s">
        <v>535</v>
      </c>
      <c r="M1683" s="39" t="s">
        <v>2884</v>
      </c>
      <c r="N1683" s="39" t="s">
        <v>139</v>
      </c>
      <c r="O1683" s="39" t="s">
        <v>2870</v>
      </c>
      <c r="P1683" s="39" t="str">
        <f t="shared" si="26"/>
        <v>CCM Born</v>
      </c>
      <c r="Q1683" s="39">
        <v>1</v>
      </c>
      <c r="R1683" s="68" t="s">
        <v>2</v>
      </c>
    </row>
    <row r="1684" spans="1:18" x14ac:dyDescent="0.3">
      <c r="A1684" s="67" t="s">
        <v>6275</v>
      </c>
      <c r="B1684" s="39" t="s">
        <v>4329</v>
      </c>
      <c r="C1684" s="39"/>
      <c r="D1684" s="39"/>
      <c r="E1684" s="39"/>
      <c r="F1684" s="39"/>
      <c r="G1684" s="39"/>
      <c r="H1684" s="39"/>
      <c r="I1684" s="39"/>
      <c r="J1684" s="39"/>
      <c r="K1684" s="39" t="s">
        <v>1498</v>
      </c>
      <c r="L1684" s="39" t="s">
        <v>1499</v>
      </c>
      <c r="M1684" s="39" t="s">
        <v>2884</v>
      </c>
      <c r="N1684" s="39" t="s">
        <v>139</v>
      </c>
      <c r="O1684" s="39" t="s">
        <v>2870</v>
      </c>
      <c r="P1684" s="39" t="str">
        <f t="shared" si="26"/>
        <v>CCM Born</v>
      </c>
      <c r="Q1684" s="39">
        <v>1</v>
      </c>
      <c r="R1684" s="68" t="s">
        <v>2</v>
      </c>
    </row>
    <row r="1685" spans="1:18" x14ac:dyDescent="0.3">
      <c r="A1685" s="67" t="s">
        <v>6276</v>
      </c>
      <c r="B1685" s="39" t="s">
        <v>4330</v>
      </c>
      <c r="C1685" s="39"/>
      <c r="D1685" s="39"/>
      <c r="E1685" s="39"/>
      <c r="F1685" s="39"/>
      <c r="G1685" s="39"/>
      <c r="H1685" s="39"/>
      <c r="I1685" s="39"/>
      <c r="J1685" s="39"/>
      <c r="K1685" s="39" t="s">
        <v>417</v>
      </c>
      <c r="L1685" s="39" t="s">
        <v>418</v>
      </c>
      <c r="M1685" s="39" t="s">
        <v>2869</v>
      </c>
      <c r="N1685" s="39" t="s">
        <v>89</v>
      </c>
      <c r="O1685" s="39" t="s">
        <v>2870</v>
      </c>
      <c r="P1685" s="39" t="str">
        <f t="shared" si="26"/>
        <v>CCM Born</v>
      </c>
      <c r="Q1685" s="39">
        <v>1</v>
      </c>
      <c r="R1685" s="68" t="s">
        <v>2</v>
      </c>
    </row>
    <row r="1686" spans="1:18" x14ac:dyDescent="0.3">
      <c r="A1686" s="67" t="s">
        <v>6277</v>
      </c>
      <c r="B1686" s="39" t="s">
        <v>4331</v>
      </c>
      <c r="C1686" s="39"/>
      <c r="D1686" s="39"/>
      <c r="E1686" s="39"/>
      <c r="F1686" s="39"/>
      <c r="G1686" s="39"/>
      <c r="H1686" s="39"/>
      <c r="I1686" s="39"/>
      <c r="J1686" s="39"/>
      <c r="K1686" s="39" t="s">
        <v>1642</v>
      </c>
      <c r="L1686" s="39" t="s">
        <v>1643</v>
      </c>
      <c r="M1686" s="39" t="s">
        <v>2869</v>
      </c>
      <c r="N1686" s="39" t="s">
        <v>89</v>
      </c>
      <c r="O1686" s="39" t="s">
        <v>2870</v>
      </c>
      <c r="P1686" s="39" t="str">
        <f t="shared" si="26"/>
        <v>CCM Born</v>
      </c>
      <c r="Q1686" s="39">
        <v>1</v>
      </c>
      <c r="R1686" s="68" t="s">
        <v>2</v>
      </c>
    </row>
    <row r="1687" spans="1:18" x14ac:dyDescent="0.3">
      <c r="A1687" s="67" t="s">
        <v>6278</v>
      </c>
      <c r="B1687" s="39" t="s">
        <v>4332</v>
      </c>
      <c r="C1687" s="39"/>
      <c r="D1687" s="39"/>
      <c r="E1687" s="39"/>
      <c r="F1687" s="39"/>
      <c r="G1687" s="39"/>
      <c r="H1687" s="39"/>
      <c r="I1687" s="39"/>
      <c r="J1687" s="39"/>
      <c r="K1687" s="39" t="s">
        <v>4333</v>
      </c>
      <c r="L1687" s="39" t="s">
        <v>6719</v>
      </c>
      <c r="M1687" s="39" t="s">
        <v>2869</v>
      </c>
      <c r="N1687" s="39" t="s">
        <v>89</v>
      </c>
      <c r="O1687" s="39" t="s">
        <v>2870</v>
      </c>
      <c r="P1687" s="39" t="str">
        <f t="shared" si="26"/>
        <v>CCM Born</v>
      </c>
      <c r="Q1687" s="39">
        <v>1</v>
      </c>
      <c r="R1687" s="68" t="s">
        <v>2</v>
      </c>
    </row>
    <row r="1688" spans="1:18" x14ac:dyDescent="0.3">
      <c r="A1688" s="67" t="s">
        <v>6279</v>
      </c>
      <c r="B1688" s="39" t="s">
        <v>4334</v>
      </c>
      <c r="C1688" s="39"/>
      <c r="D1688" s="39"/>
      <c r="E1688" s="39"/>
      <c r="F1688" s="39"/>
      <c r="G1688" s="39"/>
      <c r="H1688" s="39"/>
      <c r="I1688" s="39"/>
      <c r="J1688" s="39"/>
      <c r="K1688" s="39" t="s">
        <v>1118</v>
      </c>
      <c r="L1688" s="39" t="s">
        <v>1119</v>
      </c>
      <c r="M1688" s="39" t="s">
        <v>2869</v>
      </c>
      <c r="N1688" s="39" t="s">
        <v>89</v>
      </c>
      <c r="O1688" s="39" t="s">
        <v>2870</v>
      </c>
      <c r="P1688" s="39" t="str">
        <f t="shared" si="26"/>
        <v>CCM Born</v>
      </c>
      <c r="Q1688" s="39">
        <v>1</v>
      </c>
      <c r="R1688" s="68" t="s">
        <v>2</v>
      </c>
    </row>
    <row r="1689" spans="1:18" x14ac:dyDescent="0.3">
      <c r="A1689" s="67" t="s">
        <v>6280</v>
      </c>
      <c r="B1689" s="39" t="s">
        <v>4335</v>
      </c>
      <c r="C1689" s="39"/>
      <c r="D1689" s="39"/>
      <c r="E1689" s="39"/>
      <c r="F1689" s="39"/>
      <c r="G1689" s="39"/>
      <c r="H1689" s="39"/>
      <c r="I1689" s="39"/>
      <c r="J1689" s="39"/>
      <c r="K1689" s="39" t="s">
        <v>1647</v>
      </c>
      <c r="L1689" s="39" t="s">
        <v>1648</v>
      </c>
      <c r="M1689" s="39" t="s">
        <v>2869</v>
      </c>
      <c r="N1689" s="39" t="s">
        <v>89</v>
      </c>
      <c r="O1689" s="39" t="s">
        <v>2870</v>
      </c>
      <c r="P1689" s="39" t="str">
        <f t="shared" si="26"/>
        <v>CCM Born</v>
      </c>
      <c r="Q1689" s="39">
        <v>1</v>
      </c>
      <c r="R1689" s="68" t="s">
        <v>2</v>
      </c>
    </row>
    <row r="1690" spans="1:18" x14ac:dyDescent="0.3">
      <c r="A1690" s="67" t="s">
        <v>6281</v>
      </c>
      <c r="B1690" s="39" t="s">
        <v>4336</v>
      </c>
      <c r="C1690" s="39"/>
      <c r="D1690" s="39"/>
      <c r="E1690" s="39"/>
      <c r="F1690" s="39"/>
      <c r="G1690" s="39"/>
      <c r="H1690" s="39"/>
      <c r="I1690" s="39"/>
      <c r="J1690" s="39"/>
      <c r="K1690" s="39" t="s">
        <v>4337</v>
      </c>
      <c r="L1690" s="39" t="s">
        <v>6720</v>
      </c>
      <c r="M1690" s="39" t="s">
        <v>2869</v>
      </c>
      <c r="N1690" s="39" t="s">
        <v>89</v>
      </c>
      <c r="O1690" s="39" t="s">
        <v>2870</v>
      </c>
      <c r="P1690" s="39" t="str">
        <f t="shared" si="26"/>
        <v>CCM Born</v>
      </c>
      <c r="Q1690" s="39">
        <v>1</v>
      </c>
      <c r="R1690" s="68" t="s">
        <v>2</v>
      </c>
    </row>
    <row r="1691" spans="1:18" x14ac:dyDescent="0.3">
      <c r="A1691" s="67" t="s">
        <v>6282</v>
      </c>
      <c r="B1691" s="39" t="s">
        <v>4338</v>
      </c>
      <c r="C1691" s="39"/>
      <c r="D1691" s="39"/>
      <c r="E1691" s="39"/>
      <c r="F1691" s="39"/>
      <c r="G1691" s="39"/>
      <c r="H1691" s="39"/>
      <c r="I1691" s="39"/>
      <c r="J1691" s="39"/>
      <c r="K1691" s="39" t="s">
        <v>647</v>
      </c>
      <c r="L1691" s="39" t="s">
        <v>648</v>
      </c>
      <c r="M1691" s="39" t="s">
        <v>2869</v>
      </c>
      <c r="N1691" s="39" t="s">
        <v>89</v>
      </c>
      <c r="O1691" s="39" t="s">
        <v>2870</v>
      </c>
      <c r="P1691" s="39" t="str">
        <f t="shared" si="26"/>
        <v>CCM Born</v>
      </c>
      <c r="Q1691" s="39">
        <v>1</v>
      </c>
      <c r="R1691" s="68" t="s">
        <v>2</v>
      </c>
    </row>
    <row r="1692" spans="1:18" x14ac:dyDescent="0.3">
      <c r="A1692" s="67" t="s">
        <v>6283</v>
      </c>
      <c r="B1692" s="39" t="s">
        <v>4339</v>
      </c>
      <c r="C1692" s="39"/>
      <c r="D1692" s="39"/>
      <c r="E1692" s="39"/>
      <c r="F1692" s="39"/>
      <c r="G1692" s="39"/>
      <c r="H1692" s="39"/>
      <c r="I1692" s="39"/>
      <c r="J1692" s="39"/>
      <c r="K1692" s="39" t="s">
        <v>4340</v>
      </c>
      <c r="L1692" s="39" t="s">
        <v>6721</v>
      </c>
      <c r="M1692" s="39" t="s">
        <v>2869</v>
      </c>
      <c r="N1692" s="39" t="s">
        <v>89</v>
      </c>
      <c r="O1692" s="39" t="s">
        <v>2870</v>
      </c>
      <c r="P1692" s="39" t="str">
        <f t="shared" si="26"/>
        <v>CCM Born</v>
      </c>
      <c r="Q1692" s="39">
        <v>1</v>
      </c>
      <c r="R1692" s="68" t="s">
        <v>2</v>
      </c>
    </row>
    <row r="1693" spans="1:18" x14ac:dyDescent="0.3">
      <c r="A1693" s="67" t="s">
        <v>6284</v>
      </c>
      <c r="B1693" s="39" t="s">
        <v>4341</v>
      </c>
      <c r="C1693" s="39"/>
      <c r="D1693" s="39"/>
      <c r="E1693" s="39"/>
      <c r="F1693" s="39"/>
      <c r="G1693" s="39"/>
      <c r="H1693" s="39"/>
      <c r="I1693" s="39"/>
      <c r="J1693" s="39"/>
      <c r="K1693" s="39" t="s">
        <v>417</v>
      </c>
      <c r="L1693" s="39" t="s">
        <v>418</v>
      </c>
      <c r="M1693" s="39" t="s">
        <v>2869</v>
      </c>
      <c r="N1693" s="39" t="s">
        <v>89</v>
      </c>
      <c r="O1693" s="39" t="s">
        <v>2870</v>
      </c>
      <c r="P1693" s="39" t="str">
        <f t="shared" si="26"/>
        <v>CCM Born</v>
      </c>
      <c r="Q1693" s="39">
        <v>1</v>
      </c>
      <c r="R1693" s="68" t="s">
        <v>2</v>
      </c>
    </row>
    <row r="1694" spans="1:18" x14ac:dyDescent="0.3">
      <c r="A1694" s="67" t="s">
        <v>6285</v>
      </c>
      <c r="B1694" s="39" t="s">
        <v>4342</v>
      </c>
      <c r="C1694" s="39"/>
      <c r="D1694" s="39"/>
      <c r="E1694" s="39"/>
      <c r="F1694" s="39"/>
      <c r="G1694" s="39"/>
      <c r="H1694" s="39"/>
      <c r="I1694" s="39"/>
      <c r="J1694" s="39"/>
      <c r="K1694" s="39" t="s">
        <v>4333</v>
      </c>
      <c r="L1694" s="39" t="s">
        <v>6719</v>
      </c>
      <c r="M1694" s="39" t="s">
        <v>2869</v>
      </c>
      <c r="N1694" s="39" t="s">
        <v>89</v>
      </c>
      <c r="O1694" s="39" t="s">
        <v>2870</v>
      </c>
      <c r="P1694" s="39" t="str">
        <f t="shared" si="26"/>
        <v>CCM Born</v>
      </c>
      <c r="Q1694" s="39">
        <v>1</v>
      </c>
      <c r="R1694" s="68" t="s">
        <v>2</v>
      </c>
    </row>
    <row r="1695" spans="1:18" x14ac:dyDescent="0.3">
      <c r="A1695" s="67" t="s">
        <v>6286</v>
      </c>
      <c r="B1695" s="39" t="s">
        <v>4343</v>
      </c>
      <c r="C1695" s="39"/>
      <c r="D1695" s="39"/>
      <c r="E1695" s="39"/>
      <c r="F1695" s="39"/>
      <c r="G1695" s="39"/>
      <c r="H1695" s="39"/>
      <c r="I1695" s="39"/>
      <c r="J1695" s="39"/>
      <c r="K1695" s="39" t="s">
        <v>1073</v>
      </c>
      <c r="L1695" s="39" t="s">
        <v>1074</v>
      </c>
      <c r="M1695" s="39" t="s">
        <v>2869</v>
      </c>
      <c r="N1695" s="39" t="s">
        <v>89</v>
      </c>
      <c r="O1695" s="39" t="s">
        <v>2870</v>
      </c>
      <c r="P1695" s="39" t="str">
        <f t="shared" si="26"/>
        <v>CCM Born</v>
      </c>
      <c r="Q1695" s="39">
        <v>1</v>
      </c>
      <c r="R1695" s="68" t="s">
        <v>2</v>
      </c>
    </row>
    <row r="1696" spans="1:18" x14ac:dyDescent="0.3">
      <c r="A1696" s="67" t="s">
        <v>6287</v>
      </c>
      <c r="B1696" s="39" t="s">
        <v>4344</v>
      </c>
      <c r="C1696" s="39"/>
      <c r="D1696" s="39"/>
      <c r="E1696" s="39"/>
      <c r="F1696" s="39"/>
      <c r="G1696" s="39"/>
      <c r="H1696" s="39"/>
      <c r="I1696" s="39"/>
      <c r="J1696" s="39"/>
      <c r="K1696" s="39" t="s">
        <v>3760</v>
      </c>
      <c r="L1696" s="39" t="s">
        <v>6715</v>
      </c>
      <c r="M1696" s="39" t="s">
        <v>2880</v>
      </c>
      <c r="N1696" s="39" t="s">
        <v>64</v>
      </c>
      <c r="O1696" s="39" t="s">
        <v>2870</v>
      </c>
      <c r="P1696" s="39" t="str">
        <f t="shared" si="26"/>
        <v>CCM Born</v>
      </c>
      <c r="Q1696" s="39">
        <v>1</v>
      </c>
      <c r="R1696" s="68" t="s">
        <v>2</v>
      </c>
    </row>
    <row r="1697" spans="1:18" x14ac:dyDescent="0.3">
      <c r="A1697" s="67" t="s">
        <v>6288</v>
      </c>
      <c r="B1697" s="39" t="s">
        <v>4345</v>
      </c>
      <c r="C1697" s="39"/>
      <c r="D1697" s="39"/>
      <c r="E1697" s="39"/>
      <c r="F1697" s="39"/>
      <c r="G1697" s="39"/>
      <c r="H1697" s="39"/>
      <c r="I1697" s="39"/>
      <c r="J1697" s="39"/>
      <c r="K1697" s="39" t="s">
        <v>748</v>
      </c>
      <c r="L1697" s="39" t="s">
        <v>749</v>
      </c>
      <c r="M1697" s="39" t="s">
        <v>2878</v>
      </c>
      <c r="N1697" s="39" t="s">
        <v>541</v>
      </c>
      <c r="O1697" s="39" t="s">
        <v>2870</v>
      </c>
      <c r="P1697" s="39" t="str">
        <f t="shared" si="26"/>
        <v>CCM Born</v>
      </c>
      <c r="Q1697" s="39">
        <v>1</v>
      </c>
      <c r="R1697" s="68" t="s">
        <v>2</v>
      </c>
    </row>
    <row r="1698" spans="1:18" x14ac:dyDescent="0.3">
      <c r="A1698" s="67" t="s">
        <v>6289</v>
      </c>
      <c r="B1698" s="39" t="s">
        <v>4346</v>
      </c>
      <c r="C1698" s="39"/>
      <c r="D1698" s="39"/>
      <c r="E1698" s="39"/>
      <c r="F1698" s="39"/>
      <c r="G1698" s="39"/>
      <c r="H1698" s="39"/>
      <c r="I1698" s="39"/>
      <c r="J1698" s="39"/>
      <c r="K1698" s="39" t="s">
        <v>3760</v>
      </c>
      <c r="L1698" s="39" t="s">
        <v>6715</v>
      </c>
      <c r="M1698" s="39" t="s">
        <v>2880</v>
      </c>
      <c r="N1698" s="39" t="s">
        <v>64</v>
      </c>
      <c r="O1698" s="39" t="s">
        <v>2870</v>
      </c>
      <c r="P1698" s="39" t="str">
        <f t="shared" si="26"/>
        <v>CCM Born</v>
      </c>
      <c r="Q1698" s="39">
        <v>1</v>
      </c>
      <c r="R1698" s="68" t="s">
        <v>2</v>
      </c>
    </row>
    <row r="1699" spans="1:18" x14ac:dyDescent="0.3">
      <c r="A1699" s="67" t="s">
        <v>6290</v>
      </c>
      <c r="B1699" s="39" t="s">
        <v>4347</v>
      </c>
      <c r="C1699" s="39"/>
      <c r="D1699" s="39"/>
      <c r="E1699" s="39"/>
      <c r="F1699" s="39"/>
      <c r="G1699" s="39"/>
      <c r="H1699" s="39"/>
      <c r="I1699" s="39"/>
      <c r="J1699" s="39"/>
      <c r="K1699" s="39" t="s">
        <v>748</v>
      </c>
      <c r="L1699" s="39" t="s">
        <v>749</v>
      </c>
      <c r="M1699" s="39" t="s">
        <v>2878</v>
      </c>
      <c r="N1699" s="39" t="s">
        <v>541</v>
      </c>
      <c r="O1699" s="39" t="s">
        <v>2870</v>
      </c>
      <c r="P1699" s="39" t="str">
        <f t="shared" si="26"/>
        <v>CCM Born</v>
      </c>
      <c r="Q1699" s="39">
        <v>1</v>
      </c>
      <c r="R1699" s="68" t="s">
        <v>2</v>
      </c>
    </row>
    <row r="1700" spans="1:18" x14ac:dyDescent="0.3">
      <c r="A1700" s="67" t="s">
        <v>6291</v>
      </c>
      <c r="B1700" s="39" t="s">
        <v>4348</v>
      </c>
      <c r="C1700" s="39"/>
      <c r="D1700" s="39"/>
      <c r="E1700" s="39"/>
      <c r="F1700" s="39"/>
      <c r="G1700" s="39"/>
      <c r="H1700" s="39"/>
      <c r="I1700" s="39"/>
      <c r="J1700" s="39"/>
      <c r="K1700" s="39" t="s">
        <v>547</v>
      </c>
      <c r="L1700" s="39" t="s">
        <v>548</v>
      </c>
      <c r="M1700" s="39" t="s">
        <v>2878</v>
      </c>
      <c r="N1700" s="39" t="s">
        <v>541</v>
      </c>
      <c r="O1700" s="39" t="s">
        <v>2870</v>
      </c>
      <c r="P1700" s="39" t="str">
        <f t="shared" si="26"/>
        <v>CCM Born</v>
      </c>
      <c r="Q1700" s="39">
        <v>1</v>
      </c>
      <c r="R1700" s="68" t="s">
        <v>2</v>
      </c>
    </row>
    <row r="1701" spans="1:18" x14ac:dyDescent="0.3">
      <c r="A1701" s="67" t="s">
        <v>6292</v>
      </c>
      <c r="B1701" s="39" t="s">
        <v>4349</v>
      </c>
      <c r="C1701" s="39"/>
      <c r="D1701" s="39"/>
      <c r="E1701" s="39"/>
      <c r="F1701" s="39"/>
      <c r="G1701" s="39"/>
      <c r="H1701" s="39"/>
      <c r="I1701" s="39"/>
      <c r="J1701" s="39"/>
      <c r="K1701" s="39" t="s">
        <v>551</v>
      </c>
      <c r="L1701" s="39" t="s">
        <v>552</v>
      </c>
      <c r="M1701" s="39" t="s">
        <v>2878</v>
      </c>
      <c r="N1701" s="39" t="s">
        <v>541</v>
      </c>
      <c r="O1701" s="39" t="s">
        <v>2870</v>
      </c>
      <c r="P1701" s="39" t="str">
        <f t="shared" si="26"/>
        <v>CCM Born</v>
      </c>
      <c r="Q1701" s="39">
        <v>1</v>
      </c>
      <c r="R1701" s="68" t="s">
        <v>2</v>
      </c>
    </row>
    <row r="1702" spans="1:18" x14ac:dyDescent="0.3">
      <c r="A1702" s="67" t="s">
        <v>6293</v>
      </c>
      <c r="B1702" s="39" t="s">
        <v>4350</v>
      </c>
      <c r="C1702" s="39"/>
      <c r="D1702" s="39"/>
      <c r="E1702" s="39"/>
      <c r="F1702" s="39"/>
      <c r="G1702" s="39"/>
      <c r="H1702" s="39"/>
      <c r="I1702" s="39"/>
      <c r="J1702" s="39"/>
      <c r="K1702" s="39" t="s">
        <v>349</v>
      </c>
      <c r="L1702" s="39" t="s">
        <v>350</v>
      </c>
      <c r="M1702" s="39" t="s">
        <v>2973</v>
      </c>
      <c r="N1702" s="39" t="s">
        <v>335</v>
      </c>
      <c r="O1702" s="39" t="s">
        <v>2870</v>
      </c>
      <c r="P1702" s="39" t="str">
        <f t="shared" si="26"/>
        <v>CCM Born</v>
      </c>
      <c r="Q1702" s="39">
        <v>14</v>
      </c>
      <c r="R1702" s="68" t="s">
        <v>2</v>
      </c>
    </row>
    <row r="1703" spans="1:18" x14ac:dyDescent="0.3">
      <c r="A1703" s="67" t="s">
        <v>6294</v>
      </c>
      <c r="B1703" s="39" t="s">
        <v>4351</v>
      </c>
      <c r="C1703" s="39"/>
      <c r="D1703" s="39"/>
      <c r="E1703" s="39"/>
      <c r="F1703" s="39"/>
      <c r="G1703" s="39"/>
      <c r="H1703" s="39"/>
      <c r="I1703" s="39"/>
      <c r="J1703" s="39"/>
      <c r="K1703" s="39" t="s">
        <v>343</v>
      </c>
      <c r="L1703" s="39" t="s">
        <v>344</v>
      </c>
      <c r="M1703" s="39" t="s">
        <v>2973</v>
      </c>
      <c r="N1703" s="39" t="s">
        <v>335</v>
      </c>
      <c r="O1703" s="39" t="s">
        <v>2870</v>
      </c>
      <c r="P1703" s="39" t="str">
        <f t="shared" si="26"/>
        <v>CCM Born</v>
      </c>
      <c r="Q1703" s="39">
        <v>96</v>
      </c>
      <c r="R1703" s="68" t="s">
        <v>2</v>
      </c>
    </row>
    <row r="1704" spans="1:18" x14ac:dyDescent="0.3">
      <c r="A1704" s="67" t="s">
        <v>6295</v>
      </c>
      <c r="B1704" s="39" t="s">
        <v>4352</v>
      </c>
      <c r="C1704" s="39"/>
      <c r="D1704" s="39"/>
      <c r="E1704" s="39"/>
      <c r="F1704" s="39"/>
      <c r="G1704" s="39"/>
      <c r="H1704" s="39"/>
      <c r="I1704" s="39"/>
      <c r="J1704" s="39"/>
      <c r="K1704" s="39" t="s">
        <v>343</v>
      </c>
      <c r="L1704" s="39" t="s">
        <v>344</v>
      </c>
      <c r="M1704" s="39" t="s">
        <v>2973</v>
      </c>
      <c r="N1704" s="39" t="s">
        <v>335</v>
      </c>
      <c r="O1704" s="39" t="s">
        <v>2870</v>
      </c>
      <c r="P1704" s="39" t="str">
        <f t="shared" si="26"/>
        <v>CCM Born</v>
      </c>
      <c r="Q1704" s="39">
        <v>17</v>
      </c>
      <c r="R1704" s="68" t="s">
        <v>2</v>
      </c>
    </row>
    <row r="1705" spans="1:18" x14ac:dyDescent="0.3">
      <c r="A1705" s="67" t="s">
        <v>6296</v>
      </c>
      <c r="B1705" s="39" t="s">
        <v>4353</v>
      </c>
      <c r="C1705" s="39"/>
      <c r="D1705" s="39"/>
      <c r="E1705" s="39"/>
      <c r="F1705" s="39"/>
      <c r="G1705" s="39"/>
      <c r="H1705" s="39"/>
      <c r="I1705" s="39"/>
      <c r="J1705" s="39"/>
      <c r="K1705" s="39" t="s">
        <v>1284</v>
      </c>
      <c r="L1705" s="39" t="s">
        <v>1285</v>
      </c>
      <c r="M1705" s="39" t="s">
        <v>2973</v>
      </c>
      <c r="N1705" s="39" t="s">
        <v>335</v>
      </c>
      <c r="O1705" s="39" t="s">
        <v>2870</v>
      </c>
      <c r="P1705" s="39" t="str">
        <f t="shared" si="26"/>
        <v>CCM Born</v>
      </c>
      <c r="Q1705" s="39">
        <v>1</v>
      </c>
      <c r="R1705" s="68" t="s">
        <v>2</v>
      </c>
    </row>
    <row r="1706" spans="1:18" x14ac:dyDescent="0.3">
      <c r="A1706" s="67" t="s">
        <v>6297</v>
      </c>
      <c r="B1706" s="39" t="s">
        <v>4354</v>
      </c>
      <c r="C1706" s="39"/>
      <c r="D1706" s="39"/>
      <c r="E1706" s="39"/>
      <c r="F1706" s="39"/>
      <c r="G1706" s="39"/>
      <c r="H1706" s="39"/>
      <c r="I1706" s="39"/>
      <c r="J1706" s="39"/>
      <c r="K1706" s="39" t="s">
        <v>459</v>
      </c>
      <c r="L1706" s="39" t="s">
        <v>460</v>
      </c>
      <c r="M1706" s="39" t="s">
        <v>3088</v>
      </c>
      <c r="N1706" s="39" t="s">
        <v>114</v>
      </c>
      <c r="O1706" s="39" t="s">
        <v>2870</v>
      </c>
      <c r="P1706" s="39" t="str">
        <f t="shared" si="26"/>
        <v>CCM Born</v>
      </c>
      <c r="Q1706" s="39">
        <v>1</v>
      </c>
      <c r="R1706" s="68" t="s">
        <v>2</v>
      </c>
    </row>
    <row r="1707" spans="1:18" x14ac:dyDescent="0.3">
      <c r="A1707" s="67" t="s">
        <v>6298</v>
      </c>
      <c r="B1707" s="39" t="s">
        <v>4355</v>
      </c>
      <c r="C1707" s="39"/>
      <c r="D1707" s="39"/>
      <c r="E1707" s="39"/>
      <c r="F1707" s="39"/>
      <c r="G1707" s="39"/>
      <c r="H1707" s="39"/>
      <c r="I1707" s="39"/>
      <c r="J1707" s="39"/>
      <c r="K1707" s="39" t="s">
        <v>459</v>
      </c>
      <c r="L1707" s="39" t="s">
        <v>460</v>
      </c>
      <c r="M1707" s="39" t="s">
        <v>3088</v>
      </c>
      <c r="N1707" s="39" t="s">
        <v>114</v>
      </c>
      <c r="O1707" s="39" t="s">
        <v>2870</v>
      </c>
      <c r="P1707" s="39" t="str">
        <f t="shared" si="26"/>
        <v>CCM Born</v>
      </c>
      <c r="Q1707" s="39">
        <v>24</v>
      </c>
      <c r="R1707" s="68" t="s">
        <v>2</v>
      </c>
    </row>
    <row r="1708" spans="1:18" x14ac:dyDescent="0.3">
      <c r="A1708" s="67" t="s">
        <v>6299</v>
      </c>
      <c r="B1708" s="39" t="s">
        <v>4356</v>
      </c>
      <c r="C1708" s="39"/>
      <c r="D1708" s="39"/>
      <c r="E1708" s="39"/>
      <c r="F1708" s="39"/>
      <c r="G1708" s="39"/>
      <c r="H1708" s="39"/>
      <c r="I1708" s="39"/>
      <c r="J1708" s="39"/>
      <c r="K1708" s="39" t="s">
        <v>459</v>
      </c>
      <c r="L1708" s="39" t="s">
        <v>460</v>
      </c>
      <c r="M1708" s="39" t="s">
        <v>3088</v>
      </c>
      <c r="N1708" s="39" t="s">
        <v>114</v>
      </c>
      <c r="O1708" s="39" t="s">
        <v>2870</v>
      </c>
      <c r="P1708" s="39" t="str">
        <f t="shared" si="26"/>
        <v>CCM Born</v>
      </c>
      <c r="Q1708" s="39">
        <v>27</v>
      </c>
      <c r="R1708" s="68" t="s">
        <v>2</v>
      </c>
    </row>
    <row r="1709" spans="1:18" x14ac:dyDescent="0.3">
      <c r="A1709" s="67" t="s">
        <v>6300</v>
      </c>
      <c r="B1709" s="39" t="s">
        <v>4357</v>
      </c>
      <c r="C1709" s="39"/>
      <c r="D1709" s="39"/>
      <c r="E1709" s="39"/>
      <c r="F1709" s="39"/>
      <c r="G1709" s="39"/>
      <c r="H1709" s="39"/>
      <c r="I1709" s="39"/>
      <c r="J1709" s="39"/>
      <c r="K1709" s="39" t="s">
        <v>459</v>
      </c>
      <c r="L1709" s="39" t="s">
        <v>460</v>
      </c>
      <c r="M1709" s="39" t="s">
        <v>3088</v>
      </c>
      <c r="N1709" s="39" t="s">
        <v>114</v>
      </c>
      <c r="O1709" s="39" t="s">
        <v>2870</v>
      </c>
      <c r="P1709" s="39" t="str">
        <f t="shared" si="26"/>
        <v>CCM Born</v>
      </c>
      <c r="Q1709" s="39">
        <v>27</v>
      </c>
      <c r="R1709" s="68" t="s">
        <v>2</v>
      </c>
    </row>
    <row r="1710" spans="1:18" x14ac:dyDescent="0.3">
      <c r="A1710" s="67" t="s">
        <v>6301</v>
      </c>
      <c r="B1710" s="39" t="s">
        <v>4358</v>
      </c>
      <c r="C1710" s="39"/>
      <c r="D1710" s="39"/>
      <c r="E1710" s="39"/>
      <c r="F1710" s="39"/>
      <c r="G1710" s="39"/>
      <c r="H1710" s="39"/>
      <c r="I1710" s="39"/>
      <c r="J1710" s="39"/>
      <c r="K1710" s="39" t="s">
        <v>90</v>
      </c>
      <c r="L1710" s="39" t="s">
        <v>91</v>
      </c>
      <c r="M1710" s="39" t="s">
        <v>2869</v>
      </c>
      <c r="N1710" s="39" t="s">
        <v>89</v>
      </c>
      <c r="O1710" s="39" t="s">
        <v>2870</v>
      </c>
      <c r="P1710" s="39" t="str">
        <f t="shared" si="26"/>
        <v>CCM Born</v>
      </c>
      <c r="Q1710" s="39">
        <v>1</v>
      </c>
      <c r="R1710" s="68" t="s">
        <v>2</v>
      </c>
    </row>
    <row r="1711" spans="1:18" x14ac:dyDescent="0.3">
      <c r="A1711" s="67" t="s">
        <v>6302</v>
      </c>
      <c r="B1711" s="39" t="s">
        <v>4359</v>
      </c>
      <c r="C1711" s="39"/>
      <c r="D1711" s="39"/>
      <c r="E1711" s="39"/>
      <c r="F1711" s="39"/>
      <c r="G1711" s="39"/>
      <c r="H1711" s="39"/>
      <c r="I1711" s="39"/>
      <c r="J1711" s="39"/>
      <c r="K1711" s="39" t="s">
        <v>2648</v>
      </c>
      <c r="L1711" s="39" t="s">
        <v>2649</v>
      </c>
      <c r="M1711" s="39" t="s">
        <v>2880</v>
      </c>
      <c r="N1711" s="39" t="s">
        <v>64</v>
      </c>
      <c r="O1711" s="39" t="s">
        <v>2870</v>
      </c>
      <c r="P1711" s="39" t="str">
        <f t="shared" si="26"/>
        <v>CCM Born</v>
      </c>
      <c r="Q1711" s="39">
        <v>1</v>
      </c>
      <c r="R1711" s="68" t="s">
        <v>2</v>
      </c>
    </row>
    <row r="1712" spans="1:18" x14ac:dyDescent="0.3">
      <c r="A1712" s="67" t="s">
        <v>6303</v>
      </c>
      <c r="B1712" s="39" t="s">
        <v>4360</v>
      </c>
      <c r="C1712" s="39"/>
      <c r="D1712" s="39"/>
      <c r="E1712" s="39"/>
      <c r="F1712" s="39"/>
      <c r="G1712" s="39"/>
      <c r="H1712" s="39"/>
      <c r="I1712" s="39"/>
      <c r="J1712" s="39"/>
      <c r="K1712" s="39" t="s">
        <v>2657</v>
      </c>
      <c r="L1712" s="39" t="s">
        <v>2658</v>
      </c>
      <c r="M1712" s="39" t="s">
        <v>2880</v>
      </c>
      <c r="N1712" s="39" t="s">
        <v>64</v>
      </c>
      <c r="O1712" s="39" t="s">
        <v>2870</v>
      </c>
      <c r="P1712" s="39" t="str">
        <f t="shared" si="26"/>
        <v>CCM Born</v>
      </c>
      <c r="Q1712" s="39">
        <v>1</v>
      </c>
      <c r="R1712" s="68" t="s">
        <v>2</v>
      </c>
    </row>
    <row r="1713" spans="1:18" x14ac:dyDescent="0.3">
      <c r="A1713" s="67" t="s">
        <v>6304</v>
      </c>
      <c r="B1713" s="39" t="s">
        <v>4361</v>
      </c>
      <c r="C1713" s="39"/>
      <c r="D1713" s="39"/>
      <c r="E1713" s="39"/>
      <c r="F1713" s="39"/>
      <c r="G1713" s="39"/>
      <c r="H1713" s="39"/>
      <c r="I1713" s="39"/>
      <c r="J1713" s="39"/>
      <c r="K1713" s="39" t="s">
        <v>1315</v>
      </c>
      <c r="L1713" s="39" t="s">
        <v>1316</v>
      </c>
      <c r="M1713" s="39" t="s">
        <v>2880</v>
      </c>
      <c r="N1713" s="39" t="s">
        <v>64</v>
      </c>
      <c r="O1713" s="39" t="s">
        <v>2870</v>
      </c>
      <c r="P1713" s="39" t="str">
        <f t="shared" si="26"/>
        <v>CCM Born</v>
      </c>
      <c r="Q1713" s="39">
        <v>1</v>
      </c>
      <c r="R1713" s="68" t="s">
        <v>2</v>
      </c>
    </row>
    <row r="1714" spans="1:18" x14ac:dyDescent="0.3">
      <c r="A1714" s="67" t="s">
        <v>6305</v>
      </c>
      <c r="B1714" s="39" t="s">
        <v>4362</v>
      </c>
      <c r="C1714" s="39"/>
      <c r="D1714" s="39"/>
      <c r="E1714" s="39"/>
      <c r="F1714" s="39"/>
      <c r="G1714" s="39"/>
      <c r="H1714" s="39"/>
      <c r="I1714" s="39"/>
      <c r="J1714" s="39"/>
      <c r="K1714" s="39" t="s">
        <v>2637</v>
      </c>
      <c r="L1714" s="39" t="s">
        <v>2638</v>
      </c>
      <c r="M1714" s="39" t="s">
        <v>2880</v>
      </c>
      <c r="N1714" s="39" t="s">
        <v>64</v>
      </c>
      <c r="O1714" s="39" t="s">
        <v>2870</v>
      </c>
      <c r="P1714" s="39" t="str">
        <f t="shared" si="26"/>
        <v>CCM Born</v>
      </c>
      <c r="Q1714" s="39">
        <v>1</v>
      </c>
      <c r="R1714" s="68" t="s">
        <v>2</v>
      </c>
    </row>
    <row r="1715" spans="1:18" x14ac:dyDescent="0.3">
      <c r="A1715" s="67" t="s">
        <v>6306</v>
      </c>
      <c r="B1715" s="39" t="s">
        <v>4363</v>
      </c>
      <c r="C1715" s="39"/>
      <c r="D1715" s="39"/>
      <c r="E1715" s="39"/>
      <c r="F1715" s="39"/>
      <c r="G1715" s="39"/>
      <c r="H1715" s="39"/>
      <c r="I1715" s="39"/>
      <c r="J1715" s="39"/>
      <c r="K1715" s="39" t="s">
        <v>2872</v>
      </c>
      <c r="L1715" s="39" t="s">
        <v>6701</v>
      </c>
      <c r="M1715" s="39" t="s">
        <v>2873</v>
      </c>
      <c r="N1715" s="39" t="s">
        <v>6700</v>
      </c>
      <c r="O1715" s="39" t="s">
        <v>2870</v>
      </c>
      <c r="P1715" s="39" t="str">
        <f t="shared" si="26"/>
        <v>CCM Born</v>
      </c>
      <c r="Q1715" s="39">
        <v>1</v>
      </c>
      <c r="R1715" s="68" t="s">
        <v>2</v>
      </c>
    </row>
    <row r="1716" spans="1:18" x14ac:dyDescent="0.3">
      <c r="A1716" s="67" t="s">
        <v>6307</v>
      </c>
      <c r="B1716" s="39" t="s">
        <v>4364</v>
      </c>
      <c r="C1716" s="39"/>
      <c r="D1716" s="39"/>
      <c r="E1716" s="39"/>
      <c r="F1716" s="39"/>
      <c r="G1716" s="39"/>
      <c r="H1716" s="39"/>
      <c r="I1716" s="39"/>
      <c r="J1716" s="39"/>
      <c r="K1716" s="39" t="s">
        <v>2872</v>
      </c>
      <c r="L1716" s="39" t="s">
        <v>6701</v>
      </c>
      <c r="M1716" s="39" t="s">
        <v>2873</v>
      </c>
      <c r="N1716" s="39" t="s">
        <v>6700</v>
      </c>
      <c r="O1716" s="39" t="s">
        <v>2870</v>
      </c>
      <c r="P1716" s="39" t="str">
        <f t="shared" si="26"/>
        <v>CCM Born</v>
      </c>
      <c r="Q1716" s="39">
        <v>1</v>
      </c>
      <c r="R1716" s="68" t="s">
        <v>2</v>
      </c>
    </row>
    <row r="1717" spans="1:18" x14ac:dyDescent="0.3">
      <c r="A1717" s="67" t="s">
        <v>6308</v>
      </c>
      <c r="B1717" s="39" t="s">
        <v>4365</v>
      </c>
      <c r="C1717" s="39"/>
      <c r="D1717" s="39"/>
      <c r="E1717" s="39"/>
      <c r="F1717" s="39"/>
      <c r="G1717" s="39"/>
      <c r="H1717" s="39"/>
      <c r="I1717" s="39"/>
      <c r="J1717" s="39"/>
      <c r="K1717" s="39" t="s">
        <v>3073</v>
      </c>
      <c r="L1717" s="39" t="s">
        <v>6712</v>
      </c>
      <c r="M1717" s="39" t="s">
        <v>2884</v>
      </c>
      <c r="N1717" s="39" t="s">
        <v>139</v>
      </c>
      <c r="O1717" s="39" t="s">
        <v>2870</v>
      </c>
      <c r="P1717" s="39" t="str">
        <f t="shared" si="26"/>
        <v>CCM Born</v>
      </c>
      <c r="Q1717" s="39">
        <v>1</v>
      </c>
      <c r="R1717" s="68" t="s">
        <v>2</v>
      </c>
    </row>
    <row r="1718" spans="1:18" x14ac:dyDescent="0.3">
      <c r="A1718" s="67" t="s">
        <v>6309</v>
      </c>
      <c r="B1718" s="39" t="s">
        <v>4366</v>
      </c>
      <c r="C1718" s="39"/>
      <c r="D1718" s="39"/>
      <c r="E1718" s="39"/>
      <c r="F1718" s="39"/>
      <c r="G1718" s="39"/>
      <c r="H1718" s="39"/>
      <c r="I1718" s="39"/>
      <c r="J1718" s="39"/>
      <c r="K1718" s="39" t="s">
        <v>1931</v>
      </c>
      <c r="L1718" s="39" t="s">
        <v>1932</v>
      </c>
      <c r="M1718" s="39" t="s">
        <v>3093</v>
      </c>
      <c r="N1718" s="39" t="s">
        <v>1373</v>
      </c>
      <c r="O1718" s="39" t="s">
        <v>2870</v>
      </c>
      <c r="P1718" s="39" t="str">
        <f t="shared" si="26"/>
        <v>CCM Born</v>
      </c>
      <c r="Q1718" s="39">
        <v>1</v>
      </c>
      <c r="R1718" s="68" t="s">
        <v>2</v>
      </c>
    </row>
    <row r="1719" spans="1:18" x14ac:dyDescent="0.3">
      <c r="A1719" s="67" t="s">
        <v>6310</v>
      </c>
      <c r="B1719" s="39" t="s">
        <v>4367</v>
      </c>
      <c r="C1719" s="39"/>
      <c r="D1719" s="39"/>
      <c r="E1719" s="39"/>
      <c r="F1719" s="39"/>
      <c r="G1719" s="39"/>
      <c r="H1719" s="39"/>
      <c r="I1719" s="39"/>
      <c r="J1719" s="39"/>
      <c r="K1719" s="39" t="s">
        <v>3760</v>
      </c>
      <c r="L1719" s="39" t="s">
        <v>6715</v>
      </c>
      <c r="M1719" s="39" t="s">
        <v>2880</v>
      </c>
      <c r="N1719" s="39" t="s">
        <v>64</v>
      </c>
      <c r="O1719" s="39" t="s">
        <v>2870</v>
      </c>
      <c r="P1719" s="39" t="str">
        <f t="shared" si="26"/>
        <v>CCM Born</v>
      </c>
      <c r="Q1719" s="39">
        <v>1</v>
      </c>
      <c r="R1719" s="68" t="s">
        <v>2</v>
      </c>
    </row>
    <row r="1720" spans="1:18" x14ac:dyDescent="0.3">
      <c r="A1720" s="67" t="s">
        <v>6311</v>
      </c>
      <c r="B1720" s="39" t="s">
        <v>4368</v>
      </c>
      <c r="C1720" s="39"/>
      <c r="D1720" s="39"/>
      <c r="E1720" s="39"/>
      <c r="F1720" s="39"/>
      <c r="G1720" s="39"/>
      <c r="H1720" s="39"/>
      <c r="I1720" s="39"/>
      <c r="J1720" s="39"/>
      <c r="K1720" s="39" t="s">
        <v>1411</v>
      </c>
      <c r="L1720" s="39" t="s">
        <v>1412</v>
      </c>
      <c r="M1720" s="39" t="s">
        <v>2880</v>
      </c>
      <c r="N1720" s="39" t="s">
        <v>64</v>
      </c>
      <c r="O1720" s="39" t="s">
        <v>2870</v>
      </c>
      <c r="P1720" s="39" t="str">
        <f t="shared" si="26"/>
        <v>CCM Born</v>
      </c>
      <c r="Q1720" s="39">
        <v>1</v>
      </c>
      <c r="R1720" s="68" t="s">
        <v>2</v>
      </c>
    </row>
    <row r="1721" spans="1:18" x14ac:dyDescent="0.3">
      <c r="A1721" s="67" t="s">
        <v>6312</v>
      </c>
      <c r="B1721" s="39" t="s">
        <v>4369</v>
      </c>
      <c r="C1721" s="39"/>
      <c r="D1721" s="39"/>
      <c r="E1721" s="39"/>
      <c r="F1721" s="39"/>
      <c r="G1721" s="39"/>
      <c r="H1721" s="39"/>
      <c r="I1721" s="39"/>
      <c r="J1721" s="39"/>
      <c r="K1721" s="39" t="s">
        <v>65</v>
      </c>
      <c r="L1721" s="39" t="s">
        <v>66</v>
      </c>
      <c r="M1721" s="39" t="s">
        <v>2880</v>
      </c>
      <c r="N1721" s="39" t="s">
        <v>64</v>
      </c>
      <c r="O1721" s="39" t="s">
        <v>2870</v>
      </c>
      <c r="P1721" s="39" t="str">
        <f t="shared" si="26"/>
        <v>CCM Born</v>
      </c>
      <c r="Q1721" s="39">
        <v>1</v>
      </c>
      <c r="R1721" s="68" t="s">
        <v>2</v>
      </c>
    </row>
    <row r="1722" spans="1:18" x14ac:dyDescent="0.3">
      <c r="A1722" s="67" t="s">
        <v>6313</v>
      </c>
      <c r="B1722" s="39" t="s">
        <v>4370</v>
      </c>
      <c r="C1722" s="39"/>
      <c r="D1722" s="39"/>
      <c r="E1722" s="39"/>
      <c r="F1722" s="39"/>
      <c r="G1722" s="39"/>
      <c r="H1722" s="39"/>
      <c r="I1722" s="39"/>
      <c r="J1722" s="39"/>
      <c r="K1722" s="39" t="s">
        <v>2572</v>
      </c>
      <c r="L1722" s="39" t="s">
        <v>2573</v>
      </c>
      <c r="M1722" s="39" t="s">
        <v>2880</v>
      </c>
      <c r="N1722" s="39" t="s">
        <v>64</v>
      </c>
      <c r="O1722" s="39" t="s">
        <v>2870</v>
      </c>
      <c r="P1722" s="39" t="str">
        <f t="shared" si="26"/>
        <v>CCM Born</v>
      </c>
      <c r="Q1722" s="39">
        <v>1</v>
      </c>
      <c r="R1722" s="68" t="s">
        <v>2</v>
      </c>
    </row>
    <row r="1723" spans="1:18" x14ac:dyDescent="0.3">
      <c r="A1723" s="67" t="s">
        <v>6314</v>
      </c>
      <c r="B1723" s="39" t="s">
        <v>4371</v>
      </c>
      <c r="C1723" s="39"/>
      <c r="D1723" s="39"/>
      <c r="E1723" s="39"/>
      <c r="F1723" s="39"/>
      <c r="G1723" s="39"/>
      <c r="H1723" s="39"/>
      <c r="I1723" s="39"/>
      <c r="J1723" s="39"/>
      <c r="K1723" s="39" t="s">
        <v>6770</v>
      </c>
      <c r="L1723" s="39" t="s">
        <v>6771</v>
      </c>
      <c r="M1723" s="39" t="s">
        <v>2884</v>
      </c>
      <c r="N1723" s="39" t="s">
        <v>139</v>
      </c>
      <c r="O1723" s="39" t="s">
        <v>2870</v>
      </c>
      <c r="P1723" s="39" t="str">
        <f t="shared" si="26"/>
        <v>CCM Born</v>
      </c>
      <c r="Q1723" s="39">
        <v>1</v>
      </c>
      <c r="R1723" s="68" t="s">
        <v>2</v>
      </c>
    </row>
    <row r="1724" spans="1:18" x14ac:dyDescent="0.3">
      <c r="A1724" s="67" t="s">
        <v>6315</v>
      </c>
      <c r="B1724" s="39" t="s">
        <v>4372</v>
      </c>
      <c r="C1724" s="39"/>
      <c r="D1724" s="39"/>
      <c r="E1724" s="39"/>
      <c r="F1724" s="39"/>
      <c r="G1724" s="39"/>
      <c r="H1724" s="39"/>
      <c r="I1724" s="39"/>
      <c r="J1724" s="39"/>
      <c r="K1724" s="39" t="s">
        <v>6768</v>
      </c>
      <c r="L1724" s="39" t="s">
        <v>6769</v>
      </c>
      <c r="M1724" s="39" t="s">
        <v>2884</v>
      </c>
      <c r="N1724" s="39" t="s">
        <v>139</v>
      </c>
      <c r="O1724" s="39" t="s">
        <v>2870</v>
      </c>
      <c r="P1724" s="39" t="str">
        <f t="shared" si="26"/>
        <v>CCM Born</v>
      </c>
      <c r="Q1724" s="39">
        <v>1</v>
      </c>
      <c r="R1724" s="68" t="s">
        <v>2</v>
      </c>
    </row>
    <row r="1725" spans="1:18" x14ac:dyDescent="0.3">
      <c r="A1725" s="67" t="s">
        <v>6316</v>
      </c>
      <c r="B1725" s="39" t="s">
        <v>4373</v>
      </c>
      <c r="C1725" s="39"/>
      <c r="D1725" s="39"/>
      <c r="E1725" s="39"/>
      <c r="F1725" s="39"/>
      <c r="G1725" s="39"/>
      <c r="H1725" s="39"/>
      <c r="I1725" s="39"/>
      <c r="J1725" s="39"/>
      <c r="K1725" s="39" t="s">
        <v>6766</v>
      </c>
      <c r="L1725" s="39" t="s">
        <v>6767</v>
      </c>
      <c r="M1725" s="39" t="s">
        <v>2884</v>
      </c>
      <c r="N1725" s="39" t="s">
        <v>139</v>
      </c>
      <c r="O1725" s="39" t="s">
        <v>2870</v>
      </c>
      <c r="P1725" s="39" t="str">
        <f t="shared" si="26"/>
        <v>CCM Born</v>
      </c>
      <c r="Q1725" s="39">
        <v>1</v>
      </c>
      <c r="R1725" s="68" t="s">
        <v>2</v>
      </c>
    </row>
    <row r="1726" spans="1:18" x14ac:dyDescent="0.3">
      <c r="A1726" s="67" t="s">
        <v>6317</v>
      </c>
      <c r="B1726" s="39" t="s">
        <v>4374</v>
      </c>
      <c r="C1726" s="39"/>
      <c r="D1726" s="39"/>
      <c r="E1726" s="39"/>
      <c r="F1726" s="39"/>
      <c r="G1726" s="39"/>
      <c r="H1726" s="39"/>
      <c r="I1726" s="39"/>
      <c r="J1726" s="39"/>
      <c r="K1726" s="39" t="s">
        <v>274</v>
      </c>
      <c r="L1726" s="39" t="s">
        <v>275</v>
      </c>
      <c r="M1726" s="39" t="s">
        <v>4375</v>
      </c>
      <c r="N1726" s="39" t="s">
        <v>273</v>
      </c>
      <c r="O1726" s="39" t="s">
        <v>2870</v>
      </c>
      <c r="P1726" s="39" t="str">
        <f t="shared" si="26"/>
        <v>CCM Born</v>
      </c>
      <c r="Q1726" s="39">
        <v>1</v>
      </c>
      <c r="R1726" s="68" t="s">
        <v>2</v>
      </c>
    </row>
    <row r="1727" spans="1:18" x14ac:dyDescent="0.3">
      <c r="A1727" s="67" t="s">
        <v>6318</v>
      </c>
      <c r="B1727" s="39" t="s">
        <v>4376</v>
      </c>
      <c r="C1727" s="39"/>
      <c r="D1727" s="39"/>
      <c r="E1727" s="39"/>
      <c r="F1727" s="39"/>
      <c r="G1727" s="39"/>
      <c r="H1727" s="39"/>
      <c r="I1727" s="39"/>
      <c r="J1727" s="39"/>
      <c r="K1727" s="39" t="s">
        <v>312</v>
      </c>
      <c r="L1727" s="39" t="s">
        <v>313</v>
      </c>
      <c r="M1727" s="39" t="s">
        <v>4375</v>
      </c>
      <c r="N1727" s="39" t="s">
        <v>273</v>
      </c>
      <c r="O1727" s="39" t="s">
        <v>2870</v>
      </c>
      <c r="P1727" s="39" t="str">
        <f t="shared" si="26"/>
        <v>CCM Born</v>
      </c>
      <c r="Q1727" s="39">
        <v>1</v>
      </c>
      <c r="R1727" s="68" t="s">
        <v>2</v>
      </c>
    </row>
    <row r="1728" spans="1:18" x14ac:dyDescent="0.3">
      <c r="A1728" s="67" t="s">
        <v>6319</v>
      </c>
      <c r="B1728" s="39" t="s">
        <v>4377</v>
      </c>
      <c r="C1728" s="39"/>
      <c r="D1728" s="39"/>
      <c r="E1728" s="39"/>
      <c r="F1728" s="39"/>
      <c r="G1728" s="39"/>
      <c r="H1728" s="39"/>
      <c r="I1728" s="39"/>
      <c r="J1728" s="39"/>
      <c r="K1728" s="39" t="s">
        <v>6776</v>
      </c>
      <c r="L1728" s="39" t="s">
        <v>6775</v>
      </c>
      <c r="M1728" s="39" t="s">
        <v>4375</v>
      </c>
      <c r="N1728" s="39" t="s">
        <v>273</v>
      </c>
      <c r="O1728" s="39" t="s">
        <v>2870</v>
      </c>
      <c r="P1728" s="39" t="str">
        <f t="shared" si="26"/>
        <v>CCM Born</v>
      </c>
      <c r="Q1728" s="39">
        <v>1</v>
      </c>
      <c r="R1728" s="68" t="s">
        <v>2</v>
      </c>
    </row>
    <row r="1729" spans="1:18" x14ac:dyDescent="0.3">
      <c r="A1729" s="67" t="s">
        <v>6320</v>
      </c>
      <c r="B1729" s="39" t="s">
        <v>4378</v>
      </c>
      <c r="C1729" s="39"/>
      <c r="D1729" s="39"/>
      <c r="E1729" s="39"/>
      <c r="F1729" s="39"/>
      <c r="G1729" s="39"/>
      <c r="H1729" s="39"/>
      <c r="I1729" s="39"/>
      <c r="J1729" s="39"/>
      <c r="K1729" s="39" t="s">
        <v>274</v>
      </c>
      <c r="L1729" s="39" t="s">
        <v>275</v>
      </c>
      <c r="M1729" s="39" t="s">
        <v>4375</v>
      </c>
      <c r="N1729" s="39" t="s">
        <v>273</v>
      </c>
      <c r="O1729" s="39" t="s">
        <v>2870</v>
      </c>
      <c r="P1729" s="39" t="str">
        <f t="shared" si="26"/>
        <v>CCM Born</v>
      </c>
      <c r="Q1729" s="39">
        <v>1</v>
      </c>
      <c r="R1729" s="68" t="s">
        <v>2</v>
      </c>
    </row>
    <row r="1730" spans="1:18" x14ac:dyDescent="0.3">
      <c r="A1730" s="67" t="s">
        <v>6321</v>
      </c>
      <c r="B1730" s="39" t="s">
        <v>4379</v>
      </c>
      <c r="C1730" s="39"/>
      <c r="D1730" s="39"/>
      <c r="E1730" s="39"/>
      <c r="F1730" s="39"/>
      <c r="G1730" s="39"/>
      <c r="H1730" s="39"/>
      <c r="I1730" s="39"/>
      <c r="J1730" s="39"/>
      <c r="K1730" s="39" t="s">
        <v>274</v>
      </c>
      <c r="L1730" s="39" t="s">
        <v>275</v>
      </c>
      <c r="M1730" s="39" t="s">
        <v>4375</v>
      </c>
      <c r="N1730" s="39" t="s">
        <v>273</v>
      </c>
      <c r="O1730" s="39" t="s">
        <v>2870</v>
      </c>
      <c r="P1730" s="39" t="str">
        <f t="shared" si="26"/>
        <v>CCM Born</v>
      </c>
      <c r="Q1730" s="39">
        <v>1</v>
      </c>
      <c r="R1730" s="68" t="s">
        <v>2</v>
      </c>
    </row>
    <row r="1731" spans="1:18" x14ac:dyDescent="0.3">
      <c r="A1731" s="67" t="s">
        <v>6322</v>
      </c>
      <c r="B1731" s="39" t="s">
        <v>4380</v>
      </c>
      <c r="C1731" s="39"/>
      <c r="D1731" s="39"/>
      <c r="E1731" s="39"/>
      <c r="F1731" s="39"/>
      <c r="G1731" s="39"/>
      <c r="H1731" s="39"/>
      <c r="I1731" s="39"/>
      <c r="J1731" s="39"/>
      <c r="K1731" s="39" t="s">
        <v>295</v>
      </c>
      <c r="L1731" s="39" t="s">
        <v>296</v>
      </c>
      <c r="M1731" s="39" t="s">
        <v>2884</v>
      </c>
      <c r="N1731" s="39" t="s">
        <v>139</v>
      </c>
      <c r="O1731" s="39" t="s">
        <v>2870</v>
      </c>
      <c r="P1731" s="39" t="str">
        <f t="shared" si="26"/>
        <v>CCM Born</v>
      </c>
      <c r="Q1731" s="39">
        <v>1</v>
      </c>
      <c r="R1731" s="68" t="s">
        <v>2</v>
      </c>
    </row>
    <row r="1732" spans="1:18" s="41" customFormat="1" ht="15" thickBot="1" x14ac:dyDescent="0.35">
      <c r="A1732" s="40" t="s">
        <v>6323</v>
      </c>
      <c r="B1732" s="40" t="s">
        <v>4381</v>
      </c>
      <c r="C1732" s="40"/>
      <c r="D1732" s="40"/>
      <c r="E1732" s="40"/>
      <c r="F1732" s="40"/>
      <c r="G1732" s="40"/>
      <c r="H1732" s="40"/>
      <c r="I1732" s="40"/>
      <c r="J1732" s="40"/>
      <c r="K1732" s="40" t="s">
        <v>6778</v>
      </c>
      <c r="L1732" s="40" t="s">
        <v>6777</v>
      </c>
      <c r="M1732" s="40" t="s">
        <v>4375</v>
      </c>
      <c r="N1732" s="40" t="s">
        <v>273</v>
      </c>
      <c r="O1732" s="40" t="s">
        <v>2870</v>
      </c>
      <c r="P1732" s="40" t="str">
        <f t="shared" si="26"/>
        <v>CCM Born</v>
      </c>
      <c r="Q1732" s="40">
        <v>1</v>
      </c>
      <c r="R1732" s="69" t="s">
        <v>2</v>
      </c>
    </row>
    <row r="1733" spans="1:18" ht="15" thickTop="1" x14ac:dyDescent="0.3">
      <c r="A1733" s="67" t="s">
        <v>6324</v>
      </c>
      <c r="B1733" s="39" t="s">
        <v>4382</v>
      </c>
      <c r="C1733" s="39"/>
      <c r="D1733" s="39"/>
      <c r="E1733" s="39"/>
      <c r="F1733" s="39"/>
      <c r="G1733" s="39"/>
      <c r="H1733" s="39"/>
      <c r="I1733" s="39"/>
      <c r="J1733" s="39"/>
      <c r="K1733" s="39" t="s">
        <v>1135</v>
      </c>
      <c r="L1733" s="39" t="s">
        <v>1136</v>
      </c>
      <c r="M1733" s="39" t="s">
        <v>2991</v>
      </c>
      <c r="N1733" s="39" t="s">
        <v>17</v>
      </c>
      <c r="O1733" s="39" t="s">
        <v>4383</v>
      </c>
      <c r="P1733" s="39" t="str">
        <f t="shared" si="26"/>
        <v>CCM Born Edifici Annex</v>
      </c>
      <c r="Q1733" s="39">
        <v>1</v>
      </c>
      <c r="R1733" s="68" t="s">
        <v>2</v>
      </c>
    </row>
    <row r="1734" spans="1:18" x14ac:dyDescent="0.3">
      <c r="A1734" s="67" t="s">
        <v>6325</v>
      </c>
      <c r="B1734" s="39" t="s">
        <v>4382</v>
      </c>
      <c r="C1734" s="39"/>
      <c r="D1734" s="39"/>
      <c r="E1734" s="39"/>
      <c r="F1734" s="39"/>
      <c r="G1734" s="39"/>
      <c r="H1734" s="39"/>
      <c r="I1734" s="39"/>
      <c r="J1734" s="39"/>
      <c r="K1734" s="39" t="s">
        <v>1135</v>
      </c>
      <c r="L1734" s="39" t="s">
        <v>1136</v>
      </c>
      <c r="M1734" s="39" t="s">
        <v>2991</v>
      </c>
      <c r="N1734" s="39" t="s">
        <v>17</v>
      </c>
      <c r="O1734" s="39" t="s">
        <v>4383</v>
      </c>
      <c r="P1734" s="39" t="str">
        <f t="shared" si="26"/>
        <v>CCM Born Edifici Annex</v>
      </c>
      <c r="Q1734" s="39">
        <v>1</v>
      </c>
      <c r="R1734" s="68" t="s">
        <v>2</v>
      </c>
    </row>
    <row r="1735" spans="1:18" x14ac:dyDescent="0.3">
      <c r="A1735" s="67" t="s">
        <v>6326</v>
      </c>
      <c r="B1735" s="39" t="s">
        <v>4384</v>
      </c>
      <c r="C1735" s="39"/>
      <c r="D1735" s="39"/>
      <c r="E1735" s="39"/>
      <c r="F1735" s="39"/>
      <c r="G1735" s="39"/>
      <c r="H1735" s="39"/>
      <c r="I1735" s="39"/>
      <c r="J1735" s="39"/>
      <c r="K1735" s="39" t="s">
        <v>1135</v>
      </c>
      <c r="L1735" s="39" t="s">
        <v>1136</v>
      </c>
      <c r="M1735" s="39" t="s">
        <v>2991</v>
      </c>
      <c r="N1735" s="39" t="s">
        <v>17</v>
      </c>
      <c r="O1735" s="39" t="s">
        <v>4383</v>
      </c>
      <c r="P1735" s="39" t="str">
        <f t="shared" si="26"/>
        <v>CCM Born Edifici Annex</v>
      </c>
      <c r="Q1735" s="39">
        <v>1</v>
      </c>
      <c r="R1735" s="68" t="s">
        <v>2</v>
      </c>
    </row>
    <row r="1736" spans="1:18" x14ac:dyDescent="0.3">
      <c r="A1736" s="67" t="s">
        <v>6327</v>
      </c>
      <c r="B1736" s="39" t="s">
        <v>4384</v>
      </c>
      <c r="C1736" s="39"/>
      <c r="D1736" s="39"/>
      <c r="E1736" s="39"/>
      <c r="F1736" s="39"/>
      <c r="G1736" s="39"/>
      <c r="H1736" s="39"/>
      <c r="I1736" s="39"/>
      <c r="J1736" s="39"/>
      <c r="K1736" s="39" t="s">
        <v>1135</v>
      </c>
      <c r="L1736" s="39" t="s">
        <v>1136</v>
      </c>
      <c r="M1736" s="39" t="s">
        <v>2991</v>
      </c>
      <c r="N1736" s="39" t="s">
        <v>17</v>
      </c>
      <c r="O1736" s="39" t="s">
        <v>4383</v>
      </c>
      <c r="P1736" s="39" t="str">
        <f t="shared" ref="P1736:P1799" si="27">_xlfn.XLOOKUP(O1736,$X$12:$X$14,$Z$12:$Z$14)</f>
        <v>CCM Born Edifici Annex</v>
      </c>
      <c r="Q1736" s="39">
        <v>1</v>
      </c>
      <c r="R1736" s="68" t="s">
        <v>2</v>
      </c>
    </row>
    <row r="1737" spans="1:18" x14ac:dyDescent="0.3">
      <c r="A1737" s="67" t="s">
        <v>6328</v>
      </c>
      <c r="B1737" s="39" t="s">
        <v>4385</v>
      </c>
      <c r="C1737" s="39"/>
      <c r="D1737" s="39"/>
      <c r="E1737" s="39"/>
      <c r="F1737" s="39"/>
      <c r="G1737" s="39"/>
      <c r="H1737" s="39"/>
      <c r="I1737" s="39"/>
      <c r="J1737" s="39"/>
      <c r="K1737" s="39" t="s">
        <v>1135</v>
      </c>
      <c r="L1737" s="39" t="s">
        <v>1136</v>
      </c>
      <c r="M1737" s="39" t="s">
        <v>2991</v>
      </c>
      <c r="N1737" s="39" t="s">
        <v>17</v>
      </c>
      <c r="O1737" s="39" t="s">
        <v>4383</v>
      </c>
      <c r="P1737" s="39" t="str">
        <f t="shared" si="27"/>
        <v>CCM Born Edifici Annex</v>
      </c>
      <c r="Q1737" s="39">
        <v>1</v>
      </c>
      <c r="R1737" s="68" t="s">
        <v>2</v>
      </c>
    </row>
    <row r="1738" spans="1:18" x14ac:dyDescent="0.3">
      <c r="A1738" s="67" t="s">
        <v>6329</v>
      </c>
      <c r="B1738" s="39" t="s">
        <v>4385</v>
      </c>
      <c r="C1738" s="39"/>
      <c r="D1738" s="39"/>
      <c r="E1738" s="39"/>
      <c r="F1738" s="39"/>
      <c r="G1738" s="39"/>
      <c r="H1738" s="39"/>
      <c r="I1738" s="39"/>
      <c r="J1738" s="39"/>
      <c r="K1738" s="39" t="s">
        <v>1135</v>
      </c>
      <c r="L1738" s="39" t="s">
        <v>1136</v>
      </c>
      <c r="M1738" s="39" t="s">
        <v>2991</v>
      </c>
      <c r="N1738" s="39" t="s">
        <v>17</v>
      </c>
      <c r="O1738" s="39" t="s">
        <v>4383</v>
      </c>
      <c r="P1738" s="39" t="str">
        <f t="shared" si="27"/>
        <v>CCM Born Edifici Annex</v>
      </c>
      <c r="Q1738" s="39">
        <v>1</v>
      </c>
      <c r="R1738" s="68" t="s">
        <v>2</v>
      </c>
    </row>
    <row r="1739" spans="1:18" x14ac:dyDescent="0.3">
      <c r="A1739" s="67" t="s">
        <v>6330</v>
      </c>
      <c r="B1739" s="39" t="s">
        <v>4386</v>
      </c>
      <c r="C1739" s="39"/>
      <c r="D1739" s="39"/>
      <c r="E1739" s="39"/>
      <c r="F1739" s="39"/>
      <c r="G1739" s="39"/>
      <c r="H1739" s="39"/>
      <c r="I1739" s="39"/>
      <c r="J1739" s="39"/>
      <c r="K1739" s="39" t="s">
        <v>1135</v>
      </c>
      <c r="L1739" s="39" t="s">
        <v>1136</v>
      </c>
      <c r="M1739" s="39" t="s">
        <v>2991</v>
      </c>
      <c r="N1739" s="39" t="s">
        <v>17</v>
      </c>
      <c r="O1739" s="39" t="s">
        <v>4383</v>
      </c>
      <c r="P1739" s="39" t="str">
        <f t="shared" si="27"/>
        <v>CCM Born Edifici Annex</v>
      </c>
      <c r="Q1739" s="39">
        <v>1</v>
      </c>
      <c r="R1739" s="68" t="s">
        <v>2</v>
      </c>
    </row>
    <row r="1740" spans="1:18" x14ac:dyDescent="0.3">
      <c r="A1740" s="67" t="s">
        <v>6331</v>
      </c>
      <c r="B1740" s="39" t="s">
        <v>4386</v>
      </c>
      <c r="C1740" s="39"/>
      <c r="D1740" s="39"/>
      <c r="E1740" s="39"/>
      <c r="F1740" s="39"/>
      <c r="G1740" s="39"/>
      <c r="H1740" s="39"/>
      <c r="I1740" s="39"/>
      <c r="J1740" s="39"/>
      <c r="K1740" s="39" t="s">
        <v>1135</v>
      </c>
      <c r="L1740" s="39" t="s">
        <v>1136</v>
      </c>
      <c r="M1740" s="39" t="s">
        <v>2991</v>
      </c>
      <c r="N1740" s="39" t="s">
        <v>17</v>
      </c>
      <c r="O1740" s="39" t="s">
        <v>4383</v>
      </c>
      <c r="P1740" s="39" t="str">
        <f t="shared" si="27"/>
        <v>CCM Born Edifici Annex</v>
      </c>
      <c r="Q1740" s="39">
        <v>1</v>
      </c>
      <c r="R1740" s="68" t="s">
        <v>2</v>
      </c>
    </row>
    <row r="1741" spans="1:18" x14ac:dyDescent="0.3">
      <c r="A1741" s="67" t="s">
        <v>6332</v>
      </c>
      <c r="B1741" s="39" t="s">
        <v>4387</v>
      </c>
      <c r="C1741" s="39"/>
      <c r="D1741" s="39"/>
      <c r="E1741" s="39"/>
      <c r="F1741" s="39"/>
      <c r="G1741" s="39"/>
      <c r="H1741" s="39"/>
      <c r="I1741" s="39"/>
      <c r="J1741" s="39"/>
      <c r="K1741" s="39" t="s">
        <v>1135</v>
      </c>
      <c r="L1741" s="39" t="s">
        <v>1136</v>
      </c>
      <c r="M1741" s="39" t="s">
        <v>2991</v>
      </c>
      <c r="N1741" s="39" t="s">
        <v>17</v>
      </c>
      <c r="O1741" s="39" t="s">
        <v>4383</v>
      </c>
      <c r="P1741" s="39" t="str">
        <f t="shared" si="27"/>
        <v>CCM Born Edifici Annex</v>
      </c>
      <c r="Q1741" s="39">
        <v>1</v>
      </c>
      <c r="R1741" s="68" t="s">
        <v>2</v>
      </c>
    </row>
    <row r="1742" spans="1:18" x14ac:dyDescent="0.3">
      <c r="A1742" s="67" t="s">
        <v>6333</v>
      </c>
      <c r="B1742" s="39" t="s">
        <v>4388</v>
      </c>
      <c r="C1742" s="39"/>
      <c r="D1742" s="39"/>
      <c r="E1742" s="39"/>
      <c r="F1742" s="39"/>
      <c r="G1742" s="39"/>
      <c r="H1742" s="39"/>
      <c r="I1742" s="39"/>
      <c r="J1742" s="39"/>
      <c r="K1742" s="39" t="s">
        <v>1135</v>
      </c>
      <c r="L1742" s="39" t="s">
        <v>1136</v>
      </c>
      <c r="M1742" s="39" t="s">
        <v>2991</v>
      </c>
      <c r="N1742" s="39" t="s">
        <v>17</v>
      </c>
      <c r="O1742" s="39" t="s">
        <v>4383</v>
      </c>
      <c r="P1742" s="39" t="str">
        <f t="shared" si="27"/>
        <v>CCM Born Edifici Annex</v>
      </c>
      <c r="Q1742" s="39">
        <v>1</v>
      </c>
      <c r="R1742" s="68" t="s">
        <v>2</v>
      </c>
    </row>
    <row r="1743" spans="1:18" x14ac:dyDescent="0.3">
      <c r="A1743" s="67" t="s">
        <v>6334</v>
      </c>
      <c r="B1743" s="39" t="s">
        <v>4389</v>
      </c>
      <c r="C1743" s="39"/>
      <c r="D1743" s="39"/>
      <c r="E1743" s="39"/>
      <c r="F1743" s="39"/>
      <c r="G1743" s="39"/>
      <c r="H1743" s="39"/>
      <c r="I1743" s="39"/>
      <c r="J1743" s="39"/>
      <c r="K1743" s="39" t="s">
        <v>1135</v>
      </c>
      <c r="L1743" s="39" t="s">
        <v>1136</v>
      </c>
      <c r="M1743" s="39" t="s">
        <v>2991</v>
      </c>
      <c r="N1743" s="39" t="s">
        <v>17</v>
      </c>
      <c r="O1743" s="39" t="s">
        <v>4383</v>
      </c>
      <c r="P1743" s="39" t="str">
        <f t="shared" si="27"/>
        <v>CCM Born Edifici Annex</v>
      </c>
      <c r="Q1743" s="39">
        <v>1</v>
      </c>
      <c r="R1743" s="68" t="s">
        <v>2</v>
      </c>
    </row>
    <row r="1744" spans="1:18" x14ac:dyDescent="0.3">
      <c r="A1744" s="67" t="s">
        <v>6335</v>
      </c>
      <c r="B1744" s="39" t="s">
        <v>4390</v>
      </c>
      <c r="C1744" s="39"/>
      <c r="D1744" s="39"/>
      <c r="E1744" s="39"/>
      <c r="F1744" s="39"/>
      <c r="G1744" s="39"/>
      <c r="H1744" s="39"/>
      <c r="I1744" s="39"/>
      <c r="J1744" s="39"/>
      <c r="K1744" s="39" t="s">
        <v>1135</v>
      </c>
      <c r="L1744" s="39" t="s">
        <v>1136</v>
      </c>
      <c r="M1744" s="39" t="s">
        <v>2991</v>
      </c>
      <c r="N1744" s="39" t="s">
        <v>17</v>
      </c>
      <c r="O1744" s="39" t="s">
        <v>4383</v>
      </c>
      <c r="P1744" s="39" t="str">
        <f t="shared" si="27"/>
        <v>CCM Born Edifici Annex</v>
      </c>
      <c r="Q1744" s="39">
        <v>1</v>
      </c>
      <c r="R1744" s="68" t="s">
        <v>2</v>
      </c>
    </row>
    <row r="1745" spans="1:18" x14ac:dyDescent="0.3">
      <c r="A1745" s="67" t="s">
        <v>6336</v>
      </c>
      <c r="B1745" s="39" t="s">
        <v>4391</v>
      </c>
      <c r="C1745" s="39"/>
      <c r="D1745" s="39"/>
      <c r="E1745" s="39"/>
      <c r="F1745" s="39"/>
      <c r="G1745" s="39"/>
      <c r="H1745" s="39"/>
      <c r="I1745" s="39"/>
      <c r="J1745" s="39"/>
      <c r="K1745" s="39" t="s">
        <v>1135</v>
      </c>
      <c r="L1745" s="39" t="s">
        <v>1136</v>
      </c>
      <c r="M1745" s="39" t="s">
        <v>2991</v>
      </c>
      <c r="N1745" s="39" t="s">
        <v>17</v>
      </c>
      <c r="O1745" s="39" t="s">
        <v>4383</v>
      </c>
      <c r="P1745" s="39" t="str">
        <f t="shared" si="27"/>
        <v>CCM Born Edifici Annex</v>
      </c>
      <c r="Q1745" s="39">
        <v>1</v>
      </c>
      <c r="R1745" s="68" t="s">
        <v>2</v>
      </c>
    </row>
    <row r="1746" spans="1:18" x14ac:dyDescent="0.3">
      <c r="A1746" s="67" t="s">
        <v>6337</v>
      </c>
      <c r="B1746" s="39" t="s">
        <v>4391</v>
      </c>
      <c r="C1746" s="39"/>
      <c r="D1746" s="39"/>
      <c r="E1746" s="39"/>
      <c r="F1746" s="39"/>
      <c r="G1746" s="39"/>
      <c r="H1746" s="39"/>
      <c r="I1746" s="39"/>
      <c r="J1746" s="39"/>
      <c r="K1746" s="39" t="s">
        <v>1135</v>
      </c>
      <c r="L1746" s="39" t="s">
        <v>1136</v>
      </c>
      <c r="M1746" s="39" t="s">
        <v>2991</v>
      </c>
      <c r="N1746" s="39" t="s">
        <v>17</v>
      </c>
      <c r="O1746" s="39" t="s">
        <v>4383</v>
      </c>
      <c r="P1746" s="39" t="str">
        <f t="shared" si="27"/>
        <v>CCM Born Edifici Annex</v>
      </c>
      <c r="Q1746" s="39">
        <v>1</v>
      </c>
      <c r="R1746" s="68" t="s">
        <v>2</v>
      </c>
    </row>
    <row r="1747" spans="1:18" x14ac:dyDescent="0.3">
      <c r="A1747" s="67" t="s">
        <v>6338</v>
      </c>
      <c r="B1747" s="39" t="s">
        <v>4392</v>
      </c>
      <c r="C1747" s="39"/>
      <c r="D1747" s="39"/>
      <c r="E1747" s="39"/>
      <c r="F1747" s="39"/>
      <c r="G1747" s="39"/>
      <c r="H1747" s="39"/>
      <c r="I1747" s="39"/>
      <c r="J1747" s="39"/>
      <c r="K1747" s="39" t="s">
        <v>1135</v>
      </c>
      <c r="L1747" s="39" t="s">
        <v>1136</v>
      </c>
      <c r="M1747" s="39" t="s">
        <v>2991</v>
      </c>
      <c r="N1747" s="39" t="s">
        <v>17</v>
      </c>
      <c r="O1747" s="39" t="s">
        <v>4383</v>
      </c>
      <c r="P1747" s="39" t="str">
        <f t="shared" si="27"/>
        <v>CCM Born Edifici Annex</v>
      </c>
      <c r="Q1747" s="39">
        <v>1</v>
      </c>
      <c r="R1747" s="68" t="s">
        <v>2</v>
      </c>
    </row>
    <row r="1748" spans="1:18" x14ac:dyDescent="0.3">
      <c r="A1748" s="67" t="s">
        <v>6339</v>
      </c>
      <c r="B1748" s="39" t="s">
        <v>4392</v>
      </c>
      <c r="C1748" s="39"/>
      <c r="D1748" s="39"/>
      <c r="E1748" s="39"/>
      <c r="F1748" s="39"/>
      <c r="G1748" s="39"/>
      <c r="H1748" s="39"/>
      <c r="I1748" s="39"/>
      <c r="J1748" s="39"/>
      <c r="K1748" s="39" t="s">
        <v>1135</v>
      </c>
      <c r="L1748" s="39" t="s">
        <v>1136</v>
      </c>
      <c r="M1748" s="39" t="s">
        <v>2991</v>
      </c>
      <c r="N1748" s="39" t="s">
        <v>17</v>
      </c>
      <c r="O1748" s="39" t="s">
        <v>4383</v>
      </c>
      <c r="P1748" s="39" t="str">
        <f t="shared" si="27"/>
        <v>CCM Born Edifici Annex</v>
      </c>
      <c r="Q1748" s="39">
        <v>1</v>
      </c>
      <c r="R1748" s="68" t="s">
        <v>2</v>
      </c>
    </row>
    <row r="1749" spans="1:18" x14ac:dyDescent="0.3">
      <c r="A1749" s="67" t="s">
        <v>6340</v>
      </c>
      <c r="B1749" s="39" t="s">
        <v>4393</v>
      </c>
      <c r="C1749" s="39"/>
      <c r="D1749" s="39"/>
      <c r="E1749" s="39"/>
      <c r="F1749" s="39"/>
      <c r="G1749" s="39"/>
      <c r="H1749" s="39"/>
      <c r="I1749" s="39"/>
      <c r="J1749" s="39"/>
      <c r="K1749" s="39" t="s">
        <v>1135</v>
      </c>
      <c r="L1749" s="39" t="s">
        <v>1136</v>
      </c>
      <c r="M1749" s="39" t="s">
        <v>2991</v>
      </c>
      <c r="N1749" s="39" t="s">
        <v>17</v>
      </c>
      <c r="O1749" s="39" t="s">
        <v>4383</v>
      </c>
      <c r="P1749" s="39" t="str">
        <f t="shared" si="27"/>
        <v>CCM Born Edifici Annex</v>
      </c>
      <c r="Q1749" s="39">
        <v>1</v>
      </c>
      <c r="R1749" s="68" t="s">
        <v>2</v>
      </c>
    </row>
    <row r="1750" spans="1:18" x14ac:dyDescent="0.3">
      <c r="A1750" s="67" t="s">
        <v>6341</v>
      </c>
      <c r="B1750" s="39" t="s">
        <v>4393</v>
      </c>
      <c r="C1750" s="39"/>
      <c r="D1750" s="39"/>
      <c r="E1750" s="39"/>
      <c r="F1750" s="39"/>
      <c r="G1750" s="39"/>
      <c r="H1750" s="39"/>
      <c r="I1750" s="39"/>
      <c r="J1750" s="39"/>
      <c r="K1750" s="39" t="s">
        <v>1135</v>
      </c>
      <c r="L1750" s="39" t="s">
        <v>1136</v>
      </c>
      <c r="M1750" s="39" t="s">
        <v>2991</v>
      </c>
      <c r="N1750" s="39" t="s">
        <v>17</v>
      </c>
      <c r="O1750" s="39" t="s">
        <v>4383</v>
      </c>
      <c r="P1750" s="39" t="str">
        <f t="shared" si="27"/>
        <v>CCM Born Edifici Annex</v>
      </c>
      <c r="Q1750" s="39">
        <v>1</v>
      </c>
      <c r="R1750" s="68" t="s">
        <v>2</v>
      </c>
    </row>
    <row r="1751" spans="1:18" x14ac:dyDescent="0.3">
      <c r="A1751" s="67" t="s">
        <v>6342</v>
      </c>
      <c r="B1751" s="39" t="s">
        <v>4394</v>
      </c>
      <c r="C1751" s="39"/>
      <c r="D1751" s="39"/>
      <c r="E1751" s="39"/>
      <c r="F1751" s="39"/>
      <c r="G1751" s="39"/>
      <c r="H1751" s="39"/>
      <c r="I1751" s="39"/>
      <c r="J1751" s="39"/>
      <c r="K1751" s="39" t="s">
        <v>1135</v>
      </c>
      <c r="L1751" s="39" t="s">
        <v>1136</v>
      </c>
      <c r="M1751" s="39" t="s">
        <v>2991</v>
      </c>
      <c r="N1751" s="39" t="s">
        <v>17</v>
      </c>
      <c r="O1751" s="39" t="s">
        <v>4383</v>
      </c>
      <c r="P1751" s="39" t="str">
        <f t="shared" si="27"/>
        <v>CCM Born Edifici Annex</v>
      </c>
      <c r="Q1751" s="39">
        <v>1</v>
      </c>
      <c r="R1751" s="68" t="s">
        <v>2</v>
      </c>
    </row>
    <row r="1752" spans="1:18" x14ac:dyDescent="0.3">
      <c r="A1752" s="67" t="s">
        <v>6343</v>
      </c>
      <c r="B1752" s="39" t="s">
        <v>4394</v>
      </c>
      <c r="C1752" s="39"/>
      <c r="D1752" s="39"/>
      <c r="E1752" s="39"/>
      <c r="F1752" s="39"/>
      <c r="G1752" s="39"/>
      <c r="H1752" s="39"/>
      <c r="I1752" s="39"/>
      <c r="J1752" s="39"/>
      <c r="K1752" s="39" t="s">
        <v>1135</v>
      </c>
      <c r="L1752" s="39" t="s">
        <v>1136</v>
      </c>
      <c r="M1752" s="39" t="s">
        <v>2991</v>
      </c>
      <c r="N1752" s="39" t="s">
        <v>17</v>
      </c>
      <c r="O1752" s="39" t="s">
        <v>4383</v>
      </c>
      <c r="P1752" s="39" t="str">
        <f t="shared" si="27"/>
        <v>CCM Born Edifici Annex</v>
      </c>
      <c r="Q1752" s="39">
        <v>1</v>
      </c>
      <c r="R1752" s="68" t="s">
        <v>2</v>
      </c>
    </row>
    <row r="1753" spans="1:18" x14ac:dyDescent="0.3">
      <c r="A1753" s="67" t="s">
        <v>6344</v>
      </c>
      <c r="B1753" s="39" t="s">
        <v>4395</v>
      </c>
      <c r="C1753" s="39"/>
      <c r="D1753" s="39"/>
      <c r="E1753" s="39"/>
      <c r="F1753" s="39"/>
      <c r="G1753" s="39"/>
      <c r="H1753" s="39"/>
      <c r="I1753" s="39"/>
      <c r="J1753" s="39"/>
      <c r="K1753" s="39" t="s">
        <v>1135</v>
      </c>
      <c r="L1753" s="39" t="s">
        <v>1136</v>
      </c>
      <c r="M1753" s="39" t="s">
        <v>2991</v>
      </c>
      <c r="N1753" s="39" t="s">
        <v>17</v>
      </c>
      <c r="O1753" s="39" t="s">
        <v>4383</v>
      </c>
      <c r="P1753" s="39" t="str">
        <f t="shared" si="27"/>
        <v>CCM Born Edifici Annex</v>
      </c>
      <c r="Q1753" s="39">
        <v>1</v>
      </c>
      <c r="R1753" s="68" t="s">
        <v>2</v>
      </c>
    </row>
    <row r="1754" spans="1:18" x14ac:dyDescent="0.3">
      <c r="A1754" s="67" t="s">
        <v>6345</v>
      </c>
      <c r="B1754" s="39" t="s">
        <v>4395</v>
      </c>
      <c r="C1754" s="39"/>
      <c r="D1754" s="39"/>
      <c r="E1754" s="39"/>
      <c r="F1754" s="39"/>
      <c r="G1754" s="39"/>
      <c r="H1754" s="39"/>
      <c r="I1754" s="39"/>
      <c r="J1754" s="39"/>
      <c r="K1754" s="39" t="s">
        <v>1135</v>
      </c>
      <c r="L1754" s="39" t="s">
        <v>1136</v>
      </c>
      <c r="M1754" s="39" t="s">
        <v>2991</v>
      </c>
      <c r="N1754" s="39" t="s">
        <v>17</v>
      </c>
      <c r="O1754" s="39" t="s">
        <v>4383</v>
      </c>
      <c r="P1754" s="39" t="str">
        <f t="shared" si="27"/>
        <v>CCM Born Edifici Annex</v>
      </c>
      <c r="Q1754" s="39">
        <v>1</v>
      </c>
      <c r="R1754" s="68" t="s">
        <v>2</v>
      </c>
    </row>
    <row r="1755" spans="1:18" x14ac:dyDescent="0.3">
      <c r="A1755" s="67" t="s">
        <v>6346</v>
      </c>
      <c r="B1755" s="39" t="s">
        <v>4396</v>
      </c>
      <c r="C1755" s="39"/>
      <c r="D1755" s="39"/>
      <c r="E1755" s="39"/>
      <c r="F1755" s="39"/>
      <c r="G1755" s="39"/>
      <c r="H1755" s="39"/>
      <c r="I1755" s="39"/>
      <c r="J1755" s="39"/>
      <c r="K1755" s="39" t="s">
        <v>1135</v>
      </c>
      <c r="L1755" s="39" t="s">
        <v>1136</v>
      </c>
      <c r="M1755" s="39" t="s">
        <v>2991</v>
      </c>
      <c r="N1755" s="39" t="s">
        <v>17</v>
      </c>
      <c r="O1755" s="39" t="s">
        <v>4383</v>
      </c>
      <c r="P1755" s="39" t="str">
        <f t="shared" si="27"/>
        <v>CCM Born Edifici Annex</v>
      </c>
      <c r="Q1755" s="39">
        <v>1</v>
      </c>
      <c r="R1755" s="68" t="s">
        <v>2</v>
      </c>
    </row>
    <row r="1756" spans="1:18" x14ac:dyDescent="0.3">
      <c r="A1756" s="67" t="s">
        <v>6347</v>
      </c>
      <c r="B1756" s="39" t="s">
        <v>4396</v>
      </c>
      <c r="C1756" s="39"/>
      <c r="D1756" s="39"/>
      <c r="E1756" s="39"/>
      <c r="F1756" s="39"/>
      <c r="G1756" s="39"/>
      <c r="H1756" s="39"/>
      <c r="I1756" s="39"/>
      <c r="J1756" s="39"/>
      <c r="K1756" s="39" t="s">
        <v>1135</v>
      </c>
      <c r="L1756" s="39" t="s">
        <v>1136</v>
      </c>
      <c r="M1756" s="39" t="s">
        <v>2991</v>
      </c>
      <c r="N1756" s="39" t="s">
        <v>17</v>
      </c>
      <c r="O1756" s="39" t="s">
        <v>4383</v>
      </c>
      <c r="P1756" s="39" t="str">
        <f t="shared" si="27"/>
        <v>CCM Born Edifici Annex</v>
      </c>
      <c r="Q1756" s="39">
        <v>1</v>
      </c>
      <c r="R1756" s="68" t="s">
        <v>2</v>
      </c>
    </row>
    <row r="1757" spans="1:18" x14ac:dyDescent="0.3">
      <c r="A1757" s="67" t="s">
        <v>6348</v>
      </c>
      <c r="B1757" s="39" t="s">
        <v>4397</v>
      </c>
      <c r="C1757" s="39"/>
      <c r="D1757" s="39"/>
      <c r="E1757" s="39"/>
      <c r="F1757" s="39"/>
      <c r="G1757" s="39"/>
      <c r="H1757" s="39"/>
      <c r="I1757" s="39"/>
      <c r="J1757" s="39"/>
      <c r="K1757" s="39" t="s">
        <v>1135</v>
      </c>
      <c r="L1757" s="39" t="s">
        <v>1136</v>
      </c>
      <c r="M1757" s="39" t="s">
        <v>2991</v>
      </c>
      <c r="N1757" s="39" t="s">
        <v>17</v>
      </c>
      <c r="O1757" s="39" t="s">
        <v>4383</v>
      </c>
      <c r="P1757" s="39" t="str">
        <f t="shared" si="27"/>
        <v>CCM Born Edifici Annex</v>
      </c>
      <c r="Q1757" s="39">
        <v>1</v>
      </c>
      <c r="R1757" s="68" t="s">
        <v>2</v>
      </c>
    </row>
    <row r="1758" spans="1:18" x14ac:dyDescent="0.3">
      <c r="A1758" s="67" t="s">
        <v>6349</v>
      </c>
      <c r="B1758" s="39" t="s">
        <v>4398</v>
      </c>
      <c r="C1758" s="39"/>
      <c r="D1758" s="39"/>
      <c r="E1758" s="39"/>
      <c r="F1758" s="39"/>
      <c r="G1758" s="39"/>
      <c r="H1758" s="39"/>
      <c r="I1758" s="39"/>
      <c r="J1758" s="39"/>
      <c r="K1758" s="39" t="s">
        <v>1135</v>
      </c>
      <c r="L1758" s="39" t="s">
        <v>1136</v>
      </c>
      <c r="M1758" s="39" t="s">
        <v>2991</v>
      </c>
      <c r="N1758" s="39" t="s">
        <v>17</v>
      </c>
      <c r="O1758" s="39" t="s">
        <v>4383</v>
      </c>
      <c r="P1758" s="39" t="str">
        <f t="shared" si="27"/>
        <v>CCM Born Edifici Annex</v>
      </c>
      <c r="Q1758" s="39">
        <v>1</v>
      </c>
      <c r="R1758" s="68" t="s">
        <v>2</v>
      </c>
    </row>
    <row r="1759" spans="1:18" x14ac:dyDescent="0.3">
      <c r="A1759" s="67" t="s">
        <v>6350</v>
      </c>
      <c r="B1759" s="39" t="s">
        <v>4399</v>
      </c>
      <c r="C1759" s="39"/>
      <c r="D1759" s="39"/>
      <c r="E1759" s="39"/>
      <c r="F1759" s="39"/>
      <c r="G1759" s="39"/>
      <c r="H1759" s="39"/>
      <c r="I1759" s="39"/>
      <c r="J1759" s="39"/>
      <c r="K1759" s="39" t="s">
        <v>1135</v>
      </c>
      <c r="L1759" s="39" t="s">
        <v>1136</v>
      </c>
      <c r="M1759" s="39" t="s">
        <v>2991</v>
      </c>
      <c r="N1759" s="39" t="s">
        <v>17</v>
      </c>
      <c r="O1759" s="39" t="s">
        <v>4383</v>
      </c>
      <c r="P1759" s="39" t="str">
        <f t="shared" si="27"/>
        <v>CCM Born Edifici Annex</v>
      </c>
      <c r="Q1759" s="39">
        <v>1</v>
      </c>
      <c r="R1759" s="68" t="s">
        <v>2</v>
      </c>
    </row>
    <row r="1760" spans="1:18" x14ac:dyDescent="0.3">
      <c r="A1760" s="67" t="s">
        <v>6351</v>
      </c>
      <c r="B1760" s="39" t="s">
        <v>4400</v>
      </c>
      <c r="C1760" s="39"/>
      <c r="D1760" s="39"/>
      <c r="E1760" s="39"/>
      <c r="F1760" s="39"/>
      <c r="G1760" s="39"/>
      <c r="H1760" s="39"/>
      <c r="I1760" s="39"/>
      <c r="J1760" s="39"/>
      <c r="K1760" s="39" t="s">
        <v>1135</v>
      </c>
      <c r="L1760" s="39" t="s">
        <v>1136</v>
      </c>
      <c r="M1760" s="39" t="s">
        <v>2991</v>
      </c>
      <c r="N1760" s="39" t="s">
        <v>17</v>
      </c>
      <c r="O1760" s="39" t="s">
        <v>4383</v>
      </c>
      <c r="P1760" s="39" t="str">
        <f t="shared" si="27"/>
        <v>CCM Born Edifici Annex</v>
      </c>
      <c r="Q1760" s="39">
        <v>1</v>
      </c>
      <c r="R1760" s="68" t="s">
        <v>2</v>
      </c>
    </row>
    <row r="1761" spans="1:18" x14ac:dyDescent="0.3">
      <c r="A1761" s="67" t="s">
        <v>6352</v>
      </c>
      <c r="B1761" s="39" t="s">
        <v>4400</v>
      </c>
      <c r="C1761" s="39"/>
      <c r="D1761" s="39"/>
      <c r="E1761" s="39"/>
      <c r="F1761" s="39"/>
      <c r="G1761" s="39"/>
      <c r="H1761" s="39"/>
      <c r="I1761" s="39"/>
      <c r="J1761" s="39"/>
      <c r="K1761" s="39" t="s">
        <v>1135</v>
      </c>
      <c r="L1761" s="39" t="s">
        <v>1136</v>
      </c>
      <c r="M1761" s="39" t="s">
        <v>2991</v>
      </c>
      <c r="N1761" s="39" t="s">
        <v>17</v>
      </c>
      <c r="O1761" s="39" t="s">
        <v>4383</v>
      </c>
      <c r="P1761" s="39" t="str">
        <f t="shared" si="27"/>
        <v>CCM Born Edifici Annex</v>
      </c>
      <c r="Q1761" s="39">
        <v>1</v>
      </c>
      <c r="R1761" s="68" t="s">
        <v>2</v>
      </c>
    </row>
    <row r="1762" spans="1:18" x14ac:dyDescent="0.3">
      <c r="A1762" s="67" t="s">
        <v>6353</v>
      </c>
      <c r="B1762" s="39" t="s">
        <v>4401</v>
      </c>
      <c r="C1762" s="39"/>
      <c r="D1762" s="39"/>
      <c r="E1762" s="39"/>
      <c r="F1762" s="39"/>
      <c r="G1762" s="39"/>
      <c r="H1762" s="39"/>
      <c r="I1762" s="39"/>
      <c r="J1762" s="39"/>
      <c r="K1762" s="39" t="s">
        <v>1135</v>
      </c>
      <c r="L1762" s="39" t="s">
        <v>1136</v>
      </c>
      <c r="M1762" s="39" t="s">
        <v>2991</v>
      </c>
      <c r="N1762" s="39" t="s">
        <v>17</v>
      </c>
      <c r="O1762" s="39" t="s">
        <v>4383</v>
      </c>
      <c r="P1762" s="39" t="str">
        <f t="shared" si="27"/>
        <v>CCM Born Edifici Annex</v>
      </c>
      <c r="Q1762" s="39">
        <v>1</v>
      </c>
      <c r="R1762" s="68" t="s">
        <v>2</v>
      </c>
    </row>
    <row r="1763" spans="1:18" x14ac:dyDescent="0.3">
      <c r="A1763" s="67" t="s">
        <v>6354</v>
      </c>
      <c r="B1763" s="39" t="s">
        <v>4401</v>
      </c>
      <c r="C1763" s="39"/>
      <c r="D1763" s="39"/>
      <c r="E1763" s="39"/>
      <c r="F1763" s="39"/>
      <c r="G1763" s="39"/>
      <c r="H1763" s="39"/>
      <c r="I1763" s="39"/>
      <c r="J1763" s="39"/>
      <c r="K1763" s="39" t="s">
        <v>1135</v>
      </c>
      <c r="L1763" s="39" t="s">
        <v>1136</v>
      </c>
      <c r="M1763" s="39" t="s">
        <v>2991</v>
      </c>
      <c r="N1763" s="39" t="s">
        <v>17</v>
      </c>
      <c r="O1763" s="39" t="s">
        <v>4383</v>
      </c>
      <c r="P1763" s="39" t="str">
        <f t="shared" si="27"/>
        <v>CCM Born Edifici Annex</v>
      </c>
      <c r="Q1763" s="39">
        <v>1</v>
      </c>
      <c r="R1763" s="68" t="s">
        <v>2</v>
      </c>
    </row>
    <row r="1764" spans="1:18" x14ac:dyDescent="0.3">
      <c r="A1764" s="67" t="s">
        <v>6355</v>
      </c>
      <c r="B1764" s="39" t="s">
        <v>4402</v>
      </c>
      <c r="C1764" s="39"/>
      <c r="D1764" s="39"/>
      <c r="E1764" s="39"/>
      <c r="F1764" s="39"/>
      <c r="G1764" s="39"/>
      <c r="H1764" s="39"/>
      <c r="I1764" s="39"/>
      <c r="J1764" s="39"/>
      <c r="K1764" s="39" t="s">
        <v>169</v>
      </c>
      <c r="L1764" s="39" t="s">
        <v>170</v>
      </c>
      <c r="M1764" s="39" t="s">
        <v>2884</v>
      </c>
      <c r="N1764" s="39" t="s">
        <v>139</v>
      </c>
      <c r="O1764" s="39" t="s">
        <v>4383</v>
      </c>
      <c r="P1764" s="39" t="str">
        <f t="shared" si="27"/>
        <v>CCM Born Edifici Annex</v>
      </c>
      <c r="Q1764" s="39">
        <v>1</v>
      </c>
      <c r="R1764" s="68" t="s">
        <v>2</v>
      </c>
    </row>
    <row r="1765" spans="1:18" x14ac:dyDescent="0.3">
      <c r="A1765" s="67" t="s">
        <v>6356</v>
      </c>
      <c r="B1765" s="39" t="s">
        <v>4403</v>
      </c>
      <c r="C1765" s="39"/>
      <c r="D1765" s="39"/>
      <c r="E1765" s="39"/>
      <c r="F1765" s="39"/>
      <c r="G1765" s="39"/>
      <c r="H1765" s="39"/>
      <c r="I1765" s="39"/>
      <c r="J1765" s="39"/>
      <c r="K1765" s="39" t="s">
        <v>18</v>
      </c>
      <c r="L1765" s="39" t="s">
        <v>19</v>
      </c>
      <c r="M1765" s="39" t="s">
        <v>2991</v>
      </c>
      <c r="N1765" s="39" t="s">
        <v>17</v>
      </c>
      <c r="O1765" s="39" t="s">
        <v>4383</v>
      </c>
      <c r="P1765" s="39" t="str">
        <f t="shared" si="27"/>
        <v>CCM Born Edifici Annex</v>
      </c>
      <c r="Q1765" s="39">
        <v>1</v>
      </c>
      <c r="R1765" s="68" t="s">
        <v>2</v>
      </c>
    </row>
    <row r="1766" spans="1:18" x14ac:dyDescent="0.3">
      <c r="A1766" s="67" t="s">
        <v>6357</v>
      </c>
      <c r="B1766" s="39" t="s">
        <v>4404</v>
      </c>
      <c r="C1766" s="39"/>
      <c r="D1766" s="39"/>
      <c r="E1766" s="39"/>
      <c r="F1766" s="39"/>
      <c r="G1766" s="39"/>
      <c r="H1766" s="39"/>
      <c r="I1766" s="39"/>
      <c r="J1766" s="39"/>
      <c r="K1766" s="39" t="s">
        <v>18</v>
      </c>
      <c r="L1766" s="39" t="s">
        <v>19</v>
      </c>
      <c r="M1766" s="39" t="s">
        <v>2991</v>
      </c>
      <c r="N1766" s="39" t="s">
        <v>17</v>
      </c>
      <c r="O1766" s="39" t="s">
        <v>4383</v>
      </c>
      <c r="P1766" s="39" t="str">
        <f t="shared" si="27"/>
        <v>CCM Born Edifici Annex</v>
      </c>
      <c r="Q1766" s="39">
        <v>1</v>
      </c>
      <c r="R1766" s="68" t="s">
        <v>2</v>
      </c>
    </row>
    <row r="1767" spans="1:18" x14ac:dyDescent="0.3">
      <c r="A1767" s="67" t="s">
        <v>6358</v>
      </c>
      <c r="B1767" s="39" t="s">
        <v>2877</v>
      </c>
      <c r="C1767" s="39"/>
      <c r="D1767" s="39"/>
      <c r="E1767" s="39"/>
      <c r="F1767" s="39"/>
      <c r="G1767" s="39"/>
      <c r="H1767" s="39"/>
      <c r="I1767" s="39"/>
      <c r="J1767" s="39"/>
      <c r="K1767" s="39" t="s">
        <v>542</v>
      </c>
      <c r="L1767" s="39" t="s">
        <v>543</v>
      </c>
      <c r="M1767" s="39" t="s">
        <v>2878</v>
      </c>
      <c r="N1767" s="39" t="s">
        <v>541</v>
      </c>
      <c r="O1767" s="39" t="s">
        <v>4383</v>
      </c>
      <c r="P1767" s="39" t="str">
        <f t="shared" si="27"/>
        <v>CCM Born Edifici Annex</v>
      </c>
      <c r="Q1767" s="39">
        <v>1</v>
      </c>
      <c r="R1767" s="68" t="s">
        <v>2</v>
      </c>
    </row>
    <row r="1768" spans="1:18" x14ac:dyDescent="0.3">
      <c r="A1768" s="67" t="s">
        <v>6359</v>
      </c>
      <c r="B1768" s="39" t="s">
        <v>4405</v>
      </c>
      <c r="C1768" s="39"/>
      <c r="D1768" s="39"/>
      <c r="E1768" s="39"/>
      <c r="F1768" s="39"/>
      <c r="G1768" s="39"/>
      <c r="H1768" s="39"/>
      <c r="I1768" s="39"/>
      <c r="J1768" s="39"/>
      <c r="K1768" s="39" t="s">
        <v>32</v>
      </c>
      <c r="L1768" s="39" t="s">
        <v>33</v>
      </c>
      <c r="M1768" s="39" t="s">
        <v>2991</v>
      </c>
      <c r="N1768" s="39" t="s">
        <v>17</v>
      </c>
      <c r="O1768" s="39" t="s">
        <v>4383</v>
      </c>
      <c r="P1768" s="39" t="str">
        <f t="shared" si="27"/>
        <v>CCM Born Edifici Annex</v>
      </c>
      <c r="Q1768" s="39">
        <v>1</v>
      </c>
      <c r="R1768" s="68" t="s">
        <v>2</v>
      </c>
    </row>
    <row r="1769" spans="1:18" x14ac:dyDescent="0.3">
      <c r="A1769" s="67" t="s">
        <v>6360</v>
      </c>
      <c r="B1769" s="39" t="s">
        <v>4406</v>
      </c>
      <c r="C1769" s="39"/>
      <c r="D1769" s="39"/>
      <c r="E1769" s="39"/>
      <c r="F1769" s="39"/>
      <c r="G1769" s="39"/>
      <c r="H1769" s="39"/>
      <c r="I1769" s="39"/>
      <c r="J1769" s="39"/>
      <c r="K1769" s="39" t="s">
        <v>32</v>
      </c>
      <c r="L1769" s="39" t="s">
        <v>33</v>
      </c>
      <c r="M1769" s="39" t="s">
        <v>2991</v>
      </c>
      <c r="N1769" s="39" t="s">
        <v>17</v>
      </c>
      <c r="O1769" s="39" t="s">
        <v>4383</v>
      </c>
      <c r="P1769" s="39" t="str">
        <f t="shared" si="27"/>
        <v>CCM Born Edifici Annex</v>
      </c>
      <c r="Q1769" s="39">
        <v>1</v>
      </c>
      <c r="R1769" s="68" t="s">
        <v>2</v>
      </c>
    </row>
    <row r="1770" spans="1:18" x14ac:dyDescent="0.3">
      <c r="A1770" s="67" t="s">
        <v>6361</v>
      </c>
      <c r="B1770" s="39" t="s">
        <v>4407</v>
      </c>
      <c r="C1770" s="39"/>
      <c r="D1770" s="39"/>
      <c r="E1770" s="39"/>
      <c r="F1770" s="39"/>
      <c r="G1770" s="39"/>
      <c r="H1770" s="39"/>
      <c r="I1770" s="39"/>
      <c r="J1770" s="39"/>
      <c r="K1770" s="39" t="s">
        <v>32</v>
      </c>
      <c r="L1770" s="39" t="s">
        <v>33</v>
      </c>
      <c r="M1770" s="39" t="s">
        <v>2991</v>
      </c>
      <c r="N1770" s="39" t="s">
        <v>17</v>
      </c>
      <c r="O1770" s="39" t="s">
        <v>4383</v>
      </c>
      <c r="P1770" s="39" t="str">
        <f t="shared" si="27"/>
        <v>CCM Born Edifici Annex</v>
      </c>
      <c r="Q1770" s="39">
        <v>1</v>
      </c>
      <c r="R1770" s="68" t="s">
        <v>2</v>
      </c>
    </row>
    <row r="1771" spans="1:18" x14ac:dyDescent="0.3">
      <c r="A1771" s="67" t="s">
        <v>6362</v>
      </c>
      <c r="B1771" s="39" t="s">
        <v>4408</v>
      </c>
      <c r="C1771" s="39"/>
      <c r="D1771" s="39"/>
      <c r="E1771" s="39"/>
      <c r="F1771" s="39"/>
      <c r="G1771" s="39"/>
      <c r="H1771" s="39"/>
      <c r="I1771" s="39"/>
      <c r="J1771" s="39"/>
      <c r="K1771" s="39" t="s">
        <v>99</v>
      </c>
      <c r="L1771" s="39" t="s">
        <v>100</v>
      </c>
      <c r="M1771" s="39" t="s">
        <v>2991</v>
      </c>
      <c r="N1771" s="39" t="s">
        <v>17</v>
      </c>
      <c r="O1771" s="39" t="s">
        <v>4383</v>
      </c>
      <c r="P1771" s="39" t="str">
        <f t="shared" si="27"/>
        <v>CCM Born Edifici Annex</v>
      </c>
      <c r="Q1771" s="39">
        <v>1</v>
      </c>
      <c r="R1771" s="68" t="s">
        <v>2</v>
      </c>
    </row>
    <row r="1772" spans="1:18" x14ac:dyDescent="0.3">
      <c r="A1772" s="67" t="s">
        <v>6363</v>
      </c>
      <c r="B1772" s="39" t="s">
        <v>4409</v>
      </c>
      <c r="C1772" s="39"/>
      <c r="D1772" s="39"/>
      <c r="E1772" s="39"/>
      <c r="F1772" s="39"/>
      <c r="G1772" s="39"/>
      <c r="H1772" s="39"/>
      <c r="I1772" s="39"/>
      <c r="J1772" s="39"/>
      <c r="K1772" s="39" t="s">
        <v>513</v>
      </c>
      <c r="L1772" s="39" t="s">
        <v>514</v>
      </c>
      <c r="M1772" s="39" t="s">
        <v>2991</v>
      </c>
      <c r="N1772" s="39" t="s">
        <v>17</v>
      </c>
      <c r="O1772" s="39" t="s">
        <v>4383</v>
      </c>
      <c r="P1772" s="39" t="str">
        <f t="shared" si="27"/>
        <v>CCM Born Edifici Annex</v>
      </c>
      <c r="Q1772" s="39">
        <v>1</v>
      </c>
      <c r="R1772" s="68" t="s">
        <v>2</v>
      </c>
    </row>
    <row r="1773" spans="1:18" x14ac:dyDescent="0.3">
      <c r="A1773" s="67" t="s">
        <v>6364</v>
      </c>
      <c r="B1773" s="39" t="s">
        <v>4410</v>
      </c>
      <c r="C1773" s="39"/>
      <c r="D1773" s="39"/>
      <c r="E1773" s="39"/>
      <c r="F1773" s="39"/>
      <c r="G1773" s="39"/>
      <c r="H1773" s="39"/>
      <c r="I1773" s="39"/>
      <c r="J1773" s="39"/>
      <c r="K1773" s="39" t="s">
        <v>99</v>
      </c>
      <c r="L1773" s="39" t="s">
        <v>100</v>
      </c>
      <c r="M1773" s="39" t="s">
        <v>2991</v>
      </c>
      <c r="N1773" s="39" t="s">
        <v>17</v>
      </c>
      <c r="O1773" s="39" t="s">
        <v>4383</v>
      </c>
      <c r="P1773" s="39" t="str">
        <f t="shared" si="27"/>
        <v>CCM Born Edifici Annex</v>
      </c>
      <c r="Q1773" s="39">
        <v>1</v>
      </c>
      <c r="R1773" s="68" t="s">
        <v>2</v>
      </c>
    </row>
    <row r="1774" spans="1:18" x14ac:dyDescent="0.3">
      <c r="A1774" s="67" t="s">
        <v>6365</v>
      </c>
      <c r="B1774" s="39" t="s">
        <v>4411</v>
      </c>
      <c r="C1774" s="39"/>
      <c r="D1774" s="39"/>
      <c r="E1774" s="39"/>
      <c r="F1774" s="39"/>
      <c r="G1774" s="39"/>
      <c r="H1774" s="39"/>
      <c r="I1774" s="39"/>
      <c r="J1774" s="39"/>
      <c r="K1774" s="39" t="s">
        <v>1130</v>
      </c>
      <c r="L1774" s="39" t="s">
        <v>1131</v>
      </c>
      <c r="M1774" s="39" t="s">
        <v>2991</v>
      </c>
      <c r="N1774" s="39" t="s">
        <v>17</v>
      </c>
      <c r="O1774" s="39" t="s">
        <v>4383</v>
      </c>
      <c r="P1774" s="39" t="str">
        <f t="shared" si="27"/>
        <v>CCM Born Edifici Annex</v>
      </c>
      <c r="Q1774" s="39">
        <v>1</v>
      </c>
      <c r="R1774" s="68" t="s">
        <v>2</v>
      </c>
    </row>
    <row r="1775" spans="1:18" x14ac:dyDescent="0.3">
      <c r="A1775" s="67" t="s">
        <v>6366</v>
      </c>
      <c r="B1775" s="39" t="s">
        <v>4412</v>
      </c>
      <c r="C1775" s="39"/>
      <c r="D1775" s="39"/>
      <c r="E1775" s="39"/>
      <c r="F1775" s="39"/>
      <c r="G1775" s="39"/>
      <c r="H1775" s="39"/>
      <c r="I1775" s="39"/>
      <c r="J1775" s="39"/>
      <c r="K1775" s="39" t="s">
        <v>1130</v>
      </c>
      <c r="L1775" s="39" t="s">
        <v>1131</v>
      </c>
      <c r="M1775" s="39" t="s">
        <v>2991</v>
      </c>
      <c r="N1775" s="39" t="s">
        <v>17</v>
      </c>
      <c r="O1775" s="39" t="s">
        <v>4383</v>
      </c>
      <c r="P1775" s="39" t="str">
        <f t="shared" si="27"/>
        <v>CCM Born Edifici Annex</v>
      </c>
      <c r="Q1775" s="39">
        <v>1</v>
      </c>
      <c r="R1775" s="68" t="s">
        <v>2</v>
      </c>
    </row>
    <row r="1776" spans="1:18" x14ac:dyDescent="0.3">
      <c r="A1776" s="67" t="s">
        <v>6367</v>
      </c>
      <c r="B1776" s="39" t="s">
        <v>4413</v>
      </c>
      <c r="C1776" s="39"/>
      <c r="D1776" s="39"/>
      <c r="E1776" s="39"/>
      <c r="F1776" s="39"/>
      <c r="G1776" s="39"/>
      <c r="H1776" s="39"/>
      <c r="I1776" s="39"/>
      <c r="J1776" s="39"/>
      <c r="K1776" s="39" t="s">
        <v>1130</v>
      </c>
      <c r="L1776" s="39" t="s">
        <v>1131</v>
      </c>
      <c r="M1776" s="39" t="s">
        <v>2991</v>
      </c>
      <c r="N1776" s="39" t="s">
        <v>17</v>
      </c>
      <c r="O1776" s="39" t="s">
        <v>4383</v>
      </c>
      <c r="P1776" s="39" t="str">
        <f t="shared" si="27"/>
        <v>CCM Born Edifici Annex</v>
      </c>
      <c r="Q1776" s="39">
        <v>1</v>
      </c>
      <c r="R1776" s="68" t="s">
        <v>2</v>
      </c>
    </row>
    <row r="1777" spans="1:18" x14ac:dyDescent="0.3">
      <c r="A1777" s="67" t="s">
        <v>6368</v>
      </c>
      <c r="B1777" s="39" t="s">
        <v>4414</v>
      </c>
      <c r="C1777" s="39"/>
      <c r="D1777" s="39"/>
      <c r="E1777" s="39"/>
      <c r="F1777" s="39"/>
      <c r="G1777" s="39"/>
      <c r="H1777" s="39"/>
      <c r="I1777" s="39"/>
      <c r="J1777" s="39"/>
      <c r="K1777" s="39" t="s">
        <v>1130</v>
      </c>
      <c r="L1777" s="39" t="s">
        <v>1131</v>
      </c>
      <c r="M1777" s="39" t="s">
        <v>2991</v>
      </c>
      <c r="N1777" s="39" t="s">
        <v>17</v>
      </c>
      <c r="O1777" s="39" t="s">
        <v>4383</v>
      </c>
      <c r="P1777" s="39" t="str">
        <f t="shared" si="27"/>
        <v>CCM Born Edifici Annex</v>
      </c>
      <c r="Q1777" s="39">
        <v>1</v>
      </c>
      <c r="R1777" s="68" t="s">
        <v>2</v>
      </c>
    </row>
    <row r="1778" spans="1:18" x14ac:dyDescent="0.3">
      <c r="A1778" s="67" t="s">
        <v>6369</v>
      </c>
      <c r="B1778" s="39" t="s">
        <v>4415</v>
      </c>
      <c r="C1778" s="39"/>
      <c r="D1778" s="39"/>
      <c r="E1778" s="39"/>
      <c r="F1778" s="39"/>
      <c r="G1778" s="39"/>
      <c r="H1778" s="39"/>
      <c r="I1778" s="39"/>
      <c r="J1778" s="39"/>
      <c r="K1778" s="39" t="s">
        <v>2897</v>
      </c>
      <c r="L1778" s="39" t="s">
        <v>2133</v>
      </c>
      <c r="M1778" s="39" t="s">
        <v>2985</v>
      </c>
      <c r="N1778" s="39" t="s">
        <v>2133</v>
      </c>
      <c r="O1778" s="39" t="s">
        <v>4383</v>
      </c>
      <c r="P1778" s="39" t="str">
        <f t="shared" si="27"/>
        <v>CCM Born Edifici Annex</v>
      </c>
      <c r="Q1778" s="39">
        <v>1</v>
      </c>
      <c r="R1778" s="68" t="s">
        <v>2</v>
      </c>
    </row>
    <row r="1779" spans="1:18" x14ac:dyDescent="0.3">
      <c r="A1779" s="67" t="s">
        <v>6370</v>
      </c>
      <c r="B1779" s="39" t="s">
        <v>4416</v>
      </c>
      <c r="C1779" s="39"/>
      <c r="D1779" s="39"/>
      <c r="E1779" s="39"/>
      <c r="F1779" s="39"/>
      <c r="G1779" s="39"/>
      <c r="H1779" s="39"/>
      <c r="I1779" s="39"/>
      <c r="J1779" s="39"/>
      <c r="K1779" s="39" t="s">
        <v>343</v>
      </c>
      <c r="L1779" s="39" t="s">
        <v>344</v>
      </c>
      <c r="M1779" s="39" t="s">
        <v>2973</v>
      </c>
      <c r="N1779" s="39" t="s">
        <v>335</v>
      </c>
      <c r="O1779" s="39" t="s">
        <v>4383</v>
      </c>
      <c r="P1779" s="39" t="str">
        <f t="shared" si="27"/>
        <v>CCM Born Edifici Annex</v>
      </c>
      <c r="Q1779" s="39">
        <v>1</v>
      </c>
      <c r="R1779" s="68" t="s">
        <v>2</v>
      </c>
    </row>
    <row r="1780" spans="1:18" x14ac:dyDescent="0.3">
      <c r="A1780" s="67" t="s">
        <v>6371</v>
      </c>
      <c r="B1780" s="39" t="s">
        <v>4417</v>
      </c>
      <c r="C1780" s="39"/>
      <c r="D1780" s="39"/>
      <c r="E1780" s="39"/>
      <c r="F1780" s="39"/>
      <c r="G1780" s="39"/>
      <c r="H1780" s="39"/>
      <c r="I1780" s="39"/>
      <c r="J1780" s="39"/>
      <c r="K1780" s="39" t="s">
        <v>336</v>
      </c>
      <c r="L1780" s="39" t="s">
        <v>337</v>
      </c>
      <c r="M1780" s="39" t="s">
        <v>2973</v>
      </c>
      <c r="N1780" s="39" t="s">
        <v>335</v>
      </c>
      <c r="O1780" s="39" t="s">
        <v>4383</v>
      </c>
      <c r="P1780" s="39" t="str">
        <f t="shared" si="27"/>
        <v>CCM Born Edifici Annex</v>
      </c>
      <c r="Q1780" s="39">
        <v>1</v>
      </c>
      <c r="R1780" s="68" t="s">
        <v>2</v>
      </c>
    </row>
    <row r="1781" spans="1:18" x14ac:dyDescent="0.3">
      <c r="A1781" s="67" t="s">
        <v>6372</v>
      </c>
      <c r="B1781" s="39" t="s">
        <v>4418</v>
      </c>
      <c r="C1781" s="39"/>
      <c r="D1781" s="39"/>
      <c r="E1781" s="39"/>
      <c r="F1781" s="39"/>
      <c r="G1781" s="39"/>
      <c r="H1781" s="39"/>
      <c r="I1781" s="39"/>
      <c r="J1781" s="39"/>
      <c r="K1781" s="39" t="s">
        <v>343</v>
      </c>
      <c r="L1781" s="39" t="s">
        <v>344</v>
      </c>
      <c r="M1781" s="39" t="s">
        <v>2973</v>
      </c>
      <c r="N1781" s="39" t="s">
        <v>335</v>
      </c>
      <c r="O1781" s="39" t="s">
        <v>4383</v>
      </c>
      <c r="P1781" s="39" t="str">
        <f t="shared" si="27"/>
        <v>CCM Born Edifici Annex</v>
      </c>
      <c r="Q1781" s="39">
        <v>1</v>
      </c>
      <c r="R1781" s="68" t="s">
        <v>2</v>
      </c>
    </row>
    <row r="1782" spans="1:18" x14ac:dyDescent="0.3">
      <c r="A1782" s="67" t="s">
        <v>6373</v>
      </c>
      <c r="B1782" s="39" t="s">
        <v>4419</v>
      </c>
      <c r="C1782" s="39"/>
      <c r="D1782" s="39"/>
      <c r="E1782" s="39"/>
      <c r="F1782" s="39"/>
      <c r="G1782" s="39"/>
      <c r="H1782" s="39"/>
      <c r="I1782" s="39"/>
      <c r="J1782" s="39"/>
      <c r="K1782" s="39" t="s">
        <v>343</v>
      </c>
      <c r="L1782" s="39" t="s">
        <v>344</v>
      </c>
      <c r="M1782" s="39" t="s">
        <v>2973</v>
      </c>
      <c r="N1782" s="39" t="s">
        <v>335</v>
      </c>
      <c r="O1782" s="39" t="s">
        <v>4383</v>
      </c>
      <c r="P1782" s="39" t="str">
        <f t="shared" si="27"/>
        <v>CCM Born Edifici Annex</v>
      </c>
      <c r="Q1782" s="39">
        <v>1</v>
      </c>
      <c r="R1782" s="68" t="s">
        <v>2</v>
      </c>
    </row>
    <row r="1783" spans="1:18" x14ac:dyDescent="0.3">
      <c r="A1783" s="67" t="s">
        <v>6374</v>
      </c>
      <c r="B1783" s="39" t="s">
        <v>4420</v>
      </c>
      <c r="C1783" s="39"/>
      <c r="D1783" s="39"/>
      <c r="E1783" s="39"/>
      <c r="F1783" s="39"/>
      <c r="G1783" s="39"/>
      <c r="H1783" s="39"/>
      <c r="I1783" s="39"/>
      <c r="J1783" s="39"/>
      <c r="K1783" s="39" t="s">
        <v>343</v>
      </c>
      <c r="L1783" s="39" t="s">
        <v>344</v>
      </c>
      <c r="M1783" s="39" t="s">
        <v>2973</v>
      </c>
      <c r="N1783" s="39" t="s">
        <v>335</v>
      </c>
      <c r="O1783" s="39" t="s">
        <v>4383</v>
      </c>
      <c r="P1783" s="39" t="str">
        <f t="shared" si="27"/>
        <v>CCM Born Edifici Annex</v>
      </c>
      <c r="Q1783" s="39">
        <v>1</v>
      </c>
      <c r="R1783" s="68" t="s">
        <v>2</v>
      </c>
    </row>
    <row r="1784" spans="1:18" x14ac:dyDescent="0.3">
      <c r="A1784" s="67" t="s">
        <v>6375</v>
      </c>
      <c r="B1784" s="39" t="s">
        <v>4421</v>
      </c>
      <c r="C1784" s="39"/>
      <c r="D1784" s="39"/>
      <c r="E1784" s="39"/>
      <c r="F1784" s="39"/>
      <c r="G1784" s="39"/>
      <c r="H1784" s="39"/>
      <c r="I1784" s="39"/>
      <c r="J1784" s="39"/>
      <c r="K1784" s="39" t="s">
        <v>343</v>
      </c>
      <c r="L1784" s="39" t="s">
        <v>344</v>
      </c>
      <c r="M1784" s="39" t="s">
        <v>2973</v>
      </c>
      <c r="N1784" s="39" t="s">
        <v>335</v>
      </c>
      <c r="O1784" s="39" t="s">
        <v>4383</v>
      </c>
      <c r="P1784" s="39" t="str">
        <f t="shared" si="27"/>
        <v>CCM Born Edifici Annex</v>
      </c>
      <c r="Q1784" s="39">
        <v>1</v>
      </c>
      <c r="R1784" s="68" t="s">
        <v>2</v>
      </c>
    </row>
    <row r="1785" spans="1:18" x14ac:dyDescent="0.3">
      <c r="A1785" s="67" t="s">
        <v>6376</v>
      </c>
      <c r="B1785" s="39" t="s">
        <v>4422</v>
      </c>
      <c r="C1785" s="39"/>
      <c r="D1785" s="39"/>
      <c r="E1785" s="39"/>
      <c r="F1785" s="39"/>
      <c r="G1785" s="39"/>
      <c r="H1785" s="39"/>
      <c r="I1785" s="39"/>
      <c r="J1785" s="39"/>
      <c r="K1785" s="39" t="s">
        <v>336</v>
      </c>
      <c r="L1785" s="39" t="s">
        <v>337</v>
      </c>
      <c r="M1785" s="39" t="s">
        <v>2973</v>
      </c>
      <c r="N1785" s="39" t="s">
        <v>335</v>
      </c>
      <c r="O1785" s="39" t="s">
        <v>4383</v>
      </c>
      <c r="P1785" s="39" t="str">
        <f t="shared" si="27"/>
        <v>CCM Born Edifici Annex</v>
      </c>
      <c r="Q1785" s="39">
        <v>1</v>
      </c>
      <c r="R1785" s="68" t="s">
        <v>2</v>
      </c>
    </row>
    <row r="1786" spans="1:18" x14ac:dyDescent="0.3">
      <c r="A1786" s="67" t="s">
        <v>6377</v>
      </c>
      <c r="B1786" s="39" t="s">
        <v>4423</v>
      </c>
      <c r="C1786" s="39"/>
      <c r="D1786" s="39"/>
      <c r="E1786" s="39"/>
      <c r="F1786" s="39"/>
      <c r="G1786" s="39"/>
      <c r="H1786" s="39"/>
      <c r="I1786" s="39"/>
      <c r="J1786" s="39"/>
      <c r="K1786" s="39" t="s">
        <v>343</v>
      </c>
      <c r="L1786" s="39" t="s">
        <v>344</v>
      </c>
      <c r="M1786" s="39" t="s">
        <v>2973</v>
      </c>
      <c r="N1786" s="39" t="s">
        <v>335</v>
      </c>
      <c r="O1786" s="39" t="s">
        <v>4383</v>
      </c>
      <c r="P1786" s="39" t="str">
        <f t="shared" si="27"/>
        <v>CCM Born Edifici Annex</v>
      </c>
      <c r="Q1786" s="39">
        <v>1</v>
      </c>
      <c r="R1786" s="68" t="s">
        <v>2</v>
      </c>
    </row>
    <row r="1787" spans="1:18" x14ac:dyDescent="0.3">
      <c r="A1787" s="67" t="s">
        <v>6378</v>
      </c>
      <c r="B1787" s="39" t="s">
        <v>4424</v>
      </c>
      <c r="C1787" s="39"/>
      <c r="D1787" s="39"/>
      <c r="E1787" s="39"/>
      <c r="F1787" s="39"/>
      <c r="G1787" s="39"/>
      <c r="H1787" s="39"/>
      <c r="I1787" s="39"/>
      <c r="J1787" s="39"/>
      <c r="K1787" s="39" t="s">
        <v>343</v>
      </c>
      <c r="L1787" s="39" t="s">
        <v>344</v>
      </c>
      <c r="M1787" s="39" t="s">
        <v>2973</v>
      </c>
      <c r="N1787" s="39" t="s">
        <v>335</v>
      </c>
      <c r="O1787" s="39" t="s">
        <v>4383</v>
      </c>
      <c r="P1787" s="39" t="str">
        <f t="shared" si="27"/>
        <v>CCM Born Edifici Annex</v>
      </c>
      <c r="Q1787" s="39">
        <v>1</v>
      </c>
      <c r="R1787" s="68" t="s">
        <v>2</v>
      </c>
    </row>
    <row r="1788" spans="1:18" x14ac:dyDescent="0.3">
      <c r="A1788" s="67" t="s">
        <v>6379</v>
      </c>
      <c r="B1788" s="39" t="s">
        <v>4425</v>
      </c>
      <c r="C1788" s="39"/>
      <c r="D1788" s="39"/>
      <c r="E1788" s="39"/>
      <c r="F1788" s="39"/>
      <c r="G1788" s="39"/>
      <c r="H1788" s="39"/>
      <c r="I1788" s="39"/>
      <c r="J1788" s="39"/>
      <c r="K1788" s="39" t="s">
        <v>343</v>
      </c>
      <c r="L1788" s="39" t="s">
        <v>344</v>
      </c>
      <c r="M1788" s="39" t="s">
        <v>2973</v>
      </c>
      <c r="N1788" s="39" t="s">
        <v>335</v>
      </c>
      <c r="O1788" s="39" t="s">
        <v>4383</v>
      </c>
      <c r="P1788" s="39" t="str">
        <f t="shared" si="27"/>
        <v>CCM Born Edifici Annex</v>
      </c>
      <c r="Q1788" s="39">
        <v>1</v>
      </c>
      <c r="R1788" s="68" t="s">
        <v>2</v>
      </c>
    </row>
    <row r="1789" spans="1:18" x14ac:dyDescent="0.3">
      <c r="A1789" s="67" t="s">
        <v>6380</v>
      </c>
      <c r="B1789" s="39" t="s">
        <v>4426</v>
      </c>
      <c r="C1789" s="39"/>
      <c r="D1789" s="39"/>
      <c r="E1789" s="39"/>
      <c r="F1789" s="39"/>
      <c r="G1789" s="39"/>
      <c r="H1789" s="39"/>
      <c r="I1789" s="39"/>
      <c r="J1789" s="39"/>
      <c r="K1789" s="39" t="s">
        <v>336</v>
      </c>
      <c r="L1789" s="39" t="s">
        <v>337</v>
      </c>
      <c r="M1789" s="39" t="s">
        <v>2973</v>
      </c>
      <c r="N1789" s="39" t="s">
        <v>335</v>
      </c>
      <c r="O1789" s="39" t="s">
        <v>4383</v>
      </c>
      <c r="P1789" s="39" t="str">
        <f t="shared" si="27"/>
        <v>CCM Born Edifici Annex</v>
      </c>
      <c r="Q1789" s="39">
        <v>1</v>
      </c>
      <c r="R1789" s="68" t="s">
        <v>2</v>
      </c>
    </row>
    <row r="1790" spans="1:18" x14ac:dyDescent="0.3">
      <c r="A1790" s="67" t="s">
        <v>6381</v>
      </c>
      <c r="B1790" s="39" t="s">
        <v>4427</v>
      </c>
      <c r="C1790" s="39"/>
      <c r="D1790" s="39"/>
      <c r="E1790" s="39"/>
      <c r="F1790" s="39"/>
      <c r="G1790" s="39"/>
      <c r="H1790" s="39"/>
      <c r="I1790" s="39"/>
      <c r="J1790" s="39"/>
      <c r="K1790" s="39" t="s">
        <v>343</v>
      </c>
      <c r="L1790" s="39" t="s">
        <v>344</v>
      </c>
      <c r="M1790" s="39" t="s">
        <v>2973</v>
      </c>
      <c r="N1790" s="39" t="s">
        <v>335</v>
      </c>
      <c r="O1790" s="39" t="s">
        <v>4383</v>
      </c>
      <c r="P1790" s="39" t="str">
        <f t="shared" si="27"/>
        <v>CCM Born Edifici Annex</v>
      </c>
      <c r="Q1790" s="39">
        <v>1</v>
      </c>
      <c r="R1790" s="68" t="s">
        <v>2</v>
      </c>
    </row>
    <row r="1791" spans="1:18" x14ac:dyDescent="0.3">
      <c r="A1791" s="67" t="s">
        <v>6382</v>
      </c>
      <c r="B1791" s="39" t="s">
        <v>4428</v>
      </c>
      <c r="C1791" s="39"/>
      <c r="D1791" s="39"/>
      <c r="E1791" s="39"/>
      <c r="F1791" s="39"/>
      <c r="G1791" s="39"/>
      <c r="H1791" s="39"/>
      <c r="I1791" s="39"/>
      <c r="J1791" s="39"/>
      <c r="K1791" s="39" t="s">
        <v>343</v>
      </c>
      <c r="L1791" s="39" t="s">
        <v>344</v>
      </c>
      <c r="M1791" s="39" t="s">
        <v>2973</v>
      </c>
      <c r="N1791" s="39" t="s">
        <v>335</v>
      </c>
      <c r="O1791" s="39" t="s">
        <v>4383</v>
      </c>
      <c r="P1791" s="39" t="str">
        <f t="shared" si="27"/>
        <v>CCM Born Edifici Annex</v>
      </c>
      <c r="Q1791" s="39">
        <v>1</v>
      </c>
      <c r="R1791" s="68" t="s">
        <v>2</v>
      </c>
    </row>
    <row r="1792" spans="1:18" x14ac:dyDescent="0.3">
      <c r="A1792" s="67" t="s">
        <v>6383</v>
      </c>
      <c r="B1792" s="39" t="s">
        <v>4429</v>
      </c>
      <c r="C1792" s="39"/>
      <c r="D1792" s="39"/>
      <c r="E1792" s="39"/>
      <c r="F1792" s="39"/>
      <c r="G1792" s="39"/>
      <c r="H1792" s="39"/>
      <c r="I1792" s="39"/>
      <c r="J1792" s="39"/>
      <c r="K1792" s="39" t="s">
        <v>343</v>
      </c>
      <c r="L1792" s="39" t="s">
        <v>344</v>
      </c>
      <c r="M1792" s="39" t="s">
        <v>2973</v>
      </c>
      <c r="N1792" s="39" t="s">
        <v>335</v>
      </c>
      <c r="O1792" s="39" t="s">
        <v>4383</v>
      </c>
      <c r="P1792" s="39" t="str">
        <f t="shared" si="27"/>
        <v>CCM Born Edifici Annex</v>
      </c>
      <c r="Q1792" s="39">
        <v>1</v>
      </c>
      <c r="R1792" s="68" t="s">
        <v>2</v>
      </c>
    </row>
    <row r="1793" spans="1:18" x14ac:dyDescent="0.3">
      <c r="A1793" s="67" t="s">
        <v>6384</v>
      </c>
      <c r="B1793" s="39" t="s">
        <v>4430</v>
      </c>
      <c r="C1793" s="39"/>
      <c r="D1793" s="39"/>
      <c r="E1793" s="39"/>
      <c r="F1793" s="39"/>
      <c r="G1793" s="39"/>
      <c r="H1793" s="39"/>
      <c r="I1793" s="39"/>
      <c r="J1793" s="39"/>
      <c r="K1793" s="39" t="s">
        <v>336</v>
      </c>
      <c r="L1793" s="39" t="s">
        <v>337</v>
      </c>
      <c r="M1793" s="39" t="s">
        <v>2973</v>
      </c>
      <c r="N1793" s="39" t="s">
        <v>335</v>
      </c>
      <c r="O1793" s="39" t="s">
        <v>4383</v>
      </c>
      <c r="P1793" s="39" t="str">
        <f t="shared" si="27"/>
        <v>CCM Born Edifici Annex</v>
      </c>
      <c r="Q1793" s="39">
        <v>1</v>
      </c>
      <c r="R1793" s="68" t="s">
        <v>2</v>
      </c>
    </row>
    <row r="1794" spans="1:18" x14ac:dyDescent="0.3">
      <c r="A1794" s="67" t="s">
        <v>6385</v>
      </c>
      <c r="B1794" s="39" t="s">
        <v>4431</v>
      </c>
      <c r="C1794" s="39"/>
      <c r="D1794" s="39"/>
      <c r="E1794" s="39"/>
      <c r="F1794" s="39"/>
      <c r="G1794" s="39"/>
      <c r="H1794" s="39"/>
      <c r="I1794" s="39"/>
      <c r="J1794" s="39"/>
      <c r="K1794" s="39" t="s">
        <v>336</v>
      </c>
      <c r="L1794" s="39" t="s">
        <v>337</v>
      </c>
      <c r="M1794" s="39" t="s">
        <v>2973</v>
      </c>
      <c r="N1794" s="39" t="s">
        <v>335</v>
      </c>
      <c r="O1794" s="39" t="s">
        <v>4383</v>
      </c>
      <c r="P1794" s="39" t="str">
        <f t="shared" si="27"/>
        <v>CCM Born Edifici Annex</v>
      </c>
      <c r="Q1794" s="39">
        <v>1</v>
      </c>
      <c r="R1794" s="68" t="s">
        <v>2</v>
      </c>
    </row>
    <row r="1795" spans="1:18" x14ac:dyDescent="0.3">
      <c r="A1795" s="67" t="s">
        <v>6386</v>
      </c>
      <c r="B1795" s="39" t="s">
        <v>4432</v>
      </c>
      <c r="C1795" s="39"/>
      <c r="D1795" s="39"/>
      <c r="E1795" s="39"/>
      <c r="F1795" s="39"/>
      <c r="G1795" s="39"/>
      <c r="H1795" s="39"/>
      <c r="I1795" s="39"/>
      <c r="J1795" s="39"/>
      <c r="K1795" s="39" t="s">
        <v>343</v>
      </c>
      <c r="L1795" s="39" t="s">
        <v>344</v>
      </c>
      <c r="M1795" s="39" t="s">
        <v>2973</v>
      </c>
      <c r="N1795" s="39" t="s">
        <v>335</v>
      </c>
      <c r="O1795" s="39" t="s">
        <v>4383</v>
      </c>
      <c r="P1795" s="39" t="str">
        <f t="shared" si="27"/>
        <v>CCM Born Edifici Annex</v>
      </c>
      <c r="Q1795" s="39">
        <v>1</v>
      </c>
      <c r="R1795" s="68" t="s">
        <v>2</v>
      </c>
    </row>
    <row r="1796" spans="1:18" x14ac:dyDescent="0.3">
      <c r="A1796" s="67" t="s">
        <v>6387</v>
      </c>
      <c r="B1796" s="39" t="s">
        <v>4433</v>
      </c>
      <c r="C1796" s="39"/>
      <c r="D1796" s="39"/>
      <c r="E1796" s="39"/>
      <c r="F1796" s="39"/>
      <c r="G1796" s="39"/>
      <c r="H1796" s="39"/>
      <c r="I1796" s="39"/>
      <c r="J1796" s="39"/>
      <c r="K1796" s="39" t="s">
        <v>336</v>
      </c>
      <c r="L1796" s="39" t="s">
        <v>337</v>
      </c>
      <c r="M1796" s="39" t="s">
        <v>2973</v>
      </c>
      <c r="N1796" s="39" t="s">
        <v>335</v>
      </c>
      <c r="O1796" s="39" t="s">
        <v>4383</v>
      </c>
      <c r="P1796" s="39" t="str">
        <f t="shared" si="27"/>
        <v>CCM Born Edifici Annex</v>
      </c>
      <c r="Q1796" s="39">
        <v>1</v>
      </c>
      <c r="R1796" s="68" t="s">
        <v>2</v>
      </c>
    </row>
    <row r="1797" spans="1:18" x14ac:dyDescent="0.3">
      <c r="A1797" s="67" t="s">
        <v>6388</v>
      </c>
      <c r="B1797" s="39" t="s">
        <v>4434</v>
      </c>
      <c r="C1797" s="39"/>
      <c r="D1797" s="39"/>
      <c r="E1797" s="39"/>
      <c r="F1797" s="39"/>
      <c r="G1797" s="39"/>
      <c r="H1797" s="39"/>
      <c r="I1797" s="39"/>
      <c r="J1797" s="39"/>
      <c r="K1797" s="39" t="s">
        <v>343</v>
      </c>
      <c r="L1797" s="39" t="s">
        <v>344</v>
      </c>
      <c r="M1797" s="39" t="s">
        <v>2973</v>
      </c>
      <c r="N1797" s="39" t="s">
        <v>335</v>
      </c>
      <c r="O1797" s="39" t="s">
        <v>4383</v>
      </c>
      <c r="P1797" s="39" t="str">
        <f t="shared" si="27"/>
        <v>CCM Born Edifici Annex</v>
      </c>
      <c r="Q1797" s="39">
        <v>1</v>
      </c>
      <c r="R1797" s="68" t="s">
        <v>2</v>
      </c>
    </row>
    <row r="1798" spans="1:18" x14ac:dyDescent="0.3">
      <c r="A1798" s="67" t="s">
        <v>6389</v>
      </c>
      <c r="B1798" s="39" t="s">
        <v>4435</v>
      </c>
      <c r="C1798" s="39"/>
      <c r="D1798" s="39"/>
      <c r="E1798" s="39"/>
      <c r="F1798" s="39"/>
      <c r="G1798" s="39"/>
      <c r="H1798" s="39"/>
      <c r="I1798" s="39"/>
      <c r="J1798" s="39"/>
      <c r="K1798" s="39" t="s">
        <v>343</v>
      </c>
      <c r="L1798" s="39" t="s">
        <v>344</v>
      </c>
      <c r="M1798" s="39" t="s">
        <v>2973</v>
      </c>
      <c r="N1798" s="39" t="s">
        <v>335</v>
      </c>
      <c r="O1798" s="39" t="s">
        <v>4383</v>
      </c>
      <c r="P1798" s="39" t="str">
        <f t="shared" si="27"/>
        <v>CCM Born Edifici Annex</v>
      </c>
      <c r="Q1798" s="39">
        <v>1</v>
      </c>
      <c r="R1798" s="68" t="s">
        <v>2</v>
      </c>
    </row>
    <row r="1799" spans="1:18" x14ac:dyDescent="0.3">
      <c r="A1799" s="67" t="s">
        <v>6390</v>
      </c>
      <c r="B1799" s="39" t="s">
        <v>4436</v>
      </c>
      <c r="C1799" s="39"/>
      <c r="D1799" s="39"/>
      <c r="E1799" s="39"/>
      <c r="F1799" s="39"/>
      <c r="G1799" s="39"/>
      <c r="H1799" s="39"/>
      <c r="I1799" s="39"/>
      <c r="J1799" s="39"/>
      <c r="K1799" s="39" t="s">
        <v>336</v>
      </c>
      <c r="L1799" s="39" t="s">
        <v>337</v>
      </c>
      <c r="M1799" s="39" t="s">
        <v>2973</v>
      </c>
      <c r="N1799" s="39" t="s">
        <v>335</v>
      </c>
      <c r="O1799" s="39" t="s">
        <v>4383</v>
      </c>
      <c r="P1799" s="39" t="str">
        <f t="shared" si="27"/>
        <v>CCM Born Edifici Annex</v>
      </c>
      <c r="Q1799" s="39">
        <v>1</v>
      </c>
      <c r="R1799" s="68" t="s">
        <v>2</v>
      </c>
    </row>
    <row r="1800" spans="1:18" x14ac:dyDescent="0.3">
      <c r="A1800" s="67" t="s">
        <v>6391</v>
      </c>
      <c r="B1800" s="39" t="s">
        <v>4437</v>
      </c>
      <c r="C1800" s="39"/>
      <c r="D1800" s="39"/>
      <c r="E1800" s="39"/>
      <c r="F1800" s="39"/>
      <c r="G1800" s="39"/>
      <c r="H1800" s="39"/>
      <c r="I1800" s="39"/>
      <c r="J1800" s="39"/>
      <c r="K1800" s="39" t="s">
        <v>343</v>
      </c>
      <c r="L1800" s="39" t="s">
        <v>344</v>
      </c>
      <c r="M1800" s="39" t="s">
        <v>2973</v>
      </c>
      <c r="N1800" s="39" t="s">
        <v>335</v>
      </c>
      <c r="O1800" s="39" t="s">
        <v>4383</v>
      </c>
      <c r="P1800" s="39" t="str">
        <f t="shared" ref="P1800:P1863" si="28">_xlfn.XLOOKUP(O1800,$X$12:$X$14,$Z$12:$Z$14)</f>
        <v>CCM Born Edifici Annex</v>
      </c>
      <c r="Q1800" s="39">
        <v>1</v>
      </c>
      <c r="R1800" s="68" t="s">
        <v>2</v>
      </c>
    </row>
    <row r="1801" spans="1:18" x14ac:dyDescent="0.3">
      <c r="A1801" s="67" t="s">
        <v>6392</v>
      </c>
      <c r="B1801" s="39" t="s">
        <v>4438</v>
      </c>
      <c r="C1801" s="39"/>
      <c r="D1801" s="39"/>
      <c r="E1801" s="39"/>
      <c r="F1801" s="39"/>
      <c r="G1801" s="39"/>
      <c r="H1801" s="39"/>
      <c r="I1801" s="39"/>
      <c r="J1801" s="39"/>
      <c r="K1801" s="39" t="s">
        <v>343</v>
      </c>
      <c r="L1801" s="39" t="s">
        <v>344</v>
      </c>
      <c r="M1801" s="39" t="s">
        <v>2973</v>
      </c>
      <c r="N1801" s="39" t="s">
        <v>335</v>
      </c>
      <c r="O1801" s="39" t="s">
        <v>4383</v>
      </c>
      <c r="P1801" s="39" t="str">
        <f t="shared" si="28"/>
        <v>CCM Born Edifici Annex</v>
      </c>
      <c r="Q1801" s="39">
        <v>1</v>
      </c>
      <c r="R1801" s="68" t="s">
        <v>2</v>
      </c>
    </row>
    <row r="1802" spans="1:18" x14ac:dyDescent="0.3">
      <c r="A1802" s="67" t="s">
        <v>6393</v>
      </c>
      <c r="B1802" s="39" t="s">
        <v>4439</v>
      </c>
      <c r="C1802" s="39"/>
      <c r="D1802" s="39"/>
      <c r="E1802" s="39"/>
      <c r="F1802" s="39"/>
      <c r="G1802" s="39"/>
      <c r="H1802" s="39"/>
      <c r="I1802" s="39"/>
      <c r="J1802" s="39"/>
      <c r="K1802" s="39" t="s">
        <v>336</v>
      </c>
      <c r="L1802" s="39" t="s">
        <v>337</v>
      </c>
      <c r="M1802" s="39" t="s">
        <v>2973</v>
      </c>
      <c r="N1802" s="39" t="s">
        <v>335</v>
      </c>
      <c r="O1802" s="39" t="s">
        <v>4383</v>
      </c>
      <c r="P1802" s="39" t="str">
        <f t="shared" si="28"/>
        <v>CCM Born Edifici Annex</v>
      </c>
      <c r="Q1802" s="39">
        <v>1</v>
      </c>
      <c r="R1802" s="68" t="s">
        <v>2</v>
      </c>
    </row>
    <row r="1803" spans="1:18" x14ac:dyDescent="0.3">
      <c r="A1803" s="67" t="s">
        <v>6394</v>
      </c>
      <c r="B1803" s="39" t="s">
        <v>4440</v>
      </c>
      <c r="C1803" s="39"/>
      <c r="D1803" s="39"/>
      <c r="E1803" s="39"/>
      <c r="F1803" s="39"/>
      <c r="G1803" s="39"/>
      <c r="H1803" s="39"/>
      <c r="I1803" s="39"/>
      <c r="J1803" s="39"/>
      <c r="K1803" s="39" t="s">
        <v>640</v>
      </c>
      <c r="L1803" s="39" t="s">
        <v>641</v>
      </c>
      <c r="M1803" s="39" t="s">
        <v>2991</v>
      </c>
      <c r="N1803" s="39" t="s">
        <v>17</v>
      </c>
      <c r="O1803" s="39" t="s">
        <v>4383</v>
      </c>
      <c r="P1803" s="39" t="str">
        <f t="shared" si="28"/>
        <v>CCM Born Edifici Annex</v>
      </c>
      <c r="Q1803" s="39">
        <v>1</v>
      </c>
      <c r="R1803" s="68" t="s">
        <v>2</v>
      </c>
    </row>
    <row r="1804" spans="1:18" x14ac:dyDescent="0.3">
      <c r="A1804" s="67" t="s">
        <v>6395</v>
      </c>
      <c r="B1804" s="39" t="s">
        <v>4143</v>
      </c>
      <c r="C1804" s="39"/>
      <c r="D1804" s="39"/>
      <c r="E1804" s="39"/>
      <c r="F1804" s="39"/>
      <c r="G1804" s="39"/>
      <c r="H1804" s="39"/>
      <c r="I1804" s="39"/>
      <c r="J1804" s="39"/>
      <c r="K1804" s="39" t="s">
        <v>6736</v>
      </c>
      <c r="L1804" s="39" t="s">
        <v>6737</v>
      </c>
      <c r="M1804" s="39" t="s">
        <v>2991</v>
      </c>
      <c r="N1804" s="39" t="s">
        <v>17</v>
      </c>
      <c r="O1804" s="39" t="s">
        <v>4383</v>
      </c>
      <c r="P1804" s="39" t="str">
        <f t="shared" si="28"/>
        <v>CCM Born Edifici Annex</v>
      </c>
      <c r="Q1804" s="39">
        <v>1</v>
      </c>
      <c r="R1804" s="68" t="s">
        <v>2</v>
      </c>
    </row>
    <row r="1805" spans="1:18" x14ac:dyDescent="0.3">
      <c r="A1805" s="67" t="s">
        <v>6396</v>
      </c>
      <c r="B1805" s="39" t="s">
        <v>4440</v>
      </c>
      <c r="C1805" s="39"/>
      <c r="D1805" s="39"/>
      <c r="E1805" s="39"/>
      <c r="F1805" s="39"/>
      <c r="G1805" s="39"/>
      <c r="H1805" s="39"/>
      <c r="I1805" s="39"/>
      <c r="J1805" s="39"/>
      <c r="K1805" s="39" t="s">
        <v>640</v>
      </c>
      <c r="L1805" s="39" t="s">
        <v>641</v>
      </c>
      <c r="M1805" s="39" t="s">
        <v>2991</v>
      </c>
      <c r="N1805" s="39" t="s">
        <v>17</v>
      </c>
      <c r="O1805" s="39" t="s">
        <v>4383</v>
      </c>
      <c r="P1805" s="39" t="str">
        <f t="shared" si="28"/>
        <v>CCM Born Edifici Annex</v>
      </c>
      <c r="Q1805" s="39">
        <v>1</v>
      </c>
      <c r="R1805" s="68" t="s">
        <v>2</v>
      </c>
    </row>
    <row r="1806" spans="1:18" x14ac:dyDescent="0.3">
      <c r="A1806" s="67" t="s">
        <v>6397</v>
      </c>
      <c r="B1806" s="39" t="s">
        <v>4143</v>
      </c>
      <c r="C1806" s="39"/>
      <c r="D1806" s="39"/>
      <c r="E1806" s="39"/>
      <c r="F1806" s="39"/>
      <c r="G1806" s="39"/>
      <c r="H1806" s="39"/>
      <c r="I1806" s="39"/>
      <c r="J1806" s="39"/>
      <c r="K1806" s="39" t="s">
        <v>6736</v>
      </c>
      <c r="L1806" s="39" t="s">
        <v>6737</v>
      </c>
      <c r="M1806" s="39" t="s">
        <v>2991</v>
      </c>
      <c r="N1806" s="39" t="s">
        <v>17</v>
      </c>
      <c r="O1806" s="39" t="s">
        <v>4383</v>
      </c>
      <c r="P1806" s="39" t="str">
        <f t="shared" si="28"/>
        <v>CCM Born Edifici Annex</v>
      </c>
      <c r="Q1806" s="39">
        <v>1</v>
      </c>
      <c r="R1806" s="68" t="s">
        <v>2</v>
      </c>
    </row>
    <row r="1807" spans="1:18" x14ac:dyDescent="0.3">
      <c r="A1807" s="67" t="s">
        <v>6398</v>
      </c>
      <c r="B1807" s="39" t="s">
        <v>4441</v>
      </c>
      <c r="C1807" s="39"/>
      <c r="D1807" s="39"/>
      <c r="E1807" s="39"/>
      <c r="F1807" s="39"/>
      <c r="G1807" s="39"/>
      <c r="H1807" s="39"/>
      <c r="I1807" s="39"/>
      <c r="J1807" s="39"/>
      <c r="K1807" s="39" t="s">
        <v>640</v>
      </c>
      <c r="L1807" s="39" t="s">
        <v>641</v>
      </c>
      <c r="M1807" s="39" t="s">
        <v>2991</v>
      </c>
      <c r="N1807" s="39" t="s">
        <v>17</v>
      </c>
      <c r="O1807" s="39" t="s">
        <v>4383</v>
      </c>
      <c r="P1807" s="39" t="str">
        <f t="shared" si="28"/>
        <v>CCM Born Edifici Annex</v>
      </c>
      <c r="Q1807" s="39">
        <v>1</v>
      </c>
      <c r="R1807" s="68" t="s">
        <v>2</v>
      </c>
    </row>
    <row r="1808" spans="1:18" x14ac:dyDescent="0.3">
      <c r="A1808" s="67" t="s">
        <v>6399</v>
      </c>
      <c r="B1808" s="39" t="s">
        <v>4143</v>
      </c>
      <c r="C1808" s="39"/>
      <c r="D1808" s="39"/>
      <c r="E1808" s="39"/>
      <c r="F1808" s="39"/>
      <c r="G1808" s="39"/>
      <c r="H1808" s="39"/>
      <c r="I1808" s="39"/>
      <c r="J1808" s="39"/>
      <c r="K1808" s="39" t="s">
        <v>6736</v>
      </c>
      <c r="L1808" s="39" t="s">
        <v>6737</v>
      </c>
      <c r="M1808" s="39" t="s">
        <v>2991</v>
      </c>
      <c r="N1808" s="39" t="s">
        <v>17</v>
      </c>
      <c r="O1808" s="39" t="s">
        <v>4383</v>
      </c>
      <c r="P1808" s="39" t="str">
        <f t="shared" si="28"/>
        <v>CCM Born Edifici Annex</v>
      </c>
      <c r="Q1808" s="39">
        <v>1</v>
      </c>
      <c r="R1808" s="68" t="s">
        <v>2</v>
      </c>
    </row>
    <row r="1809" spans="1:18" x14ac:dyDescent="0.3">
      <c r="A1809" s="67" t="s">
        <v>6400</v>
      </c>
      <c r="B1809" s="39" t="s">
        <v>4442</v>
      </c>
      <c r="C1809" s="39"/>
      <c r="D1809" s="39"/>
      <c r="E1809" s="39"/>
      <c r="F1809" s="39"/>
      <c r="G1809" s="39"/>
      <c r="H1809" s="39"/>
      <c r="I1809" s="39"/>
      <c r="J1809" s="39"/>
      <c r="K1809" s="39" t="s">
        <v>640</v>
      </c>
      <c r="L1809" s="39" t="s">
        <v>641</v>
      </c>
      <c r="M1809" s="39" t="s">
        <v>2991</v>
      </c>
      <c r="N1809" s="39" t="s">
        <v>17</v>
      </c>
      <c r="O1809" s="39" t="s">
        <v>4383</v>
      </c>
      <c r="P1809" s="39" t="str">
        <f t="shared" si="28"/>
        <v>CCM Born Edifici Annex</v>
      </c>
      <c r="Q1809" s="39">
        <v>1</v>
      </c>
      <c r="R1809" s="68" t="s">
        <v>2</v>
      </c>
    </row>
    <row r="1810" spans="1:18" x14ac:dyDescent="0.3">
      <c r="A1810" s="67" t="s">
        <v>6401</v>
      </c>
      <c r="B1810" s="39" t="s">
        <v>4143</v>
      </c>
      <c r="C1810" s="39"/>
      <c r="D1810" s="39"/>
      <c r="E1810" s="39"/>
      <c r="F1810" s="39"/>
      <c r="G1810" s="39"/>
      <c r="H1810" s="39"/>
      <c r="I1810" s="39"/>
      <c r="J1810" s="39"/>
      <c r="K1810" s="39" t="s">
        <v>6736</v>
      </c>
      <c r="L1810" s="39" t="s">
        <v>6737</v>
      </c>
      <c r="M1810" s="39" t="s">
        <v>2991</v>
      </c>
      <c r="N1810" s="39" t="s">
        <v>17</v>
      </c>
      <c r="O1810" s="39" t="s">
        <v>4383</v>
      </c>
      <c r="P1810" s="39" t="str">
        <f t="shared" si="28"/>
        <v>CCM Born Edifici Annex</v>
      </c>
      <c r="Q1810" s="39">
        <v>1</v>
      </c>
      <c r="R1810" s="68" t="s">
        <v>2</v>
      </c>
    </row>
    <row r="1811" spans="1:18" x14ac:dyDescent="0.3">
      <c r="A1811" s="67" t="s">
        <v>6402</v>
      </c>
      <c r="B1811" s="39" t="s">
        <v>4443</v>
      </c>
      <c r="C1811" s="39"/>
      <c r="D1811" s="39"/>
      <c r="E1811" s="39"/>
      <c r="F1811" s="39"/>
      <c r="G1811" s="39"/>
      <c r="H1811" s="39"/>
      <c r="I1811" s="39"/>
      <c r="J1811" s="39"/>
      <c r="K1811" s="39" t="s">
        <v>257</v>
      </c>
      <c r="L1811" s="39" t="s">
        <v>258</v>
      </c>
      <c r="M1811" s="39" t="s">
        <v>2884</v>
      </c>
      <c r="N1811" s="39" t="s">
        <v>139</v>
      </c>
      <c r="O1811" s="39" t="s">
        <v>4383</v>
      </c>
      <c r="P1811" s="39" t="str">
        <f t="shared" si="28"/>
        <v>CCM Born Edifici Annex</v>
      </c>
      <c r="Q1811" s="39">
        <v>11</v>
      </c>
      <c r="R1811" s="68" t="s">
        <v>2</v>
      </c>
    </row>
    <row r="1812" spans="1:18" x14ac:dyDescent="0.3">
      <c r="A1812" s="67" t="s">
        <v>6403</v>
      </c>
      <c r="B1812" s="39" t="s">
        <v>4444</v>
      </c>
      <c r="C1812" s="39"/>
      <c r="D1812" s="39"/>
      <c r="E1812" s="39"/>
      <c r="F1812" s="39"/>
      <c r="G1812" s="39"/>
      <c r="H1812" s="39"/>
      <c r="I1812" s="39"/>
      <c r="J1812" s="39"/>
      <c r="K1812" s="39" t="s">
        <v>312</v>
      </c>
      <c r="L1812" s="39" t="s">
        <v>313</v>
      </c>
      <c r="M1812" s="39" t="s">
        <v>4375</v>
      </c>
      <c r="N1812" s="39" t="s">
        <v>273</v>
      </c>
      <c r="O1812" s="39" t="s">
        <v>4383</v>
      </c>
      <c r="P1812" s="39" t="str">
        <f t="shared" si="28"/>
        <v>CCM Born Edifici Annex</v>
      </c>
      <c r="Q1812" s="39">
        <v>1</v>
      </c>
      <c r="R1812" s="68" t="s">
        <v>2</v>
      </c>
    </row>
    <row r="1813" spans="1:18" x14ac:dyDescent="0.3">
      <c r="A1813" s="67" t="s">
        <v>6404</v>
      </c>
      <c r="B1813" s="39" t="s">
        <v>6772</v>
      </c>
      <c r="C1813" s="39"/>
      <c r="D1813" s="39"/>
      <c r="E1813" s="39"/>
      <c r="F1813" s="39"/>
      <c r="G1813" s="39"/>
      <c r="H1813" s="39"/>
      <c r="I1813" s="39"/>
      <c r="J1813" s="39"/>
      <c r="K1813" s="39" t="s">
        <v>6778</v>
      </c>
      <c r="L1813" s="39" t="s">
        <v>6777</v>
      </c>
      <c r="M1813" s="39" t="s">
        <v>4375</v>
      </c>
      <c r="N1813" s="39" t="s">
        <v>273</v>
      </c>
      <c r="O1813" s="39" t="s">
        <v>4383</v>
      </c>
      <c r="P1813" s="39" t="str">
        <f t="shared" si="28"/>
        <v>CCM Born Edifici Annex</v>
      </c>
      <c r="Q1813" s="39">
        <v>1</v>
      </c>
      <c r="R1813" s="68" t="s">
        <v>2</v>
      </c>
    </row>
    <row r="1814" spans="1:18" x14ac:dyDescent="0.3">
      <c r="A1814" s="67" t="s">
        <v>6405</v>
      </c>
      <c r="B1814" s="39" t="s">
        <v>4445</v>
      </c>
      <c r="C1814" s="39"/>
      <c r="D1814" s="39"/>
      <c r="E1814" s="39"/>
      <c r="F1814" s="39"/>
      <c r="G1814" s="39"/>
      <c r="H1814" s="39"/>
      <c r="I1814" s="39"/>
      <c r="J1814" s="39"/>
      <c r="K1814" s="39" t="s">
        <v>1854</v>
      </c>
      <c r="L1814" s="39" t="s">
        <v>1855</v>
      </c>
      <c r="M1814" s="39" t="s">
        <v>4375</v>
      </c>
      <c r="N1814" s="39" t="s">
        <v>273</v>
      </c>
      <c r="O1814" s="39" t="s">
        <v>4383</v>
      </c>
      <c r="P1814" s="39" t="str">
        <f t="shared" si="28"/>
        <v>CCM Born Edifici Annex</v>
      </c>
      <c r="Q1814" s="39">
        <v>1</v>
      </c>
      <c r="R1814" s="68" t="s">
        <v>2</v>
      </c>
    </row>
    <row r="1815" spans="1:18" x14ac:dyDescent="0.3">
      <c r="A1815" s="67" t="s">
        <v>6406</v>
      </c>
      <c r="B1815" s="39" t="s">
        <v>4446</v>
      </c>
      <c r="C1815" s="39"/>
      <c r="D1815" s="39"/>
      <c r="E1815" s="39"/>
      <c r="F1815" s="39"/>
      <c r="G1815" s="39"/>
      <c r="H1815" s="39"/>
      <c r="I1815" s="39"/>
      <c r="J1815" s="39"/>
      <c r="K1815" s="39" t="s">
        <v>274</v>
      </c>
      <c r="L1815" s="39" t="s">
        <v>275</v>
      </c>
      <c r="M1815" s="39" t="s">
        <v>4375</v>
      </c>
      <c r="N1815" s="39" t="s">
        <v>273</v>
      </c>
      <c r="O1815" s="39" t="s">
        <v>4383</v>
      </c>
      <c r="P1815" s="39" t="str">
        <f t="shared" si="28"/>
        <v>CCM Born Edifici Annex</v>
      </c>
      <c r="Q1815" s="39">
        <v>1</v>
      </c>
      <c r="R1815" s="68" t="s">
        <v>2</v>
      </c>
    </row>
    <row r="1816" spans="1:18" x14ac:dyDescent="0.3">
      <c r="A1816" s="67" t="s">
        <v>6407</v>
      </c>
      <c r="B1816" s="39" t="s">
        <v>4447</v>
      </c>
      <c r="C1816" s="39"/>
      <c r="D1816" s="39"/>
      <c r="E1816" s="39"/>
      <c r="F1816" s="39"/>
      <c r="G1816" s="39"/>
      <c r="H1816" s="39"/>
      <c r="I1816" s="39"/>
      <c r="J1816" s="39"/>
      <c r="K1816" s="39" t="s">
        <v>132</v>
      </c>
      <c r="L1816" s="39" t="s">
        <v>133</v>
      </c>
      <c r="M1816" s="39" t="s">
        <v>2869</v>
      </c>
      <c r="N1816" s="39" t="s">
        <v>89</v>
      </c>
      <c r="O1816" s="39" t="s">
        <v>4383</v>
      </c>
      <c r="P1816" s="39" t="str">
        <f t="shared" si="28"/>
        <v>CCM Born Edifici Annex</v>
      </c>
      <c r="Q1816" s="39">
        <v>1</v>
      </c>
      <c r="R1816" s="68" t="s">
        <v>2</v>
      </c>
    </row>
    <row r="1817" spans="1:18" x14ac:dyDescent="0.3">
      <c r="A1817" s="67" t="s">
        <v>6408</v>
      </c>
      <c r="B1817" s="39" t="s">
        <v>4448</v>
      </c>
      <c r="C1817" s="39"/>
      <c r="D1817" s="39"/>
      <c r="E1817" s="39"/>
      <c r="F1817" s="39"/>
      <c r="G1817" s="39"/>
      <c r="H1817" s="39"/>
      <c r="I1817" s="39"/>
      <c r="J1817" s="39"/>
      <c r="K1817" s="39" t="s">
        <v>132</v>
      </c>
      <c r="L1817" s="39" t="s">
        <v>133</v>
      </c>
      <c r="M1817" s="39" t="s">
        <v>2869</v>
      </c>
      <c r="N1817" s="39" t="s">
        <v>89</v>
      </c>
      <c r="O1817" s="39" t="s">
        <v>4383</v>
      </c>
      <c r="P1817" s="39" t="str">
        <f t="shared" si="28"/>
        <v>CCM Born Edifici Annex</v>
      </c>
      <c r="Q1817" s="39">
        <v>1</v>
      </c>
      <c r="R1817" s="68" t="s">
        <v>2</v>
      </c>
    </row>
    <row r="1818" spans="1:18" x14ac:dyDescent="0.3">
      <c r="A1818" s="67" t="s">
        <v>6409</v>
      </c>
      <c r="B1818" s="39" t="s">
        <v>3078</v>
      </c>
      <c r="C1818" s="39"/>
      <c r="D1818" s="39"/>
      <c r="E1818" s="39"/>
      <c r="F1818" s="39"/>
      <c r="G1818" s="39"/>
      <c r="H1818" s="39"/>
      <c r="I1818" s="39"/>
      <c r="J1818" s="39"/>
      <c r="K1818" s="39" t="s">
        <v>2872</v>
      </c>
      <c r="L1818" s="39" t="s">
        <v>6701</v>
      </c>
      <c r="M1818" s="39" t="s">
        <v>2873</v>
      </c>
      <c r="N1818" s="39" t="s">
        <v>6700</v>
      </c>
      <c r="O1818" s="39" t="s">
        <v>4383</v>
      </c>
      <c r="P1818" s="39" t="str">
        <f t="shared" si="28"/>
        <v>CCM Born Edifici Annex</v>
      </c>
      <c r="Q1818" s="39">
        <v>12</v>
      </c>
      <c r="R1818" s="68" t="s">
        <v>2</v>
      </c>
    </row>
    <row r="1819" spans="1:18" x14ac:dyDescent="0.3">
      <c r="A1819" s="67" t="s">
        <v>6410</v>
      </c>
      <c r="B1819" s="39" t="s">
        <v>4449</v>
      </c>
      <c r="C1819" s="39"/>
      <c r="D1819" s="39"/>
      <c r="E1819" s="39"/>
      <c r="F1819" s="39"/>
      <c r="G1819" s="39"/>
      <c r="H1819" s="39"/>
      <c r="I1819" s="39"/>
      <c r="J1819" s="39"/>
      <c r="K1819" s="39" t="s">
        <v>2711</v>
      </c>
      <c r="L1819" s="39" t="s">
        <v>2712</v>
      </c>
      <c r="M1819" s="39" t="s">
        <v>3082</v>
      </c>
      <c r="N1819" s="39" t="s">
        <v>616</v>
      </c>
      <c r="O1819" s="39" t="s">
        <v>4383</v>
      </c>
      <c r="P1819" s="39" t="str">
        <f t="shared" si="28"/>
        <v>CCM Born Edifici Annex</v>
      </c>
      <c r="Q1819" s="39">
        <v>1</v>
      </c>
      <c r="R1819" s="68" t="s">
        <v>2</v>
      </c>
    </row>
    <row r="1820" spans="1:18" x14ac:dyDescent="0.3">
      <c r="A1820" s="67" t="s">
        <v>6411</v>
      </c>
      <c r="B1820" s="39" t="s">
        <v>4450</v>
      </c>
      <c r="C1820" s="39"/>
      <c r="D1820" s="39"/>
      <c r="E1820" s="39"/>
      <c r="F1820" s="39"/>
      <c r="G1820" s="39"/>
      <c r="H1820" s="39"/>
      <c r="I1820" s="39"/>
      <c r="J1820" s="39"/>
      <c r="K1820" s="39" t="s">
        <v>1099</v>
      </c>
      <c r="L1820" s="39" t="s">
        <v>1100</v>
      </c>
      <c r="M1820" s="39" t="s">
        <v>2991</v>
      </c>
      <c r="N1820" s="39" t="s">
        <v>17</v>
      </c>
      <c r="O1820" s="39" t="s">
        <v>4383</v>
      </c>
      <c r="P1820" s="39" t="str">
        <f t="shared" si="28"/>
        <v>CCM Born Edifici Annex</v>
      </c>
      <c r="Q1820" s="39">
        <v>1</v>
      </c>
      <c r="R1820" s="68" t="s">
        <v>2</v>
      </c>
    </row>
    <row r="1821" spans="1:18" x14ac:dyDescent="0.3">
      <c r="A1821" s="67" t="s">
        <v>6412</v>
      </c>
      <c r="B1821" s="39" t="s">
        <v>4451</v>
      </c>
      <c r="C1821" s="39"/>
      <c r="D1821" s="39"/>
      <c r="E1821" s="39"/>
      <c r="F1821" s="39"/>
      <c r="G1821" s="39"/>
      <c r="H1821" s="39"/>
      <c r="I1821" s="39"/>
      <c r="J1821" s="39"/>
      <c r="K1821" s="39" t="s">
        <v>893</v>
      </c>
      <c r="L1821" s="39" t="s">
        <v>894</v>
      </c>
      <c r="M1821" s="39" t="s">
        <v>2991</v>
      </c>
      <c r="N1821" s="39" t="s">
        <v>17</v>
      </c>
      <c r="O1821" s="39" t="s">
        <v>4383</v>
      </c>
      <c r="P1821" s="39" t="str">
        <f t="shared" si="28"/>
        <v>CCM Born Edifici Annex</v>
      </c>
      <c r="Q1821" s="39">
        <v>1</v>
      </c>
      <c r="R1821" s="68" t="s">
        <v>2</v>
      </c>
    </row>
    <row r="1822" spans="1:18" x14ac:dyDescent="0.3">
      <c r="A1822" s="67" t="s">
        <v>6413</v>
      </c>
      <c r="B1822" s="39" t="s">
        <v>4452</v>
      </c>
      <c r="C1822" s="39"/>
      <c r="D1822" s="39"/>
      <c r="E1822" s="39"/>
      <c r="F1822" s="39"/>
      <c r="G1822" s="39"/>
      <c r="H1822" s="39"/>
      <c r="I1822" s="39"/>
      <c r="J1822" s="39"/>
      <c r="K1822" s="39" t="s">
        <v>90</v>
      </c>
      <c r="L1822" s="39" t="s">
        <v>91</v>
      </c>
      <c r="M1822" s="39" t="s">
        <v>2869</v>
      </c>
      <c r="N1822" s="39" t="s">
        <v>89</v>
      </c>
      <c r="O1822" s="39" t="s">
        <v>4383</v>
      </c>
      <c r="P1822" s="39" t="str">
        <f t="shared" si="28"/>
        <v>CCM Born Edifici Annex</v>
      </c>
      <c r="Q1822" s="39">
        <v>1</v>
      </c>
      <c r="R1822" s="68" t="s">
        <v>2</v>
      </c>
    </row>
    <row r="1823" spans="1:18" x14ac:dyDescent="0.3">
      <c r="A1823" s="67" t="s">
        <v>6414</v>
      </c>
      <c r="B1823" s="39" t="s">
        <v>4453</v>
      </c>
      <c r="C1823" s="39"/>
      <c r="D1823" s="39"/>
      <c r="E1823" s="39"/>
      <c r="F1823" s="39"/>
      <c r="G1823" s="39"/>
      <c r="H1823" s="39"/>
      <c r="I1823" s="39"/>
      <c r="J1823" s="39"/>
      <c r="K1823" s="39" t="s">
        <v>508</v>
      </c>
      <c r="L1823" s="39" t="s">
        <v>509</v>
      </c>
      <c r="M1823" s="39" t="s">
        <v>2869</v>
      </c>
      <c r="N1823" s="39" t="s">
        <v>89</v>
      </c>
      <c r="O1823" s="39" t="s">
        <v>4383</v>
      </c>
      <c r="P1823" s="39" t="str">
        <f t="shared" si="28"/>
        <v>CCM Born Edifici Annex</v>
      </c>
      <c r="Q1823" s="39">
        <v>1</v>
      </c>
      <c r="R1823" s="68" t="s">
        <v>2</v>
      </c>
    </row>
    <row r="1824" spans="1:18" x14ac:dyDescent="0.3">
      <c r="A1824" s="67" t="s">
        <v>6415</v>
      </c>
      <c r="B1824" s="39" t="s">
        <v>4454</v>
      </c>
      <c r="C1824" s="39"/>
      <c r="D1824" s="39"/>
      <c r="E1824" s="39"/>
      <c r="F1824" s="39"/>
      <c r="G1824" s="39"/>
      <c r="H1824" s="39"/>
      <c r="I1824" s="39"/>
      <c r="J1824" s="39"/>
      <c r="K1824" s="39" t="s">
        <v>735</v>
      </c>
      <c r="L1824" s="39" t="s">
        <v>736</v>
      </c>
      <c r="M1824" s="39" t="s">
        <v>2973</v>
      </c>
      <c r="N1824" s="39" t="s">
        <v>335</v>
      </c>
      <c r="O1824" s="39" t="s">
        <v>4383</v>
      </c>
      <c r="P1824" s="39" t="str">
        <f t="shared" si="28"/>
        <v>CCM Born Edifici Annex</v>
      </c>
      <c r="Q1824" s="39">
        <v>1</v>
      </c>
      <c r="R1824" s="68" t="s">
        <v>2</v>
      </c>
    </row>
    <row r="1825" spans="1:18" x14ac:dyDescent="0.3">
      <c r="A1825" s="67" t="s">
        <v>6416</v>
      </c>
      <c r="B1825" s="39" t="s">
        <v>4455</v>
      </c>
      <c r="C1825" s="39"/>
      <c r="D1825" s="39"/>
      <c r="E1825" s="39"/>
      <c r="F1825" s="39"/>
      <c r="G1825" s="39"/>
      <c r="H1825" s="39"/>
      <c r="I1825" s="39"/>
      <c r="J1825" s="39"/>
      <c r="K1825" s="39" t="s">
        <v>417</v>
      </c>
      <c r="L1825" s="39" t="s">
        <v>418</v>
      </c>
      <c r="M1825" s="39" t="s">
        <v>2869</v>
      </c>
      <c r="N1825" s="39" t="s">
        <v>89</v>
      </c>
      <c r="O1825" s="39" t="s">
        <v>4383</v>
      </c>
      <c r="P1825" s="39" t="str">
        <f t="shared" si="28"/>
        <v>CCM Born Edifici Annex</v>
      </c>
      <c r="Q1825" s="39">
        <v>1</v>
      </c>
      <c r="R1825" s="68" t="s">
        <v>2</v>
      </c>
    </row>
    <row r="1826" spans="1:18" x14ac:dyDescent="0.3">
      <c r="A1826" s="67" t="s">
        <v>6417</v>
      </c>
      <c r="B1826" s="39" t="s">
        <v>3090</v>
      </c>
      <c r="C1826" s="39"/>
      <c r="D1826" s="39"/>
      <c r="E1826" s="39"/>
      <c r="F1826" s="39"/>
      <c r="G1826" s="39"/>
      <c r="H1826" s="39"/>
      <c r="I1826" s="39"/>
      <c r="J1826" s="39"/>
      <c r="K1826" s="39" t="s">
        <v>2572</v>
      </c>
      <c r="L1826" s="39" t="s">
        <v>2573</v>
      </c>
      <c r="M1826" s="39" t="s">
        <v>2880</v>
      </c>
      <c r="N1826" s="39" t="s">
        <v>64</v>
      </c>
      <c r="O1826" s="39" t="s">
        <v>4383</v>
      </c>
      <c r="P1826" s="39" t="str">
        <f t="shared" si="28"/>
        <v>CCM Born Edifici Annex</v>
      </c>
      <c r="Q1826" s="39">
        <v>1</v>
      </c>
      <c r="R1826" s="68" t="s">
        <v>2</v>
      </c>
    </row>
    <row r="1827" spans="1:18" x14ac:dyDescent="0.3">
      <c r="A1827" s="67" t="s">
        <v>6418</v>
      </c>
      <c r="B1827" s="39" t="s">
        <v>4456</v>
      </c>
      <c r="C1827" s="39"/>
      <c r="D1827" s="39"/>
      <c r="E1827" s="39"/>
      <c r="F1827" s="39"/>
      <c r="G1827" s="39"/>
      <c r="H1827" s="39"/>
      <c r="I1827" s="39"/>
      <c r="J1827" s="39"/>
      <c r="K1827" s="39" t="s">
        <v>1123</v>
      </c>
      <c r="L1827" s="39" t="s">
        <v>1124</v>
      </c>
      <c r="M1827" s="39" t="s">
        <v>2991</v>
      </c>
      <c r="N1827" s="39" t="s">
        <v>17</v>
      </c>
      <c r="O1827" s="39" t="s">
        <v>4383</v>
      </c>
      <c r="P1827" s="39" t="str">
        <f t="shared" si="28"/>
        <v>CCM Born Edifici Annex</v>
      </c>
      <c r="Q1827" s="39">
        <v>15</v>
      </c>
      <c r="R1827" s="68" t="s">
        <v>2</v>
      </c>
    </row>
    <row r="1828" spans="1:18" x14ac:dyDescent="0.3">
      <c r="A1828" s="67" t="s">
        <v>6419</v>
      </c>
      <c r="B1828" s="39" t="s">
        <v>4457</v>
      </c>
      <c r="C1828" s="39"/>
      <c r="D1828" s="39"/>
      <c r="E1828" s="39"/>
      <c r="F1828" s="39"/>
      <c r="G1828" s="39"/>
      <c r="H1828" s="39"/>
      <c r="I1828" s="39"/>
      <c r="J1828" s="39"/>
      <c r="K1828" s="39" t="s">
        <v>748</v>
      </c>
      <c r="L1828" s="39" t="s">
        <v>749</v>
      </c>
      <c r="M1828" s="39" t="s">
        <v>2878</v>
      </c>
      <c r="N1828" s="39" t="s">
        <v>541</v>
      </c>
      <c r="O1828" s="39" t="s">
        <v>4383</v>
      </c>
      <c r="P1828" s="39" t="str">
        <f t="shared" si="28"/>
        <v>CCM Born Edifici Annex</v>
      </c>
      <c r="Q1828" s="39">
        <v>5</v>
      </c>
      <c r="R1828" s="68" t="s">
        <v>2</v>
      </c>
    </row>
    <row r="1829" spans="1:18" x14ac:dyDescent="0.3">
      <c r="A1829" s="67" t="s">
        <v>6420</v>
      </c>
      <c r="B1829" s="39" t="s">
        <v>4458</v>
      </c>
      <c r="C1829" s="39"/>
      <c r="D1829" s="39"/>
      <c r="E1829" s="39"/>
      <c r="F1829" s="39"/>
      <c r="G1829" s="39"/>
      <c r="H1829" s="39"/>
      <c r="I1829" s="39"/>
      <c r="J1829" s="39"/>
      <c r="K1829" s="39" t="s">
        <v>204</v>
      </c>
      <c r="L1829" s="39" t="s">
        <v>205</v>
      </c>
      <c r="M1829" s="39" t="s">
        <v>2884</v>
      </c>
      <c r="N1829" s="39" t="s">
        <v>139</v>
      </c>
      <c r="O1829" s="39" t="s">
        <v>4383</v>
      </c>
      <c r="P1829" s="39" t="str">
        <f t="shared" si="28"/>
        <v>CCM Born Edifici Annex</v>
      </c>
      <c r="Q1829" s="39">
        <v>1</v>
      </c>
      <c r="R1829" s="68" t="s">
        <v>2</v>
      </c>
    </row>
    <row r="1830" spans="1:18" x14ac:dyDescent="0.3">
      <c r="A1830" s="67" t="s">
        <v>6421</v>
      </c>
      <c r="B1830" s="39" t="s">
        <v>3096</v>
      </c>
      <c r="C1830" s="39"/>
      <c r="D1830" s="39"/>
      <c r="E1830" s="39"/>
      <c r="F1830" s="39"/>
      <c r="G1830" s="39"/>
      <c r="H1830" s="39"/>
      <c r="I1830" s="39"/>
      <c r="J1830" s="39"/>
      <c r="K1830" s="39" t="s">
        <v>3097</v>
      </c>
      <c r="L1830" s="39" t="s">
        <v>6713</v>
      </c>
      <c r="M1830" s="39" t="s">
        <v>3082</v>
      </c>
      <c r="N1830" s="39" t="s">
        <v>616</v>
      </c>
      <c r="O1830" s="39" t="s">
        <v>4383</v>
      </c>
      <c r="P1830" s="39" t="str">
        <f t="shared" si="28"/>
        <v>CCM Born Edifici Annex</v>
      </c>
      <c r="Q1830" s="39">
        <v>29</v>
      </c>
      <c r="R1830" s="68" t="s">
        <v>2</v>
      </c>
    </row>
    <row r="1831" spans="1:18" x14ac:dyDescent="0.3">
      <c r="A1831" s="67" t="s">
        <v>6422</v>
      </c>
      <c r="B1831" s="39" t="s">
        <v>3100</v>
      </c>
      <c r="C1831" s="39"/>
      <c r="D1831" s="39"/>
      <c r="E1831" s="39"/>
      <c r="F1831" s="39"/>
      <c r="G1831" s="39"/>
      <c r="H1831" s="39"/>
      <c r="I1831" s="39"/>
      <c r="J1831" s="39"/>
      <c r="K1831" s="39" t="s">
        <v>246</v>
      </c>
      <c r="L1831" s="39" t="s">
        <v>247</v>
      </c>
      <c r="M1831" s="39" t="s">
        <v>2884</v>
      </c>
      <c r="N1831" s="39" t="s">
        <v>139</v>
      </c>
      <c r="O1831" s="39" t="s">
        <v>4383</v>
      </c>
      <c r="P1831" s="39" t="str">
        <f t="shared" si="28"/>
        <v>CCM Born Edifici Annex</v>
      </c>
      <c r="Q1831" s="39">
        <v>8</v>
      </c>
      <c r="R1831" s="68" t="s">
        <v>2</v>
      </c>
    </row>
    <row r="1832" spans="1:18" x14ac:dyDescent="0.3">
      <c r="A1832" s="67" t="s">
        <v>6423</v>
      </c>
      <c r="B1832" s="39" t="s">
        <v>4459</v>
      </c>
      <c r="C1832" s="39"/>
      <c r="D1832" s="39"/>
      <c r="E1832" s="39"/>
      <c r="F1832" s="39"/>
      <c r="G1832" s="39"/>
      <c r="H1832" s="39"/>
      <c r="I1832" s="39"/>
      <c r="J1832" s="39"/>
      <c r="K1832" s="39" t="s">
        <v>257</v>
      </c>
      <c r="L1832" s="39" t="s">
        <v>258</v>
      </c>
      <c r="M1832" s="39" t="s">
        <v>2884</v>
      </c>
      <c r="N1832" s="39" t="s">
        <v>139</v>
      </c>
      <c r="O1832" s="39" t="s">
        <v>4383</v>
      </c>
      <c r="P1832" s="39" t="str">
        <f t="shared" si="28"/>
        <v>CCM Born Edifici Annex</v>
      </c>
      <c r="Q1832" s="39">
        <v>11</v>
      </c>
      <c r="R1832" s="68" t="s">
        <v>2</v>
      </c>
    </row>
    <row r="1833" spans="1:18" x14ac:dyDescent="0.3">
      <c r="A1833" s="67" t="s">
        <v>6424</v>
      </c>
      <c r="B1833" s="39" t="s">
        <v>4460</v>
      </c>
      <c r="C1833" s="39"/>
      <c r="D1833" s="39"/>
      <c r="E1833" s="39"/>
      <c r="F1833" s="39"/>
      <c r="G1833" s="39"/>
      <c r="H1833" s="39"/>
      <c r="I1833" s="39"/>
      <c r="J1833" s="39"/>
      <c r="K1833" s="39" t="s">
        <v>246</v>
      </c>
      <c r="L1833" s="39" t="s">
        <v>247</v>
      </c>
      <c r="M1833" s="39" t="s">
        <v>2884</v>
      </c>
      <c r="N1833" s="39" t="s">
        <v>139</v>
      </c>
      <c r="O1833" s="39" t="s">
        <v>4383</v>
      </c>
      <c r="P1833" s="39" t="str">
        <f t="shared" si="28"/>
        <v>CCM Born Edifici Annex</v>
      </c>
      <c r="Q1833" s="39">
        <v>7</v>
      </c>
      <c r="R1833" s="68" t="s">
        <v>2</v>
      </c>
    </row>
    <row r="1834" spans="1:18" x14ac:dyDescent="0.3">
      <c r="A1834" s="67" t="s">
        <v>6425</v>
      </c>
      <c r="B1834" s="39" t="s">
        <v>4461</v>
      </c>
      <c r="C1834" s="39"/>
      <c r="D1834" s="39"/>
      <c r="E1834" s="39"/>
      <c r="F1834" s="39"/>
      <c r="G1834" s="39"/>
      <c r="H1834" s="39"/>
      <c r="I1834" s="39"/>
      <c r="J1834" s="39"/>
      <c r="K1834" s="39" t="s">
        <v>246</v>
      </c>
      <c r="L1834" s="39" t="s">
        <v>247</v>
      </c>
      <c r="M1834" s="39" t="s">
        <v>2884</v>
      </c>
      <c r="N1834" s="39" t="s">
        <v>139</v>
      </c>
      <c r="O1834" s="39" t="s">
        <v>4383</v>
      </c>
      <c r="P1834" s="39" t="str">
        <f t="shared" si="28"/>
        <v>CCM Born Edifici Annex</v>
      </c>
      <c r="Q1834" s="39">
        <v>36</v>
      </c>
      <c r="R1834" s="68" t="s">
        <v>2</v>
      </c>
    </row>
    <row r="1835" spans="1:18" x14ac:dyDescent="0.3">
      <c r="A1835" s="67" t="s">
        <v>6426</v>
      </c>
      <c r="B1835" s="39" t="s">
        <v>4462</v>
      </c>
      <c r="C1835" s="39"/>
      <c r="D1835" s="39"/>
      <c r="E1835" s="39"/>
      <c r="F1835" s="39"/>
      <c r="G1835" s="39"/>
      <c r="H1835" s="39"/>
      <c r="I1835" s="39"/>
      <c r="J1835" s="39"/>
      <c r="K1835" s="39" t="s">
        <v>6748</v>
      </c>
      <c r="L1835" s="39" t="s">
        <v>6749</v>
      </c>
      <c r="M1835" s="39" t="s">
        <v>2884</v>
      </c>
      <c r="N1835" s="39" t="s">
        <v>139</v>
      </c>
      <c r="O1835" s="39" t="s">
        <v>4383</v>
      </c>
      <c r="P1835" s="39" t="str">
        <f t="shared" si="28"/>
        <v>CCM Born Edifici Annex</v>
      </c>
      <c r="Q1835" s="39">
        <v>2</v>
      </c>
      <c r="R1835" s="68" t="s">
        <v>2</v>
      </c>
    </row>
    <row r="1836" spans="1:18" x14ac:dyDescent="0.3">
      <c r="A1836" s="67" t="s">
        <v>6427</v>
      </c>
      <c r="B1836" s="39" t="s">
        <v>4463</v>
      </c>
      <c r="C1836" s="39"/>
      <c r="D1836" s="39"/>
      <c r="E1836" s="39"/>
      <c r="F1836" s="39"/>
      <c r="G1836" s="39"/>
      <c r="H1836" s="39"/>
      <c r="I1836" s="39"/>
      <c r="J1836" s="39"/>
      <c r="K1836" s="39" t="s">
        <v>3097</v>
      </c>
      <c r="L1836" s="39" t="s">
        <v>6713</v>
      </c>
      <c r="M1836" s="39" t="s">
        <v>2973</v>
      </c>
      <c r="N1836" s="39" t="s">
        <v>335</v>
      </c>
      <c r="O1836" s="39" t="s">
        <v>4383</v>
      </c>
      <c r="P1836" s="39" t="str">
        <f t="shared" si="28"/>
        <v>CCM Born Edifici Annex</v>
      </c>
      <c r="Q1836" s="39">
        <v>4</v>
      </c>
      <c r="R1836" s="68" t="s">
        <v>2</v>
      </c>
    </row>
    <row r="1837" spans="1:18" x14ac:dyDescent="0.3">
      <c r="A1837" s="67" t="s">
        <v>6428</v>
      </c>
      <c r="B1837" s="39" t="s">
        <v>3260</v>
      </c>
      <c r="C1837" s="39"/>
      <c r="D1837" s="39"/>
      <c r="E1837" s="39"/>
      <c r="F1837" s="39"/>
      <c r="G1837" s="39"/>
      <c r="H1837" s="39"/>
      <c r="I1837" s="39"/>
      <c r="J1837" s="39"/>
      <c r="K1837" s="39" t="s">
        <v>547</v>
      </c>
      <c r="L1837" s="39" t="s">
        <v>548</v>
      </c>
      <c r="M1837" s="39" t="s">
        <v>2878</v>
      </c>
      <c r="N1837" s="39" t="s">
        <v>541</v>
      </c>
      <c r="O1837" s="39" t="s">
        <v>4383</v>
      </c>
      <c r="P1837" s="39" t="str">
        <f t="shared" si="28"/>
        <v>CCM Born Edifici Annex</v>
      </c>
      <c r="Q1837" s="39">
        <v>1</v>
      </c>
      <c r="R1837" s="68" t="s">
        <v>2</v>
      </c>
    </row>
    <row r="1838" spans="1:18" x14ac:dyDescent="0.3">
      <c r="A1838" s="67" t="s">
        <v>6429</v>
      </c>
      <c r="B1838" s="39" t="s">
        <v>4464</v>
      </c>
      <c r="C1838" s="39"/>
      <c r="D1838" s="39"/>
      <c r="E1838" s="39"/>
      <c r="F1838" s="39"/>
      <c r="G1838" s="39"/>
      <c r="H1838" s="39"/>
      <c r="I1838" s="39"/>
      <c r="J1838" s="39"/>
      <c r="K1838" s="39" t="s">
        <v>3097</v>
      </c>
      <c r="L1838" s="39" t="s">
        <v>6713</v>
      </c>
      <c r="M1838" s="39" t="s">
        <v>3082</v>
      </c>
      <c r="N1838" s="39" t="s">
        <v>616</v>
      </c>
      <c r="O1838" s="39" t="s">
        <v>4383</v>
      </c>
      <c r="P1838" s="39" t="str">
        <f t="shared" si="28"/>
        <v>CCM Born Edifici Annex</v>
      </c>
      <c r="Q1838" s="39">
        <v>1</v>
      </c>
      <c r="R1838" s="68" t="s">
        <v>2</v>
      </c>
    </row>
    <row r="1839" spans="1:18" x14ac:dyDescent="0.3">
      <c r="A1839" s="67" t="s">
        <v>6430</v>
      </c>
      <c r="B1839" s="39" t="s">
        <v>3262</v>
      </c>
      <c r="C1839" s="39"/>
      <c r="D1839" s="39"/>
      <c r="E1839" s="39"/>
      <c r="F1839" s="39"/>
      <c r="G1839" s="39"/>
      <c r="H1839" s="39"/>
      <c r="I1839" s="39"/>
      <c r="J1839" s="39"/>
      <c r="K1839" s="39" t="s">
        <v>551</v>
      </c>
      <c r="L1839" s="39" t="s">
        <v>552</v>
      </c>
      <c r="M1839" s="39" t="s">
        <v>2878</v>
      </c>
      <c r="N1839" s="39" t="s">
        <v>541</v>
      </c>
      <c r="O1839" s="39" t="s">
        <v>4383</v>
      </c>
      <c r="P1839" s="39" t="str">
        <f t="shared" si="28"/>
        <v>CCM Born Edifici Annex</v>
      </c>
      <c r="Q1839" s="39">
        <v>1</v>
      </c>
      <c r="R1839" s="68" t="s">
        <v>2</v>
      </c>
    </row>
    <row r="1840" spans="1:18" x14ac:dyDescent="0.3">
      <c r="A1840" s="67" t="s">
        <v>6431</v>
      </c>
      <c r="B1840" s="39" t="s">
        <v>3317</v>
      </c>
      <c r="C1840" s="39"/>
      <c r="D1840" s="39"/>
      <c r="E1840" s="39"/>
      <c r="F1840" s="39"/>
      <c r="G1840" s="39"/>
      <c r="H1840" s="39"/>
      <c r="I1840" s="39"/>
      <c r="J1840" s="39"/>
      <c r="K1840" s="39" t="s">
        <v>2657</v>
      </c>
      <c r="L1840" s="39" t="s">
        <v>2658</v>
      </c>
      <c r="M1840" s="39" t="s">
        <v>2880</v>
      </c>
      <c r="N1840" s="39" t="s">
        <v>64</v>
      </c>
      <c r="O1840" s="39" t="s">
        <v>4383</v>
      </c>
      <c r="P1840" s="39" t="str">
        <f t="shared" si="28"/>
        <v>CCM Born Edifici Annex</v>
      </c>
      <c r="Q1840" s="39">
        <v>15</v>
      </c>
      <c r="R1840" s="68" t="s">
        <v>2</v>
      </c>
    </row>
    <row r="1841" spans="1:18" x14ac:dyDescent="0.3">
      <c r="A1841" s="67" t="s">
        <v>6432</v>
      </c>
      <c r="B1841" s="39" t="s">
        <v>3318</v>
      </c>
      <c r="C1841" s="39"/>
      <c r="D1841" s="39"/>
      <c r="E1841" s="39"/>
      <c r="F1841" s="39"/>
      <c r="G1841" s="39"/>
      <c r="H1841" s="39"/>
      <c r="I1841" s="39"/>
      <c r="J1841" s="39"/>
      <c r="K1841" s="39" t="s">
        <v>140</v>
      </c>
      <c r="L1841" s="39" t="s">
        <v>141</v>
      </c>
      <c r="M1841" s="39" t="s">
        <v>2884</v>
      </c>
      <c r="N1841" s="39" t="s">
        <v>139</v>
      </c>
      <c r="O1841" s="39" t="s">
        <v>4383</v>
      </c>
      <c r="P1841" s="39" t="str">
        <f t="shared" si="28"/>
        <v>CCM Born Edifici Annex</v>
      </c>
      <c r="Q1841" s="39">
        <v>1</v>
      </c>
      <c r="R1841" s="68" t="s">
        <v>2</v>
      </c>
    </row>
    <row r="1842" spans="1:18" x14ac:dyDescent="0.3">
      <c r="A1842" s="67" t="s">
        <v>6433</v>
      </c>
      <c r="B1842" s="39" t="s">
        <v>3319</v>
      </c>
      <c r="C1842" s="39"/>
      <c r="D1842" s="39"/>
      <c r="E1842" s="39"/>
      <c r="F1842" s="39"/>
      <c r="G1842" s="39"/>
      <c r="H1842" s="39"/>
      <c r="I1842" s="39"/>
      <c r="J1842" s="39"/>
      <c r="K1842" s="39" t="s">
        <v>266</v>
      </c>
      <c r="L1842" s="39" t="s">
        <v>267</v>
      </c>
      <c r="M1842" s="39" t="s">
        <v>2884</v>
      </c>
      <c r="N1842" s="39" t="s">
        <v>139</v>
      </c>
      <c r="O1842" s="39" t="s">
        <v>4383</v>
      </c>
      <c r="P1842" s="39" t="str">
        <f t="shared" si="28"/>
        <v>CCM Born Edifici Annex</v>
      </c>
      <c r="Q1842" s="39">
        <v>1</v>
      </c>
      <c r="R1842" s="68" t="s">
        <v>2</v>
      </c>
    </row>
    <row r="1843" spans="1:18" x14ac:dyDescent="0.3">
      <c r="A1843" s="67" t="s">
        <v>6434</v>
      </c>
      <c r="B1843" s="39" t="s">
        <v>3320</v>
      </c>
      <c r="C1843" s="39"/>
      <c r="D1843" s="39"/>
      <c r="E1843" s="39"/>
      <c r="F1843" s="39"/>
      <c r="G1843" s="39"/>
      <c r="H1843" s="39"/>
      <c r="I1843" s="39"/>
      <c r="J1843" s="39"/>
      <c r="K1843" s="39" t="s">
        <v>2607</v>
      </c>
      <c r="L1843" s="39" t="s">
        <v>2608</v>
      </c>
      <c r="M1843" s="39" t="s">
        <v>2880</v>
      </c>
      <c r="N1843" s="39" t="s">
        <v>64</v>
      </c>
      <c r="O1843" s="39" t="s">
        <v>4383</v>
      </c>
      <c r="P1843" s="39" t="str">
        <f t="shared" si="28"/>
        <v>CCM Born Edifici Annex</v>
      </c>
      <c r="Q1843" s="39">
        <v>1</v>
      </c>
      <c r="R1843" s="68" t="s">
        <v>2</v>
      </c>
    </row>
    <row r="1844" spans="1:18" x14ac:dyDescent="0.3">
      <c r="A1844" s="67" t="s">
        <v>6435</v>
      </c>
      <c r="B1844" s="39" t="s">
        <v>4462</v>
      </c>
      <c r="C1844" s="39"/>
      <c r="D1844" s="39"/>
      <c r="E1844" s="39"/>
      <c r="F1844" s="39"/>
      <c r="G1844" s="39"/>
      <c r="H1844" s="39"/>
      <c r="I1844" s="39"/>
      <c r="J1844" s="39"/>
      <c r="K1844" s="39" t="s">
        <v>6748</v>
      </c>
      <c r="L1844" s="39" t="s">
        <v>6749</v>
      </c>
      <c r="M1844" s="39" t="s">
        <v>2884</v>
      </c>
      <c r="N1844" s="39" t="s">
        <v>139</v>
      </c>
      <c r="O1844" s="39" t="s">
        <v>4383</v>
      </c>
      <c r="P1844" s="39" t="str">
        <f t="shared" si="28"/>
        <v>CCM Born Edifici Annex</v>
      </c>
      <c r="Q1844" s="39">
        <v>2</v>
      </c>
      <c r="R1844" s="68" t="s">
        <v>2</v>
      </c>
    </row>
    <row r="1845" spans="1:18" x14ac:dyDescent="0.3">
      <c r="A1845" s="67" t="s">
        <v>6436</v>
      </c>
      <c r="B1845" s="39" t="s">
        <v>4448</v>
      </c>
      <c r="C1845" s="39"/>
      <c r="D1845" s="39"/>
      <c r="E1845" s="39"/>
      <c r="F1845" s="39"/>
      <c r="G1845" s="39"/>
      <c r="H1845" s="39"/>
      <c r="I1845" s="39"/>
      <c r="J1845" s="39"/>
      <c r="K1845" s="39" t="s">
        <v>132</v>
      </c>
      <c r="L1845" s="39" t="s">
        <v>133</v>
      </c>
      <c r="M1845" s="39" t="s">
        <v>2869</v>
      </c>
      <c r="N1845" s="39" t="s">
        <v>89</v>
      </c>
      <c r="O1845" s="39" t="s">
        <v>4383</v>
      </c>
      <c r="P1845" s="39" t="str">
        <f t="shared" si="28"/>
        <v>CCM Born Edifici Annex</v>
      </c>
      <c r="Q1845" s="39">
        <v>1</v>
      </c>
      <c r="R1845" s="68" t="s">
        <v>2</v>
      </c>
    </row>
    <row r="1846" spans="1:18" x14ac:dyDescent="0.3">
      <c r="A1846" s="67" t="s">
        <v>6437</v>
      </c>
      <c r="B1846" s="39" t="s">
        <v>3078</v>
      </c>
      <c r="C1846" s="39"/>
      <c r="D1846" s="39"/>
      <c r="E1846" s="39"/>
      <c r="F1846" s="39"/>
      <c r="G1846" s="39"/>
      <c r="H1846" s="39"/>
      <c r="I1846" s="39"/>
      <c r="J1846" s="39"/>
      <c r="K1846" s="39" t="s">
        <v>2872</v>
      </c>
      <c r="L1846" s="39" t="s">
        <v>6701</v>
      </c>
      <c r="M1846" s="39" t="s">
        <v>2873</v>
      </c>
      <c r="N1846" s="39" t="s">
        <v>6700</v>
      </c>
      <c r="O1846" s="39" t="s">
        <v>4383</v>
      </c>
      <c r="P1846" s="39" t="str">
        <f t="shared" si="28"/>
        <v>CCM Born Edifici Annex</v>
      </c>
      <c r="Q1846" s="39">
        <v>12</v>
      </c>
      <c r="R1846" s="68" t="s">
        <v>2</v>
      </c>
    </row>
    <row r="1847" spans="1:18" x14ac:dyDescent="0.3">
      <c r="A1847" s="67" t="s">
        <v>6438</v>
      </c>
      <c r="B1847" s="39" t="s">
        <v>4449</v>
      </c>
      <c r="C1847" s="39"/>
      <c r="D1847" s="39"/>
      <c r="E1847" s="39"/>
      <c r="F1847" s="39"/>
      <c r="G1847" s="39"/>
      <c r="H1847" s="39"/>
      <c r="I1847" s="39"/>
      <c r="J1847" s="39"/>
      <c r="K1847" s="39" t="s">
        <v>2711</v>
      </c>
      <c r="L1847" s="39" t="s">
        <v>2712</v>
      </c>
      <c r="M1847" s="39" t="s">
        <v>3082</v>
      </c>
      <c r="N1847" s="39" t="s">
        <v>616</v>
      </c>
      <c r="O1847" s="39" t="s">
        <v>4383</v>
      </c>
      <c r="P1847" s="39" t="str">
        <f t="shared" si="28"/>
        <v>CCM Born Edifici Annex</v>
      </c>
      <c r="Q1847" s="39">
        <v>1</v>
      </c>
      <c r="R1847" s="68" t="s">
        <v>2</v>
      </c>
    </row>
    <row r="1848" spans="1:18" x14ac:dyDescent="0.3">
      <c r="A1848" s="67" t="s">
        <v>6439</v>
      </c>
      <c r="B1848" s="39" t="s">
        <v>4465</v>
      </c>
      <c r="C1848" s="39"/>
      <c r="D1848" s="39"/>
      <c r="E1848" s="39"/>
      <c r="F1848" s="39"/>
      <c r="G1848" s="39"/>
      <c r="H1848" s="39"/>
      <c r="I1848" s="39"/>
      <c r="J1848" s="39"/>
      <c r="K1848" s="39" t="s">
        <v>1099</v>
      </c>
      <c r="L1848" s="39" t="s">
        <v>1100</v>
      </c>
      <c r="M1848" s="39" t="s">
        <v>2991</v>
      </c>
      <c r="N1848" s="39" t="s">
        <v>17</v>
      </c>
      <c r="O1848" s="39" t="s">
        <v>4383</v>
      </c>
      <c r="P1848" s="39" t="str">
        <f t="shared" si="28"/>
        <v>CCM Born Edifici Annex</v>
      </c>
      <c r="Q1848" s="39">
        <v>1</v>
      </c>
      <c r="R1848" s="68" t="s">
        <v>2</v>
      </c>
    </row>
    <row r="1849" spans="1:18" x14ac:dyDescent="0.3">
      <c r="A1849" s="67" t="s">
        <v>6440</v>
      </c>
      <c r="B1849" s="39" t="s">
        <v>4466</v>
      </c>
      <c r="C1849" s="39"/>
      <c r="D1849" s="39"/>
      <c r="E1849" s="39"/>
      <c r="F1849" s="39"/>
      <c r="G1849" s="39"/>
      <c r="H1849" s="39"/>
      <c r="I1849" s="39"/>
      <c r="J1849" s="39"/>
      <c r="K1849" s="39" t="s">
        <v>893</v>
      </c>
      <c r="L1849" s="39" t="s">
        <v>894</v>
      </c>
      <c r="M1849" s="39" t="s">
        <v>2991</v>
      </c>
      <c r="N1849" s="39" t="s">
        <v>17</v>
      </c>
      <c r="O1849" s="39" t="s">
        <v>4383</v>
      </c>
      <c r="P1849" s="39" t="str">
        <f t="shared" si="28"/>
        <v>CCM Born Edifici Annex</v>
      </c>
      <c r="Q1849" s="39">
        <v>1</v>
      </c>
      <c r="R1849" s="68" t="s">
        <v>2</v>
      </c>
    </row>
    <row r="1850" spans="1:18" x14ac:dyDescent="0.3">
      <c r="A1850" s="67" t="s">
        <v>6441</v>
      </c>
      <c r="B1850" s="39" t="s">
        <v>4467</v>
      </c>
      <c r="C1850" s="39"/>
      <c r="D1850" s="39"/>
      <c r="E1850" s="39"/>
      <c r="F1850" s="39"/>
      <c r="G1850" s="39"/>
      <c r="H1850" s="39"/>
      <c r="I1850" s="39"/>
      <c r="J1850" s="39"/>
      <c r="K1850" s="39" t="s">
        <v>90</v>
      </c>
      <c r="L1850" s="39" t="s">
        <v>91</v>
      </c>
      <c r="M1850" s="39" t="s">
        <v>2869</v>
      </c>
      <c r="N1850" s="39" t="s">
        <v>89</v>
      </c>
      <c r="O1850" s="39" t="s">
        <v>4383</v>
      </c>
      <c r="P1850" s="39" t="str">
        <f t="shared" si="28"/>
        <v>CCM Born Edifici Annex</v>
      </c>
      <c r="Q1850" s="39">
        <v>1</v>
      </c>
      <c r="R1850" s="68" t="s">
        <v>2</v>
      </c>
    </row>
    <row r="1851" spans="1:18" x14ac:dyDescent="0.3">
      <c r="A1851" s="67" t="s">
        <v>6442</v>
      </c>
      <c r="B1851" s="39" t="s">
        <v>4468</v>
      </c>
      <c r="C1851" s="39"/>
      <c r="D1851" s="39"/>
      <c r="E1851" s="39"/>
      <c r="F1851" s="39"/>
      <c r="G1851" s="39"/>
      <c r="H1851" s="39"/>
      <c r="I1851" s="39"/>
      <c r="J1851" s="39"/>
      <c r="K1851" s="39" t="s">
        <v>508</v>
      </c>
      <c r="L1851" s="39" t="s">
        <v>509</v>
      </c>
      <c r="M1851" s="39" t="s">
        <v>2869</v>
      </c>
      <c r="N1851" s="39" t="s">
        <v>89</v>
      </c>
      <c r="O1851" s="39" t="s">
        <v>4383</v>
      </c>
      <c r="P1851" s="39" t="str">
        <f t="shared" si="28"/>
        <v>CCM Born Edifici Annex</v>
      </c>
      <c r="Q1851" s="39">
        <v>1</v>
      </c>
      <c r="R1851" s="68" t="s">
        <v>2</v>
      </c>
    </row>
    <row r="1852" spans="1:18" x14ac:dyDescent="0.3">
      <c r="A1852" s="67" t="s">
        <v>6443</v>
      </c>
      <c r="B1852" s="39" t="s">
        <v>4469</v>
      </c>
      <c r="C1852" s="39"/>
      <c r="D1852" s="39"/>
      <c r="E1852" s="39"/>
      <c r="F1852" s="39"/>
      <c r="G1852" s="39"/>
      <c r="H1852" s="39"/>
      <c r="I1852" s="39"/>
      <c r="J1852" s="39"/>
      <c r="K1852" s="39" t="s">
        <v>735</v>
      </c>
      <c r="L1852" s="39" t="s">
        <v>736</v>
      </c>
      <c r="M1852" s="39" t="s">
        <v>2973</v>
      </c>
      <c r="N1852" s="39" t="s">
        <v>335</v>
      </c>
      <c r="O1852" s="39" t="s">
        <v>4383</v>
      </c>
      <c r="P1852" s="39" t="str">
        <f t="shared" si="28"/>
        <v>CCM Born Edifici Annex</v>
      </c>
      <c r="Q1852" s="39">
        <v>1</v>
      </c>
      <c r="R1852" s="68" t="s">
        <v>2</v>
      </c>
    </row>
    <row r="1853" spans="1:18" x14ac:dyDescent="0.3">
      <c r="A1853" s="67" t="s">
        <v>6444</v>
      </c>
      <c r="B1853" s="39" t="s">
        <v>4470</v>
      </c>
      <c r="C1853" s="39"/>
      <c r="D1853" s="39"/>
      <c r="E1853" s="39"/>
      <c r="F1853" s="39"/>
      <c r="G1853" s="39"/>
      <c r="H1853" s="39"/>
      <c r="I1853" s="39"/>
      <c r="J1853" s="39"/>
      <c r="K1853" s="39" t="s">
        <v>417</v>
      </c>
      <c r="L1853" s="39" t="s">
        <v>418</v>
      </c>
      <c r="M1853" s="39" t="s">
        <v>2869</v>
      </c>
      <c r="N1853" s="39" t="s">
        <v>89</v>
      </c>
      <c r="O1853" s="39" t="s">
        <v>4383</v>
      </c>
      <c r="P1853" s="39" t="str">
        <f t="shared" si="28"/>
        <v>CCM Born Edifici Annex</v>
      </c>
      <c r="Q1853" s="39">
        <v>1</v>
      </c>
      <c r="R1853" s="68" t="s">
        <v>2</v>
      </c>
    </row>
    <row r="1854" spans="1:18" x14ac:dyDescent="0.3">
      <c r="A1854" s="67" t="s">
        <v>6445</v>
      </c>
      <c r="B1854" s="39" t="s">
        <v>3090</v>
      </c>
      <c r="C1854" s="39"/>
      <c r="D1854" s="39"/>
      <c r="E1854" s="39"/>
      <c r="F1854" s="39"/>
      <c r="G1854" s="39"/>
      <c r="H1854" s="39"/>
      <c r="I1854" s="39"/>
      <c r="J1854" s="39"/>
      <c r="K1854" s="39" t="s">
        <v>2572</v>
      </c>
      <c r="L1854" s="39" t="s">
        <v>2573</v>
      </c>
      <c r="M1854" s="39" t="s">
        <v>2880</v>
      </c>
      <c r="N1854" s="39" t="s">
        <v>64</v>
      </c>
      <c r="O1854" s="39" t="s">
        <v>4383</v>
      </c>
      <c r="P1854" s="39" t="str">
        <f t="shared" si="28"/>
        <v>CCM Born Edifici Annex</v>
      </c>
      <c r="Q1854" s="39">
        <v>1</v>
      </c>
      <c r="R1854" s="68" t="s">
        <v>2</v>
      </c>
    </row>
    <row r="1855" spans="1:18" x14ac:dyDescent="0.3">
      <c r="A1855" s="67" t="s">
        <v>6446</v>
      </c>
      <c r="B1855" s="39" t="s">
        <v>4456</v>
      </c>
      <c r="C1855" s="39"/>
      <c r="D1855" s="39"/>
      <c r="E1855" s="39"/>
      <c r="F1855" s="39"/>
      <c r="G1855" s="39"/>
      <c r="H1855" s="39"/>
      <c r="I1855" s="39"/>
      <c r="J1855" s="39"/>
      <c r="K1855" s="39" t="s">
        <v>1123</v>
      </c>
      <c r="L1855" s="39" t="s">
        <v>1124</v>
      </c>
      <c r="M1855" s="39" t="s">
        <v>2991</v>
      </c>
      <c r="N1855" s="39" t="s">
        <v>17</v>
      </c>
      <c r="O1855" s="39" t="s">
        <v>4383</v>
      </c>
      <c r="P1855" s="39" t="str">
        <f t="shared" si="28"/>
        <v>CCM Born Edifici Annex</v>
      </c>
      <c r="Q1855" s="39">
        <v>15</v>
      </c>
      <c r="R1855" s="68" t="s">
        <v>2</v>
      </c>
    </row>
    <row r="1856" spans="1:18" x14ac:dyDescent="0.3">
      <c r="A1856" s="67" t="s">
        <v>6447</v>
      </c>
      <c r="B1856" s="39" t="s">
        <v>4457</v>
      </c>
      <c r="C1856" s="39"/>
      <c r="D1856" s="39"/>
      <c r="E1856" s="39"/>
      <c r="F1856" s="39"/>
      <c r="G1856" s="39"/>
      <c r="H1856" s="39"/>
      <c r="I1856" s="39"/>
      <c r="J1856" s="39"/>
      <c r="K1856" s="39" t="s">
        <v>748</v>
      </c>
      <c r="L1856" s="39" t="s">
        <v>749</v>
      </c>
      <c r="M1856" s="39" t="s">
        <v>2878</v>
      </c>
      <c r="N1856" s="39" t="s">
        <v>541</v>
      </c>
      <c r="O1856" s="39" t="s">
        <v>4383</v>
      </c>
      <c r="P1856" s="39" t="str">
        <f t="shared" si="28"/>
        <v>CCM Born Edifici Annex</v>
      </c>
      <c r="Q1856" s="39">
        <v>5</v>
      </c>
      <c r="R1856" s="68" t="s">
        <v>2</v>
      </c>
    </row>
    <row r="1857" spans="1:18" x14ac:dyDescent="0.3">
      <c r="A1857" s="67" t="s">
        <v>6448</v>
      </c>
      <c r="B1857" s="39" t="s">
        <v>4471</v>
      </c>
      <c r="C1857" s="39"/>
      <c r="D1857" s="39"/>
      <c r="E1857" s="39"/>
      <c r="F1857" s="39"/>
      <c r="G1857" s="39"/>
      <c r="H1857" s="39"/>
      <c r="I1857" s="39"/>
      <c r="J1857" s="39"/>
      <c r="K1857" s="39" t="s">
        <v>204</v>
      </c>
      <c r="L1857" s="39" t="s">
        <v>205</v>
      </c>
      <c r="M1857" s="39" t="s">
        <v>2884</v>
      </c>
      <c r="N1857" s="39" t="s">
        <v>139</v>
      </c>
      <c r="O1857" s="39" t="s">
        <v>4383</v>
      </c>
      <c r="P1857" s="39" t="str">
        <f t="shared" si="28"/>
        <v>CCM Born Edifici Annex</v>
      </c>
      <c r="Q1857" s="39">
        <v>1</v>
      </c>
      <c r="R1857" s="68" t="s">
        <v>2</v>
      </c>
    </row>
    <row r="1858" spans="1:18" x14ac:dyDescent="0.3">
      <c r="A1858" s="67" t="s">
        <v>6449</v>
      </c>
      <c r="B1858" s="39" t="s">
        <v>3096</v>
      </c>
      <c r="C1858" s="39"/>
      <c r="D1858" s="39"/>
      <c r="E1858" s="39"/>
      <c r="F1858" s="39"/>
      <c r="G1858" s="39"/>
      <c r="H1858" s="39"/>
      <c r="I1858" s="39"/>
      <c r="J1858" s="39"/>
      <c r="K1858" s="39" t="s">
        <v>3097</v>
      </c>
      <c r="L1858" s="39" t="s">
        <v>6713</v>
      </c>
      <c r="M1858" s="39" t="s">
        <v>3082</v>
      </c>
      <c r="N1858" s="39" t="s">
        <v>616</v>
      </c>
      <c r="O1858" s="39" t="s">
        <v>4383</v>
      </c>
      <c r="P1858" s="39" t="str">
        <f t="shared" si="28"/>
        <v>CCM Born Edifici Annex</v>
      </c>
      <c r="Q1858" s="39">
        <v>29</v>
      </c>
      <c r="R1858" s="68" t="s">
        <v>2</v>
      </c>
    </row>
    <row r="1859" spans="1:18" x14ac:dyDescent="0.3">
      <c r="A1859" s="67" t="s">
        <v>6450</v>
      </c>
      <c r="B1859" s="39" t="s">
        <v>3100</v>
      </c>
      <c r="C1859" s="39"/>
      <c r="D1859" s="39"/>
      <c r="E1859" s="39"/>
      <c r="F1859" s="39"/>
      <c r="G1859" s="39"/>
      <c r="H1859" s="39"/>
      <c r="I1859" s="39"/>
      <c r="J1859" s="39"/>
      <c r="K1859" s="39" t="s">
        <v>246</v>
      </c>
      <c r="L1859" s="39" t="s">
        <v>247</v>
      </c>
      <c r="M1859" s="39" t="s">
        <v>2884</v>
      </c>
      <c r="N1859" s="39" t="s">
        <v>139</v>
      </c>
      <c r="O1859" s="39" t="s">
        <v>4383</v>
      </c>
      <c r="P1859" s="39" t="str">
        <f t="shared" si="28"/>
        <v>CCM Born Edifici Annex</v>
      </c>
      <c r="Q1859" s="39">
        <v>8</v>
      </c>
      <c r="R1859" s="68" t="s">
        <v>2</v>
      </c>
    </row>
    <row r="1860" spans="1:18" x14ac:dyDescent="0.3">
      <c r="A1860" s="67" t="s">
        <v>6451</v>
      </c>
      <c r="B1860" s="39" t="s">
        <v>4472</v>
      </c>
      <c r="C1860" s="39"/>
      <c r="D1860" s="39"/>
      <c r="E1860" s="39"/>
      <c r="F1860" s="39"/>
      <c r="G1860" s="39"/>
      <c r="H1860" s="39"/>
      <c r="I1860" s="39"/>
      <c r="J1860" s="39"/>
      <c r="K1860" s="39" t="s">
        <v>246</v>
      </c>
      <c r="L1860" s="39" t="s">
        <v>247</v>
      </c>
      <c r="M1860" s="39" t="s">
        <v>2884</v>
      </c>
      <c r="N1860" s="39" t="s">
        <v>139</v>
      </c>
      <c r="O1860" s="39" t="s">
        <v>4383</v>
      </c>
      <c r="P1860" s="39" t="str">
        <f t="shared" si="28"/>
        <v>CCM Born Edifici Annex</v>
      </c>
      <c r="Q1860" s="39">
        <v>7</v>
      </c>
      <c r="R1860" s="68" t="s">
        <v>2</v>
      </c>
    </row>
    <row r="1861" spans="1:18" x14ac:dyDescent="0.3">
      <c r="A1861" s="67" t="s">
        <v>6452</v>
      </c>
      <c r="B1861" s="39" t="s">
        <v>4473</v>
      </c>
      <c r="C1861" s="39"/>
      <c r="D1861" s="39"/>
      <c r="E1861" s="39"/>
      <c r="F1861" s="39"/>
      <c r="G1861" s="39"/>
      <c r="H1861" s="39"/>
      <c r="I1861" s="39"/>
      <c r="J1861" s="39"/>
      <c r="K1861" s="39" t="s">
        <v>246</v>
      </c>
      <c r="L1861" s="39" t="s">
        <v>247</v>
      </c>
      <c r="M1861" s="39" t="s">
        <v>2884</v>
      </c>
      <c r="N1861" s="39" t="s">
        <v>139</v>
      </c>
      <c r="O1861" s="39" t="s">
        <v>4383</v>
      </c>
      <c r="P1861" s="39" t="str">
        <f t="shared" si="28"/>
        <v>CCM Born Edifici Annex</v>
      </c>
      <c r="Q1861" s="39">
        <v>36</v>
      </c>
      <c r="R1861" s="68" t="s">
        <v>2</v>
      </c>
    </row>
    <row r="1862" spans="1:18" x14ac:dyDescent="0.3">
      <c r="A1862" s="67" t="s">
        <v>6453</v>
      </c>
      <c r="B1862" s="39" t="s">
        <v>4463</v>
      </c>
      <c r="C1862" s="39"/>
      <c r="D1862" s="39"/>
      <c r="E1862" s="39"/>
      <c r="F1862" s="39"/>
      <c r="G1862" s="39"/>
      <c r="H1862" s="39"/>
      <c r="I1862" s="39"/>
      <c r="J1862" s="39"/>
      <c r="K1862" s="39" t="s">
        <v>3097</v>
      </c>
      <c r="L1862" s="39" t="s">
        <v>6713</v>
      </c>
      <c r="M1862" s="39" t="s">
        <v>2973</v>
      </c>
      <c r="N1862" s="39" t="s">
        <v>335</v>
      </c>
      <c r="O1862" s="39" t="s">
        <v>4383</v>
      </c>
      <c r="P1862" s="39" t="str">
        <f t="shared" si="28"/>
        <v>CCM Born Edifici Annex</v>
      </c>
      <c r="Q1862" s="39">
        <v>4</v>
      </c>
      <c r="R1862" s="68" t="s">
        <v>2</v>
      </c>
    </row>
    <row r="1863" spans="1:18" x14ac:dyDescent="0.3">
      <c r="A1863" s="67" t="s">
        <v>6454</v>
      </c>
      <c r="B1863" s="39" t="s">
        <v>3260</v>
      </c>
      <c r="C1863" s="39"/>
      <c r="D1863" s="39"/>
      <c r="E1863" s="39"/>
      <c r="F1863" s="39"/>
      <c r="G1863" s="39"/>
      <c r="H1863" s="39"/>
      <c r="I1863" s="39"/>
      <c r="J1863" s="39"/>
      <c r="K1863" s="39" t="s">
        <v>547</v>
      </c>
      <c r="L1863" s="39" t="s">
        <v>548</v>
      </c>
      <c r="M1863" s="39" t="s">
        <v>2878</v>
      </c>
      <c r="N1863" s="39" t="s">
        <v>541</v>
      </c>
      <c r="O1863" s="39" t="s">
        <v>4383</v>
      </c>
      <c r="P1863" s="39" t="str">
        <f t="shared" si="28"/>
        <v>CCM Born Edifici Annex</v>
      </c>
      <c r="Q1863" s="39">
        <v>1</v>
      </c>
      <c r="R1863" s="68" t="s">
        <v>2</v>
      </c>
    </row>
    <row r="1864" spans="1:18" x14ac:dyDescent="0.3">
      <c r="A1864" s="67" t="s">
        <v>6455</v>
      </c>
      <c r="B1864" s="39" t="s">
        <v>4464</v>
      </c>
      <c r="C1864" s="39"/>
      <c r="D1864" s="39"/>
      <c r="E1864" s="39"/>
      <c r="F1864" s="39"/>
      <c r="G1864" s="39"/>
      <c r="H1864" s="39"/>
      <c r="I1864" s="39"/>
      <c r="J1864" s="39"/>
      <c r="K1864" s="39" t="s">
        <v>3097</v>
      </c>
      <c r="L1864" s="39" t="s">
        <v>6713</v>
      </c>
      <c r="M1864" s="39" t="s">
        <v>3082</v>
      </c>
      <c r="N1864" s="39" t="s">
        <v>616</v>
      </c>
      <c r="O1864" s="39" t="s">
        <v>4383</v>
      </c>
      <c r="P1864" s="39" t="str">
        <f t="shared" ref="P1864:P1927" si="29">_xlfn.XLOOKUP(O1864,$X$12:$X$14,$Z$12:$Z$14)</f>
        <v>CCM Born Edifici Annex</v>
      </c>
      <c r="Q1864" s="39">
        <v>1</v>
      </c>
      <c r="R1864" s="68" t="s">
        <v>2</v>
      </c>
    </row>
    <row r="1865" spans="1:18" x14ac:dyDescent="0.3">
      <c r="A1865" s="67" t="s">
        <v>6456</v>
      </c>
      <c r="B1865" s="39" t="s">
        <v>3262</v>
      </c>
      <c r="C1865" s="39"/>
      <c r="D1865" s="39"/>
      <c r="E1865" s="39"/>
      <c r="F1865" s="39"/>
      <c r="G1865" s="39"/>
      <c r="H1865" s="39"/>
      <c r="I1865" s="39"/>
      <c r="J1865" s="39"/>
      <c r="K1865" s="39" t="s">
        <v>551</v>
      </c>
      <c r="L1865" s="39" t="s">
        <v>552</v>
      </c>
      <c r="M1865" s="39" t="s">
        <v>2878</v>
      </c>
      <c r="N1865" s="39" t="s">
        <v>541</v>
      </c>
      <c r="O1865" s="39" t="s">
        <v>4383</v>
      </c>
      <c r="P1865" s="39" t="str">
        <f t="shared" si="29"/>
        <v>CCM Born Edifici Annex</v>
      </c>
      <c r="Q1865" s="39">
        <v>1</v>
      </c>
      <c r="R1865" s="68" t="s">
        <v>2</v>
      </c>
    </row>
    <row r="1866" spans="1:18" x14ac:dyDescent="0.3">
      <c r="A1866" s="67" t="s">
        <v>6457</v>
      </c>
      <c r="B1866" s="39" t="s">
        <v>3317</v>
      </c>
      <c r="C1866" s="39"/>
      <c r="D1866" s="39"/>
      <c r="E1866" s="39"/>
      <c r="F1866" s="39"/>
      <c r="G1866" s="39"/>
      <c r="H1866" s="39"/>
      <c r="I1866" s="39"/>
      <c r="J1866" s="39"/>
      <c r="K1866" s="39" t="s">
        <v>2657</v>
      </c>
      <c r="L1866" s="39" t="s">
        <v>2658</v>
      </c>
      <c r="M1866" s="39" t="s">
        <v>2880</v>
      </c>
      <c r="N1866" s="39" t="s">
        <v>64</v>
      </c>
      <c r="O1866" s="39" t="s">
        <v>4383</v>
      </c>
      <c r="P1866" s="39" t="str">
        <f t="shared" si="29"/>
        <v>CCM Born Edifici Annex</v>
      </c>
      <c r="Q1866" s="39">
        <v>15</v>
      </c>
      <c r="R1866" s="68" t="s">
        <v>2</v>
      </c>
    </row>
    <row r="1867" spans="1:18" x14ac:dyDescent="0.3">
      <c r="A1867" s="67" t="s">
        <v>6458</v>
      </c>
      <c r="B1867" s="39" t="s">
        <v>3318</v>
      </c>
      <c r="C1867" s="39"/>
      <c r="D1867" s="39"/>
      <c r="E1867" s="39"/>
      <c r="F1867" s="39"/>
      <c r="G1867" s="39"/>
      <c r="H1867" s="39"/>
      <c r="I1867" s="39"/>
      <c r="J1867" s="39"/>
      <c r="K1867" s="39" t="s">
        <v>140</v>
      </c>
      <c r="L1867" s="39" t="s">
        <v>141</v>
      </c>
      <c r="M1867" s="39" t="s">
        <v>2884</v>
      </c>
      <c r="N1867" s="39" t="s">
        <v>139</v>
      </c>
      <c r="O1867" s="39" t="s">
        <v>4383</v>
      </c>
      <c r="P1867" s="39" t="str">
        <f t="shared" si="29"/>
        <v>CCM Born Edifici Annex</v>
      </c>
      <c r="Q1867" s="39">
        <v>1</v>
      </c>
      <c r="R1867" s="68" t="s">
        <v>2</v>
      </c>
    </row>
    <row r="1868" spans="1:18" x14ac:dyDescent="0.3">
      <c r="A1868" s="67" t="s">
        <v>6459</v>
      </c>
      <c r="B1868" s="39" t="s">
        <v>3319</v>
      </c>
      <c r="C1868" s="39"/>
      <c r="D1868" s="39"/>
      <c r="E1868" s="39"/>
      <c r="F1868" s="39"/>
      <c r="G1868" s="39"/>
      <c r="H1868" s="39"/>
      <c r="I1868" s="39"/>
      <c r="J1868" s="39"/>
      <c r="K1868" s="39" t="s">
        <v>266</v>
      </c>
      <c r="L1868" s="39" t="s">
        <v>267</v>
      </c>
      <c r="M1868" s="39" t="s">
        <v>2884</v>
      </c>
      <c r="N1868" s="39" t="s">
        <v>139</v>
      </c>
      <c r="O1868" s="39" t="s">
        <v>4383</v>
      </c>
      <c r="P1868" s="39" t="str">
        <f t="shared" si="29"/>
        <v>CCM Born Edifici Annex</v>
      </c>
      <c r="Q1868" s="39">
        <v>1</v>
      </c>
      <c r="R1868" s="68" t="s">
        <v>2</v>
      </c>
    </row>
    <row r="1869" spans="1:18" x14ac:dyDescent="0.3">
      <c r="A1869" s="67" t="s">
        <v>6460</v>
      </c>
      <c r="B1869" s="39" t="s">
        <v>3320</v>
      </c>
      <c r="C1869" s="39"/>
      <c r="D1869" s="39"/>
      <c r="E1869" s="39"/>
      <c r="F1869" s="39"/>
      <c r="G1869" s="39"/>
      <c r="H1869" s="39"/>
      <c r="I1869" s="39"/>
      <c r="J1869" s="39"/>
      <c r="K1869" s="39" t="s">
        <v>2607</v>
      </c>
      <c r="L1869" s="39" t="s">
        <v>2608</v>
      </c>
      <c r="M1869" s="39" t="s">
        <v>2880</v>
      </c>
      <c r="N1869" s="39" t="s">
        <v>64</v>
      </c>
      <c r="O1869" s="39" t="s">
        <v>4383</v>
      </c>
      <c r="P1869" s="39" t="str">
        <f t="shared" si="29"/>
        <v>CCM Born Edifici Annex</v>
      </c>
      <c r="Q1869" s="39">
        <v>1</v>
      </c>
      <c r="R1869" s="68" t="s">
        <v>2</v>
      </c>
    </row>
    <row r="1870" spans="1:18" x14ac:dyDescent="0.3">
      <c r="A1870" s="67" t="s">
        <v>6461</v>
      </c>
      <c r="B1870" s="39" t="s">
        <v>4448</v>
      </c>
      <c r="C1870" s="39"/>
      <c r="D1870" s="39"/>
      <c r="E1870" s="39"/>
      <c r="F1870" s="39"/>
      <c r="G1870" s="39"/>
      <c r="H1870" s="39"/>
      <c r="I1870" s="39"/>
      <c r="J1870" s="39"/>
      <c r="K1870" s="39" t="s">
        <v>132</v>
      </c>
      <c r="L1870" s="39" t="s">
        <v>133</v>
      </c>
      <c r="M1870" s="39" t="s">
        <v>2869</v>
      </c>
      <c r="N1870" s="39" t="s">
        <v>89</v>
      </c>
      <c r="O1870" s="39" t="s">
        <v>4383</v>
      </c>
      <c r="P1870" s="39" t="str">
        <f t="shared" si="29"/>
        <v>CCM Born Edifici Annex</v>
      </c>
      <c r="Q1870" s="39">
        <v>1</v>
      </c>
      <c r="R1870" s="68" t="s">
        <v>2</v>
      </c>
    </row>
    <row r="1871" spans="1:18" x14ac:dyDescent="0.3">
      <c r="A1871" s="67" t="s">
        <v>6462</v>
      </c>
      <c r="B1871" s="39" t="s">
        <v>3078</v>
      </c>
      <c r="C1871" s="39"/>
      <c r="D1871" s="39"/>
      <c r="E1871" s="39"/>
      <c r="F1871" s="39"/>
      <c r="G1871" s="39"/>
      <c r="H1871" s="39"/>
      <c r="I1871" s="39"/>
      <c r="J1871" s="39"/>
      <c r="K1871" s="39" t="s">
        <v>2872</v>
      </c>
      <c r="L1871" s="39" t="s">
        <v>6701</v>
      </c>
      <c r="M1871" s="39" t="s">
        <v>2873</v>
      </c>
      <c r="N1871" s="39" t="s">
        <v>6700</v>
      </c>
      <c r="O1871" s="39" t="s">
        <v>4383</v>
      </c>
      <c r="P1871" s="39" t="str">
        <f t="shared" si="29"/>
        <v>CCM Born Edifici Annex</v>
      </c>
      <c r="Q1871" s="39">
        <v>12</v>
      </c>
      <c r="R1871" s="68" t="s">
        <v>2</v>
      </c>
    </row>
    <row r="1872" spans="1:18" x14ac:dyDescent="0.3">
      <c r="A1872" s="67" t="s">
        <v>6463</v>
      </c>
      <c r="B1872" s="39" t="s">
        <v>4449</v>
      </c>
      <c r="C1872" s="39"/>
      <c r="D1872" s="39"/>
      <c r="E1872" s="39"/>
      <c r="F1872" s="39"/>
      <c r="G1872" s="39"/>
      <c r="H1872" s="39"/>
      <c r="I1872" s="39"/>
      <c r="J1872" s="39"/>
      <c r="K1872" s="39" t="s">
        <v>2711</v>
      </c>
      <c r="L1872" s="39" t="s">
        <v>2712</v>
      </c>
      <c r="M1872" s="39" t="s">
        <v>3082</v>
      </c>
      <c r="N1872" s="39" t="s">
        <v>616</v>
      </c>
      <c r="O1872" s="39" t="s">
        <v>4383</v>
      </c>
      <c r="P1872" s="39" t="str">
        <f t="shared" si="29"/>
        <v>CCM Born Edifici Annex</v>
      </c>
      <c r="Q1872" s="39">
        <v>1</v>
      </c>
      <c r="R1872" s="68" t="s">
        <v>2</v>
      </c>
    </row>
    <row r="1873" spans="1:18" x14ac:dyDescent="0.3">
      <c r="A1873" s="67" t="s">
        <v>6464</v>
      </c>
      <c r="B1873" s="39" t="s">
        <v>4474</v>
      </c>
      <c r="C1873" s="39"/>
      <c r="D1873" s="39"/>
      <c r="E1873" s="39"/>
      <c r="F1873" s="39"/>
      <c r="G1873" s="39"/>
      <c r="H1873" s="39"/>
      <c r="I1873" s="39"/>
      <c r="J1873" s="39"/>
      <c r="K1873" s="39" t="s">
        <v>1099</v>
      </c>
      <c r="L1873" s="39" t="s">
        <v>1100</v>
      </c>
      <c r="M1873" s="39" t="s">
        <v>2991</v>
      </c>
      <c r="N1873" s="39" t="s">
        <v>17</v>
      </c>
      <c r="O1873" s="39" t="s">
        <v>4383</v>
      </c>
      <c r="P1873" s="39" t="str">
        <f t="shared" si="29"/>
        <v>CCM Born Edifici Annex</v>
      </c>
      <c r="Q1873" s="39">
        <v>1</v>
      </c>
      <c r="R1873" s="68" t="s">
        <v>2</v>
      </c>
    </row>
    <row r="1874" spans="1:18" x14ac:dyDescent="0.3">
      <c r="A1874" s="67" t="s">
        <v>6465</v>
      </c>
      <c r="B1874" s="39" t="s">
        <v>4475</v>
      </c>
      <c r="C1874" s="39"/>
      <c r="D1874" s="39"/>
      <c r="E1874" s="39"/>
      <c r="F1874" s="39"/>
      <c r="G1874" s="39"/>
      <c r="H1874" s="39"/>
      <c r="I1874" s="39"/>
      <c r="J1874" s="39"/>
      <c r="K1874" s="39" t="s">
        <v>893</v>
      </c>
      <c r="L1874" s="39" t="s">
        <v>894</v>
      </c>
      <c r="M1874" s="39" t="s">
        <v>2991</v>
      </c>
      <c r="N1874" s="39" t="s">
        <v>17</v>
      </c>
      <c r="O1874" s="39" t="s">
        <v>4383</v>
      </c>
      <c r="P1874" s="39" t="str">
        <f t="shared" si="29"/>
        <v>CCM Born Edifici Annex</v>
      </c>
      <c r="Q1874" s="39">
        <v>1</v>
      </c>
      <c r="R1874" s="68" t="s">
        <v>2</v>
      </c>
    </row>
    <row r="1875" spans="1:18" x14ac:dyDescent="0.3">
      <c r="A1875" s="67" t="s">
        <v>6466</v>
      </c>
      <c r="B1875" s="39" t="s">
        <v>4476</v>
      </c>
      <c r="C1875" s="39"/>
      <c r="D1875" s="39"/>
      <c r="E1875" s="39"/>
      <c r="F1875" s="39"/>
      <c r="G1875" s="39"/>
      <c r="H1875" s="39"/>
      <c r="I1875" s="39"/>
      <c r="J1875" s="39"/>
      <c r="K1875" s="39" t="s">
        <v>90</v>
      </c>
      <c r="L1875" s="39" t="s">
        <v>91</v>
      </c>
      <c r="M1875" s="39" t="s">
        <v>2869</v>
      </c>
      <c r="N1875" s="39" t="s">
        <v>89</v>
      </c>
      <c r="O1875" s="39" t="s">
        <v>4383</v>
      </c>
      <c r="P1875" s="39" t="str">
        <f t="shared" si="29"/>
        <v>CCM Born Edifici Annex</v>
      </c>
      <c r="Q1875" s="39">
        <v>1</v>
      </c>
      <c r="R1875" s="68" t="s">
        <v>2</v>
      </c>
    </row>
    <row r="1876" spans="1:18" x14ac:dyDescent="0.3">
      <c r="A1876" s="67" t="s">
        <v>6467</v>
      </c>
      <c r="B1876" s="39" t="s">
        <v>4477</v>
      </c>
      <c r="C1876" s="39"/>
      <c r="D1876" s="39"/>
      <c r="E1876" s="39"/>
      <c r="F1876" s="39"/>
      <c r="G1876" s="39"/>
      <c r="H1876" s="39"/>
      <c r="I1876" s="39"/>
      <c r="J1876" s="39"/>
      <c r="K1876" s="39" t="s">
        <v>508</v>
      </c>
      <c r="L1876" s="39" t="s">
        <v>509</v>
      </c>
      <c r="M1876" s="39" t="s">
        <v>2869</v>
      </c>
      <c r="N1876" s="39" t="s">
        <v>89</v>
      </c>
      <c r="O1876" s="39" t="s">
        <v>4383</v>
      </c>
      <c r="P1876" s="39" t="str">
        <f t="shared" si="29"/>
        <v>CCM Born Edifici Annex</v>
      </c>
      <c r="Q1876" s="39">
        <v>1</v>
      </c>
      <c r="R1876" s="68" t="s">
        <v>2</v>
      </c>
    </row>
    <row r="1877" spans="1:18" x14ac:dyDescent="0.3">
      <c r="A1877" s="67" t="s">
        <v>6468</v>
      </c>
      <c r="B1877" s="39" t="s">
        <v>4478</v>
      </c>
      <c r="C1877" s="39"/>
      <c r="D1877" s="39"/>
      <c r="E1877" s="39"/>
      <c r="F1877" s="39"/>
      <c r="G1877" s="39"/>
      <c r="H1877" s="39"/>
      <c r="I1877" s="39"/>
      <c r="J1877" s="39"/>
      <c r="K1877" s="39" t="s">
        <v>735</v>
      </c>
      <c r="L1877" s="39" t="s">
        <v>736</v>
      </c>
      <c r="M1877" s="39" t="s">
        <v>2973</v>
      </c>
      <c r="N1877" s="39" t="s">
        <v>335</v>
      </c>
      <c r="O1877" s="39" t="s">
        <v>4383</v>
      </c>
      <c r="P1877" s="39" t="str">
        <f t="shared" si="29"/>
        <v>CCM Born Edifici Annex</v>
      </c>
      <c r="Q1877" s="39">
        <v>1</v>
      </c>
      <c r="R1877" s="68" t="s">
        <v>2</v>
      </c>
    </row>
    <row r="1878" spans="1:18" x14ac:dyDescent="0.3">
      <c r="A1878" s="67" t="s">
        <v>6469</v>
      </c>
      <c r="B1878" s="39" t="s">
        <v>4479</v>
      </c>
      <c r="C1878" s="39"/>
      <c r="D1878" s="39"/>
      <c r="E1878" s="39"/>
      <c r="F1878" s="39"/>
      <c r="G1878" s="39"/>
      <c r="H1878" s="39"/>
      <c r="I1878" s="39"/>
      <c r="J1878" s="39"/>
      <c r="K1878" s="39" t="s">
        <v>417</v>
      </c>
      <c r="L1878" s="39" t="s">
        <v>418</v>
      </c>
      <c r="M1878" s="39" t="s">
        <v>2869</v>
      </c>
      <c r="N1878" s="39" t="s">
        <v>89</v>
      </c>
      <c r="O1878" s="39" t="s">
        <v>4383</v>
      </c>
      <c r="P1878" s="39" t="str">
        <f t="shared" si="29"/>
        <v>CCM Born Edifici Annex</v>
      </c>
      <c r="Q1878" s="39">
        <v>1</v>
      </c>
      <c r="R1878" s="68" t="s">
        <v>2</v>
      </c>
    </row>
    <row r="1879" spans="1:18" x14ac:dyDescent="0.3">
      <c r="A1879" s="67" t="s">
        <v>6470</v>
      </c>
      <c r="B1879" s="39" t="s">
        <v>3090</v>
      </c>
      <c r="C1879" s="39"/>
      <c r="D1879" s="39"/>
      <c r="E1879" s="39"/>
      <c r="F1879" s="39"/>
      <c r="G1879" s="39"/>
      <c r="H1879" s="39"/>
      <c r="I1879" s="39"/>
      <c r="J1879" s="39"/>
      <c r="K1879" s="39" t="s">
        <v>2572</v>
      </c>
      <c r="L1879" s="39" t="s">
        <v>2573</v>
      </c>
      <c r="M1879" s="39" t="s">
        <v>2880</v>
      </c>
      <c r="N1879" s="39" t="s">
        <v>64</v>
      </c>
      <c r="O1879" s="39" t="s">
        <v>4383</v>
      </c>
      <c r="P1879" s="39" t="str">
        <f t="shared" si="29"/>
        <v>CCM Born Edifici Annex</v>
      </c>
      <c r="Q1879" s="39">
        <v>1</v>
      </c>
      <c r="R1879" s="68" t="s">
        <v>2</v>
      </c>
    </row>
    <row r="1880" spans="1:18" x14ac:dyDescent="0.3">
      <c r="A1880" s="67" t="s">
        <v>6471</v>
      </c>
      <c r="B1880" s="39" t="s">
        <v>4456</v>
      </c>
      <c r="C1880" s="39"/>
      <c r="D1880" s="39"/>
      <c r="E1880" s="39"/>
      <c r="F1880" s="39"/>
      <c r="G1880" s="39"/>
      <c r="H1880" s="39"/>
      <c r="I1880" s="39"/>
      <c r="J1880" s="39"/>
      <c r="K1880" s="39" t="s">
        <v>1123</v>
      </c>
      <c r="L1880" s="39" t="s">
        <v>1124</v>
      </c>
      <c r="M1880" s="39" t="s">
        <v>2991</v>
      </c>
      <c r="N1880" s="39" t="s">
        <v>17</v>
      </c>
      <c r="O1880" s="39" t="s">
        <v>4383</v>
      </c>
      <c r="P1880" s="39" t="str">
        <f t="shared" si="29"/>
        <v>CCM Born Edifici Annex</v>
      </c>
      <c r="Q1880" s="39">
        <v>15</v>
      </c>
      <c r="R1880" s="68" t="s">
        <v>2</v>
      </c>
    </row>
    <row r="1881" spans="1:18" x14ac:dyDescent="0.3">
      <c r="A1881" s="67" t="s">
        <v>6472</v>
      </c>
      <c r="B1881" s="39" t="s">
        <v>4457</v>
      </c>
      <c r="C1881" s="39"/>
      <c r="D1881" s="39"/>
      <c r="E1881" s="39"/>
      <c r="F1881" s="39"/>
      <c r="G1881" s="39"/>
      <c r="H1881" s="39"/>
      <c r="I1881" s="39"/>
      <c r="J1881" s="39"/>
      <c r="K1881" s="39" t="s">
        <v>748</v>
      </c>
      <c r="L1881" s="39" t="s">
        <v>749</v>
      </c>
      <c r="M1881" s="39" t="s">
        <v>2878</v>
      </c>
      <c r="N1881" s="39" t="s">
        <v>541</v>
      </c>
      <c r="O1881" s="39" t="s">
        <v>4383</v>
      </c>
      <c r="P1881" s="39" t="str">
        <f t="shared" si="29"/>
        <v>CCM Born Edifici Annex</v>
      </c>
      <c r="Q1881" s="39">
        <v>5</v>
      </c>
      <c r="R1881" s="68" t="s">
        <v>2</v>
      </c>
    </row>
    <row r="1882" spans="1:18" x14ac:dyDescent="0.3">
      <c r="A1882" s="67" t="s">
        <v>6473</v>
      </c>
      <c r="B1882" s="39" t="s">
        <v>4480</v>
      </c>
      <c r="C1882" s="39"/>
      <c r="D1882" s="39"/>
      <c r="E1882" s="39"/>
      <c r="F1882" s="39"/>
      <c r="G1882" s="39"/>
      <c r="H1882" s="39"/>
      <c r="I1882" s="39"/>
      <c r="J1882" s="39"/>
      <c r="K1882" s="39" t="s">
        <v>204</v>
      </c>
      <c r="L1882" s="39" t="s">
        <v>205</v>
      </c>
      <c r="M1882" s="39" t="s">
        <v>2884</v>
      </c>
      <c r="N1882" s="39" t="s">
        <v>139</v>
      </c>
      <c r="O1882" s="39" t="s">
        <v>4383</v>
      </c>
      <c r="P1882" s="39" t="str">
        <f t="shared" si="29"/>
        <v>CCM Born Edifici Annex</v>
      </c>
      <c r="Q1882" s="39">
        <v>2</v>
      </c>
      <c r="R1882" s="68" t="s">
        <v>2</v>
      </c>
    </row>
    <row r="1883" spans="1:18" x14ac:dyDescent="0.3">
      <c r="A1883" s="67" t="s">
        <v>6474</v>
      </c>
      <c r="B1883" s="39" t="s">
        <v>3096</v>
      </c>
      <c r="C1883" s="39"/>
      <c r="D1883" s="39"/>
      <c r="E1883" s="39"/>
      <c r="F1883" s="39"/>
      <c r="G1883" s="39"/>
      <c r="H1883" s="39"/>
      <c r="I1883" s="39"/>
      <c r="J1883" s="39"/>
      <c r="K1883" s="39" t="s">
        <v>3097</v>
      </c>
      <c r="L1883" s="39" t="s">
        <v>6713</v>
      </c>
      <c r="M1883" s="39" t="s">
        <v>3082</v>
      </c>
      <c r="N1883" s="39" t="s">
        <v>616</v>
      </c>
      <c r="O1883" s="39" t="s">
        <v>4383</v>
      </c>
      <c r="P1883" s="39" t="str">
        <f t="shared" si="29"/>
        <v>CCM Born Edifici Annex</v>
      </c>
      <c r="Q1883" s="39">
        <v>29</v>
      </c>
      <c r="R1883" s="68" t="s">
        <v>2</v>
      </c>
    </row>
    <row r="1884" spans="1:18" x14ac:dyDescent="0.3">
      <c r="A1884" s="67" t="s">
        <v>6475</v>
      </c>
      <c r="B1884" s="39" t="s">
        <v>4481</v>
      </c>
      <c r="C1884" s="39"/>
      <c r="D1884" s="39"/>
      <c r="E1884" s="39"/>
      <c r="F1884" s="39"/>
      <c r="G1884" s="39"/>
      <c r="H1884" s="39"/>
      <c r="I1884" s="39"/>
      <c r="J1884" s="39"/>
      <c r="K1884" s="39" t="s">
        <v>257</v>
      </c>
      <c r="L1884" s="39" t="s">
        <v>258</v>
      </c>
      <c r="M1884" s="39" t="s">
        <v>2884</v>
      </c>
      <c r="N1884" s="39" t="s">
        <v>139</v>
      </c>
      <c r="O1884" s="39" t="s">
        <v>4383</v>
      </c>
      <c r="P1884" s="39" t="str">
        <f t="shared" si="29"/>
        <v>CCM Born Edifici Annex</v>
      </c>
      <c r="Q1884" s="39">
        <v>11</v>
      </c>
      <c r="R1884" s="68" t="s">
        <v>2</v>
      </c>
    </row>
    <row r="1885" spans="1:18" x14ac:dyDescent="0.3">
      <c r="A1885" s="67" t="s">
        <v>6476</v>
      </c>
      <c r="B1885" s="39" t="s">
        <v>4482</v>
      </c>
      <c r="C1885" s="39"/>
      <c r="D1885" s="39"/>
      <c r="E1885" s="39"/>
      <c r="F1885" s="39"/>
      <c r="G1885" s="39"/>
      <c r="H1885" s="39"/>
      <c r="I1885" s="39"/>
      <c r="J1885" s="39"/>
      <c r="K1885" s="39" t="s">
        <v>246</v>
      </c>
      <c r="L1885" s="39" t="s">
        <v>247</v>
      </c>
      <c r="M1885" s="39" t="s">
        <v>2884</v>
      </c>
      <c r="N1885" s="39" t="s">
        <v>139</v>
      </c>
      <c r="O1885" s="39" t="s">
        <v>4383</v>
      </c>
      <c r="P1885" s="39" t="str">
        <f t="shared" si="29"/>
        <v>CCM Born Edifici Annex</v>
      </c>
      <c r="Q1885" s="39">
        <v>3</v>
      </c>
      <c r="R1885" s="68" t="s">
        <v>2</v>
      </c>
    </row>
    <row r="1886" spans="1:18" x14ac:dyDescent="0.3">
      <c r="A1886" s="67" t="s">
        <v>6477</v>
      </c>
      <c r="B1886" s="39" t="s">
        <v>4483</v>
      </c>
      <c r="C1886" s="39"/>
      <c r="D1886" s="39"/>
      <c r="E1886" s="39"/>
      <c r="F1886" s="39"/>
      <c r="G1886" s="39"/>
      <c r="H1886" s="39"/>
      <c r="I1886" s="39"/>
      <c r="J1886" s="39"/>
      <c r="K1886" s="39" t="s">
        <v>246</v>
      </c>
      <c r="L1886" s="39" t="s">
        <v>247</v>
      </c>
      <c r="M1886" s="39" t="s">
        <v>2884</v>
      </c>
      <c r="N1886" s="39" t="s">
        <v>139</v>
      </c>
      <c r="O1886" s="39" t="s">
        <v>4383</v>
      </c>
      <c r="P1886" s="39" t="str">
        <f t="shared" si="29"/>
        <v>CCM Born Edifici Annex</v>
      </c>
      <c r="Q1886" s="39">
        <v>3</v>
      </c>
      <c r="R1886" s="68" t="s">
        <v>2</v>
      </c>
    </row>
    <row r="1887" spans="1:18" x14ac:dyDescent="0.3">
      <c r="A1887" s="67" t="s">
        <v>6478</v>
      </c>
      <c r="B1887" s="39" t="s">
        <v>4484</v>
      </c>
      <c r="C1887" s="39"/>
      <c r="D1887" s="39"/>
      <c r="E1887" s="39"/>
      <c r="F1887" s="39"/>
      <c r="G1887" s="39"/>
      <c r="H1887" s="39"/>
      <c r="I1887" s="39"/>
      <c r="J1887" s="39"/>
      <c r="K1887" s="39" t="s">
        <v>246</v>
      </c>
      <c r="L1887" s="39" t="s">
        <v>247</v>
      </c>
      <c r="M1887" s="39" t="s">
        <v>2884</v>
      </c>
      <c r="N1887" s="39" t="s">
        <v>139</v>
      </c>
      <c r="O1887" s="39" t="s">
        <v>4383</v>
      </c>
      <c r="P1887" s="39" t="str">
        <f t="shared" si="29"/>
        <v>CCM Born Edifici Annex</v>
      </c>
      <c r="Q1887" s="39">
        <v>35</v>
      </c>
      <c r="R1887" s="68" t="s">
        <v>2</v>
      </c>
    </row>
    <row r="1888" spans="1:18" x14ac:dyDescent="0.3">
      <c r="A1888" s="67" t="s">
        <v>6479</v>
      </c>
      <c r="B1888" s="39" t="s">
        <v>4462</v>
      </c>
      <c r="C1888" s="39"/>
      <c r="D1888" s="39"/>
      <c r="E1888" s="39"/>
      <c r="F1888" s="39"/>
      <c r="G1888" s="39"/>
      <c r="H1888" s="39"/>
      <c r="I1888" s="39"/>
      <c r="J1888" s="39"/>
      <c r="K1888" s="39" t="s">
        <v>6748</v>
      </c>
      <c r="L1888" s="39" t="s">
        <v>6749</v>
      </c>
      <c r="M1888" s="39" t="s">
        <v>2884</v>
      </c>
      <c r="N1888" s="39" t="s">
        <v>139</v>
      </c>
      <c r="O1888" s="39" t="s">
        <v>4383</v>
      </c>
      <c r="P1888" s="39" t="str">
        <f t="shared" si="29"/>
        <v>CCM Born Edifici Annex</v>
      </c>
      <c r="Q1888" s="39">
        <v>2</v>
      </c>
      <c r="R1888" s="68" t="s">
        <v>2</v>
      </c>
    </row>
    <row r="1889" spans="1:18" x14ac:dyDescent="0.3">
      <c r="A1889" s="67" t="s">
        <v>6480</v>
      </c>
      <c r="B1889" s="39" t="s">
        <v>4463</v>
      </c>
      <c r="C1889" s="39"/>
      <c r="D1889" s="39"/>
      <c r="E1889" s="39"/>
      <c r="F1889" s="39"/>
      <c r="G1889" s="39"/>
      <c r="H1889" s="39"/>
      <c r="I1889" s="39"/>
      <c r="J1889" s="39"/>
      <c r="K1889" s="39" t="s">
        <v>3097</v>
      </c>
      <c r="L1889" s="39" t="s">
        <v>6713</v>
      </c>
      <c r="M1889" s="39" t="s">
        <v>2973</v>
      </c>
      <c r="N1889" s="39" t="s">
        <v>335</v>
      </c>
      <c r="O1889" s="39" t="s">
        <v>4383</v>
      </c>
      <c r="P1889" s="39" t="str">
        <f t="shared" si="29"/>
        <v>CCM Born Edifici Annex</v>
      </c>
      <c r="Q1889" s="39">
        <v>4</v>
      </c>
      <c r="R1889" s="68" t="s">
        <v>2</v>
      </c>
    </row>
    <row r="1890" spans="1:18" x14ac:dyDescent="0.3">
      <c r="A1890" s="67" t="s">
        <v>6481</v>
      </c>
      <c r="B1890" s="39" t="s">
        <v>3260</v>
      </c>
      <c r="C1890" s="39"/>
      <c r="D1890" s="39"/>
      <c r="E1890" s="39"/>
      <c r="F1890" s="39"/>
      <c r="G1890" s="39"/>
      <c r="H1890" s="39"/>
      <c r="I1890" s="39"/>
      <c r="J1890" s="39"/>
      <c r="K1890" s="39" t="s">
        <v>547</v>
      </c>
      <c r="L1890" s="39" t="s">
        <v>548</v>
      </c>
      <c r="M1890" s="39" t="s">
        <v>2878</v>
      </c>
      <c r="N1890" s="39" t="s">
        <v>541</v>
      </c>
      <c r="O1890" s="39" t="s">
        <v>4383</v>
      </c>
      <c r="P1890" s="39" t="str">
        <f t="shared" si="29"/>
        <v>CCM Born Edifici Annex</v>
      </c>
      <c r="Q1890" s="39">
        <v>1</v>
      </c>
      <c r="R1890" s="68" t="s">
        <v>2</v>
      </c>
    </row>
    <row r="1891" spans="1:18" x14ac:dyDescent="0.3">
      <c r="A1891" s="67" t="s">
        <v>6482</v>
      </c>
      <c r="B1891" s="39" t="s">
        <v>4464</v>
      </c>
      <c r="C1891" s="39"/>
      <c r="D1891" s="39"/>
      <c r="E1891" s="39"/>
      <c r="F1891" s="39"/>
      <c r="G1891" s="39"/>
      <c r="H1891" s="39"/>
      <c r="I1891" s="39"/>
      <c r="J1891" s="39"/>
      <c r="K1891" s="39" t="s">
        <v>3097</v>
      </c>
      <c r="L1891" s="39" t="s">
        <v>6713</v>
      </c>
      <c r="M1891" s="39" t="s">
        <v>3082</v>
      </c>
      <c r="N1891" s="39" t="s">
        <v>616</v>
      </c>
      <c r="O1891" s="39" t="s">
        <v>4383</v>
      </c>
      <c r="P1891" s="39" t="str">
        <f t="shared" si="29"/>
        <v>CCM Born Edifici Annex</v>
      </c>
      <c r="Q1891" s="39">
        <v>1</v>
      </c>
      <c r="R1891" s="68" t="s">
        <v>2</v>
      </c>
    </row>
    <row r="1892" spans="1:18" x14ac:dyDescent="0.3">
      <c r="A1892" s="67" t="s">
        <v>6483</v>
      </c>
      <c r="B1892" s="39" t="s">
        <v>3262</v>
      </c>
      <c r="C1892" s="39"/>
      <c r="D1892" s="39"/>
      <c r="E1892" s="39"/>
      <c r="F1892" s="39"/>
      <c r="G1892" s="39"/>
      <c r="H1892" s="39"/>
      <c r="I1892" s="39"/>
      <c r="J1892" s="39"/>
      <c r="K1892" s="39" t="s">
        <v>551</v>
      </c>
      <c r="L1892" s="39" t="s">
        <v>552</v>
      </c>
      <c r="M1892" s="39" t="s">
        <v>2878</v>
      </c>
      <c r="N1892" s="39" t="s">
        <v>541</v>
      </c>
      <c r="O1892" s="39" t="s">
        <v>4383</v>
      </c>
      <c r="P1892" s="39" t="str">
        <f t="shared" si="29"/>
        <v>CCM Born Edifici Annex</v>
      </c>
      <c r="Q1892" s="39">
        <v>1</v>
      </c>
      <c r="R1892" s="68" t="s">
        <v>2</v>
      </c>
    </row>
    <row r="1893" spans="1:18" x14ac:dyDescent="0.3">
      <c r="A1893" s="67" t="s">
        <v>6484</v>
      </c>
      <c r="B1893" s="39" t="s">
        <v>3317</v>
      </c>
      <c r="C1893" s="39"/>
      <c r="D1893" s="39"/>
      <c r="E1893" s="39"/>
      <c r="F1893" s="39"/>
      <c r="G1893" s="39"/>
      <c r="H1893" s="39"/>
      <c r="I1893" s="39"/>
      <c r="J1893" s="39"/>
      <c r="K1893" s="39" t="s">
        <v>2657</v>
      </c>
      <c r="L1893" s="39" t="s">
        <v>2658</v>
      </c>
      <c r="M1893" s="39" t="s">
        <v>2880</v>
      </c>
      <c r="N1893" s="39" t="s">
        <v>64</v>
      </c>
      <c r="O1893" s="39" t="s">
        <v>4383</v>
      </c>
      <c r="P1893" s="39" t="str">
        <f t="shared" si="29"/>
        <v>CCM Born Edifici Annex</v>
      </c>
      <c r="Q1893" s="39">
        <v>15</v>
      </c>
      <c r="R1893" s="68" t="s">
        <v>2</v>
      </c>
    </row>
    <row r="1894" spans="1:18" x14ac:dyDescent="0.3">
      <c r="A1894" s="67" t="s">
        <v>6485</v>
      </c>
      <c r="B1894" s="39" t="s">
        <v>3318</v>
      </c>
      <c r="C1894" s="39"/>
      <c r="D1894" s="39"/>
      <c r="E1894" s="39"/>
      <c r="F1894" s="39"/>
      <c r="G1894" s="39"/>
      <c r="H1894" s="39"/>
      <c r="I1894" s="39"/>
      <c r="J1894" s="39"/>
      <c r="K1894" s="39" t="s">
        <v>140</v>
      </c>
      <c r="L1894" s="39" t="s">
        <v>141</v>
      </c>
      <c r="M1894" s="39" t="s">
        <v>2884</v>
      </c>
      <c r="N1894" s="39" t="s">
        <v>139</v>
      </c>
      <c r="O1894" s="39" t="s">
        <v>4383</v>
      </c>
      <c r="P1894" s="39" t="str">
        <f t="shared" si="29"/>
        <v>CCM Born Edifici Annex</v>
      </c>
      <c r="Q1894" s="39">
        <v>1</v>
      </c>
      <c r="R1894" s="68" t="s">
        <v>2</v>
      </c>
    </row>
    <row r="1895" spans="1:18" x14ac:dyDescent="0.3">
      <c r="A1895" s="67" t="s">
        <v>6486</v>
      </c>
      <c r="B1895" s="39" t="s">
        <v>3319</v>
      </c>
      <c r="C1895" s="39"/>
      <c r="D1895" s="39"/>
      <c r="E1895" s="39"/>
      <c r="F1895" s="39"/>
      <c r="G1895" s="39"/>
      <c r="H1895" s="39"/>
      <c r="I1895" s="39"/>
      <c r="J1895" s="39"/>
      <c r="K1895" s="39" t="s">
        <v>266</v>
      </c>
      <c r="L1895" s="39" t="s">
        <v>267</v>
      </c>
      <c r="M1895" s="39" t="s">
        <v>2884</v>
      </c>
      <c r="N1895" s="39" t="s">
        <v>139</v>
      </c>
      <c r="O1895" s="39" t="s">
        <v>4383</v>
      </c>
      <c r="P1895" s="39" t="str">
        <f t="shared" si="29"/>
        <v>CCM Born Edifici Annex</v>
      </c>
      <c r="Q1895" s="39">
        <v>1</v>
      </c>
      <c r="R1895" s="68" t="s">
        <v>2</v>
      </c>
    </row>
    <row r="1896" spans="1:18" x14ac:dyDescent="0.3">
      <c r="A1896" s="67" t="s">
        <v>6487</v>
      </c>
      <c r="B1896" s="39" t="s">
        <v>3320</v>
      </c>
      <c r="C1896" s="39"/>
      <c r="D1896" s="39"/>
      <c r="E1896" s="39"/>
      <c r="F1896" s="39"/>
      <c r="G1896" s="39"/>
      <c r="H1896" s="39"/>
      <c r="I1896" s="39"/>
      <c r="J1896" s="39"/>
      <c r="K1896" s="39" t="s">
        <v>2607</v>
      </c>
      <c r="L1896" s="39" t="s">
        <v>2608</v>
      </c>
      <c r="M1896" s="39" t="s">
        <v>2880</v>
      </c>
      <c r="N1896" s="39" t="s">
        <v>64</v>
      </c>
      <c r="O1896" s="39" t="s">
        <v>4383</v>
      </c>
      <c r="P1896" s="39" t="str">
        <f t="shared" si="29"/>
        <v>CCM Born Edifici Annex</v>
      </c>
      <c r="Q1896" s="39">
        <v>1</v>
      </c>
      <c r="R1896" s="68" t="s">
        <v>2</v>
      </c>
    </row>
    <row r="1897" spans="1:18" x14ac:dyDescent="0.3">
      <c r="A1897" s="67" t="s">
        <v>6488</v>
      </c>
      <c r="B1897" s="39" t="s">
        <v>4485</v>
      </c>
      <c r="C1897" s="39"/>
      <c r="D1897" s="39"/>
      <c r="E1897" s="39"/>
      <c r="F1897" s="39"/>
      <c r="G1897" s="39"/>
      <c r="H1897" s="39"/>
      <c r="I1897" s="39"/>
      <c r="J1897" s="39"/>
      <c r="K1897" s="39" t="s">
        <v>295</v>
      </c>
      <c r="L1897" s="39" t="s">
        <v>296</v>
      </c>
      <c r="M1897" s="39" t="s">
        <v>2884</v>
      </c>
      <c r="N1897" s="39" t="s">
        <v>139</v>
      </c>
      <c r="O1897" s="39" t="s">
        <v>4383</v>
      </c>
      <c r="P1897" s="39" t="str">
        <f t="shared" si="29"/>
        <v>CCM Born Edifici Annex</v>
      </c>
      <c r="Q1897" s="39">
        <v>1</v>
      </c>
      <c r="R1897" s="68" t="s">
        <v>2</v>
      </c>
    </row>
    <row r="1898" spans="1:18" x14ac:dyDescent="0.3">
      <c r="A1898" s="67" t="s">
        <v>6489</v>
      </c>
      <c r="B1898" s="39" t="s">
        <v>4486</v>
      </c>
      <c r="C1898" s="39"/>
      <c r="D1898" s="39"/>
      <c r="E1898" s="39"/>
      <c r="F1898" s="39"/>
      <c r="G1898" s="39"/>
      <c r="H1898" s="39"/>
      <c r="I1898" s="39"/>
      <c r="J1898" s="39"/>
      <c r="K1898" s="39" t="s">
        <v>132</v>
      </c>
      <c r="L1898" s="39" t="s">
        <v>133</v>
      </c>
      <c r="M1898" s="39" t="s">
        <v>2869</v>
      </c>
      <c r="N1898" s="39" t="s">
        <v>89</v>
      </c>
      <c r="O1898" s="39" t="s">
        <v>4383</v>
      </c>
      <c r="P1898" s="39" t="str">
        <f t="shared" si="29"/>
        <v>CCM Born Edifici Annex</v>
      </c>
      <c r="Q1898" s="39">
        <v>1</v>
      </c>
      <c r="R1898" s="68" t="s">
        <v>2</v>
      </c>
    </row>
    <row r="1899" spans="1:18" x14ac:dyDescent="0.3">
      <c r="A1899" s="67" t="s">
        <v>6490</v>
      </c>
      <c r="B1899" s="39" t="s">
        <v>4487</v>
      </c>
      <c r="C1899" s="39"/>
      <c r="D1899" s="39"/>
      <c r="E1899" s="39"/>
      <c r="F1899" s="39"/>
      <c r="G1899" s="39"/>
      <c r="H1899" s="39"/>
      <c r="I1899" s="39"/>
      <c r="J1899" s="39"/>
      <c r="K1899" s="39" t="s">
        <v>132</v>
      </c>
      <c r="L1899" s="39" t="s">
        <v>133</v>
      </c>
      <c r="M1899" s="39" t="s">
        <v>2869</v>
      </c>
      <c r="N1899" s="39" t="s">
        <v>89</v>
      </c>
      <c r="O1899" s="39" t="s">
        <v>4383</v>
      </c>
      <c r="P1899" s="39" t="str">
        <f t="shared" si="29"/>
        <v>CCM Born Edifici Annex</v>
      </c>
      <c r="Q1899" s="39">
        <v>1</v>
      </c>
      <c r="R1899" s="68" t="s">
        <v>2</v>
      </c>
    </row>
    <row r="1900" spans="1:18" x14ac:dyDescent="0.3">
      <c r="A1900" s="67" t="s">
        <v>6491</v>
      </c>
      <c r="B1900" s="39" t="s">
        <v>4488</v>
      </c>
      <c r="C1900" s="39"/>
      <c r="D1900" s="39"/>
      <c r="E1900" s="39"/>
      <c r="F1900" s="39"/>
      <c r="G1900" s="39"/>
      <c r="H1900" s="39"/>
      <c r="I1900" s="39"/>
      <c r="J1900" s="39"/>
      <c r="K1900" s="39" t="s">
        <v>132</v>
      </c>
      <c r="L1900" s="39" t="s">
        <v>133</v>
      </c>
      <c r="M1900" s="39" t="s">
        <v>2869</v>
      </c>
      <c r="N1900" s="39" t="s">
        <v>89</v>
      </c>
      <c r="O1900" s="39" t="s">
        <v>4383</v>
      </c>
      <c r="P1900" s="39" t="str">
        <f t="shared" si="29"/>
        <v>CCM Born Edifici Annex</v>
      </c>
      <c r="Q1900" s="39">
        <v>1</v>
      </c>
      <c r="R1900" s="68" t="s">
        <v>2</v>
      </c>
    </row>
    <row r="1901" spans="1:18" x14ac:dyDescent="0.3">
      <c r="A1901" s="67" t="s">
        <v>6492</v>
      </c>
      <c r="B1901" s="39" t="s">
        <v>2868</v>
      </c>
      <c r="C1901" s="39"/>
      <c r="D1901" s="39"/>
      <c r="E1901" s="39"/>
      <c r="F1901" s="39"/>
      <c r="G1901" s="39"/>
      <c r="H1901" s="39"/>
      <c r="I1901" s="39"/>
      <c r="J1901" s="39"/>
      <c r="K1901" s="39" t="s">
        <v>132</v>
      </c>
      <c r="L1901" s="39" t="s">
        <v>133</v>
      </c>
      <c r="M1901" s="39" t="s">
        <v>2869</v>
      </c>
      <c r="N1901" s="39" t="s">
        <v>89</v>
      </c>
      <c r="O1901" s="39" t="s">
        <v>4383</v>
      </c>
      <c r="P1901" s="39" t="str">
        <f t="shared" si="29"/>
        <v>CCM Born Edifici Annex</v>
      </c>
      <c r="Q1901" s="39">
        <v>1</v>
      </c>
      <c r="R1901" s="68" t="s">
        <v>2</v>
      </c>
    </row>
    <row r="1902" spans="1:18" x14ac:dyDescent="0.3">
      <c r="A1902" s="67" t="s">
        <v>6493</v>
      </c>
      <c r="B1902" s="39" t="s">
        <v>3752</v>
      </c>
      <c r="C1902" s="39"/>
      <c r="D1902" s="39"/>
      <c r="E1902" s="39"/>
      <c r="F1902" s="39"/>
      <c r="G1902" s="39"/>
      <c r="H1902" s="39"/>
      <c r="I1902" s="39"/>
      <c r="J1902" s="39"/>
      <c r="K1902" s="39" t="s">
        <v>4489</v>
      </c>
      <c r="L1902" s="39" t="s">
        <v>6722</v>
      </c>
      <c r="M1902" s="39" t="s">
        <v>2985</v>
      </c>
      <c r="N1902" s="39" t="s">
        <v>2133</v>
      </c>
      <c r="O1902" s="39" t="s">
        <v>4383</v>
      </c>
      <c r="P1902" s="39" t="str">
        <f t="shared" si="29"/>
        <v>CCM Born Edifici Annex</v>
      </c>
      <c r="Q1902" s="39">
        <v>2</v>
      </c>
      <c r="R1902" s="68" t="s">
        <v>2</v>
      </c>
    </row>
    <row r="1903" spans="1:18" x14ac:dyDescent="0.3">
      <c r="A1903" s="67" t="s">
        <v>6494</v>
      </c>
      <c r="B1903" s="39" t="s">
        <v>4449</v>
      </c>
      <c r="C1903" s="39"/>
      <c r="D1903" s="39"/>
      <c r="E1903" s="39"/>
      <c r="F1903" s="39"/>
      <c r="G1903" s="39"/>
      <c r="H1903" s="39"/>
      <c r="I1903" s="39"/>
      <c r="J1903" s="39"/>
      <c r="K1903" s="39" t="s">
        <v>2711</v>
      </c>
      <c r="L1903" s="39" t="s">
        <v>2712</v>
      </c>
      <c r="M1903" s="39" t="s">
        <v>3082</v>
      </c>
      <c r="N1903" s="39" t="s">
        <v>616</v>
      </c>
      <c r="O1903" s="39" t="s">
        <v>4383</v>
      </c>
      <c r="P1903" s="39" t="str">
        <f t="shared" si="29"/>
        <v>CCM Born Edifici Annex</v>
      </c>
      <c r="Q1903" s="39">
        <v>1</v>
      </c>
      <c r="R1903" s="68" t="s">
        <v>2</v>
      </c>
    </row>
    <row r="1904" spans="1:18" x14ac:dyDescent="0.3">
      <c r="A1904" s="67" t="s">
        <v>6495</v>
      </c>
      <c r="B1904" s="39" t="s">
        <v>4490</v>
      </c>
      <c r="C1904" s="39"/>
      <c r="D1904" s="39"/>
      <c r="E1904" s="39"/>
      <c r="F1904" s="39"/>
      <c r="G1904" s="39"/>
      <c r="H1904" s="39"/>
      <c r="I1904" s="39"/>
      <c r="J1904" s="39"/>
      <c r="K1904" s="39" t="s">
        <v>1099</v>
      </c>
      <c r="L1904" s="39" t="s">
        <v>1100</v>
      </c>
      <c r="M1904" s="39" t="s">
        <v>2991</v>
      </c>
      <c r="N1904" s="39" t="s">
        <v>17</v>
      </c>
      <c r="O1904" s="39" t="s">
        <v>4383</v>
      </c>
      <c r="P1904" s="39" t="str">
        <f t="shared" si="29"/>
        <v>CCM Born Edifici Annex</v>
      </c>
      <c r="Q1904" s="39">
        <v>1</v>
      </c>
      <c r="R1904" s="68" t="s">
        <v>2</v>
      </c>
    </row>
    <row r="1905" spans="1:18" x14ac:dyDescent="0.3">
      <c r="A1905" s="67" t="s">
        <v>6496</v>
      </c>
      <c r="B1905" s="39" t="s">
        <v>4491</v>
      </c>
      <c r="C1905" s="39"/>
      <c r="D1905" s="39"/>
      <c r="E1905" s="39"/>
      <c r="F1905" s="39"/>
      <c r="G1905" s="39"/>
      <c r="H1905" s="39"/>
      <c r="I1905" s="39"/>
      <c r="J1905" s="39"/>
      <c r="K1905" s="39" t="s">
        <v>893</v>
      </c>
      <c r="L1905" s="39" t="s">
        <v>894</v>
      </c>
      <c r="M1905" s="39" t="s">
        <v>2991</v>
      </c>
      <c r="N1905" s="39" t="s">
        <v>17</v>
      </c>
      <c r="O1905" s="39" t="s">
        <v>4383</v>
      </c>
      <c r="P1905" s="39" t="str">
        <f t="shared" si="29"/>
        <v>CCM Born Edifici Annex</v>
      </c>
      <c r="Q1905" s="39">
        <v>1</v>
      </c>
      <c r="R1905" s="68" t="s">
        <v>2</v>
      </c>
    </row>
    <row r="1906" spans="1:18" x14ac:dyDescent="0.3">
      <c r="A1906" s="67" t="s">
        <v>6497</v>
      </c>
      <c r="B1906" s="39" t="s">
        <v>4492</v>
      </c>
      <c r="C1906" s="39"/>
      <c r="D1906" s="39"/>
      <c r="E1906" s="39"/>
      <c r="F1906" s="39"/>
      <c r="G1906" s="39"/>
      <c r="H1906" s="39"/>
      <c r="I1906" s="39"/>
      <c r="J1906" s="39"/>
      <c r="K1906" s="39" t="s">
        <v>90</v>
      </c>
      <c r="L1906" s="39" t="s">
        <v>91</v>
      </c>
      <c r="M1906" s="39" t="s">
        <v>2869</v>
      </c>
      <c r="N1906" s="39" t="s">
        <v>89</v>
      </c>
      <c r="O1906" s="39" t="s">
        <v>4383</v>
      </c>
      <c r="P1906" s="39" t="str">
        <f t="shared" si="29"/>
        <v>CCM Born Edifici Annex</v>
      </c>
      <c r="Q1906" s="39">
        <v>1</v>
      </c>
      <c r="R1906" s="68" t="s">
        <v>2</v>
      </c>
    </row>
    <row r="1907" spans="1:18" x14ac:dyDescent="0.3">
      <c r="A1907" s="67" t="s">
        <v>6498</v>
      </c>
      <c r="B1907" s="39" t="s">
        <v>4493</v>
      </c>
      <c r="C1907" s="39"/>
      <c r="D1907" s="39"/>
      <c r="E1907" s="39"/>
      <c r="F1907" s="39"/>
      <c r="G1907" s="39"/>
      <c r="H1907" s="39"/>
      <c r="I1907" s="39"/>
      <c r="J1907" s="39"/>
      <c r="K1907" s="39" t="s">
        <v>508</v>
      </c>
      <c r="L1907" s="39" t="s">
        <v>509</v>
      </c>
      <c r="M1907" s="39" t="s">
        <v>2869</v>
      </c>
      <c r="N1907" s="39" t="s">
        <v>89</v>
      </c>
      <c r="O1907" s="39" t="s">
        <v>4383</v>
      </c>
      <c r="P1907" s="39" t="str">
        <f t="shared" si="29"/>
        <v>CCM Born Edifici Annex</v>
      </c>
      <c r="Q1907" s="39">
        <v>1</v>
      </c>
      <c r="R1907" s="68" t="s">
        <v>2</v>
      </c>
    </row>
    <row r="1908" spans="1:18" x14ac:dyDescent="0.3">
      <c r="A1908" s="67" t="s">
        <v>6499</v>
      </c>
      <c r="B1908" s="39" t="s">
        <v>4494</v>
      </c>
      <c r="C1908" s="39"/>
      <c r="D1908" s="39"/>
      <c r="E1908" s="39"/>
      <c r="F1908" s="39"/>
      <c r="G1908" s="39"/>
      <c r="H1908" s="39"/>
      <c r="I1908" s="39"/>
      <c r="J1908" s="39"/>
      <c r="K1908" s="39" t="s">
        <v>217</v>
      </c>
      <c r="L1908" s="39" t="s">
        <v>218</v>
      </c>
      <c r="M1908" s="39" t="s">
        <v>4495</v>
      </c>
      <c r="N1908" s="39" t="s">
        <v>216</v>
      </c>
      <c r="O1908" s="39" t="s">
        <v>4383</v>
      </c>
      <c r="P1908" s="39" t="str">
        <f t="shared" si="29"/>
        <v>CCM Born Edifici Annex</v>
      </c>
      <c r="Q1908" s="39">
        <v>1</v>
      </c>
      <c r="R1908" s="68" t="s">
        <v>2</v>
      </c>
    </row>
    <row r="1909" spans="1:18" x14ac:dyDescent="0.3">
      <c r="A1909" s="67" t="s">
        <v>6500</v>
      </c>
      <c r="B1909" s="39" t="s">
        <v>4496</v>
      </c>
      <c r="C1909" s="39"/>
      <c r="D1909" s="39"/>
      <c r="E1909" s="39"/>
      <c r="F1909" s="39"/>
      <c r="G1909" s="39"/>
      <c r="H1909" s="39"/>
      <c r="I1909" s="39"/>
      <c r="J1909" s="39"/>
      <c r="K1909" s="39" t="s">
        <v>735</v>
      </c>
      <c r="L1909" s="39" t="s">
        <v>736</v>
      </c>
      <c r="M1909" s="39" t="s">
        <v>2973</v>
      </c>
      <c r="N1909" s="39" t="s">
        <v>335</v>
      </c>
      <c r="O1909" s="39" t="s">
        <v>4383</v>
      </c>
      <c r="P1909" s="39" t="str">
        <f t="shared" si="29"/>
        <v>CCM Born Edifici Annex</v>
      </c>
      <c r="Q1909" s="39">
        <v>1</v>
      </c>
      <c r="R1909" s="68" t="s">
        <v>2</v>
      </c>
    </row>
    <row r="1910" spans="1:18" x14ac:dyDescent="0.3">
      <c r="A1910" s="67" t="s">
        <v>6501</v>
      </c>
      <c r="B1910" s="39" t="s">
        <v>4497</v>
      </c>
      <c r="C1910" s="39"/>
      <c r="D1910" s="39"/>
      <c r="E1910" s="39"/>
      <c r="F1910" s="39"/>
      <c r="G1910" s="39"/>
      <c r="H1910" s="39"/>
      <c r="I1910" s="39"/>
      <c r="J1910" s="39"/>
      <c r="K1910" s="39" t="s">
        <v>417</v>
      </c>
      <c r="L1910" s="39" t="s">
        <v>418</v>
      </c>
      <c r="M1910" s="39" t="s">
        <v>2869</v>
      </c>
      <c r="N1910" s="39" t="s">
        <v>89</v>
      </c>
      <c r="O1910" s="39" t="s">
        <v>4383</v>
      </c>
      <c r="P1910" s="39" t="str">
        <f t="shared" si="29"/>
        <v>CCM Born Edifici Annex</v>
      </c>
      <c r="Q1910" s="39">
        <v>1</v>
      </c>
      <c r="R1910" s="68" t="s">
        <v>2</v>
      </c>
    </row>
    <row r="1911" spans="1:18" x14ac:dyDescent="0.3">
      <c r="A1911" s="67" t="s">
        <v>6502</v>
      </c>
      <c r="B1911" s="39" t="s">
        <v>3090</v>
      </c>
      <c r="C1911" s="39"/>
      <c r="D1911" s="39"/>
      <c r="E1911" s="39"/>
      <c r="F1911" s="39"/>
      <c r="G1911" s="39"/>
      <c r="H1911" s="39"/>
      <c r="I1911" s="39"/>
      <c r="J1911" s="39"/>
      <c r="K1911" s="39" t="s">
        <v>2572</v>
      </c>
      <c r="L1911" s="39" t="s">
        <v>2573</v>
      </c>
      <c r="M1911" s="39" t="s">
        <v>2880</v>
      </c>
      <c r="N1911" s="39" t="s">
        <v>64</v>
      </c>
      <c r="O1911" s="39" t="s">
        <v>4383</v>
      </c>
      <c r="P1911" s="39" t="str">
        <f t="shared" si="29"/>
        <v>CCM Born Edifici Annex</v>
      </c>
      <c r="Q1911" s="39">
        <v>4</v>
      </c>
      <c r="R1911" s="68" t="s">
        <v>2</v>
      </c>
    </row>
    <row r="1912" spans="1:18" x14ac:dyDescent="0.3">
      <c r="A1912" s="67" t="s">
        <v>6503</v>
      </c>
      <c r="B1912" s="39" t="s">
        <v>4456</v>
      </c>
      <c r="C1912" s="39"/>
      <c r="D1912" s="39"/>
      <c r="E1912" s="39"/>
      <c r="F1912" s="39"/>
      <c r="G1912" s="39"/>
      <c r="H1912" s="39"/>
      <c r="I1912" s="39"/>
      <c r="J1912" s="39"/>
      <c r="K1912" s="39" t="s">
        <v>1123</v>
      </c>
      <c r="L1912" s="39" t="s">
        <v>1124</v>
      </c>
      <c r="M1912" s="39" t="s">
        <v>2991</v>
      </c>
      <c r="N1912" s="39" t="s">
        <v>17</v>
      </c>
      <c r="O1912" s="39" t="s">
        <v>4383</v>
      </c>
      <c r="P1912" s="39" t="str">
        <f t="shared" si="29"/>
        <v>CCM Born Edifici Annex</v>
      </c>
      <c r="Q1912" s="39">
        <v>18</v>
      </c>
      <c r="R1912" s="68" t="s">
        <v>2</v>
      </c>
    </row>
    <row r="1913" spans="1:18" x14ac:dyDescent="0.3">
      <c r="A1913" s="67" t="s">
        <v>6504</v>
      </c>
      <c r="B1913" s="39" t="s">
        <v>4498</v>
      </c>
      <c r="C1913" s="39"/>
      <c r="D1913" s="39"/>
      <c r="E1913" s="39"/>
      <c r="F1913" s="39"/>
      <c r="G1913" s="39"/>
      <c r="H1913" s="39"/>
      <c r="I1913" s="39"/>
      <c r="J1913" s="39"/>
      <c r="K1913" s="39" t="s">
        <v>1123</v>
      </c>
      <c r="L1913" s="39" t="s">
        <v>1124</v>
      </c>
      <c r="M1913" s="39" t="s">
        <v>2991</v>
      </c>
      <c r="N1913" s="39" t="s">
        <v>17</v>
      </c>
      <c r="O1913" s="39" t="s">
        <v>4383</v>
      </c>
      <c r="P1913" s="39" t="str">
        <f t="shared" si="29"/>
        <v>CCM Born Edifici Annex</v>
      </c>
      <c r="Q1913" s="39">
        <v>1</v>
      </c>
      <c r="R1913" s="68" t="s">
        <v>2</v>
      </c>
    </row>
    <row r="1914" spans="1:18" x14ac:dyDescent="0.3">
      <c r="A1914" s="67" t="s">
        <v>6505</v>
      </c>
      <c r="B1914" s="39" t="s">
        <v>4457</v>
      </c>
      <c r="C1914" s="39"/>
      <c r="D1914" s="39"/>
      <c r="E1914" s="39"/>
      <c r="F1914" s="39"/>
      <c r="G1914" s="39"/>
      <c r="H1914" s="39"/>
      <c r="I1914" s="39"/>
      <c r="J1914" s="39"/>
      <c r="K1914" s="39" t="s">
        <v>748</v>
      </c>
      <c r="L1914" s="39" t="s">
        <v>749</v>
      </c>
      <c r="M1914" s="39" t="s">
        <v>2878</v>
      </c>
      <c r="N1914" s="39" t="s">
        <v>541</v>
      </c>
      <c r="O1914" s="39" t="s">
        <v>4383</v>
      </c>
      <c r="P1914" s="39" t="str">
        <f t="shared" si="29"/>
        <v>CCM Born Edifici Annex</v>
      </c>
      <c r="Q1914" s="39">
        <v>5</v>
      </c>
      <c r="R1914" s="68" t="s">
        <v>2</v>
      </c>
    </row>
    <row r="1915" spans="1:18" x14ac:dyDescent="0.3">
      <c r="A1915" s="67" t="s">
        <v>6506</v>
      </c>
      <c r="B1915" s="39" t="s">
        <v>4499</v>
      </c>
      <c r="C1915" s="39"/>
      <c r="D1915" s="39"/>
      <c r="E1915" s="39"/>
      <c r="F1915" s="39"/>
      <c r="G1915" s="39"/>
      <c r="H1915" s="39"/>
      <c r="I1915" s="39"/>
      <c r="J1915" s="39"/>
      <c r="K1915" s="39" t="s">
        <v>1411</v>
      </c>
      <c r="L1915" s="39" t="s">
        <v>1412</v>
      </c>
      <c r="M1915" s="39" t="s">
        <v>2880</v>
      </c>
      <c r="N1915" s="39" t="s">
        <v>64</v>
      </c>
      <c r="O1915" s="39" t="s">
        <v>4383</v>
      </c>
      <c r="P1915" s="39" t="str">
        <f t="shared" si="29"/>
        <v>CCM Born Edifici Annex</v>
      </c>
      <c r="Q1915" s="39">
        <v>1</v>
      </c>
      <c r="R1915" s="68" t="s">
        <v>2</v>
      </c>
    </row>
    <row r="1916" spans="1:18" x14ac:dyDescent="0.3">
      <c r="A1916" s="67" t="s">
        <v>6507</v>
      </c>
      <c r="B1916" s="39" t="s">
        <v>4500</v>
      </c>
      <c r="C1916" s="39"/>
      <c r="D1916" s="39"/>
      <c r="E1916" s="39"/>
      <c r="F1916" s="39"/>
      <c r="G1916" s="39"/>
      <c r="H1916" s="39"/>
      <c r="I1916" s="39"/>
      <c r="J1916" s="39"/>
      <c r="K1916" s="39" t="s">
        <v>257</v>
      </c>
      <c r="L1916" s="39" t="s">
        <v>258</v>
      </c>
      <c r="M1916" s="39" t="s">
        <v>2884</v>
      </c>
      <c r="N1916" s="39" t="s">
        <v>139</v>
      </c>
      <c r="O1916" s="39" t="s">
        <v>4383</v>
      </c>
      <c r="P1916" s="39" t="str">
        <f t="shared" si="29"/>
        <v>CCM Born Edifici Annex</v>
      </c>
      <c r="Q1916" s="39">
        <v>18</v>
      </c>
      <c r="R1916" s="68" t="s">
        <v>2</v>
      </c>
    </row>
    <row r="1917" spans="1:18" x14ac:dyDescent="0.3">
      <c r="A1917" s="67" t="s">
        <v>6508</v>
      </c>
      <c r="B1917" s="39" t="s">
        <v>4501</v>
      </c>
      <c r="C1917" s="39"/>
      <c r="D1917" s="39"/>
      <c r="E1917" s="39"/>
      <c r="F1917" s="39"/>
      <c r="G1917" s="39"/>
      <c r="H1917" s="39"/>
      <c r="I1917" s="39"/>
      <c r="J1917" s="39"/>
      <c r="K1917" s="39" t="s">
        <v>246</v>
      </c>
      <c r="L1917" s="39" t="s">
        <v>247</v>
      </c>
      <c r="M1917" s="39" t="s">
        <v>2884</v>
      </c>
      <c r="N1917" s="39" t="s">
        <v>139</v>
      </c>
      <c r="O1917" s="39" t="s">
        <v>4383</v>
      </c>
      <c r="P1917" s="39" t="str">
        <f t="shared" si="29"/>
        <v>CCM Born Edifici Annex</v>
      </c>
      <c r="Q1917" s="39">
        <v>50</v>
      </c>
      <c r="R1917" s="68" t="s">
        <v>2</v>
      </c>
    </row>
    <row r="1918" spans="1:18" x14ac:dyDescent="0.3">
      <c r="A1918" s="67" t="s">
        <v>6509</v>
      </c>
      <c r="B1918" s="39" t="s">
        <v>4502</v>
      </c>
      <c r="C1918" s="39"/>
      <c r="D1918" s="39"/>
      <c r="E1918" s="39"/>
      <c r="F1918" s="39"/>
      <c r="G1918" s="39"/>
      <c r="H1918" s="39"/>
      <c r="I1918" s="39"/>
      <c r="J1918" s="39"/>
      <c r="K1918" s="39" t="s">
        <v>204</v>
      </c>
      <c r="L1918" s="39" t="s">
        <v>205</v>
      </c>
      <c r="M1918" s="39" t="s">
        <v>2884</v>
      </c>
      <c r="N1918" s="39" t="s">
        <v>139</v>
      </c>
      <c r="O1918" s="39" t="s">
        <v>4383</v>
      </c>
      <c r="P1918" s="39" t="str">
        <f t="shared" si="29"/>
        <v>CCM Born Edifici Annex</v>
      </c>
      <c r="Q1918" s="39">
        <v>1</v>
      </c>
      <c r="R1918" s="68" t="s">
        <v>2</v>
      </c>
    </row>
    <row r="1919" spans="1:18" x14ac:dyDescent="0.3">
      <c r="A1919" s="67" t="s">
        <v>6510</v>
      </c>
      <c r="B1919" s="39" t="s">
        <v>3096</v>
      </c>
      <c r="C1919" s="39"/>
      <c r="D1919" s="39"/>
      <c r="E1919" s="39"/>
      <c r="F1919" s="39"/>
      <c r="G1919" s="39"/>
      <c r="H1919" s="39"/>
      <c r="I1919" s="39"/>
      <c r="J1919" s="39"/>
      <c r="K1919" s="39" t="s">
        <v>3097</v>
      </c>
      <c r="L1919" s="39" t="s">
        <v>6713</v>
      </c>
      <c r="M1919" s="39" t="s">
        <v>3082</v>
      </c>
      <c r="N1919" s="39" t="s">
        <v>616</v>
      </c>
      <c r="O1919" s="39" t="s">
        <v>4383</v>
      </c>
      <c r="P1919" s="39" t="str">
        <f t="shared" si="29"/>
        <v>CCM Born Edifici Annex</v>
      </c>
      <c r="Q1919" s="39">
        <v>29</v>
      </c>
      <c r="R1919" s="68" t="s">
        <v>2</v>
      </c>
    </row>
    <row r="1920" spans="1:18" x14ac:dyDescent="0.3">
      <c r="A1920" s="67" t="s">
        <v>6511</v>
      </c>
      <c r="B1920" s="39" t="s">
        <v>4503</v>
      </c>
      <c r="C1920" s="39"/>
      <c r="D1920" s="39"/>
      <c r="E1920" s="39"/>
      <c r="F1920" s="39"/>
      <c r="G1920" s="39"/>
      <c r="H1920" s="39"/>
      <c r="I1920" s="39"/>
      <c r="J1920" s="39"/>
      <c r="K1920" s="39" t="s">
        <v>246</v>
      </c>
      <c r="L1920" s="39" t="s">
        <v>247</v>
      </c>
      <c r="M1920" s="39" t="s">
        <v>2884</v>
      </c>
      <c r="N1920" s="39" t="s">
        <v>139</v>
      </c>
      <c r="O1920" s="39" t="s">
        <v>4383</v>
      </c>
      <c r="P1920" s="39" t="str">
        <f t="shared" si="29"/>
        <v>CCM Born Edifici Annex</v>
      </c>
      <c r="Q1920" s="39">
        <v>2</v>
      </c>
      <c r="R1920" s="68" t="s">
        <v>2</v>
      </c>
    </row>
    <row r="1921" spans="1:18" x14ac:dyDescent="0.3">
      <c r="A1921" s="67" t="s">
        <v>6512</v>
      </c>
      <c r="B1921" s="39" t="s">
        <v>4504</v>
      </c>
      <c r="C1921" s="39"/>
      <c r="D1921" s="39"/>
      <c r="E1921" s="39"/>
      <c r="F1921" s="39"/>
      <c r="G1921" s="39"/>
      <c r="H1921" s="39"/>
      <c r="I1921" s="39"/>
      <c r="J1921" s="39"/>
      <c r="K1921" s="39" t="s">
        <v>246</v>
      </c>
      <c r="L1921" s="39" t="s">
        <v>247</v>
      </c>
      <c r="M1921" s="39" t="s">
        <v>2884</v>
      </c>
      <c r="N1921" s="39" t="s">
        <v>139</v>
      </c>
      <c r="O1921" s="39" t="s">
        <v>4383</v>
      </c>
      <c r="P1921" s="39" t="str">
        <f t="shared" si="29"/>
        <v>CCM Born Edifici Annex</v>
      </c>
      <c r="Q1921" s="39">
        <v>4</v>
      </c>
      <c r="R1921" s="68" t="s">
        <v>2</v>
      </c>
    </row>
    <row r="1922" spans="1:18" x14ac:dyDescent="0.3">
      <c r="A1922" s="67" t="s">
        <v>6513</v>
      </c>
      <c r="B1922" s="39" t="s">
        <v>3100</v>
      </c>
      <c r="C1922" s="39"/>
      <c r="D1922" s="39"/>
      <c r="E1922" s="39"/>
      <c r="F1922" s="39"/>
      <c r="G1922" s="39"/>
      <c r="H1922" s="39"/>
      <c r="I1922" s="39"/>
      <c r="J1922" s="39"/>
      <c r="K1922" s="39" t="s">
        <v>246</v>
      </c>
      <c r="L1922" s="39" t="s">
        <v>247</v>
      </c>
      <c r="M1922" s="39" t="s">
        <v>2884</v>
      </c>
      <c r="N1922" s="39" t="s">
        <v>139</v>
      </c>
      <c r="O1922" s="39" t="s">
        <v>4383</v>
      </c>
      <c r="P1922" s="39" t="str">
        <f t="shared" si="29"/>
        <v>CCM Born Edifici Annex</v>
      </c>
      <c r="Q1922" s="39">
        <v>8</v>
      </c>
      <c r="R1922" s="68" t="s">
        <v>2</v>
      </c>
    </row>
    <row r="1923" spans="1:18" x14ac:dyDescent="0.3">
      <c r="A1923" s="67" t="s">
        <v>6514</v>
      </c>
      <c r="B1923" s="39" t="s">
        <v>4505</v>
      </c>
      <c r="C1923" s="39"/>
      <c r="D1923" s="39"/>
      <c r="E1923" s="39"/>
      <c r="F1923" s="39"/>
      <c r="G1923" s="39"/>
      <c r="H1923" s="39"/>
      <c r="I1923" s="39"/>
      <c r="J1923" s="39"/>
      <c r="K1923" s="39" t="s">
        <v>257</v>
      </c>
      <c r="L1923" s="39" t="s">
        <v>258</v>
      </c>
      <c r="M1923" s="39" t="s">
        <v>2884</v>
      </c>
      <c r="N1923" s="39" t="s">
        <v>139</v>
      </c>
      <c r="O1923" s="39" t="s">
        <v>4383</v>
      </c>
      <c r="P1923" s="39" t="str">
        <f t="shared" si="29"/>
        <v>CCM Born Edifici Annex</v>
      </c>
      <c r="Q1923" s="39">
        <v>18</v>
      </c>
      <c r="R1923" s="68" t="s">
        <v>2</v>
      </c>
    </row>
    <row r="1924" spans="1:18" x14ac:dyDescent="0.3">
      <c r="A1924" s="67" t="s">
        <v>6515</v>
      </c>
      <c r="B1924" s="39" t="s">
        <v>4506</v>
      </c>
      <c r="C1924" s="39"/>
      <c r="D1924" s="39"/>
      <c r="E1924" s="39"/>
      <c r="F1924" s="39"/>
      <c r="G1924" s="39"/>
      <c r="H1924" s="39"/>
      <c r="I1924" s="39"/>
      <c r="J1924" s="39"/>
      <c r="K1924" s="39" t="s">
        <v>246</v>
      </c>
      <c r="L1924" s="39" t="s">
        <v>247</v>
      </c>
      <c r="M1924" s="39" t="s">
        <v>2884</v>
      </c>
      <c r="N1924" s="39" t="s">
        <v>139</v>
      </c>
      <c r="O1924" s="39" t="s">
        <v>4383</v>
      </c>
      <c r="P1924" s="39" t="str">
        <f t="shared" si="29"/>
        <v>CCM Born Edifici Annex</v>
      </c>
      <c r="Q1924" s="39">
        <v>2</v>
      </c>
      <c r="R1924" s="68" t="s">
        <v>2</v>
      </c>
    </row>
    <row r="1925" spans="1:18" x14ac:dyDescent="0.3">
      <c r="A1925" s="67" t="s">
        <v>6516</v>
      </c>
      <c r="B1925" s="39" t="s">
        <v>4507</v>
      </c>
      <c r="C1925" s="39"/>
      <c r="D1925" s="39"/>
      <c r="E1925" s="39"/>
      <c r="F1925" s="39"/>
      <c r="G1925" s="39"/>
      <c r="H1925" s="39"/>
      <c r="I1925" s="39"/>
      <c r="J1925" s="39"/>
      <c r="K1925" s="39" t="s">
        <v>246</v>
      </c>
      <c r="L1925" s="39" t="s">
        <v>247</v>
      </c>
      <c r="M1925" s="39" t="s">
        <v>2884</v>
      </c>
      <c r="N1925" s="39" t="s">
        <v>139</v>
      </c>
      <c r="O1925" s="39" t="s">
        <v>4383</v>
      </c>
      <c r="P1925" s="39" t="str">
        <f t="shared" si="29"/>
        <v>CCM Born Edifici Annex</v>
      </c>
      <c r="Q1925" s="39">
        <v>32</v>
      </c>
      <c r="R1925" s="68" t="s">
        <v>2</v>
      </c>
    </row>
    <row r="1926" spans="1:18" x14ac:dyDescent="0.3">
      <c r="A1926" s="67" t="s">
        <v>6517</v>
      </c>
      <c r="B1926" s="39" t="s">
        <v>4508</v>
      </c>
      <c r="C1926" s="39"/>
      <c r="D1926" s="39"/>
      <c r="E1926" s="39"/>
      <c r="F1926" s="39"/>
      <c r="G1926" s="39"/>
      <c r="H1926" s="39"/>
      <c r="I1926" s="39"/>
      <c r="J1926" s="39"/>
      <c r="K1926" s="39" t="s">
        <v>246</v>
      </c>
      <c r="L1926" s="39" t="s">
        <v>247</v>
      </c>
      <c r="M1926" s="39" t="s">
        <v>2884</v>
      </c>
      <c r="N1926" s="39" t="s">
        <v>139</v>
      </c>
      <c r="O1926" s="39" t="s">
        <v>4383</v>
      </c>
      <c r="P1926" s="39" t="str">
        <f t="shared" si="29"/>
        <v>CCM Born Edifici Annex</v>
      </c>
      <c r="Q1926" s="39">
        <v>2</v>
      </c>
      <c r="R1926" s="68" t="s">
        <v>2</v>
      </c>
    </row>
    <row r="1927" spans="1:18" x14ac:dyDescent="0.3">
      <c r="A1927" s="67" t="s">
        <v>6518</v>
      </c>
      <c r="B1927" s="39" t="s">
        <v>4462</v>
      </c>
      <c r="C1927" s="39"/>
      <c r="D1927" s="39"/>
      <c r="E1927" s="39"/>
      <c r="F1927" s="39"/>
      <c r="G1927" s="39"/>
      <c r="H1927" s="39"/>
      <c r="I1927" s="39"/>
      <c r="J1927" s="39"/>
      <c r="K1927" s="39" t="s">
        <v>6748</v>
      </c>
      <c r="L1927" s="39" t="s">
        <v>6749</v>
      </c>
      <c r="M1927" s="39" t="s">
        <v>2884</v>
      </c>
      <c r="N1927" s="39" t="s">
        <v>139</v>
      </c>
      <c r="O1927" s="39" t="s">
        <v>4383</v>
      </c>
      <c r="P1927" s="39" t="str">
        <f t="shared" si="29"/>
        <v>CCM Born Edifici Annex</v>
      </c>
      <c r="Q1927" s="39">
        <v>2</v>
      </c>
      <c r="R1927" s="68" t="s">
        <v>2</v>
      </c>
    </row>
    <row r="1928" spans="1:18" x14ac:dyDescent="0.3">
      <c r="A1928" s="67" t="s">
        <v>6519</v>
      </c>
      <c r="B1928" s="39" t="s">
        <v>4463</v>
      </c>
      <c r="C1928" s="39"/>
      <c r="D1928" s="39"/>
      <c r="E1928" s="39"/>
      <c r="F1928" s="39"/>
      <c r="G1928" s="39"/>
      <c r="H1928" s="39"/>
      <c r="I1928" s="39"/>
      <c r="J1928" s="39"/>
      <c r="K1928" s="39" t="s">
        <v>3097</v>
      </c>
      <c r="L1928" s="39" t="s">
        <v>6713</v>
      </c>
      <c r="M1928" s="39" t="s">
        <v>2973</v>
      </c>
      <c r="N1928" s="39" t="s">
        <v>335</v>
      </c>
      <c r="O1928" s="39" t="s">
        <v>4383</v>
      </c>
      <c r="P1928" s="39" t="str">
        <f t="shared" ref="P1928:P1991" si="30">_xlfn.XLOOKUP(O1928,$X$12:$X$14,$Z$12:$Z$14)</f>
        <v>CCM Born Edifici Annex</v>
      </c>
      <c r="Q1928" s="39">
        <v>4</v>
      </c>
      <c r="R1928" s="68" t="s">
        <v>2</v>
      </c>
    </row>
    <row r="1929" spans="1:18" x14ac:dyDescent="0.3">
      <c r="A1929" s="67" t="s">
        <v>6520</v>
      </c>
      <c r="B1929" s="39" t="s">
        <v>3260</v>
      </c>
      <c r="C1929" s="39"/>
      <c r="D1929" s="39"/>
      <c r="E1929" s="39"/>
      <c r="F1929" s="39"/>
      <c r="G1929" s="39"/>
      <c r="H1929" s="39"/>
      <c r="I1929" s="39"/>
      <c r="J1929" s="39"/>
      <c r="K1929" s="39" t="s">
        <v>547</v>
      </c>
      <c r="L1929" s="39" t="s">
        <v>548</v>
      </c>
      <c r="M1929" s="39" t="s">
        <v>2878</v>
      </c>
      <c r="N1929" s="39" t="s">
        <v>541</v>
      </c>
      <c r="O1929" s="39" t="s">
        <v>4383</v>
      </c>
      <c r="P1929" s="39" t="str">
        <f t="shared" si="30"/>
        <v>CCM Born Edifici Annex</v>
      </c>
      <c r="Q1929" s="39">
        <v>1</v>
      </c>
      <c r="R1929" s="68" t="s">
        <v>2</v>
      </c>
    </row>
    <row r="1930" spans="1:18" x14ac:dyDescent="0.3">
      <c r="A1930" s="67" t="s">
        <v>6521</v>
      </c>
      <c r="B1930" s="39" t="s">
        <v>3261</v>
      </c>
      <c r="C1930" s="39"/>
      <c r="D1930" s="39"/>
      <c r="E1930" s="39"/>
      <c r="F1930" s="39"/>
      <c r="G1930" s="39"/>
      <c r="H1930" s="39"/>
      <c r="I1930" s="39"/>
      <c r="J1930" s="39"/>
      <c r="K1930" s="39" t="s">
        <v>6754</v>
      </c>
      <c r="L1930" s="39" t="s">
        <v>6755</v>
      </c>
      <c r="M1930" s="39" t="s">
        <v>2880</v>
      </c>
      <c r="N1930" s="39" t="s">
        <v>64</v>
      </c>
      <c r="O1930" s="39" t="s">
        <v>4383</v>
      </c>
      <c r="P1930" s="39" t="str">
        <f t="shared" si="30"/>
        <v>CCM Born Edifici Annex</v>
      </c>
      <c r="Q1930" s="39">
        <v>1</v>
      </c>
      <c r="R1930" s="68" t="s">
        <v>2</v>
      </c>
    </row>
    <row r="1931" spans="1:18" x14ac:dyDescent="0.3">
      <c r="A1931" s="67" t="s">
        <v>6522</v>
      </c>
      <c r="B1931" s="39" t="s">
        <v>4464</v>
      </c>
      <c r="C1931" s="39"/>
      <c r="D1931" s="39"/>
      <c r="E1931" s="39"/>
      <c r="F1931" s="39"/>
      <c r="G1931" s="39"/>
      <c r="H1931" s="39"/>
      <c r="I1931" s="39"/>
      <c r="J1931" s="39"/>
      <c r="K1931" s="39" t="s">
        <v>3097</v>
      </c>
      <c r="L1931" s="39" t="s">
        <v>6713</v>
      </c>
      <c r="M1931" s="39" t="s">
        <v>3082</v>
      </c>
      <c r="N1931" s="39" t="s">
        <v>616</v>
      </c>
      <c r="O1931" s="39" t="s">
        <v>4383</v>
      </c>
      <c r="P1931" s="39" t="str">
        <f t="shared" si="30"/>
        <v>CCM Born Edifici Annex</v>
      </c>
      <c r="Q1931" s="39">
        <v>1</v>
      </c>
      <c r="R1931" s="68" t="s">
        <v>2</v>
      </c>
    </row>
    <row r="1932" spans="1:18" x14ac:dyDescent="0.3">
      <c r="A1932" s="67" t="s">
        <v>6523</v>
      </c>
      <c r="B1932" s="39" t="s">
        <v>4509</v>
      </c>
      <c r="C1932" s="39"/>
      <c r="D1932" s="39"/>
      <c r="E1932" s="39"/>
      <c r="F1932" s="39"/>
      <c r="G1932" s="39"/>
      <c r="H1932" s="39"/>
      <c r="I1932" s="39"/>
      <c r="J1932" s="39"/>
      <c r="K1932" s="39" t="s">
        <v>65</v>
      </c>
      <c r="L1932" s="39" t="s">
        <v>66</v>
      </c>
      <c r="M1932" s="39" t="s">
        <v>2880</v>
      </c>
      <c r="N1932" s="39" t="s">
        <v>64</v>
      </c>
      <c r="O1932" s="39" t="s">
        <v>4383</v>
      </c>
      <c r="P1932" s="39" t="str">
        <f t="shared" si="30"/>
        <v>CCM Born Edifici Annex</v>
      </c>
      <c r="Q1932" s="39">
        <v>1</v>
      </c>
      <c r="R1932" s="68" t="s">
        <v>2</v>
      </c>
    </row>
    <row r="1933" spans="1:18" x14ac:dyDescent="0.3">
      <c r="A1933" s="67" t="s">
        <v>6524</v>
      </c>
      <c r="B1933" s="39" t="s">
        <v>4510</v>
      </c>
      <c r="C1933" s="39"/>
      <c r="D1933" s="39"/>
      <c r="E1933" s="39"/>
      <c r="F1933" s="39"/>
      <c r="G1933" s="39"/>
      <c r="H1933" s="39"/>
      <c r="I1933" s="39"/>
      <c r="J1933" s="39"/>
      <c r="K1933" s="39" t="s">
        <v>6779</v>
      </c>
      <c r="L1933" s="39" t="s">
        <v>6780</v>
      </c>
      <c r="M1933" s="39" t="s">
        <v>2880</v>
      </c>
      <c r="N1933" s="39" t="s">
        <v>64</v>
      </c>
      <c r="O1933" s="39" t="s">
        <v>4383</v>
      </c>
      <c r="P1933" s="39" t="str">
        <f t="shared" si="30"/>
        <v>CCM Born Edifici Annex</v>
      </c>
      <c r="Q1933" s="39">
        <v>6</v>
      </c>
      <c r="R1933" s="68" t="s">
        <v>2</v>
      </c>
    </row>
    <row r="1934" spans="1:18" x14ac:dyDescent="0.3">
      <c r="A1934" s="67" t="s">
        <v>6525</v>
      </c>
      <c r="B1934" s="39" t="s">
        <v>3262</v>
      </c>
      <c r="C1934" s="39"/>
      <c r="D1934" s="39"/>
      <c r="E1934" s="39"/>
      <c r="F1934" s="39"/>
      <c r="G1934" s="39"/>
      <c r="H1934" s="39"/>
      <c r="I1934" s="39"/>
      <c r="J1934" s="39"/>
      <c r="K1934" s="39" t="s">
        <v>551</v>
      </c>
      <c r="L1934" s="39" t="s">
        <v>552</v>
      </c>
      <c r="M1934" s="39" t="s">
        <v>2878</v>
      </c>
      <c r="N1934" s="39" t="s">
        <v>541</v>
      </c>
      <c r="O1934" s="39" t="s">
        <v>4383</v>
      </c>
      <c r="P1934" s="39" t="str">
        <f t="shared" si="30"/>
        <v>CCM Born Edifici Annex</v>
      </c>
      <c r="Q1934" s="39">
        <v>2</v>
      </c>
      <c r="R1934" s="68" t="s">
        <v>2</v>
      </c>
    </row>
    <row r="1935" spans="1:18" x14ac:dyDescent="0.3">
      <c r="A1935" s="67" t="s">
        <v>6526</v>
      </c>
      <c r="B1935" s="39" t="s">
        <v>3317</v>
      </c>
      <c r="C1935" s="39"/>
      <c r="D1935" s="39"/>
      <c r="E1935" s="39"/>
      <c r="F1935" s="39"/>
      <c r="G1935" s="39"/>
      <c r="H1935" s="39"/>
      <c r="I1935" s="39"/>
      <c r="J1935" s="39"/>
      <c r="K1935" s="39" t="s">
        <v>2657</v>
      </c>
      <c r="L1935" s="39" t="s">
        <v>2658</v>
      </c>
      <c r="M1935" s="39" t="s">
        <v>2880</v>
      </c>
      <c r="N1935" s="39" t="s">
        <v>64</v>
      </c>
      <c r="O1935" s="39" t="s">
        <v>4383</v>
      </c>
      <c r="P1935" s="39" t="str">
        <f t="shared" si="30"/>
        <v>CCM Born Edifici Annex</v>
      </c>
      <c r="Q1935" s="39">
        <v>15</v>
      </c>
      <c r="R1935" s="68" t="s">
        <v>2</v>
      </c>
    </row>
    <row r="1936" spans="1:18" x14ac:dyDescent="0.3">
      <c r="A1936" s="67" t="s">
        <v>6527</v>
      </c>
      <c r="B1936" s="39" t="s">
        <v>4511</v>
      </c>
      <c r="C1936" s="39"/>
      <c r="D1936" s="39"/>
      <c r="E1936" s="39"/>
      <c r="F1936" s="39"/>
      <c r="G1936" s="39"/>
      <c r="H1936" s="39"/>
      <c r="I1936" s="39"/>
      <c r="J1936" s="39"/>
      <c r="K1936" s="39" t="s">
        <v>2882</v>
      </c>
      <c r="L1936" s="39" t="s">
        <v>6702</v>
      </c>
      <c r="M1936" s="39" t="s">
        <v>2880</v>
      </c>
      <c r="N1936" s="39" t="s">
        <v>64</v>
      </c>
      <c r="O1936" s="39" t="s">
        <v>4383</v>
      </c>
      <c r="P1936" s="39" t="str">
        <f t="shared" si="30"/>
        <v>CCM Born Edifici Annex</v>
      </c>
      <c r="Q1936" s="39">
        <v>1</v>
      </c>
      <c r="R1936" s="68" t="s">
        <v>2</v>
      </c>
    </row>
    <row r="1937" spans="1:18" x14ac:dyDescent="0.3">
      <c r="A1937" s="67" t="s">
        <v>6528</v>
      </c>
      <c r="B1937" s="39" t="s">
        <v>3318</v>
      </c>
      <c r="C1937" s="39"/>
      <c r="D1937" s="39"/>
      <c r="E1937" s="39"/>
      <c r="F1937" s="39"/>
      <c r="G1937" s="39"/>
      <c r="H1937" s="39"/>
      <c r="I1937" s="39"/>
      <c r="J1937" s="39"/>
      <c r="K1937" s="39" t="s">
        <v>140</v>
      </c>
      <c r="L1937" s="39" t="s">
        <v>141</v>
      </c>
      <c r="M1937" s="39" t="s">
        <v>2884</v>
      </c>
      <c r="N1937" s="39" t="s">
        <v>139</v>
      </c>
      <c r="O1937" s="39" t="s">
        <v>4383</v>
      </c>
      <c r="P1937" s="39" t="str">
        <f t="shared" si="30"/>
        <v>CCM Born Edifici Annex</v>
      </c>
      <c r="Q1937" s="39">
        <v>1</v>
      </c>
      <c r="R1937" s="68" t="s">
        <v>2</v>
      </c>
    </row>
    <row r="1938" spans="1:18" x14ac:dyDescent="0.3">
      <c r="A1938" s="67" t="s">
        <v>6529</v>
      </c>
      <c r="B1938" s="39" t="s">
        <v>3319</v>
      </c>
      <c r="C1938" s="39"/>
      <c r="D1938" s="39"/>
      <c r="E1938" s="39"/>
      <c r="F1938" s="39"/>
      <c r="G1938" s="39"/>
      <c r="H1938" s="39"/>
      <c r="I1938" s="39"/>
      <c r="J1938" s="39"/>
      <c r="K1938" s="39" t="s">
        <v>266</v>
      </c>
      <c r="L1938" s="39" t="s">
        <v>267</v>
      </c>
      <c r="M1938" s="39" t="s">
        <v>2884</v>
      </c>
      <c r="N1938" s="39" t="s">
        <v>139</v>
      </c>
      <c r="O1938" s="39" t="s">
        <v>4383</v>
      </c>
      <c r="P1938" s="39" t="str">
        <f t="shared" si="30"/>
        <v>CCM Born Edifici Annex</v>
      </c>
      <c r="Q1938" s="39">
        <v>1</v>
      </c>
      <c r="R1938" s="68" t="s">
        <v>2</v>
      </c>
    </row>
    <row r="1939" spans="1:18" x14ac:dyDescent="0.3">
      <c r="A1939" s="67" t="s">
        <v>6530</v>
      </c>
      <c r="B1939" s="39" t="s">
        <v>3320</v>
      </c>
      <c r="C1939" s="39"/>
      <c r="D1939" s="39"/>
      <c r="E1939" s="39"/>
      <c r="F1939" s="39"/>
      <c r="G1939" s="39"/>
      <c r="H1939" s="39"/>
      <c r="I1939" s="39"/>
      <c r="J1939" s="39"/>
      <c r="K1939" s="39" t="s">
        <v>2607</v>
      </c>
      <c r="L1939" s="39" t="s">
        <v>2608</v>
      </c>
      <c r="M1939" s="39" t="s">
        <v>2880</v>
      </c>
      <c r="N1939" s="39" t="s">
        <v>64</v>
      </c>
      <c r="O1939" s="39" t="s">
        <v>4383</v>
      </c>
      <c r="P1939" s="39" t="str">
        <f t="shared" si="30"/>
        <v>CCM Born Edifici Annex</v>
      </c>
      <c r="Q1939" s="39">
        <v>1</v>
      </c>
      <c r="R1939" s="68" t="s">
        <v>2</v>
      </c>
    </row>
    <row r="1940" spans="1:18" x14ac:dyDescent="0.3">
      <c r="A1940" s="67" t="s">
        <v>6531</v>
      </c>
      <c r="B1940" s="39" t="s">
        <v>3078</v>
      </c>
      <c r="C1940" s="39"/>
      <c r="D1940" s="39"/>
      <c r="E1940" s="39"/>
      <c r="F1940" s="39"/>
      <c r="G1940" s="39"/>
      <c r="H1940" s="39"/>
      <c r="I1940" s="39"/>
      <c r="J1940" s="39"/>
      <c r="K1940" s="39" t="s">
        <v>2872</v>
      </c>
      <c r="L1940" s="39" t="s">
        <v>6701</v>
      </c>
      <c r="M1940" s="39" t="s">
        <v>2873</v>
      </c>
      <c r="N1940" s="39" t="s">
        <v>6700</v>
      </c>
      <c r="O1940" s="39" t="s">
        <v>4383</v>
      </c>
      <c r="P1940" s="39" t="str">
        <f t="shared" si="30"/>
        <v>CCM Born Edifici Annex</v>
      </c>
      <c r="Q1940" s="39">
        <v>2</v>
      </c>
      <c r="R1940" s="68" t="s">
        <v>2</v>
      </c>
    </row>
    <row r="1941" spans="1:18" x14ac:dyDescent="0.3">
      <c r="A1941" s="67" t="s">
        <v>6532</v>
      </c>
      <c r="B1941" s="39" t="s">
        <v>4449</v>
      </c>
      <c r="C1941" s="39"/>
      <c r="D1941" s="39"/>
      <c r="E1941" s="39"/>
      <c r="F1941" s="39"/>
      <c r="G1941" s="39"/>
      <c r="H1941" s="39"/>
      <c r="I1941" s="39"/>
      <c r="J1941" s="39"/>
      <c r="K1941" s="39" t="s">
        <v>2711</v>
      </c>
      <c r="L1941" s="39" t="s">
        <v>2712</v>
      </c>
      <c r="M1941" s="39" t="s">
        <v>3082</v>
      </c>
      <c r="N1941" s="39" t="s">
        <v>616</v>
      </c>
      <c r="O1941" s="39" t="s">
        <v>4383</v>
      </c>
      <c r="P1941" s="39" t="str">
        <f t="shared" si="30"/>
        <v>CCM Born Edifici Annex</v>
      </c>
      <c r="Q1941" s="39">
        <v>1</v>
      </c>
      <c r="R1941" s="68" t="s">
        <v>2</v>
      </c>
    </row>
    <row r="1942" spans="1:18" x14ac:dyDescent="0.3">
      <c r="A1942" s="67" t="s">
        <v>6533</v>
      </c>
      <c r="B1942" s="39" t="s">
        <v>4512</v>
      </c>
      <c r="C1942" s="39"/>
      <c r="D1942" s="39"/>
      <c r="E1942" s="39"/>
      <c r="F1942" s="39"/>
      <c r="G1942" s="39"/>
      <c r="H1942" s="39"/>
      <c r="I1942" s="39"/>
      <c r="J1942" s="39"/>
      <c r="K1942" s="39" t="s">
        <v>349</v>
      </c>
      <c r="L1942" s="39" t="s">
        <v>350</v>
      </c>
      <c r="M1942" s="39" t="s">
        <v>2973</v>
      </c>
      <c r="N1942" s="39" t="s">
        <v>335</v>
      </c>
      <c r="O1942" s="39" t="s">
        <v>4383</v>
      </c>
      <c r="P1942" s="39" t="str">
        <f t="shared" si="30"/>
        <v>CCM Born Edifici Annex</v>
      </c>
      <c r="Q1942" s="39">
        <v>1</v>
      </c>
      <c r="R1942" s="68" t="s">
        <v>2</v>
      </c>
    </row>
    <row r="1943" spans="1:18" x14ac:dyDescent="0.3">
      <c r="A1943" s="67" t="s">
        <v>6534</v>
      </c>
      <c r="B1943" s="39" t="s">
        <v>4513</v>
      </c>
      <c r="C1943" s="39"/>
      <c r="D1943" s="39"/>
      <c r="E1943" s="39"/>
      <c r="F1943" s="39"/>
      <c r="G1943" s="39"/>
      <c r="H1943" s="39"/>
      <c r="I1943" s="39"/>
      <c r="J1943" s="39"/>
      <c r="K1943" s="39" t="s">
        <v>1099</v>
      </c>
      <c r="L1943" s="39" t="s">
        <v>1100</v>
      </c>
      <c r="M1943" s="39" t="s">
        <v>2991</v>
      </c>
      <c r="N1943" s="39" t="s">
        <v>17</v>
      </c>
      <c r="O1943" s="39" t="s">
        <v>4383</v>
      </c>
      <c r="P1943" s="39" t="str">
        <f t="shared" si="30"/>
        <v>CCM Born Edifici Annex</v>
      </c>
      <c r="Q1943" s="39">
        <v>1</v>
      </c>
      <c r="R1943" s="68" t="s">
        <v>2</v>
      </c>
    </row>
    <row r="1944" spans="1:18" x14ac:dyDescent="0.3">
      <c r="A1944" s="67" t="s">
        <v>6535</v>
      </c>
      <c r="B1944" s="39" t="s">
        <v>4514</v>
      </c>
      <c r="C1944" s="39"/>
      <c r="D1944" s="39"/>
      <c r="E1944" s="39"/>
      <c r="F1944" s="39"/>
      <c r="G1944" s="39"/>
      <c r="H1944" s="39"/>
      <c r="I1944" s="39"/>
      <c r="J1944" s="39"/>
      <c r="K1944" s="39" t="s">
        <v>893</v>
      </c>
      <c r="L1944" s="39" t="s">
        <v>894</v>
      </c>
      <c r="M1944" s="39" t="s">
        <v>2991</v>
      </c>
      <c r="N1944" s="39" t="s">
        <v>17</v>
      </c>
      <c r="O1944" s="39" t="s">
        <v>4383</v>
      </c>
      <c r="P1944" s="39" t="str">
        <f t="shared" si="30"/>
        <v>CCM Born Edifici Annex</v>
      </c>
      <c r="Q1944" s="39">
        <v>1</v>
      </c>
      <c r="R1944" s="68" t="s">
        <v>2</v>
      </c>
    </row>
    <row r="1945" spans="1:18" x14ac:dyDescent="0.3">
      <c r="A1945" s="67" t="s">
        <v>6536</v>
      </c>
      <c r="B1945" s="39" t="s">
        <v>4515</v>
      </c>
      <c r="C1945" s="39"/>
      <c r="D1945" s="39"/>
      <c r="E1945" s="39"/>
      <c r="F1945" s="39"/>
      <c r="G1945" s="39"/>
      <c r="H1945" s="39"/>
      <c r="I1945" s="39"/>
      <c r="J1945" s="39"/>
      <c r="K1945" s="39" t="s">
        <v>90</v>
      </c>
      <c r="L1945" s="39" t="s">
        <v>91</v>
      </c>
      <c r="M1945" s="39" t="s">
        <v>2869</v>
      </c>
      <c r="N1945" s="39" t="s">
        <v>89</v>
      </c>
      <c r="O1945" s="39" t="s">
        <v>4383</v>
      </c>
      <c r="P1945" s="39" t="str">
        <f t="shared" si="30"/>
        <v>CCM Born Edifici Annex</v>
      </c>
      <c r="Q1945" s="39">
        <v>1</v>
      </c>
      <c r="R1945" s="68" t="s">
        <v>2</v>
      </c>
    </row>
    <row r="1946" spans="1:18" x14ac:dyDescent="0.3">
      <c r="A1946" s="67" t="s">
        <v>6537</v>
      </c>
      <c r="B1946" s="39" t="s">
        <v>4516</v>
      </c>
      <c r="C1946" s="39"/>
      <c r="D1946" s="39"/>
      <c r="E1946" s="39"/>
      <c r="F1946" s="39"/>
      <c r="G1946" s="39"/>
      <c r="H1946" s="39"/>
      <c r="I1946" s="39"/>
      <c r="J1946" s="39"/>
      <c r="K1946" s="39" t="s">
        <v>508</v>
      </c>
      <c r="L1946" s="39" t="s">
        <v>509</v>
      </c>
      <c r="M1946" s="39" t="s">
        <v>2869</v>
      </c>
      <c r="N1946" s="39" t="s">
        <v>89</v>
      </c>
      <c r="O1946" s="39" t="s">
        <v>4383</v>
      </c>
      <c r="P1946" s="39" t="str">
        <f t="shared" si="30"/>
        <v>CCM Born Edifici Annex</v>
      </c>
      <c r="Q1946" s="39">
        <v>1</v>
      </c>
      <c r="R1946" s="68" t="s">
        <v>2</v>
      </c>
    </row>
    <row r="1947" spans="1:18" x14ac:dyDescent="0.3">
      <c r="A1947" s="67" t="s">
        <v>6538</v>
      </c>
      <c r="B1947" s="39" t="s">
        <v>4517</v>
      </c>
      <c r="C1947" s="39"/>
      <c r="D1947" s="39"/>
      <c r="E1947" s="39"/>
      <c r="F1947" s="39"/>
      <c r="G1947" s="39"/>
      <c r="H1947" s="39"/>
      <c r="I1947" s="39"/>
      <c r="J1947" s="39"/>
      <c r="K1947" s="39" t="s">
        <v>735</v>
      </c>
      <c r="L1947" s="39" t="s">
        <v>736</v>
      </c>
      <c r="M1947" s="39" t="s">
        <v>2973</v>
      </c>
      <c r="N1947" s="39" t="s">
        <v>335</v>
      </c>
      <c r="O1947" s="39" t="s">
        <v>4383</v>
      </c>
      <c r="P1947" s="39" t="str">
        <f t="shared" si="30"/>
        <v>CCM Born Edifici Annex</v>
      </c>
      <c r="Q1947" s="39">
        <v>1</v>
      </c>
      <c r="R1947" s="68" t="s">
        <v>2</v>
      </c>
    </row>
    <row r="1948" spans="1:18" x14ac:dyDescent="0.3">
      <c r="A1948" s="67" t="s">
        <v>6539</v>
      </c>
      <c r="B1948" s="39" t="s">
        <v>4518</v>
      </c>
      <c r="C1948" s="39"/>
      <c r="D1948" s="39"/>
      <c r="E1948" s="39"/>
      <c r="F1948" s="39"/>
      <c r="G1948" s="39"/>
      <c r="H1948" s="39"/>
      <c r="I1948" s="39"/>
      <c r="J1948" s="39"/>
      <c r="K1948" s="39" t="s">
        <v>417</v>
      </c>
      <c r="L1948" s="39" t="s">
        <v>418</v>
      </c>
      <c r="M1948" s="39" t="s">
        <v>2869</v>
      </c>
      <c r="N1948" s="39" t="s">
        <v>89</v>
      </c>
      <c r="O1948" s="39" t="s">
        <v>4383</v>
      </c>
      <c r="P1948" s="39" t="str">
        <f t="shared" si="30"/>
        <v>CCM Born Edifici Annex</v>
      </c>
      <c r="Q1948" s="39">
        <v>1</v>
      </c>
      <c r="R1948" s="68" t="s">
        <v>2</v>
      </c>
    </row>
    <row r="1949" spans="1:18" x14ac:dyDescent="0.3">
      <c r="A1949" s="67" t="s">
        <v>6540</v>
      </c>
      <c r="B1949" s="39" t="s">
        <v>4519</v>
      </c>
      <c r="C1949" s="39"/>
      <c r="D1949" s="39"/>
      <c r="E1949" s="39"/>
      <c r="F1949" s="39"/>
      <c r="G1949" s="39"/>
      <c r="H1949" s="39"/>
      <c r="I1949" s="39"/>
      <c r="J1949" s="39"/>
      <c r="K1949" s="39" t="s">
        <v>329</v>
      </c>
      <c r="L1949" s="39" t="s">
        <v>330</v>
      </c>
      <c r="M1949" s="39" t="s">
        <v>4495</v>
      </c>
      <c r="N1949" s="39" t="s">
        <v>216</v>
      </c>
      <c r="O1949" s="39" t="s">
        <v>4383</v>
      </c>
      <c r="P1949" s="39" t="str">
        <f t="shared" si="30"/>
        <v>CCM Born Edifici Annex</v>
      </c>
      <c r="Q1949" s="39">
        <v>1</v>
      </c>
      <c r="R1949" s="68" t="s">
        <v>2</v>
      </c>
    </row>
    <row r="1950" spans="1:18" x14ac:dyDescent="0.3">
      <c r="A1950" s="67" t="s">
        <v>6541</v>
      </c>
      <c r="B1950" s="39" t="s">
        <v>4457</v>
      </c>
      <c r="C1950" s="39"/>
      <c r="D1950" s="39"/>
      <c r="E1950" s="39"/>
      <c r="F1950" s="39"/>
      <c r="G1950" s="39"/>
      <c r="H1950" s="39"/>
      <c r="I1950" s="39"/>
      <c r="J1950" s="39"/>
      <c r="K1950" s="39" t="s">
        <v>748</v>
      </c>
      <c r="L1950" s="39" t="s">
        <v>749</v>
      </c>
      <c r="M1950" s="39" t="s">
        <v>2878</v>
      </c>
      <c r="N1950" s="39" t="s">
        <v>541</v>
      </c>
      <c r="O1950" s="39" t="s">
        <v>4383</v>
      </c>
      <c r="P1950" s="39" t="str">
        <f t="shared" si="30"/>
        <v>CCM Born Edifici Annex</v>
      </c>
      <c r="Q1950" s="39">
        <v>5</v>
      </c>
      <c r="R1950" s="68" t="s">
        <v>2</v>
      </c>
    </row>
    <row r="1951" spans="1:18" x14ac:dyDescent="0.3">
      <c r="A1951" s="67" t="s">
        <v>6542</v>
      </c>
      <c r="B1951" s="39" t="s">
        <v>4520</v>
      </c>
      <c r="C1951" s="39"/>
      <c r="D1951" s="39"/>
      <c r="E1951" s="39"/>
      <c r="F1951" s="39"/>
      <c r="G1951" s="39"/>
      <c r="H1951" s="39"/>
      <c r="I1951" s="39"/>
      <c r="J1951" s="39"/>
      <c r="K1951" s="39" t="s">
        <v>1647</v>
      </c>
      <c r="L1951" s="39" t="s">
        <v>1648</v>
      </c>
      <c r="M1951" s="39" t="s">
        <v>2869</v>
      </c>
      <c r="N1951" s="39" t="s">
        <v>89</v>
      </c>
      <c r="O1951" s="39" t="s">
        <v>4383</v>
      </c>
      <c r="P1951" s="39" t="str">
        <f t="shared" si="30"/>
        <v>CCM Born Edifici Annex</v>
      </c>
      <c r="Q1951" s="39">
        <v>1</v>
      </c>
      <c r="R1951" s="68" t="s">
        <v>2</v>
      </c>
    </row>
    <row r="1952" spans="1:18" x14ac:dyDescent="0.3">
      <c r="A1952" s="67" t="s">
        <v>6543</v>
      </c>
      <c r="B1952" s="39" t="s">
        <v>4521</v>
      </c>
      <c r="C1952" s="39"/>
      <c r="D1952" s="39"/>
      <c r="E1952" s="39"/>
      <c r="F1952" s="39"/>
      <c r="G1952" s="39"/>
      <c r="H1952" s="39"/>
      <c r="I1952" s="39"/>
      <c r="J1952" s="39"/>
      <c r="K1952" s="39" t="s">
        <v>204</v>
      </c>
      <c r="L1952" s="39" t="s">
        <v>205</v>
      </c>
      <c r="M1952" s="39" t="s">
        <v>2884</v>
      </c>
      <c r="N1952" s="39" t="s">
        <v>139</v>
      </c>
      <c r="O1952" s="39" t="s">
        <v>4383</v>
      </c>
      <c r="P1952" s="39" t="str">
        <f t="shared" si="30"/>
        <v>CCM Born Edifici Annex</v>
      </c>
      <c r="Q1952" s="39">
        <v>1</v>
      </c>
      <c r="R1952" s="68" t="s">
        <v>2</v>
      </c>
    </row>
    <row r="1953" spans="1:18" x14ac:dyDescent="0.3">
      <c r="A1953" s="67" t="s">
        <v>6544</v>
      </c>
      <c r="B1953" s="39" t="s">
        <v>4522</v>
      </c>
      <c r="C1953" s="39"/>
      <c r="D1953" s="39"/>
      <c r="E1953" s="39"/>
      <c r="F1953" s="39"/>
      <c r="G1953" s="39"/>
      <c r="H1953" s="39"/>
      <c r="I1953" s="39"/>
      <c r="J1953" s="39"/>
      <c r="K1953" s="39" t="s">
        <v>336</v>
      </c>
      <c r="L1953" s="39" t="s">
        <v>337</v>
      </c>
      <c r="M1953" s="39" t="s">
        <v>2973</v>
      </c>
      <c r="N1953" s="39" t="s">
        <v>335</v>
      </c>
      <c r="O1953" s="39" t="s">
        <v>4383</v>
      </c>
      <c r="P1953" s="39" t="str">
        <f t="shared" si="30"/>
        <v>CCM Born Edifici Annex</v>
      </c>
      <c r="Q1953" s="39">
        <v>2</v>
      </c>
      <c r="R1953" s="68" t="s">
        <v>2</v>
      </c>
    </row>
    <row r="1954" spans="1:18" x14ac:dyDescent="0.3">
      <c r="A1954" s="67" t="s">
        <v>6545</v>
      </c>
      <c r="B1954" s="39" t="s">
        <v>4523</v>
      </c>
      <c r="C1954" s="39"/>
      <c r="D1954" s="39"/>
      <c r="E1954" s="39"/>
      <c r="F1954" s="39"/>
      <c r="G1954" s="39"/>
      <c r="H1954" s="39"/>
      <c r="I1954" s="39"/>
      <c r="J1954" s="39"/>
      <c r="K1954" s="39" t="s">
        <v>343</v>
      </c>
      <c r="L1954" s="39" t="s">
        <v>344</v>
      </c>
      <c r="M1954" s="39" t="s">
        <v>2973</v>
      </c>
      <c r="N1954" s="39" t="s">
        <v>335</v>
      </c>
      <c r="O1954" s="39" t="s">
        <v>4383</v>
      </c>
      <c r="P1954" s="39" t="str">
        <f t="shared" si="30"/>
        <v>CCM Born Edifici Annex</v>
      </c>
      <c r="Q1954" s="39">
        <v>2</v>
      </c>
      <c r="R1954" s="68" t="s">
        <v>2</v>
      </c>
    </row>
    <row r="1955" spans="1:18" x14ac:dyDescent="0.3">
      <c r="A1955" s="67" t="s">
        <v>6546</v>
      </c>
      <c r="B1955" s="39" t="s">
        <v>4524</v>
      </c>
      <c r="C1955" s="39"/>
      <c r="D1955" s="39"/>
      <c r="E1955" s="39"/>
      <c r="F1955" s="39"/>
      <c r="G1955" s="39"/>
      <c r="H1955" s="39"/>
      <c r="I1955" s="39"/>
      <c r="J1955" s="39"/>
      <c r="K1955" s="39" t="s">
        <v>1647</v>
      </c>
      <c r="L1955" s="39" t="s">
        <v>1648</v>
      </c>
      <c r="M1955" s="39" t="s">
        <v>2869</v>
      </c>
      <c r="N1955" s="39" t="s">
        <v>89</v>
      </c>
      <c r="O1955" s="39" t="s">
        <v>4383</v>
      </c>
      <c r="P1955" s="39" t="str">
        <f t="shared" si="30"/>
        <v>CCM Born Edifici Annex</v>
      </c>
      <c r="Q1955" s="39">
        <v>1</v>
      </c>
      <c r="R1955" s="68" t="s">
        <v>2</v>
      </c>
    </row>
    <row r="1956" spans="1:18" x14ac:dyDescent="0.3">
      <c r="A1956" s="67" t="s">
        <v>6547</v>
      </c>
      <c r="B1956" s="39" t="s">
        <v>3096</v>
      </c>
      <c r="C1956" s="39"/>
      <c r="D1956" s="39"/>
      <c r="E1956" s="39"/>
      <c r="F1956" s="39"/>
      <c r="G1956" s="39"/>
      <c r="H1956" s="39"/>
      <c r="I1956" s="39"/>
      <c r="J1956" s="39"/>
      <c r="K1956" s="39" t="s">
        <v>3097</v>
      </c>
      <c r="L1956" s="39" t="s">
        <v>6713</v>
      </c>
      <c r="M1956" s="39" t="s">
        <v>3082</v>
      </c>
      <c r="N1956" s="39" t="s">
        <v>616</v>
      </c>
      <c r="O1956" s="39" t="s">
        <v>4383</v>
      </c>
      <c r="P1956" s="39" t="str">
        <f t="shared" si="30"/>
        <v>CCM Born Edifici Annex</v>
      </c>
      <c r="Q1956" s="39">
        <v>28</v>
      </c>
      <c r="R1956" s="68" t="s">
        <v>2</v>
      </c>
    </row>
    <row r="1957" spans="1:18" x14ac:dyDescent="0.3">
      <c r="A1957" s="67" t="s">
        <v>6548</v>
      </c>
      <c r="B1957" s="39" t="s">
        <v>4525</v>
      </c>
      <c r="C1957" s="39"/>
      <c r="D1957" s="39"/>
      <c r="E1957" s="39"/>
      <c r="F1957" s="39"/>
      <c r="G1957" s="39"/>
      <c r="H1957" s="39"/>
      <c r="I1957" s="39"/>
      <c r="J1957" s="39"/>
      <c r="K1957" s="39" t="s">
        <v>1094</v>
      </c>
      <c r="L1957" s="39" t="s">
        <v>1095</v>
      </c>
      <c r="M1957" s="39" t="s">
        <v>2991</v>
      </c>
      <c r="N1957" s="39" t="s">
        <v>17</v>
      </c>
      <c r="O1957" s="39" t="s">
        <v>4383</v>
      </c>
      <c r="P1957" s="39" t="str">
        <f t="shared" si="30"/>
        <v>CCM Born Edifici Annex</v>
      </c>
      <c r="Q1957" s="39">
        <v>1</v>
      </c>
      <c r="R1957" s="68" t="s">
        <v>2</v>
      </c>
    </row>
    <row r="1958" spans="1:18" x14ac:dyDescent="0.3">
      <c r="A1958" s="67" t="s">
        <v>6549</v>
      </c>
      <c r="B1958" s="39" t="s">
        <v>4526</v>
      </c>
      <c r="C1958" s="39"/>
      <c r="D1958" s="39"/>
      <c r="E1958" s="39"/>
      <c r="F1958" s="39"/>
      <c r="G1958" s="39"/>
      <c r="H1958" s="39"/>
      <c r="I1958" s="39"/>
      <c r="J1958" s="39"/>
      <c r="K1958" s="39" t="s">
        <v>246</v>
      </c>
      <c r="L1958" s="39" t="s">
        <v>247</v>
      </c>
      <c r="M1958" s="39" t="s">
        <v>2884</v>
      </c>
      <c r="N1958" s="39" t="s">
        <v>139</v>
      </c>
      <c r="O1958" s="39" t="s">
        <v>4383</v>
      </c>
      <c r="P1958" s="39" t="str">
        <f t="shared" si="30"/>
        <v>CCM Born Edifici Annex</v>
      </c>
      <c r="Q1958" s="39">
        <v>15</v>
      </c>
      <c r="R1958" s="68" t="s">
        <v>2</v>
      </c>
    </row>
    <row r="1959" spans="1:18" x14ac:dyDescent="0.3">
      <c r="A1959" s="67" t="s">
        <v>6550</v>
      </c>
      <c r="B1959" s="39" t="s">
        <v>4527</v>
      </c>
      <c r="C1959" s="39"/>
      <c r="D1959" s="39"/>
      <c r="E1959" s="39"/>
      <c r="F1959" s="39"/>
      <c r="G1959" s="39"/>
      <c r="H1959" s="39"/>
      <c r="I1959" s="39"/>
      <c r="J1959" s="39"/>
      <c r="K1959" s="39" t="s">
        <v>246</v>
      </c>
      <c r="L1959" s="39" t="s">
        <v>247</v>
      </c>
      <c r="M1959" s="39" t="s">
        <v>2884</v>
      </c>
      <c r="N1959" s="39" t="s">
        <v>139</v>
      </c>
      <c r="O1959" s="39" t="s">
        <v>4383</v>
      </c>
      <c r="P1959" s="39" t="str">
        <f t="shared" si="30"/>
        <v>CCM Born Edifici Annex</v>
      </c>
      <c r="Q1959" s="39">
        <v>33</v>
      </c>
      <c r="R1959" s="68" t="s">
        <v>2</v>
      </c>
    </row>
    <row r="1960" spans="1:18" x14ac:dyDescent="0.3">
      <c r="A1960" s="67" t="s">
        <v>6551</v>
      </c>
      <c r="B1960" s="39" t="s">
        <v>4528</v>
      </c>
      <c r="C1960" s="39"/>
      <c r="D1960" s="39"/>
      <c r="E1960" s="39"/>
      <c r="F1960" s="39"/>
      <c r="G1960" s="39"/>
      <c r="H1960" s="39"/>
      <c r="I1960" s="39"/>
      <c r="J1960" s="39"/>
      <c r="K1960" s="39" t="s">
        <v>246</v>
      </c>
      <c r="L1960" s="39" t="s">
        <v>247</v>
      </c>
      <c r="M1960" s="39" t="s">
        <v>2884</v>
      </c>
      <c r="N1960" s="39" t="s">
        <v>139</v>
      </c>
      <c r="O1960" s="39" t="s">
        <v>4383</v>
      </c>
      <c r="P1960" s="39" t="str">
        <f t="shared" si="30"/>
        <v>CCM Born Edifici Annex</v>
      </c>
      <c r="Q1960" s="39">
        <v>3</v>
      </c>
      <c r="R1960" s="68" t="s">
        <v>2</v>
      </c>
    </row>
    <row r="1961" spans="1:18" x14ac:dyDescent="0.3">
      <c r="A1961" s="67" t="s">
        <v>6552</v>
      </c>
      <c r="B1961" s="39" t="s">
        <v>4529</v>
      </c>
      <c r="C1961" s="39"/>
      <c r="D1961" s="39"/>
      <c r="E1961" s="39"/>
      <c r="F1961" s="39"/>
      <c r="G1961" s="39"/>
      <c r="H1961" s="39"/>
      <c r="I1961" s="39"/>
      <c r="J1961" s="39"/>
      <c r="K1961" s="39" t="s">
        <v>257</v>
      </c>
      <c r="L1961" s="39" t="s">
        <v>258</v>
      </c>
      <c r="M1961" s="39" t="s">
        <v>2884</v>
      </c>
      <c r="N1961" s="39" t="s">
        <v>139</v>
      </c>
      <c r="O1961" s="39" t="s">
        <v>4383</v>
      </c>
      <c r="P1961" s="39" t="str">
        <f t="shared" si="30"/>
        <v>CCM Born Edifici Annex</v>
      </c>
      <c r="Q1961" s="39">
        <v>16</v>
      </c>
      <c r="R1961" s="68" t="s">
        <v>2</v>
      </c>
    </row>
    <row r="1962" spans="1:18" x14ac:dyDescent="0.3">
      <c r="A1962" s="67" t="s">
        <v>6553</v>
      </c>
      <c r="B1962" s="39" t="s">
        <v>4462</v>
      </c>
      <c r="C1962" s="39"/>
      <c r="D1962" s="39"/>
      <c r="E1962" s="39"/>
      <c r="F1962" s="39"/>
      <c r="G1962" s="39"/>
      <c r="H1962" s="39"/>
      <c r="I1962" s="39"/>
      <c r="J1962" s="39"/>
      <c r="K1962" s="39" t="s">
        <v>6748</v>
      </c>
      <c r="L1962" s="39" t="s">
        <v>6749</v>
      </c>
      <c r="M1962" s="39" t="s">
        <v>2884</v>
      </c>
      <c r="N1962" s="39" t="s">
        <v>139</v>
      </c>
      <c r="O1962" s="39" t="s">
        <v>4383</v>
      </c>
      <c r="P1962" s="39" t="str">
        <f t="shared" si="30"/>
        <v>CCM Born Edifici Annex</v>
      </c>
      <c r="Q1962" s="39">
        <v>6</v>
      </c>
      <c r="R1962" s="68" t="s">
        <v>2</v>
      </c>
    </row>
    <row r="1963" spans="1:18" x14ac:dyDescent="0.3">
      <c r="A1963" s="67" t="s">
        <v>6554</v>
      </c>
      <c r="B1963" s="39" t="s">
        <v>4463</v>
      </c>
      <c r="C1963" s="39"/>
      <c r="D1963" s="39"/>
      <c r="E1963" s="39"/>
      <c r="F1963" s="39"/>
      <c r="G1963" s="39"/>
      <c r="H1963" s="39"/>
      <c r="I1963" s="39"/>
      <c r="J1963" s="39"/>
      <c r="K1963" s="39" t="s">
        <v>3097</v>
      </c>
      <c r="L1963" s="39" t="s">
        <v>6713</v>
      </c>
      <c r="M1963" s="39" t="s">
        <v>2973</v>
      </c>
      <c r="N1963" s="39" t="s">
        <v>335</v>
      </c>
      <c r="O1963" s="39" t="s">
        <v>4383</v>
      </c>
      <c r="P1963" s="39" t="str">
        <f t="shared" si="30"/>
        <v>CCM Born Edifici Annex</v>
      </c>
      <c r="Q1963" s="39">
        <v>4</v>
      </c>
      <c r="R1963" s="68" t="s">
        <v>2</v>
      </c>
    </row>
    <row r="1964" spans="1:18" x14ac:dyDescent="0.3">
      <c r="A1964" s="67" t="s">
        <v>6555</v>
      </c>
      <c r="B1964" s="39" t="s">
        <v>3260</v>
      </c>
      <c r="C1964" s="39"/>
      <c r="D1964" s="39"/>
      <c r="E1964" s="39"/>
      <c r="F1964" s="39"/>
      <c r="G1964" s="39"/>
      <c r="H1964" s="39"/>
      <c r="I1964" s="39"/>
      <c r="J1964" s="39"/>
      <c r="K1964" s="39" t="s">
        <v>547</v>
      </c>
      <c r="L1964" s="39" t="s">
        <v>548</v>
      </c>
      <c r="M1964" s="39" t="s">
        <v>2878</v>
      </c>
      <c r="N1964" s="39" t="s">
        <v>541</v>
      </c>
      <c r="O1964" s="39" t="s">
        <v>4383</v>
      </c>
      <c r="P1964" s="39" t="str">
        <f t="shared" si="30"/>
        <v>CCM Born Edifici Annex</v>
      </c>
      <c r="Q1964" s="39">
        <v>1</v>
      </c>
      <c r="R1964" s="68" t="s">
        <v>2</v>
      </c>
    </row>
    <row r="1965" spans="1:18" x14ac:dyDescent="0.3">
      <c r="A1965" s="67" t="s">
        <v>6556</v>
      </c>
      <c r="B1965" s="39" t="s">
        <v>4464</v>
      </c>
      <c r="C1965" s="39"/>
      <c r="D1965" s="39"/>
      <c r="E1965" s="39"/>
      <c r="F1965" s="39"/>
      <c r="G1965" s="39"/>
      <c r="H1965" s="39"/>
      <c r="I1965" s="39"/>
      <c r="J1965" s="39"/>
      <c r="K1965" s="39" t="s">
        <v>3097</v>
      </c>
      <c r="L1965" s="39" t="s">
        <v>6713</v>
      </c>
      <c r="M1965" s="39" t="s">
        <v>3082</v>
      </c>
      <c r="N1965" s="39" t="s">
        <v>616</v>
      </c>
      <c r="O1965" s="39" t="s">
        <v>4383</v>
      </c>
      <c r="P1965" s="39" t="str">
        <f t="shared" si="30"/>
        <v>CCM Born Edifici Annex</v>
      </c>
      <c r="Q1965" s="39">
        <v>1</v>
      </c>
      <c r="R1965" s="68" t="s">
        <v>2</v>
      </c>
    </row>
    <row r="1966" spans="1:18" x14ac:dyDescent="0.3">
      <c r="A1966" s="67" t="s">
        <v>6557</v>
      </c>
      <c r="B1966" s="39" t="s">
        <v>3262</v>
      </c>
      <c r="C1966" s="39"/>
      <c r="D1966" s="39"/>
      <c r="E1966" s="39"/>
      <c r="F1966" s="39"/>
      <c r="G1966" s="39"/>
      <c r="H1966" s="39"/>
      <c r="I1966" s="39"/>
      <c r="J1966" s="39"/>
      <c r="K1966" s="39" t="s">
        <v>551</v>
      </c>
      <c r="L1966" s="39" t="s">
        <v>552</v>
      </c>
      <c r="M1966" s="39" t="s">
        <v>2878</v>
      </c>
      <c r="N1966" s="39" t="s">
        <v>541</v>
      </c>
      <c r="O1966" s="39" t="s">
        <v>4383</v>
      </c>
      <c r="P1966" s="39" t="str">
        <f t="shared" si="30"/>
        <v>CCM Born Edifici Annex</v>
      </c>
      <c r="Q1966" s="39">
        <v>1</v>
      </c>
      <c r="R1966" s="68" t="s">
        <v>2</v>
      </c>
    </row>
    <row r="1967" spans="1:18" x14ac:dyDescent="0.3">
      <c r="A1967" s="67" t="s">
        <v>6558</v>
      </c>
      <c r="B1967" s="39" t="s">
        <v>3317</v>
      </c>
      <c r="C1967" s="39"/>
      <c r="D1967" s="39"/>
      <c r="E1967" s="39"/>
      <c r="F1967" s="39"/>
      <c r="G1967" s="39"/>
      <c r="H1967" s="39"/>
      <c r="I1967" s="39"/>
      <c r="J1967" s="39"/>
      <c r="K1967" s="39" t="s">
        <v>2657</v>
      </c>
      <c r="L1967" s="39" t="s">
        <v>2658</v>
      </c>
      <c r="M1967" s="39" t="s">
        <v>2880</v>
      </c>
      <c r="N1967" s="39" t="s">
        <v>64</v>
      </c>
      <c r="O1967" s="39" t="s">
        <v>4383</v>
      </c>
      <c r="P1967" s="39" t="str">
        <f t="shared" si="30"/>
        <v>CCM Born Edifici Annex</v>
      </c>
      <c r="Q1967" s="39">
        <v>2</v>
      </c>
      <c r="R1967" s="68" t="s">
        <v>2</v>
      </c>
    </row>
    <row r="1968" spans="1:18" x14ac:dyDescent="0.3">
      <c r="A1968" s="67" t="s">
        <v>6559</v>
      </c>
      <c r="B1968" s="39" t="s">
        <v>3320</v>
      </c>
      <c r="C1968" s="39"/>
      <c r="D1968" s="39"/>
      <c r="E1968" s="39"/>
      <c r="F1968" s="39"/>
      <c r="G1968" s="39"/>
      <c r="H1968" s="39"/>
      <c r="I1968" s="39"/>
      <c r="J1968" s="39"/>
      <c r="K1968" s="39" t="s">
        <v>2607</v>
      </c>
      <c r="L1968" s="39" t="s">
        <v>2608</v>
      </c>
      <c r="M1968" s="39" t="s">
        <v>2880</v>
      </c>
      <c r="N1968" s="39" t="s">
        <v>64</v>
      </c>
      <c r="O1968" s="39" t="s">
        <v>4383</v>
      </c>
      <c r="P1968" s="39" t="str">
        <f t="shared" si="30"/>
        <v>CCM Born Edifici Annex</v>
      </c>
      <c r="Q1968" s="39">
        <v>1</v>
      </c>
      <c r="R1968" s="68" t="s">
        <v>2</v>
      </c>
    </row>
    <row r="1969" spans="1:18" x14ac:dyDescent="0.3">
      <c r="A1969" s="67" t="s">
        <v>6560</v>
      </c>
      <c r="B1969" s="39" t="s">
        <v>3927</v>
      </c>
      <c r="C1969" s="39"/>
      <c r="D1969" s="39"/>
      <c r="E1969" s="39"/>
      <c r="F1969" s="39"/>
      <c r="G1969" s="39"/>
      <c r="H1969" s="39"/>
      <c r="I1969" s="39"/>
      <c r="J1969" s="39"/>
      <c r="K1969" s="39" t="s">
        <v>132</v>
      </c>
      <c r="L1969" s="39" t="s">
        <v>133</v>
      </c>
      <c r="M1969" s="39" t="s">
        <v>2869</v>
      </c>
      <c r="N1969" s="39" t="s">
        <v>89</v>
      </c>
      <c r="O1969" s="39" t="s">
        <v>4383</v>
      </c>
      <c r="P1969" s="39" t="str">
        <f t="shared" si="30"/>
        <v>CCM Born Edifici Annex</v>
      </c>
      <c r="Q1969" s="39">
        <v>1</v>
      </c>
      <c r="R1969" s="68" t="s">
        <v>2</v>
      </c>
    </row>
    <row r="1970" spans="1:18" x14ac:dyDescent="0.3">
      <c r="A1970" s="67" t="s">
        <v>6561</v>
      </c>
      <c r="B1970" s="39" t="s">
        <v>3078</v>
      </c>
      <c r="C1970" s="39"/>
      <c r="D1970" s="39"/>
      <c r="E1970" s="39"/>
      <c r="F1970" s="39"/>
      <c r="G1970" s="39"/>
      <c r="H1970" s="39"/>
      <c r="I1970" s="39"/>
      <c r="J1970" s="39"/>
      <c r="K1970" s="39" t="s">
        <v>2872</v>
      </c>
      <c r="L1970" s="39" t="s">
        <v>6701</v>
      </c>
      <c r="M1970" s="39" t="s">
        <v>2873</v>
      </c>
      <c r="N1970" s="39" t="s">
        <v>6700</v>
      </c>
      <c r="O1970" s="39" t="s">
        <v>4383</v>
      </c>
      <c r="P1970" s="39" t="str">
        <f t="shared" si="30"/>
        <v>CCM Born Edifici Annex</v>
      </c>
      <c r="Q1970" s="39">
        <v>3</v>
      </c>
      <c r="R1970" s="68" t="s">
        <v>2</v>
      </c>
    </row>
    <row r="1971" spans="1:18" x14ac:dyDescent="0.3">
      <c r="A1971" s="67" t="s">
        <v>6562</v>
      </c>
      <c r="B1971" s="39" t="s">
        <v>4530</v>
      </c>
      <c r="C1971" s="39"/>
      <c r="D1971" s="39"/>
      <c r="E1971" s="39"/>
      <c r="F1971" s="39"/>
      <c r="G1971" s="39"/>
      <c r="H1971" s="39"/>
      <c r="I1971" s="39"/>
      <c r="J1971" s="39"/>
      <c r="K1971" s="39" t="s">
        <v>6785</v>
      </c>
      <c r="L1971" s="39" t="s">
        <v>6784</v>
      </c>
      <c r="M1971" s="39" t="s">
        <v>2869</v>
      </c>
      <c r="N1971" s="39" t="s">
        <v>89</v>
      </c>
      <c r="O1971" s="39" t="s">
        <v>4383</v>
      </c>
      <c r="P1971" s="39" t="str">
        <f t="shared" si="30"/>
        <v>CCM Born Edifici Annex</v>
      </c>
      <c r="Q1971" s="39">
        <v>1</v>
      </c>
      <c r="R1971" s="68" t="s">
        <v>2</v>
      </c>
    </row>
    <row r="1972" spans="1:18" x14ac:dyDescent="0.3">
      <c r="A1972" s="67" t="s">
        <v>6563</v>
      </c>
      <c r="B1972" s="39" t="s">
        <v>4449</v>
      </c>
      <c r="C1972" s="39"/>
      <c r="D1972" s="39"/>
      <c r="E1972" s="39"/>
      <c r="F1972" s="39"/>
      <c r="G1972" s="39"/>
      <c r="H1972" s="39"/>
      <c r="I1972" s="39"/>
      <c r="J1972" s="39"/>
      <c r="K1972" s="39" t="s">
        <v>2711</v>
      </c>
      <c r="L1972" s="39" t="s">
        <v>2712</v>
      </c>
      <c r="M1972" s="39" t="s">
        <v>3082</v>
      </c>
      <c r="N1972" s="39" t="s">
        <v>616</v>
      </c>
      <c r="O1972" s="39" t="s">
        <v>4383</v>
      </c>
      <c r="P1972" s="39" t="str">
        <f t="shared" si="30"/>
        <v>CCM Born Edifici Annex</v>
      </c>
      <c r="Q1972" s="39">
        <v>1</v>
      </c>
      <c r="R1972" s="68" t="s">
        <v>2</v>
      </c>
    </row>
    <row r="1973" spans="1:18" x14ac:dyDescent="0.3">
      <c r="A1973" s="67" t="s">
        <v>6564</v>
      </c>
      <c r="B1973" s="39" t="s">
        <v>4531</v>
      </c>
      <c r="C1973" s="39"/>
      <c r="D1973" s="39"/>
      <c r="E1973" s="39"/>
      <c r="F1973" s="39"/>
      <c r="G1973" s="39"/>
      <c r="H1973" s="39"/>
      <c r="I1973" s="39"/>
      <c r="J1973" s="39"/>
      <c r="K1973" s="39" t="s">
        <v>1099</v>
      </c>
      <c r="L1973" s="39" t="s">
        <v>1100</v>
      </c>
      <c r="M1973" s="39" t="s">
        <v>2991</v>
      </c>
      <c r="N1973" s="39" t="s">
        <v>17</v>
      </c>
      <c r="O1973" s="39" t="s">
        <v>4383</v>
      </c>
      <c r="P1973" s="39" t="str">
        <f t="shared" si="30"/>
        <v>CCM Born Edifici Annex</v>
      </c>
      <c r="Q1973" s="39">
        <v>1</v>
      </c>
      <c r="R1973" s="68" t="s">
        <v>2</v>
      </c>
    </row>
    <row r="1974" spans="1:18" x14ac:dyDescent="0.3">
      <c r="A1974" s="67" t="s">
        <v>6565</v>
      </c>
      <c r="B1974" s="39" t="s">
        <v>4532</v>
      </c>
      <c r="C1974" s="39"/>
      <c r="D1974" s="39"/>
      <c r="E1974" s="39"/>
      <c r="F1974" s="39"/>
      <c r="G1974" s="39"/>
      <c r="H1974" s="39"/>
      <c r="I1974" s="39"/>
      <c r="J1974" s="39"/>
      <c r="K1974" s="39" t="s">
        <v>893</v>
      </c>
      <c r="L1974" s="39" t="s">
        <v>894</v>
      </c>
      <c r="M1974" s="39" t="s">
        <v>2991</v>
      </c>
      <c r="N1974" s="39" t="s">
        <v>17</v>
      </c>
      <c r="O1974" s="39" t="s">
        <v>4383</v>
      </c>
      <c r="P1974" s="39" t="str">
        <f t="shared" si="30"/>
        <v>CCM Born Edifici Annex</v>
      </c>
      <c r="Q1974" s="39">
        <v>1</v>
      </c>
      <c r="R1974" s="68" t="s">
        <v>2</v>
      </c>
    </row>
    <row r="1975" spans="1:18" x14ac:dyDescent="0.3">
      <c r="A1975" s="67" t="s">
        <v>6566</v>
      </c>
      <c r="B1975" s="39" t="s">
        <v>4533</v>
      </c>
      <c r="C1975" s="39"/>
      <c r="D1975" s="39"/>
      <c r="E1975" s="39"/>
      <c r="F1975" s="39"/>
      <c r="G1975" s="39"/>
      <c r="H1975" s="39"/>
      <c r="I1975" s="39"/>
      <c r="J1975" s="39"/>
      <c r="K1975" s="39" t="s">
        <v>90</v>
      </c>
      <c r="L1975" s="39" t="s">
        <v>91</v>
      </c>
      <c r="M1975" s="39" t="s">
        <v>2869</v>
      </c>
      <c r="N1975" s="39" t="s">
        <v>89</v>
      </c>
      <c r="O1975" s="39" t="s">
        <v>4383</v>
      </c>
      <c r="P1975" s="39" t="str">
        <f t="shared" si="30"/>
        <v>CCM Born Edifici Annex</v>
      </c>
      <c r="Q1975" s="39">
        <v>1</v>
      </c>
      <c r="R1975" s="68" t="s">
        <v>2</v>
      </c>
    </row>
    <row r="1976" spans="1:18" x14ac:dyDescent="0.3">
      <c r="A1976" s="67" t="s">
        <v>6567</v>
      </c>
      <c r="B1976" s="39" t="s">
        <v>4534</v>
      </c>
      <c r="C1976" s="39"/>
      <c r="D1976" s="39"/>
      <c r="E1976" s="39"/>
      <c r="F1976" s="39"/>
      <c r="G1976" s="39"/>
      <c r="H1976" s="39"/>
      <c r="I1976" s="39"/>
      <c r="J1976" s="39"/>
      <c r="K1976" s="39" t="s">
        <v>508</v>
      </c>
      <c r="L1976" s="39" t="s">
        <v>509</v>
      </c>
      <c r="M1976" s="39" t="s">
        <v>2869</v>
      </c>
      <c r="N1976" s="39" t="s">
        <v>89</v>
      </c>
      <c r="O1976" s="39" t="s">
        <v>4383</v>
      </c>
      <c r="P1976" s="39" t="str">
        <f t="shared" si="30"/>
        <v>CCM Born Edifici Annex</v>
      </c>
      <c r="Q1976" s="39">
        <v>1</v>
      </c>
      <c r="R1976" s="68" t="s">
        <v>2</v>
      </c>
    </row>
    <row r="1977" spans="1:18" x14ac:dyDescent="0.3">
      <c r="A1977" s="67" t="s">
        <v>6568</v>
      </c>
      <c r="B1977" s="39" t="s">
        <v>4535</v>
      </c>
      <c r="C1977" s="39"/>
      <c r="D1977" s="39"/>
      <c r="E1977" s="39"/>
      <c r="F1977" s="39"/>
      <c r="G1977" s="39"/>
      <c r="H1977" s="39"/>
      <c r="I1977" s="39"/>
      <c r="J1977" s="39"/>
      <c r="K1977" s="39" t="s">
        <v>217</v>
      </c>
      <c r="L1977" s="39" t="s">
        <v>218</v>
      </c>
      <c r="M1977" s="39" t="s">
        <v>4495</v>
      </c>
      <c r="N1977" s="39" t="s">
        <v>216</v>
      </c>
      <c r="O1977" s="39" t="s">
        <v>4383</v>
      </c>
      <c r="P1977" s="39" t="str">
        <f t="shared" si="30"/>
        <v>CCM Born Edifici Annex</v>
      </c>
      <c r="Q1977" s="39">
        <v>1</v>
      </c>
      <c r="R1977" s="68" t="s">
        <v>2</v>
      </c>
    </row>
    <row r="1978" spans="1:18" x14ac:dyDescent="0.3">
      <c r="A1978" s="67" t="s">
        <v>6569</v>
      </c>
      <c r="B1978" s="39" t="s">
        <v>4536</v>
      </c>
      <c r="C1978" s="39"/>
      <c r="D1978" s="39"/>
      <c r="E1978" s="39"/>
      <c r="F1978" s="39"/>
      <c r="G1978" s="39"/>
      <c r="H1978" s="39"/>
      <c r="I1978" s="39"/>
      <c r="J1978" s="39"/>
      <c r="K1978" s="39" t="s">
        <v>735</v>
      </c>
      <c r="L1978" s="39" t="s">
        <v>736</v>
      </c>
      <c r="M1978" s="39" t="s">
        <v>2973</v>
      </c>
      <c r="N1978" s="39" t="s">
        <v>335</v>
      </c>
      <c r="O1978" s="39" t="s">
        <v>4383</v>
      </c>
      <c r="P1978" s="39" t="str">
        <f t="shared" si="30"/>
        <v>CCM Born Edifici Annex</v>
      </c>
      <c r="Q1978" s="39">
        <v>1</v>
      </c>
      <c r="R1978" s="68" t="s">
        <v>2</v>
      </c>
    </row>
    <row r="1979" spans="1:18" x14ac:dyDescent="0.3">
      <c r="A1979" s="67" t="s">
        <v>6570</v>
      </c>
      <c r="B1979" s="39" t="s">
        <v>4537</v>
      </c>
      <c r="C1979" s="39"/>
      <c r="D1979" s="39"/>
      <c r="E1979" s="39"/>
      <c r="F1979" s="39"/>
      <c r="G1979" s="39"/>
      <c r="H1979" s="39"/>
      <c r="I1979" s="39"/>
      <c r="J1979" s="39"/>
      <c r="K1979" s="39" t="s">
        <v>417</v>
      </c>
      <c r="L1979" s="39" t="s">
        <v>418</v>
      </c>
      <c r="M1979" s="39" t="s">
        <v>2869</v>
      </c>
      <c r="N1979" s="39" t="s">
        <v>89</v>
      </c>
      <c r="O1979" s="39" t="s">
        <v>4383</v>
      </c>
      <c r="P1979" s="39" t="str">
        <f t="shared" si="30"/>
        <v>CCM Born Edifici Annex</v>
      </c>
      <c r="Q1979" s="39">
        <v>1</v>
      </c>
      <c r="R1979" s="68" t="s">
        <v>2</v>
      </c>
    </row>
    <row r="1980" spans="1:18" x14ac:dyDescent="0.3">
      <c r="A1980" s="67" t="s">
        <v>6571</v>
      </c>
      <c r="B1980" s="39" t="s">
        <v>4538</v>
      </c>
      <c r="C1980" s="39"/>
      <c r="D1980" s="39"/>
      <c r="E1980" s="39"/>
      <c r="F1980" s="39"/>
      <c r="G1980" s="39"/>
      <c r="H1980" s="39"/>
      <c r="I1980" s="39"/>
      <c r="J1980" s="39"/>
      <c r="K1980" s="39" t="s">
        <v>1642</v>
      </c>
      <c r="L1980" s="39" t="s">
        <v>1643</v>
      </c>
      <c r="M1980" s="39" t="s">
        <v>2869</v>
      </c>
      <c r="N1980" s="39" t="s">
        <v>89</v>
      </c>
      <c r="O1980" s="39" t="s">
        <v>4383</v>
      </c>
      <c r="P1980" s="39" t="str">
        <f t="shared" si="30"/>
        <v>CCM Born Edifici Annex</v>
      </c>
      <c r="Q1980" s="39">
        <v>1</v>
      </c>
      <c r="R1980" s="68" t="s">
        <v>2</v>
      </c>
    </row>
    <row r="1981" spans="1:18" x14ac:dyDescent="0.3">
      <c r="A1981" s="67" t="s">
        <v>6572</v>
      </c>
      <c r="B1981" s="39" t="s">
        <v>4539</v>
      </c>
      <c r="C1981" s="39"/>
      <c r="D1981" s="39"/>
      <c r="E1981" s="39"/>
      <c r="F1981" s="39"/>
      <c r="G1981" s="39"/>
      <c r="H1981" s="39"/>
      <c r="I1981" s="39"/>
      <c r="J1981" s="39"/>
      <c r="K1981" s="39" t="s">
        <v>1498</v>
      </c>
      <c r="L1981" s="39" t="s">
        <v>1499</v>
      </c>
      <c r="M1981" s="39" t="s">
        <v>2884</v>
      </c>
      <c r="N1981" s="39" t="s">
        <v>139</v>
      </c>
      <c r="O1981" s="39" t="s">
        <v>4383</v>
      </c>
      <c r="P1981" s="39" t="str">
        <f t="shared" si="30"/>
        <v>CCM Born Edifici Annex</v>
      </c>
      <c r="Q1981" s="39">
        <v>1</v>
      </c>
      <c r="R1981" s="68" t="s">
        <v>2</v>
      </c>
    </row>
    <row r="1982" spans="1:18" x14ac:dyDescent="0.3">
      <c r="A1982" s="67" t="s">
        <v>6573</v>
      </c>
      <c r="B1982" s="39" t="s">
        <v>4457</v>
      </c>
      <c r="C1982" s="39"/>
      <c r="D1982" s="39"/>
      <c r="E1982" s="39"/>
      <c r="F1982" s="39"/>
      <c r="G1982" s="39"/>
      <c r="H1982" s="39"/>
      <c r="I1982" s="39"/>
      <c r="J1982" s="39"/>
      <c r="K1982" s="39" t="s">
        <v>748</v>
      </c>
      <c r="L1982" s="39" t="s">
        <v>749</v>
      </c>
      <c r="M1982" s="39" t="s">
        <v>2878</v>
      </c>
      <c r="N1982" s="39" t="s">
        <v>541</v>
      </c>
      <c r="O1982" s="39" t="s">
        <v>4383</v>
      </c>
      <c r="P1982" s="39" t="str">
        <f t="shared" si="30"/>
        <v>CCM Born Edifici Annex</v>
      </c>
      <c r="Q1982" s="39">
        <v>5</v>
      </c>
      <c r="R1982" s="68" t="s">
        <v>2</v>
      </c>
    </row>
    <row r="1983" spans="1:18" x14ac:dyDescent="0.3">
      <c r="A1983" s="67" t="s">
        <v>6574</v>
      </c>
      <c r="B1983" s="39" t="s">
        <v>4540</v>
      </c>
      <c r="C1983" s="39"/>
      <c r="D1983" s="39"/>
      <c r="E1983" s="39"/>
      <c r="F1983" s="39"/>
      <c r="G1983" s="39"/>
      <c r="H1983" s="39"/>
      <c r="I1983" s="39"/>
      <c r="J1983" s="39"/>
      <c r="K1983" s="39" t="s">
        <v>1647</v>
      </c>
      <c r="L1983" s="39" t="s">
        <v>1648</v>
      </c>
      <c r="M1983" s="39" t="s">
        <v>2869</v>
      </c>
      <c r="N1983" s="39" t="s">
        <v>89</v>
      </c>
      <c r="O1983" s="39" t="s">
        <v>4383</v>
      </c>
      <c r="P1983" s="39" t="str">
        <f t="shared" si="30"/>
        <v>CCM Born Edifici Annex</v>
      </c>
      <c r="Q1983" s="39">
        <v>1</v>
      </c>
      <c r="R1983" s="68" t="s">
        <v>2</v>
      </c>
    </row>
    <row r="1984" spans="1:18" x14ac:dyDescent="0.3">
      <c r="A1984" s="67" t="s">
        <v>6575</v>
      </c>
      <c r="B1984" s="39" t="s">
        <v>4541</v>
      </c>
      <c r="C1984" s="39"/>
      <c r="D1984" s="39"/>
      <c r="E1984" s="39"/>
      <c r="F1984" s="39"/>
      <c r="G1984" s="39"/>
      <c r="H1984" s="39"/>
      <c r="I1984" s="39"/>
      <c r="J1984" s="39"/>
      <c r="K1984" s="39" t="s">
        <v>154</v>
      </c>
      <c r="L1984" s="39" t="s">
        <v>155</v>
      </c>
      <c r="M1984" s="39" t="s">
        <v>2884</v>
      </c>
      <c r="N1984" s="39" t="s">
        <v>139</v>
      </c>
      <c r="O1984" s="39" t="s">
        <v>4383</v>
      </c>
      <c r="P1984" s="39" t="str">
        <f t="shared" si="30"/>
        <v>CCM Born Edifici Annex</v>
      </c>
      <c r="Q1984" s="39">
        <v>1</v>
      </c>
      <c r="R1984" s="68" t="s">
        <v>2</v>
      </c>
    </row>
    <row r="1985" spans="1:18" x14ac:dyDescent="0.3">
      <c r="A1985" s="67" t="s">
        <v>6576</v>
      </c>
      <c r="B1985" s="39" t="s">
        <v>4542</v>
      </c>
      <c r="C1985" s="39"/>
      <c r="D1985" s="39"/>
      <c r="E1985" s="39"/>
      <c r="F1985" s="39"/>
      <c r="G1985" s="39"/>
      <c r="H1985" s="39"/>
      <c r="I1985" s="39"/>
      <c r="J1985" s="39"/>
      <c r="K1985" s="39" t="s">
        <v>257</v>
      </c>
      <c r="L1985" s="39" t="s">
        <v>258</v>
      </c>
      <c r="M1985" s="39" t="s">
        <v>2884</v>
      </c>
      <c r="N1985" s="39" t="s">
        <v>139</v>
      </c>
      <c r="O1985" s="39" t="s">
        <v>4383</v>
      </c>
      <c r="P1985" s="39" t="str">
        <f t="shared" si="30"/>
        <v>CCM Born Edifici Annex</v>
      </c>
      <c r="Q1985" s="39">
        <v>19</v>
      </c>
      <c r="R1985" s="68" t="s">
        <v>2</v>
      </c>
    </row>
    <row r="1986" spans="1:18" x14ac:dyDescent="0.3">
      <c r="A1986" s="67" t="s">
        <v>6577</v>
      </c>
      <c r="B1986" s="39" t="s">
        <v>4543</v>
      </c>
      <c r="C1986" s="39"/>
      <c r="D1986" s="39"/>
      <c r="E1986" s="39"/>
      <c r="F1986" s="39"/>
      <c r="G1986" s="39"/>
      <c r="H1986" s="39"/>
      <c r="I1986" s="39"/>
      <c r="J1986" s="39"/>
      <c r="K1986" s="39" t="s">
        <v>179</v>
      </c>
      <c r="L1986" s="39" t="s">
        <v>180</v>
      </c>
      <c r="M1986" s="39" t="s">
        <v>2884</v>
      </c>
      <c r="N1986" s="39" t="s">
        <v>139</v>
      </c>
      <c r="O1986" s="39" t="s">
        <v>4383</v>
      </c>
      <c r="P1986" s="39" t="str">
        <f t="shared" si="30"/>
        <v>CCM Born Edifici Annex</v>
      </c>
      <c r="Q1986" s="39">
        <v>2</v>
      </c>
      <c r="R1986" s="68" t="s">
        <v>2</v>
      </c>
    </row>
    <row r="1987" spans="1:18" x14ac:dyDescent="0.3">
      <c r="A1987" s="67" t="s">
        <v>6578</v>
      </c>
      <c r="B1987" s="39" t="s">
        <v>4544</v>
      </c>
      <c r="C1987" s="39"/>
      <c r="D1987" s="39"/>
      <c r="E1987" s="39"/>
      <c r="F1987" s="39"/>
      <c r="G1987" s="39"/>
      <c r="H1987" s="39"/>
      <c r="I1987" s="39"/>
      <c r="J1987" s="39"/>
      <c r="K1987" s="39" t="s">
        <v>1329</v>
      </c>
      <c r="L1987" s="39" t="s">
        <v>1330</v>
      </c>
      <c r="M1987" s="39" t="s">
        <v>2884</v>
      </c>
      <c r="N1987" s="39" t="s">
        <v>139</v>
      </c>
      <c r="O1987" s="39" t="s">
        <v>4383</v>
      </c>
      <c r="P1987" s="39" t="str">
        <f t="shared" si="30"/>
        <v>CCM Born Edifici Annex</v>
      </c>
      <c r="Q1987" s="39">
        <v>1</v>
      </c>
      <c r="R1987" s="68" t="s">
        <v>2</v>
      </c>
    </row>
    <row r="1988" spans="1:18" x14ac:dyDescent="0.3">
      <c r="A1988" s="67" t="s">
        <v>6579</v>
      </c>
      <c r="B1988" s="39" t="s">
        <v>4545</v>
      </c>
      <c r="C1988" s="39"/>
      <c r="D1988" s="39"/>
      <c r="E1988" s="39"/>
      <c r="F1988" s="39"/>
      <c r="G1988" s="39"/>
      <c r="H1988" s="39"/>
      <c r="I1988" s="39"/>
      <c r="J1988" s="39"/>
      <c r="K1988" s="39" t="s">
        <v>6781</v>
      </c>
      <c r="L1988" s="39" t="s">
        <v>6786</v>
      </c>
      <c r="M1988" s="39" t="s">
        <v>2884</v>
      </c>
      <c r="N1988" s="39" t="s">
        <v>139</v>
      </c>
      <c r="O1988" s="39" t="s">
        <v>4383</v>
      </c>
      <c r="P1988" s="39" t="str">
        <f t="shared" si="30"/>
        <v>CCM Born Edifici Annex</v>
      </c>
      <c r="Q1988" s="39">
        <v>1</v>
      </c>
      <c r="R1988" s="68" t="s">
        <v>2</v>
      </c>
    </row>
    <row r="1989" spans="1:18" x14ac:dyDescent="0.3">
      <c r="A1989" s="67" t="s">
        <v>6580</v>
      </c>
      <c r="B1989" s="39" t="s">
        <v>4546</v>
      </c>
      <c r="C1989" s="39"/>
      <c r="D1989" s="39"/>
      <c r="E1989" s="39"/>
      <c r="F1989" s="39"/>
      <c r="G1989" s="39"/>
      <c r="H1989" s="39"/>
      <c r="I1989" s="39"/>
      <c r="J1989" s="39"/>
      <c r="K1989" s="39" t="s">
        <v>1329</v>
      </c>
      <c r="L1989" s="39" t="s">
        <v>1330</v>
      </c>
      <c r="M1989" s="39" t="s">
        <v>2884</v>
      </c>
      <c r="N1989" s="39" t="s">
        <v>139</v>
      </c>
      <c r="O1989" s="39" t="s">
        <v>4383</v>
      </c>
      <c r="P1989" s="39" t="str">
        <f t="shared" si="30"/>
        <v>CCM Born Edifici Annex</v>
      </c>
      <c r="Q1989" s="39">
        <v>2</v>
      </c>
      <c r="R1989" s="68" t="s">
        <v>2</v>
      </c>
    </row>
    <row r="1990" spans="1:18" x14ac:dyDescent="0.3">
      <c r="A1990" s="67" t="s">
        <v>6581</v>
      </c>
      <c r="B1990" s="39" t="s">
        <v>4547</v>
      </c>
      <c r="C1990" s="39"/>
      <c r="D1990" s="39"/>
      <c r="E1990" s="39"/>
      <c r="F1990" s="39"/>
      <c r="G1990" s="39"/>
      <c r="H1990" s="39"/>
      <c r="I1990" s="39"/>
      <c r="J1990" s="39"/>
      <c r="K1990" s="39" t="s">
        <v>204</v>
      </c>
      <c r="L1990" s="39" t="s">
        <v>205</v>
      </c>
      <c r="M1990" s="39" t="s">
        <v>2884</v>
      </c>
      <c r="N1990" s="39" t="s">
        <v>139</v>
      </c>
      <c r="O1990" s="39" t="s">
        <v>4383</v>
      </c>
      <c r="P1990" s="39" t="str">
        <f t="shared" si="30"/>
        <v>CCM Born Edifici Annex</v>
      </c>
      <c r="Q1990" s="39">
        <v>6</v>
      </c>
      <c r="R1990" s="68" t="s">
        <v>2</v>
      </c>
    </row>
    <row r="1991" spans="1:18" x14ac:dyDescent="0.3">
      <c r="A1991" s="67" t="s">
        <v>6582</v>
      </c>
      <c r="B1991" s="39" t="s">
        <v>3096</v>
      </c>
      <c r="C1991" s="39"/>
      <c r="D1991" s="39"/>
      <c r="E1991" s="39"/>
      <c r="F1991" s="39"/>
      <c r="G1991" s="39"/>
      <c r="H1991" s="39"/>
      <c r="I1991" s="39"/>
      <c r="J1991" s="39"/>
      <c r="K1991" s="39" t="s">
        <v>3097</v>
      </c>
      <c r="L1991" s="39" t="s">
        <v>6713</v>
      </c>
      <c r="M1991" s="39" t="s">
        <v>3082</v>
      </c>
      <c r="N1991" s="39" t="s">
        <v>616</v>
      </c>
      <c r="O1991" s="39" t="s">
        <v>4383</v>
      </c>
      <c r="P1991" s="39" t="str">
        <f t="shared" si="30"/>
        <v>CCM Born Edifici Annex</v>
      </c>
      <c r="Q1991" s="39">
        <v>29</v>
      </c>
      <c r="R1991" s="68" t="s">
        <v>2</v>
      </c>
    </row>
    <row r="1992" spans="1:18" x14ac:dyDescent="0.3">
      <c r="A1992" s="67" t="s">
        <v>6583</v>
      </c>
      <c r="B1992" s="39" t="s">
        <v>4548</v>
      </c>
      <c r="C1992" s="39"/>
      <c r="D1992" s="39"/>
      <c r="E1992" s="39"/>
      <c r="F1992" s="39"/>
      <c r="G1992" s="39"/>
      <c r="H1992" s="39"/>
      <c r="I1992" s="39"/>
      <c r="J1992" s="39"/>
      <c r="K1992" s="39" t="s">
        <v>246</v>
      </c>
      <c r="L1992" s="39" t="s">
        <v>247</v>
      </c>
      <c r="M1992" s="39" t="s">
        <v>2884</v>
      </c>
      <c r="N1992" s="39" t="s">
        <v>139</v>
      </c>
      <c r="O1992" s="39" t="s">
        <v>4383</v>
      </c>
      <c r="P1992" s="39" t="str">
        <f t="shared" ref="P1992:P2055" si="31">_xlfn.XLOOKUP(O1992,$X$12:$X$14,$Z$12:$Z$14)</f>
        <v>CCM Born Edifici Annex</v>
      </c>
      <c r="Q1992" s="39">
        <v>10</v>
      </c>
      <c r="R1992" s="68" t="s">
        <v>2</v>
      </c>
    </row>
    <row r="1993" spans="1:18" x14ac:dyDescent="0.3">
      <c r="A1993" s="67" t="s">
        <v>6584</v>
      </c>
      <c r="B1993" s="39" t="s">
        <v>4549</v>
      </c>
      <c r="C1993" s="39"/>
      <c r="D1993" s="39"/>
      <c r="E1993" s="39"/>
      <c r="F1993" s="39"/>
      <c r="G1993" s="39"/>
      <c r="H1993" s="39"/>
      <c r="I1993" s="39"/>
      <c r="J1993" s="39"/>
      <c r="K1993" s="39" t="s">
        <v>246</v>
      </c>
      <c r="L1993" s="39" t="s">
        <v>247</v>
      </c>
      <c r="M1993" s="39" t="s">
        <v>2884</v>
      </c>
      <c r="N1993" s="39" t="s">
        <v>139</v>
      </c>
      <c r="O1993" s="39" t="s">
        <v>4383</v>
      </c>
      <c r="P1993" s="39" t="str">
        <f t="shared" si="31"/>
        <v>CCM Born Edifici Annex</v>
      </c>
      <c r="Q1993" s="39">
        <v>7</v>
      </c>
      <c r="R1993" s="68" t="s">
        <v>2</v>
      </c>
    </row>
    <row r="1994" spans="1:18" x14ac:dyDescent="0.3">
      <c r="A1994" s="67" t="s">
        <v>6585</v>
      </c>
      <c r="B1994" s="39" t="s">
        <v>3100</v>
      </c>
      <c r="C1994" s="39"/>
      <c r="D1994" s="39"/>
      <c r="E1994" s="39"/>
      <c r="F1994" s="39"/>
      <c r="G1994" s="39"/>
      <c r="H1994" s="39"/>
      <c r="I1994" s="39"/>
      <c r="J1994" s="39"/>
      <c r="K1994" s="39" t="s">
        <v>246</v>
      </c>
      <c r="L1994" s="39" t="s">
        <v>247</v>
      </c>
      <c r="M1994" s="39" t="s">
        <v>2884</v>
      </c>
      <c r="N1994" s="39" t="s">
        <v>139</v>
      </c>
      <c r="O1994" s="39" t="s">
        <v>4383</v>
      </c>
      <c r="P1994" s="39" t="str">
        <f t="shared" si="31"/>
        <v>CCM Born Edifici Annex</v>
      </c>
      <c r="Q1994" s="39">
        <v>4</v>
      </c>
      <c r="R1994" s="68" t="s">
        <v>2</v>
      </c>
    </row>
    <row r="1995" spans="1:18" x14ac:dyDescent="0.3">
      <c r="A1995" s="67" t="s">
        <v>6586</v>
      </c>
      <c r="B1995" s="39" t="s">
        <v>4550</v>
      </c>
      <c r="C1995" s="39"/>
      <c r="D1995" s="39"/>
      <c r="E1995" s="39"/>
      <c r="F1995" s="39"/>
      <c r="G1995" s="39"/>
      <c r="H1995" s="39"/>
      <c r="I1995" s="39"/>
      <c r="J1995" s="39"/>
      <c r="K1995" s="39" t="s">
        <v>257</v>
      </c>
      <c r="L1995" s="39" t="s">
        <v>258</v>
      </c>
      <c r="M1995" s="39" t="s">
        <v>2884</v>
      </c>
      <c r="N1995" s="39" t="s">
        <v>139</v>
      </c>
      <c r="O1995" s="39" t="s">
        <v>4383</v>
      </c>
      <c r="P1995" s="39" t="str">
        <f t="shared" si="31"/>
        <v>CCM Born Edifici Annex</v>
      </c>
      <c r="Q1995" s="39">
        <v>19</v>
      </c>
      <c r="R1995" s="68" t="s">
        <v>2</v>
      </c>
    </row>
    <row r="1996" spans="1:18" x14ac:dyDescent="0.3">
      <c r="A1996" s="67" t="s">
        <v>6587</v>
      </c>
      <c r="B1996" s="39" t="s">
        <v>4462</v>
      </c>
      <c r="C1996" s="39"/>
      <c r="D1996" s="39"/>
      <c r="E1996" s="39"/>
      <c r="F1996" s="39"/>
      <c r="G1996" s="39"/>
      <c r="H1996" s="39"/>
      <c r="I1996" s="39"/>
      <c r="J1996" s="39"/>
      <c r="K1996" s="39" t="s">
        <v>6748</v>
      </c>
      <c r="L1996" s="39" t="s">
        <v>6749</v>
      </c>
      <c r="M1996" s="39" t="s">
        <v>2884</v>
      </c>
      <c r="N1996" s="39" t="s">
        <v>139</v>
      </c>
      <c r="O1996" s="39" t="s">
        <v>4383</v>
      </c>
      <c r="P1996" s="39" t="str">
        <f t="shared" si="31"/>
        <v>CCM Born Edifici Annex</v>
      </c>
      <c r="Q1996" s="39">
        <v>2</v>
      </c>
      <c r="R1996" s="68" t="s">
        <v>2</v>
      </c>
    </row>
    <row r="1997" spans="1:18" x14ac:dyDescent="0.3">
      <c r="A1997" s="67" t="s">
        <v>6588</v>
      </c>
      <c r="B1997" s="39" t="s">
        <v>4463</v>
      </c>
      <c r="C1997" s="39"/>
      <c r="D1997" s="39"/>
      <c r="E1997" s="39"/>
      <c r="F1997" s="39"/>
      <c r="G1997" s="39"/>
      <c r="H1997" s="39"/>
      <c r="I1997" s="39"/>
      <c r="J1997" s="39"/>
      <c r="K1997" s="39" t="s">
        <v>3097</v>
      </c>
      <c r="L1997" s="39" t="s">
        <v>6713</v>
      </c>
      <c r="M1997" s="39" t="s">
        <v>2973</v>
      </c>
      <c r="N1997" s="39" t="s">
        <v>335</v>
      </c>
      <c r="O1997" s="39" t="s">
        <v>4383</v>
      </c>
      <c r="P1997" s="39" t="str">
        <f t="shared" si="31"/>
        <v>CCM Born Edifici Annex</v>
      </c>
      <c r="Q1997" s="39">
        <v>2</v>
      </c>
      <c r="R1997" s="68" t="s">
        <v>2</v>
      </c>
    </row>
    <row r="1998" spans="1:18" x14ac:dyDescent="0.3">
      <c r="A1998" s="67" t="s">
        <v>6589</v>
      </c>
      <c r="B1998" s="39" t="s">
        <v>4551</v>
      </c>
      <c r="C1998" s="39"/>
      <c r="D1998" s="39"/>
      <c r="E1998" s="39"/>
      <c r="F1998" s="39"/>
      <c r="G1998" s="39"/>
      <c r="H1998" s="39"/>
      <c r="I1998" s="39"/>
      <c r="J1998" s="39"/>
      <c r="K1998" s="39" t="s">
        <v>312</v>
      </c>
      <c r="L1998" s="39" t="s">
        <v>313</v>
      </c>
      <c r="M1998" s="39" t="s">
        <v>4375</v>
      </c>
      <c r="N1998" s="39" t="s">
        <v>273</v>
      </c>
      <c r="O1998" s="39" t="s">
        <v>4383</v>
      </c>
      <c r="P1998" s="39" t="str">
        <f t="shared" si="31"/>
        <v>CCM Born Edifici Annex</v>
      </c>
      <c r="Q1998" s="39">
        <v>1</v>
      </c>
      <c r="R1998" s="68" t="s">
        <v>2</v>
      </c>
    </row>
    <row r="1999" spans="1:18" x14ac:dyDescent="0.3">
      <c r="A1999" s="67" t="s">
        <v>6590</v>
      </c>
      <c r="B1999" s="39" t="s">
        <v>4552</v>
      </c>
      <c r="C1999" s="39"/>
      <c r="D1999" s="39"/>
      <c r="E1999" s="39"/>
      <c r="F1999" s="39"/>
      <c r="G1999" s="39"/>
      <c r="H1999" s="39"/>
      <c r="I1999" s="39"/>
      <c r="J1999" s="39"/>
      <c r="K1999" s="39" t="s">
        <v>274</v>
      </c>
      <c r="L1999" s="39" t="s">
        <v>275</v>
      </c>
      <c r="M1999" s="39" t="s">
        <v>4375</v>
      </c>
      <c r="N1999" s="39" t="s">
        <v>273</v>
      </c>
      <c r="O1999" s="39" t="s">
        <v>4383</v>
      </c>
      <c r="P1999" s="39" t="str">
        <f t="shared" si="31"/>
        <v>CCM Born Edifici Annex</v>
      </c>
      <c r="Q1999" s="39">
        <v>1</v>
      </c>
      <c r="R1999" s="68" t="s">
        <v>2</v>
      </c>
    </row>
    <row r="2000" spans="1:18" x14ac:dyDescent="0.3">
      <c r="A2000" s="67" t="s">
        <v>6591</v>
      </c>
      <c r="B2000" s="39" t="s">
        <v>3260</v>
      </c>
      <c r="C2000" s="39"/>
      <c r="D2000" s="39"/>
      <c r="E2000" s="39"/>
      <c r="F2000" s="39"/>
      <c r="G2000" s="39"/>
      <c r="H2000" s="39"/>
      <c r="I2000" s="39"/>
      <c r="J2000" s="39"/>
      <c r="K2000" s="39" t="s">
        <v>547</v>
      </c>
      <c r="L2000" s="39" t="s">
        <v>548</v>
      </c>
      <c r="M2000" s="39" t="s">
        <v>2878</v>
      </c>
      <c r="N2000" s="39" t="s">
        <v>541</v>
      </c>
      <c r="O2000" s="39" t="s">
        <v>4383</v>
      </c>
      <c r="P2000" s="39" t="str">
        <f t="shared" si="31"/>
        <v>CCM Born Edifici Annex</v>
      </c>
      <c r="Q2000" s="39">
        <v>1</v>
      </c>
      <c r="R2000" s="68" t="s">
        <v>2</v>
      </c>
    </row>
    <row r="2001" spans="1:18" x14ac:dyDescent="0.3">
      <c r="A2001" s="67" t="s">
        <v>6592</v>
      </c>
      <c r="B2001" s="39" t="s">
        <v>4464</v>
      </c>
      <c r="C2001" s="39"/>
      <c r="D2001" s="39"/>
      <c r="E2001" s="39"/>
      <c r="F2001" s="39"/>
      <c r="G2001" s="39"/>
      <c r="H2001" s="39"/>
      <c r="I2001" s="39"/>
      <c r="J2001" s="39"/>
      <c r="K2001" s="39" t="s">
        <v>3097</v>
      </c>
      <c r="L2001" s="39" t="s">
        <v>6713</v>
      </c>
      <c r="M2001" s="39" t="s">
        <v>3082</v>
      </c>
      <c r="N2001" s="39" t="s">
        <v>616</v>
      </c>
      <c r="O2001" s="39" t="s">
        <v>4383</v>
      </c>
      <c r="P2001" s="39" t="str">
        <f t="shared" si="31"/>
        <v>CCM Born Edifici Annex</v>
      </c>
      <c r="Q2001" s="39">
        <v>1</v>
      </c>
      <c r="R2001" s="68" t="s">
        <v>2</v>
      </c>
    </row>
    <row r="2002" spans="1:18" x14ac:dyDescent="0.3">
      <c r="A2002" s="67" t="s">
        <v>6593</v>
      </c>
      <c r="B2002" s="39" t="s">
        <v>3262</v>
      </c>
      <c r="C2002" s="39"/>
      <c r="D2002" s="39"/>
      <c r="E2002" s="39"/>
      <c r="F2002" s="39"/>
      <c r="G2002" s="39"/>
      <c r="H2002" s="39"/>
      <c r="I2002" s="39"/>
      <c r="J2002" s="39"/>
      <c r="K2002" s="39" t="s">
        <v>551</v>
      </c>
      <c r="L2002" s="39" t="s">
        <v>552</v>
      </c>
      <c r="M2002" s="39" t="s">
        <v>2878</v>
      </c>
      <c r="N2002" s="39" t="s">
        <v>541</v>
      </c>
      <c r="O2002" s="39" t="s">
        <v>4383</v>
      </c>
      <c r="P2002" s="39" t="str">
        <f t="shared" si="31"/>
        <v>CCM Born Edifici Annex</v>
      </c>
      <c r="Q2002" s="39">
        <v>1</v>
      </c>
      <c r="R2002" s="68" t="s">
        <v>2</v>
      </c>
    </row>
    <row r="2003" spans="1:18" x14ac:dyDescent="0.3">
      <c r="A2003" s="67" t="s">
        <v>6594</v>
      </c>
      <c r="B2003" s="39" t="s">
        <v>3317</v>
      </c>
      <c r="C2003" s="39"/>
      <c r="D2003" s="39"/>
      <c r="E2003" s="39"/>
      <c r="F2003" s="39"/>
      <c r="G2003" s="39"/>
      <c r="H2003" s="39"/>
      <c r="I2003" s="39"/>
      <c r="J2003" s="39"/>
      <c r="K2003" s="39" t="s">
        <v>2657</v>
      </c>
      <c r="L2003" s="39" t="s">
        <v>2658</v>
      </c>
      <c r="M2003" s="39" t="s">
        <v>2880</v>
      </c>
      <c r="N2003" s="39" t="s">
        <v>64</v>
      </c>
      <c r="O2003" s="39" t="s">
        <v>4383</v>
      </c>
      <c r="P2003" s="39" t="str">
        <f t="shared" si="31"/>
        <v>CCM Born Edifici Annex</v>
      </c>
      <c r="Q2003" s="39">
        <v>3</v>
      </c>
      <c r="R2003" s="68" t="s">
        <v>2</v>
      </c>
    </row>
    <row r="2004" spans="1:18" x14ac:dyDescent="0.3">
      <c r="A2004" s="67" t="s">
        <v>6595</v>
      </c>
      <c r="B2004" s="39" t="s">
        <v>3318</v>
      </c>
      <c r="C2004" s="39"/>
      <c r="D2004" s="39"/>
      <c r="E2004" s="39"/>
      <c r="F2004" s="39"/>
      <c r="G2004" s="39"/>
      <c r="H2004" s="39"/>
      <c r="I2004" s="39"/>
      <c r="J2004" s="39"/>
      <c r="K2004" s="39" t="s">
        <v>140</v>
      </c>
      <c r="L2004" s="39" t="s">
        <v>141</v>
      </c>
      <c r="M2004" s="39" t="s">
        <v>2884</v>
      </c>
      <c r="N2004" s="39" t="s">
        <v>139</v>
      </c>
      <c r="O2004" s="39" t="s">
        <v>4383</v>
      </c>
      <c r="P2004" s="39" t="str">
        <f t="shared" si="31"/>
        <v>CCM Born Edifici Annex</v>
      </c>
      <c r="Q2004" s="39">
        <v>1</v>
      </c>
      <c r="R2004" s="68" t="s">
        <v>2</v>
      </c>
    </row>
    <row r="2005" spans="1:18" x14ac:dyDescent="0.3">
      <c r="A2005" s="67" t="s">
        <v>6596</v>
      </c>
      <c r="B2005" s="39" t="s">
        <v>3319</v>
      </c>
      <c r="C2005" s="39"/>
      <c r="D2005" s="39"/>
      <c r="E2005" s="39"/>
      <c r="F2005" s="39"/>
      <c r="G2005" s="39"/>
      <c r="H2005" s="39"/>
      <c r="I2005" s="39"/>
      <c r="J2005" s="39"/>
      <c r="K2005" s="39" t="s">
        <v>266</v>
      </c>
      <c r="L2005" s="39" t="s">
        <v>267</v>
      </c>
      <c r="M2005" s="39" t="s">
        <v>2884</v>
      </c>
      <c r="N2005" s="39" t="s">
        <v>139</v>
      </c>
      <c r="O2005" s="39" t="s">
        <v>4383</v>
      </c>
      <c r="P2005" s="39" t="str">
        <f t="shared" si="31"/>
        <v>CCM Born Edifici Annex</v>
      </c>
      <c r="Q2005" s="39">
        <v>1</v>
      </c>
      <c r="R2005" s="68" t="s">
        <v>2</v>
      </c>
    </row>
    <row r="2006" spans="1:18" x14ac:dyDescent="0.3">
      <c r="A2006" s="67" t="s">
        <v>6597</v>
      </c>
      <c r="B2006" s="39" t="s">
        <v>3320</v>
      </c>
      <c r="C2006" s="39"/>
      <c r="D2006" s="39"/>
      <c r="E2006" s="39"/>
      <c r="F2006" s="39"/>
      <c r="G2006" s="39"/>
      <c r="H2006" s="39"/>
      <c r="I2006" s="39"/>
      <c r="J2006" s="39"/>
      <c r="K2006" s="39" t="s">
        <v>2607</v>
      </c>
      <c r="L2006" s="39" t="s">
        <v>2608</v>
      </c>
      <c r="M2006" s="39" t="s">
        <v>2880</v>
      </c>
      <c r="N2006" s="39" t="s">
        <v>64</v>
      </c>
      <c r="O2006" s="39" t="s">
        <v>4383</v>
      </c>
      <c r="P2006" s="39" t="str">
        <f t="shared" si="31"/>
        <v>CCM Born Edifici Annex</v>
      </c>
      <c r="Q2006" s="39">
        <v>1</v>
      </c>
      <c r="R2006" s="68" t="s">
        <v>2</v>
      </c>
    </row>
    <row r="2007" spans="1:18" x14ac:dyDescent="0.3">
      <c r="A2007" s="67" t="s">
        <v>6598</v>
      </c>
      <c r="B2007" s="39" t="s">
        <v>4553</v>
      </c>
      <c r="C2007" s="39"/>
      <c r="D2007" s="39"/>
      <c r="E2007" s="39"/>
      <c r="F2007" s="39"/>
      <c r="G2007" s="39"/>
      <c r="H2007" s="39"/>
      <c r="I2007" s="39"/>
      <c r="J2007" s="39"/>
      <c r="K2007" s="39" t="s">
        <v>179</v>
      </c>
      <c r="L2007" s="39" t="s">
        <v>180</v>
      </c>
      <c r="M2007" s="39" t="s">
        <v>2884</v>
      </c>
      <c r="N2007" s="39" t="s">
        <v>139</v>
      </c>
      <c r="O2007" s="39" t="s">
        <v>4383</v>
      </c>
      <c r="P2007" s="39" t="str">
        <f t="shared" si="31"/>
        <v>CCM Born Edifici Annex</v>
      </c>
      <c r="Q2007" s="39">
        <v>1</v>
      </c>
      <c r="R2007" s="68" t="s">
        <v>2</v>
      </c>
    </row>
    <row r="2008" spans="1:18" x14ac:dyDescent="0.3">
      <c r="A2008" s="67" t="s">
        <v>6599</v>
      </c>
      <c r="B2008" s="39" t="s">
        <v>4554</v>
      </c>
      <c r="C2008" s="39"/>
      <c r="D2008" s="39"/>
      <c r="E2008" s="39"/>
      <c r="F2008" s="39"/>
      <c r="G2008" s="39"/>
      <c r="H2008" s="39"/>
      <c r="I2008" s="39"/>
      <c r="J2008" s="39"/>
      <c r="K2008" s="39" t="s">
        <v>4195</v>
      </c>
      <c r="L2008" s="39" t="s">
        <v>6718</v>
      </c>
      <c r="M2008" s="39" t="s">
        <v>2884</v>
      </c>
      <c r="N2008" s="39" t="s">
        <v>139</v>
      </c>
      <c r="O2008" s="39" t="s">
        <v>4383</v>
      </c>
      <c r="P2008" s="39" t="str">
        <f t="shared" si="31"/>
        <v>CCM Born Edifici Annex</v>
      </c>
      <c r="Q2008" s="39">
        <v>1</v>
      </c>
      <c r="R2008" s="68" t="s">
        <v>2</v>
      </c>
    </row>
    <row r="2009" spans="1:18" x14ac:dyDescent="0.3">
      <c r="A2009" s="67" t="s">
        <v>6600</v>
      </c>
      <c r="B2009" s="39" t="s">
        <v>4555</v>
      </c>
      <c r="C2009" s="39"/>
      <c r="D2009" s="39"/>
      <c r="E2009" s="39"/>
      <c r="F2009" s="39"/>
      <c r="G2009" s="39"/>
      <c r="H2009" s="39"/>
      <c r="I2009" s="39"/>
      <c r="J2009" s="39"/>
      <c r="K2009" s="39" t="s">
        <v>204</v>
      </c>
      <c r="L2009" s="39" t="s">
        <v>205</v>
      </c>
      <c r="M2009" s="39" t="s">
        <v>2884</v>
      </c>
      <c r="N2009" s="39" t="s">
        <v>139</v>
      </c>
      <c r="O2009" s="39" t="s">
        <v>4383</v>
      </c>
      <c r="P2009" s="39" t="str">
        <f t="shared" si="31"/>
        <v>CCM Born Edifici Annex</v>
      </c>
      <c r="Q2009" s="39">
        <v>1</v>
      </c>
      <c r="R2009" s="68" t="s">
        <v>2</v>
      </c>
    </row>
    <row r="2010" spans="1:18" x14ac:dyDescent="0.3">
      <c r="A2010" s="67" t="s">
        <v>6601</v>
      </c>
      <c r="B2010" s="39" t="s">
        <v>4556</v>
      </c>
      <c r="C2010" s="39"/>
      <c r="D2010" s="39"/>
      <c r="E2010" s="39"/>
      <c r="F2010" s="39"/>
      <c r="G2010" s="39"/>
      <c r="H2010" s="39"/>
      <c r="I2010" s="39"/>
      <c r="J2010" s="39"/>
      <c r="K2010" s="39" t="s">
        <v>204</v>
      </c>
      <c r="L2010" s="39" t="s">
        <v>205</v>
      </c>
      <c r="M2010" s="39" t="s">
        <v>2884</v>
      </c>
      <c r="N2010" s="39" t="s">
        <v>139</v>
      </c>
      <c r="O2010" s="39" t="s">
        <v>4383</v>
      </c>
      <c r="P2010" s="39" t="str">
        <f t="shared" si="31"/>
        <v>CCM Born Edifici Annex</v>
      </c>
      <c r="Q2010" s="39">
        <v>1</v>
      </c>
      <c r="R2010" s="68" t="s">
        <v>2</v>
      </c>
    </row>
    <row r="2011" spans="1:18" x14ac:dyDescent="0.3">
      <c r="A2011" s="67" t="s">
        <v>6602</v>
      </c>
      <c r="B2011" s="39" t="s">
        <v>4557</v>
      </c>
      <c r="C2011" s="39"/>
      <c r="D2011" s="39"/>
      <c r="E2011" s="39"/>
      <c r="F2011" s="39"/>
      <c r="G2011" s="39"/>
      <c r="H2011" s="39"/>
      <c r="I2011" s="39"/>
      <c r="J2011" s="39"/>
      <c r="K2011" s="39" t="s">
        <v>4195</v>
      </c>
      <c r="L2011" s="39" t="s">
        <v>6718</v>
      </c>
      <c r="M2011" s="39" t="s">
        <v>2884</v>
      </c>
      <c r="N2011" s="39" t="s">
        <v>139</v>
      </c>
      <c r="O2011" s="39" t="s">
        <v>4383</v>
      </c>
      <c r="P2011" s="39" t="str">
        <f t="shared" si="31"/>
        <v>CCM Born Edifici Annex</v>
      </c>
      <c r="Q2011" s="39">
        <v>1</v>
      </c>
      <c r="R2011" s="68" t="s">
        <v>2</v>
      </c>
    </row>
    <row r="2012" spans="1:18" x14ac:dyDescent="0.3">
      <c r="A2012" s="67" t="s">
        <v>6603</v>
      </c>
      <c r="B2012" s="39" t="s">
        <v>4558</v>
      </c>
      <c r="C2012" s="39"/>
      <c r="D2012" s="39"/>
      <c r="E2012" s="39"/>
      <c r="F2012" s="39"/>
      <c r="G2012" s="39"/>
      <c r="H2012" s="39"/>
      <c r="I2012" s="39"/>
      <c r="J2012" s="39"/>
      <c r="K2012" s="39" t="s">
        <v>204</v>
      </c>
      <c r="L2012" s="39" t="s">
        <v>205</v>
      </c>
      <c r="M2012" s="39" t="s">
        <v>2884</v>
      </c>
      <c r="N2012" s="39" t="s">
        <v>139</v>
      </c>
      <c r="O2012" s="39" t="s">
        <v>4383</v>
      </c>
      <c r="P2012" s="39" t="str">
        <f t="shared" si="31"/>
        <v>CCM Born Edifici Annex</v>
      </c>
      <c r="Q2012" s="39">
        <v>1</v>
      </c>
      <c r="R2012" s="68" t="s">
        <v>2</v>
      </c>
    </row>
    <row r="2013" spans="1:18" x14ac:dyDescent="0.3">
      <c r="A2013" s="67" t="s">
        <v>6604</v>
      </c>
      <c r="B2013" s="39" t="s">
        <v>4559</v>
      </c>
      <c r="C2013" s="39"/>
      <c r="D2013" s="39"/>
      <c r="E2013" s="39"/>
      <c r="F2013" s="39"/>
      <c r="G2013" s="39"/>
      <c r="H2013" s="39"/>
      <c r="I2013" s="39"/>
      <c r="J2013" s="39"/>
      <c r="K2013" s="39" t="s">
        <v>204</v>
      </c>
      <c r="L2013" s="39" t="s">
        <v>205</v>
      </c>
      <c r="M2013" s="39" t="s">
        <v>2884</v>
      </c>
      <c r="N2013" s="39" t="s">
        <v>139</v>
      </c>
      <c r="O2013" s="39" t="s">
        <v>4383</v>
      </c>
      <c r="P2013" s="39" t="str">
        <f t="shared" si="31"/>
        <v>CCM Born Edifici Annex</v>
      </c>
      <c r="Q2013" s="39">
        <v>1</v>
      </c>
      <c r="R2013" s="68" t="s">
        <v>2</v>
      </c>
    </row>
    <row r="2014" spans="1:18" x14ac:dyDescent="0.3">
      <c r="A2014" s="67" t="s">
        <v>6605</v>
      </c>
      <c r="B2014" s="39" t="s">
        <v>4560</v>
      </c>
      <c r="C2014" s="39"/>
      <c r="D2014" s="39"/>
      <c r="E2014" s="39"/>
      <c r="F2014" s="39"/>
      <c r="G2014" s="39"/>
      <c r="H2014" s="39"/>
      <c r="I2014" s="39"/>
      <c r="J2014" s="39"/>
      <c r="K2014" s="39" t="s">
        <v>204</v>
      </c>
      <c r="L2014" s="39" t="s">
        <v>205</v>
      </c>
      <c r="M2014" s="39" t="s">
        <v>2884</v>
      </c>
      <c r="N2014" s="39" t="s">
        <v>139</v>
      </c>
      <c r="O2014" s="39" t="s">
        <v>4383</v>
      </c>
      <c r="P2014" s="39" t="str">
        <f t="shared" si="31"/>
        <v>CCM Born Edifici Annex</v>
      </c>
      <c r="Q2014" s="39">
        <v>1</v>
      </c>
      <c r="R2014" s="68" t="s">
        <v>2</v>
      </c>
    </row>
    <row r="2015" spans="1:18" x14ac:dyDescent="0.3">
      <c r="A2015" s="67" t="s">
        <v>6606</v>
      </c>
      <c r="B2015" s="39" t="s">
        <v>4561</v>
      </c>
      <c r="C2015" s="39"/>
      <c r="D2015" s="39"/>
      <c r="E2015" s="39"/>
      <c r="F2015" s="39"/>
      <c r="G2015" s="39"/>
      <c r="H2015" s="39"/>
      <c r="I2015" s="39"/>
      <c r="J2015" s="39"/>
      <c r="K2015" s="39" t="s">
        <v>204</v>
      </c>
      <c r="L2015" s="39" t="s">
        <v>205</v>
      </c>
      <c r="M2015" s="39" t="s">
        <v>2884</v>
      </c>
      <c r="N2015" s="39" t="s">
        <v>139</v>
      </c>
      <c r="O2015" s="39" t="s">
        <v>4383</v>
      </c>
      <c r="P2015" s="39" t="str">
        <f t="shared" si="31"/>
        <v>CCM Born Edifici Annex</v>
      </c>
      <c r="Q2015" s="39">
        <v>1</v>
      </c>
      <c r="R2015" s="68" t="s">
        <v>2</v>
      </c>
    </row>
    <row r="2016" spans="1:18" x14ac:dyDescent="0.3">
      <c r="A2016" s="67" t="s">
        <v>6607</v>
      </c>
      <c r="B2016" s="39" t="s">
        <v>4562</v>
      </c>
      <c r="C2016" s="39"/>
      <c r="D2016" s="39"/>
      <c r="E2016" s="39"/>
      <c r="F2016" s="39"/>
      <c r="G2016" s="39"/>
      <c r="H2016" s="39"/>
      <c r="I2016" s="39"/>
      <c r="J2016" s="39"/>
      <c r="K2016" s="39" t="s">
        <v>179</v>
      </c>
      <c r="L2016" s="39" t="s">
        <v>180</v>
      </c>
      <c r="M2016" s="39" t="s">
        <v>2884</v>
      </c>
      <c r="N2016" s="39" t="s">
        <v>139</v>
      </c>
      <c r="O2016" s="39" t="s">
        <v>4383</v>
      </c>
      <c r="P2016" s="39" t="str">
        <f t="shared" si="31"/>
        <v>CCM Born Edifici Annex</v>
      </c>
      <c r="Q2016" s="39">
        <v>1</v>
      </c>
      <c r="R2016" s="68" t="s">
        <v>2</v>
      </c>
    </row>
    <row r="2017" spans="1:18" x14ac:dyDescent="0.3">
      <c r="A2017" s="67" t="s">
        <v>6608</v>
      </c>
      <c r="B2017" s="39" t="s">
        <v>4563</v>
      </c>
      <c r="C2017" s="39"/>
      <c r="D2017" s="39"/>
      <c r="E2017" s="39"/>
      <c r="F2017" s="39"/>
      <c r="G2017" s="39"/>
      <c r="H2017" s="39"/>
      <c r="I2017" s="39"/>
      <c r="J2017" s="39"/>
      <c r="K2017" s="39" t="s">
        <v>54</v>
      </c>
      <c r="L2017" s="39" t="s">
        <v>55</v>
      </c>
      <c r="M2017" s="39" t="s">
        <v>4167</v>
      </c>
      <c r="N2017" s="39" t="s">
        <v>53</v>
      </c>
      <c r="O2017" s="39" t="s">
        <v>4383</v>
      </c>
      <c r="P2017" s="39" t="str">
        <f t="shared" si="31"/>
        <v>CCM Born Edifici Annex</v>
      </c>
      <c r="Q2017" s="39">
        <v>1</v>
      </c>
      <c r="R2017" s="68" t="s">
        <v>2</v>
      </c>
    </row>
    <row r="2018" spans="1:18" x14ac:dyDescent="0.3">
      <c r="A2018" s="67" t="s">
        <v>6609</v>
      </c>
      <c r="B2018" s="39" t="s">
        <v>4564</v>
      </c>
      <c r="C2018" s="39"/>
      <c r="D2018" s="39"/>
      <c r="E2018" s="39"/>
      <c r="F2018" s="39"/>
      <c r="G2018" s="39"/>
      <c r="H2018" s="39"/>
      <c r="I2018" s="39"/>
      <c r="J2018" s="39"/>
      <c r="K2018" s="39" t="s">
        <v>204</v>
      </c>
      <c r="L2018" s="39" t="s">
        <v>205</v>
      </c>
      <c r="M2018" s="39" t="s">
        <v>2884</v>
      </c>
      <c r="N2018" s="39" t="s">
        <v>139</v>
      </c>
      <c r="O2018" s="39" t="s">
        <v>4383</v>
      </c>
      <c r="P2018" s="39" t="str">
        <f t="shared" si="31"/>
        <v>CCM Born Edifici Annex</v>
      </c>
      <c r="Q2018" s="39">
        <v>1</v>
      </c>
      <c r="R2018" s="68" t="s">
        <v>2</v>
      </c>
    </row>
    <row r="2019" spans="1:18" x14ac:dyDescent="0.3">
      <c r="A2019" s="67" t="s">
        <v>6610</v>
      </c>
      <c r="B2019" s="39" t="s">
        <v>4565</v>
      </c>
      <c r="C2019" s="39"/>
      <c r="D2019" s="39"/>
      <c r="E2019" s="39"/>
      <c r="F2019" s="39"/>
      <c r="G2019" s="39"/>
      <c r="H2019" s="39"/>
      <c r="I2019" s="39"/>
      <c r="J2019" s="39"/>
      <c r="K2019" s="39" t="s">
        <v>1801</v>
      </c>
      <c r="L2019" s="39" t="s">
        <v>1802</v>
      </c>
      <c r="M2019" s="39" t="s">
        <v>2884</v>
      </c>
      <c r="N2019" s="39" t="s">
        <v>139</v>
      </c>
      <c r="O2019" s="39" t="s">
        <v>4383</v>
      </c>
      <c r="P2019" s="39" t="str">
        <f t="shared" si="31"/>
        <v>CCM Born Edifici Annex</v>
      </c>
      <c r="Q2019" s="39">
        <v>1</v>
      </c>
      <c r="R2019" s="68" t="s">
        <v>2</v>
      </c>
    </row>
    <row r="2020" spans="1:18" x14ac:dyDescent="0.3">
      <c r="A2020" s="67" t="s">
        <v>6611</v>
      </c>
      <c r="B2020" s="39" t="s">
        <v>4566</v>
      </c>
      <c r="C2020" s="39"/>
      <c r="D2020" s="39"/>
      <c r="E2020" s="39"/>
      <c r="F2020" s="39"/>
      <c r="G2020" s="39"/>
      <c r="H2020" s="39"/>
      <c r="I2020" s="39"/>
      <c r="J2020" s="39"/>
      <c r="K2020" s="39" t="s">
        <v>204</v>
      </c>
      <c r="L2020" s="39" t="s">
        <v>205</v>
      </c>
      <c r="M2020" s="39" t="s">
        <v>2884</v>
      </c>
      <c r="N2020" s="39" t="s">
        <v>139</v>
      </c>
      <c r="O2020" s="39" t="s">
        <v>4383</v>
      </c>
      <c r="P2020" s="39" t="str">
        <f t="shared" si="31"/>
        <v>CCM Born Edifici Annex</v>
      </c>
      <c r="Q2020" s="39">
        <v>1</v>
      </c>
      <c r="R2020" s="68" t="s">
        <v>2</v>
      </c>
    </row>
    <row r="2021" spans="1:18" x14ac:dyDescent="0.3">
      <c r="A2021" s="67" t="s">
        <v>6612</v>
      </c>
      <c r="B2021" s="39" t="s">
        <v>4567</v>
      </c>
      <c r="C2021" s="39"/>
      <c r="D2021" s="39"/>
      <c r="E2021" s="39"/>
      <c r="F2021" s="39"/>
      <c r="G2021" s="39"/>
      <c r="H2021" s="39"/>
      <c r="I2021" s="39"/>
      <c r="J2021" s="39"/>
      <c r="K2021" s="39" t="s">
        <v>2637</v>
      </c>
      <c r="L2021" s="39" t="s">
        <v>2638</v>
      </c>
      <c r="M2021" s="39" t="s">
        <v>2880</v>
      </c>
      <c r="N2021" s="39" t="s">
        <v>64</v>
      </c>
      <c r="O2021" s="39" t="s">
        <v>4383</v>
      </c>
      <c r="P2021" s="39" t="str">
        <f t="shared" si="31"/>
        <v>CCM Born Edifici Annex</v>
      </c>
      <c r="Q2021" s="39">
        <v>1</v>
      </c>
      <c r="R2021" s="68" t="s">
        <v>2</v>
      </c>
    </row>
    <row r="2022" spans="1:18" x14ac:dyDescent="0.3">
      <c r="A2022" s="67" t="s">
        <v>6613</v>
      </c>
      <c r="B2022" s="39" t="s">
        <v>4568</v>
      </c>
      <c r="C2022" s="39"/>
      <c r="D2022" s="39"/>
      <c r="E2022" s="39"/>
      <c r="F2022" s="39"/>
      <c r="G2022" s="39"/>
      <c r="H2022" s="39"/>
      <c r="I2022" s="39"/>
      <c r="J2022" s="39"/>
      <c r="K2022" s="39" t="s">
        <v>43</v>
      </c>
      <c r="L2022" s="39" t="s">
        <v>44</v>
      </c>
      <c r="M2022" s="39" t="s">
        <v>2991</v>
      </c>
      <c r="N2022" s="39" t="s">
        <v>17</v>
      </c>
      <c r="O2022" s="39" t="s">
        <v>4383</v>
      </c>
      <c r="P2022" s="39" t="str">
        <f t="shared" si="31"/>
        <v>CCM Born Edifici Annex</v>
      </c>
      <c r="Q2022" s="39">
        <v>1</v>
      </c>
      <c r="R2022" s="68" t="s">
        <v>2</v>
      </c>
    </row>
    <row r="2023" spans="1:18" x14ac:dyDescent="0.3">
      <c r="A2023" s="67" t="s">
        <v>6614</v>
      </c>
      <c r="B2023" s="39" t="s">
        <v>4569</v>
      </c>
      <c r="C2023" s="39"/>
      <c r="D2023" s="39"/>
      <c r="E2023" s="39"/>
      <c r="F2023" s="39"/>
      <c r="G2023" s="39"/>
      <c r="H2023" s="39"/>
      <c r="I2023" s="39"/>
      <c r="J2023" s="39"/>
      <c r="K2023" s="39" t="s">
        <v>43</v>
      </c>
      <c r="L2023" s="39" t="s">
        <v>44</v>
      </c>
      <c r="M2023" s="39" t="s">
        <v>2991</v>
      </c>
      <c r="N2023" s="39" t="s">
        <v>17</v>
      </c>
      <c r="O2023" s="39" t="s">
        <v>4383</v>
      </c>
      <c r="P2023" s="39" t="str">
        <f t="shared" si="31"/>
        <v>CCM Born Edifici Annex</v>
      </c>
      <c r="Q2023" s="39">
        <v>1</v>
      </c>
      <c r="R2023" s="68" t="s">
        <v>2</v>
      </c>
    </row>
    <row r="2024" spans="1:18" x14ac:dyDescent="0.3">
      <c r="A2024" s="67" t="s">
        <v>6615</v>
      </c>
      <c r="B2024" s="39" t="s">
        <v>4570</v>
      </c>
      <c r="C2024" s="39"/>
      <c r="D2024" s="39"/>
      <c r="E2024" s="39"/>
      <c r="F2024" s="39"/>
      <c r="G2024" s="39"/>
      <c r="H2024" s="39"/>
      <c r="I2024" s="39"/>
      <c r="J2024" s="39"/>
      <c r="K2024" s="39" t="s">
        <v>2637</v>
      </c>
      <c r="L2024" s="39" t="s">
        <v>2638</v>
      </c>
      <c r="M2024" s="39" t="s">
        <v>2880</v>
      </c>
      <c r="N2024" s="39" t="s">
        <v>64</v>
      </c>
      <c r="O2024" s="39" t="s">
        <v>4383</v>
      </c>
      <c r="P2024" s="39" t="str">
        <f t="shared" si="31"/>
        <v>CCM Born Edifici Annex</v>
      </c>
      <c r="Q2024" s="39">
        <v>1</v>
      </c>
      <c r="R2024" s="68" t="s">
        <v>2</v>
      </c>
    </row>
    <row r="2025" spans="1:18" x14ac:dyDescent="0.3">
      <c r="A2025" s="67" t="s">
        <v>6616</v>
      </c>
      <c r="B2025" s="39" t="s">
        <v>4571</v>
      </c>
      <c r="C2025" s="39"/>
      <c r="D2025" s="39"/>
      <c r="E2025" s="39"/>
      <c r="F2025" s="39"/>
      <c r="G2025" s="39"/>
      <c r="H2025" s="39"/>
      <c r="I2025" s="39"/>
      <c r="J2025" s="39"/>
      <c r="K2025" s="39" t="s">
        <v>3280</v>
      </c>
      <c r="L2025" s="39" t="s">
        <v>6714</v>
      </c>
      <c r="M2025" s="39" t="s">
        <v>2873</v>
      </c>
      <c r="N2025" s="39" t="s">
        <v>6700</v>
      </c>
      <c r="O2025" s="39" t="s">
        <v>4383</v>
      </c>
      <c r="P2025" s="39" t="str">
        <f t="shared" si="31"/>
        <v>CCM Born Edifici Annex</v>
      </c>
      <c r="Q2025" s="39">
        <v>2</v>
      </c>
      <c r="R2025" s="68" t="s">
        <v>2</v>
      </c>
    </row>
    <row r="2026" spans="1:18" x14ac:dyDescent="0.3">
      <c r="A2026" s="67" t="s">
        <v>6617</v>
      </c>
      <c r="B2026" s="39" t="s">
        <v>4572</v>
      </c>
      <c r="C2026" s="39"/>
      <c r="D2026" s="39"/>
      <c r="E2026" s="39"/>
      <c r="F2026" s="39"/>
      <c r="G2026" s="39"/>
      <c r="H2026" s="39"/>
      <c r="I2026" s="39"/>
      <c r="J2026" s="39"/>
      <c r="K2026" s="39" t="s">
        <v>4573</v>
      </c>
      <c r="L2026" s="39" t="s">
        <v>6723</v>
      </c>
      <c r="M2026" s="39" t="s">
        <v>2873</v>
      </c>
      <c r="N2026" s="39" t="s">
        <v>6700</v>
      </c>
      <c r="O2026" s="39" t="s">
        <v>4383</v>
      </c>
      <c r="P2026" s="39" t="str">
        <f t="shared" si="31"/>
        <v>CCM Born Edifici Annex</v>
      </c>
      <c r="Q2026" s="39">
        <v>2</v>
      </c>
      <c r="R2026" s="68" t="s">
        <v>2</v>
      </c>
    </row>
    <row r="2027" spans="1:18" x14ac:dyDescent="0.3">
      <c r="A2027" s="67" t="s">
        <v>6618</v>
      </c>
      <c r="B2027" s="39" t="s">
        <v>4574</v>
      </c>
      <c r="C2027" s="39"/>
      <c r="D2027" s="39"/>
      <c r="E2027" s="39"/>
      <c r="F2027" s="39"/>
      <c r="G2027" s="39"/>
      <c r="H2027" s="39"/>
      <c r="I2027" s="39"/>
      <c r="J2027" s="39"/>
      <c r="K2027" s="39" t="s">
        <v>6728</v>
      </c>
      <c r="L2027" s="39" t="s">
        <v>6729</v>
      </c>
      <c r="M2027" s="39" t="s">
        <v>2873</v>
      </c>
      <c r="N2027" s="39" t="s">
        <v>6700</v>
      </c>
      <c r="O2027" s="39" t="s">
        <v>4383</v>
      </c>
      <c r="P2027" s="39" t="str">
        <f t="shared" si="31"/>
        <v>CCM Born Edifici Annex</v>
      </c>
      <c r="Q2027" s="39">
        <v>1</v>
      </c>
      <c r="R2027" s="68" t="s">
        <v>2</v>
      </c>
    </row>
    <row r="2028" spans="1:18" x14ac:dyDescent="0.3">
      <c r="A2028" s="67" t="s">
        <v>6619</v>
      </c>
      <c r="B2028" s="39" t="s">
        <v>4575</v>
      </c>
      <c r="C2028" s="39"/>
      <c r="D2028" s="39"/>
      <c r="E2028" s="39"/>
      <c r="F2028" s="39"/>
      <c r="G2028" s="39"/>
      <c r="H2028" s="39"/>
      <c r="I2028" s="39"/>
      <c r="J2028" s="39"/>
      <c r="K2028" s="39" t="s">
        <v>1118</v>
      </c>
      <c r="L2028" s="39" t="s">
        <v>1119</v>
      </c>
      <c r="M2028" s="39" t="s">
        <v>2869</v>
      </c>
      <c r="N2028" s="39" t="s">
        <v>89</v>
      </c>
      <c r="O2028" s="39" t="s">
        <v>4383</v>
      </c>
      <c r="P2028" s="39" t="str">
        <f t="shared" si="31"/>
        <v>CCM Born Edifici Annex</v>
      </c>
      <c r="Q2028" s="39">
        <v>1</v>
      </c>
      <c r="R2028" s="68" t="s">
        <v>2</v>
      </c>
    </row>
    <row r="2029" spans="1:18" x14ac:dyDescent="0.3">
      <c r="A2029" s="67" t="s">
        <v>6620</v>
      </c>
      <c r="B2029" s="39" t="s">
        <v>4575</v>
      </c>
      <c r="C2029" s="39"/>
      <c r="D2029" s="39"/>
      <c r="E2029" s="39"/>
      <c r="F2029" s="39"/>
      <c r="G2029" s="39"/>
      <c r="H2029" s="39"/>
      <c r="I2029" s="39"/>
      <c r="J2029" s="39"/>
      <c r="K2029" s="39" t="s">
        <v>1118</v>
      </c>
      <c r="L2029" s="39" t="s">
        <v>1119</v>
      </c>
      <c r="M2029" s="39" t="s">
        <v>2869</v>
      </c>
      <c r="N2029" s="39" t="s">
        <v>89</v>
      </c>
      <c r="O2029" s="39" t="s">
        <v>4383</v>
      </c>
      <c r="P2029" s="39" t="str">
        <f t="shared" si="31"/>
        <v>CCM Born Edifici Annex</v>
      </c>
      <c r="Q2029" s="39">
        <v>1</v>
      </c>
      <c r="R2029" s="68" t="s">
        <v>2</v>
      </c>
    </row>
    <row r="2030" spans="1:18" x14ac:dyDescent="0.3">
      <c r="A2030" s="67" t="s">
        <v>6621</v>
      </c>
      <c r="B2030" s="39" t="s">
        <v>4576</v>
      </c>
      <c r="C2030" s="39"/>
      <c r="D2030" s="39"/>
      <c r="E2030" s="39"/>
      <c r="F2030" s="39"/>
      <c r="G2030" s="39"/>
      <c r="H2030" s="39"/>
      <c r="I2030" s="39"/>
      <c r="J2030" s="39"/>
      <c r="K2030" s="39" t="s">
        <v>633</v>
      </c>
      <c r="L2030" s="39" t="s">
        <v>634</v>
      </c>
      <c r="M2030" s="39" t="s">
        <v>2991</v>
      </c>
      <c r="N2030" s="39" t="s">
        <v>17</v>
      </c>
      <c r="O2030" s="39" t="s">
        <v>4383</v>
      </c>
      <c r="P2030" s="39" t="str">
        <f t="shared" si="31"/>
        <v>CCM Born Edifici Annex</v>
      </c>
      <c r="Q2030" s="39">
        <v>1</v>
      </c>
      <c r="R2030" s="68" t="s">
        <v>2</v>
      </c>
    </row>
    <row r="2031" spans="1:18" x14ac:dyDescent="0.3">
      <c r="A2031" s="67" t="s">
        <v>6622</v>
      </c>
      <c r="B2031" s="39" t="s">
        <v>4577</v>
      </c>
      <c r="C2031" s="39"/>
      <c r="D2031" s="39"/>
      <c r="E2031" s="39"/>
      <c r="F2031" s="39"/>
      <c r="G2031" s="39"/>
      <c r="H2031" s="39"/>
      <c r="I2031" s="39"/>
      <c r="J2031" s="39"/>
      <c r="K2031" s="39" t="s">
        <v>6738</v>
      </c>
      <c r="L2031" s="39" t="s">
        <v>6739</v>
      </c>
      <c r="M2031" s="39" t="s">
        <v>2991</v>
      </c>
      <c r="N2031" s="39" t="s">
        <v>17</v>
      </c>
      <c r="O2031" s="39" t="s">
        <v>4383</v>
      </c>
      <c r="P2031" s="39" t="str">
        <f t="shared" si="31"/>
        <v>CCM Born Edifici Annex</v>
      </c>
      <c r="Q2031" s="39">
        <v>2</v>
      </c>
      <c r="R2031" s="68" t="s">
        <v>2</v>
      </c>
    </row>
    <row r="2032" spans="1:18" x14ac:dyDescent="0.3">
      <c r="A2032" s="67" t="s">
        <v>6623</v>
      </c>
      <c r="B2032" s="39" t="s">
        <v>4578</v>
      </c>
      <c r="C2032" s="39"/>
      <c r="D2032" s="39"/>
      <c r="E2032" s="39"/>
      <c r="F2032" s="39"/>
      <c r="G2032" s="39"/>
      <c r="H2032" s="39"/>
      <c r="I2032" s="39"/>
      <c r="J2032" s="39"/>
      <c r="K2032" s="39" t="s">
        <v>633</v>
      </c>
      <c r="L2032" s="39" t="s">
        <v>634</v>
      </c>
      <c r="M2032" s="39" t="s">
        <v>2991</v>
      </c>
      <c r="N2032" s="39" t="s">
        <v>17</v>
      </c>
      <c r="O2032" s="39" t="s">
        <v>4383</v>
      </c>
      <c r="P2032" s="39" t="str">
        <f t="shared" si="31"/>
        <v>CCM Born Edifici Annex</v>
      </c>
      <c r="Q2032" s="39">
        <v>1</v>
      </c>
      <c r="R2032" s="68" t="s">
        <v>2</v>
      </c>
    </row>
    <row r="2033" spans="1:18" x14ac:dyDescent="0.3">
      <c r="A2033" s="67" t="s">
        <v>6624</v>
      </c>
      <c r="B2033" s="39" t="s">
        <v>4577</v>
      </c>
      <c r="C2033" s="39"/>
      <c r="D2033" s="39"/>
      <c r="E2033" s="39"/>
      <c r="F2033" s="39"/>
      <c r="G2033" s="39"/>
      <c r="H2033" s="39"/>
      <c r="I2033" s="39"/>
      <c r="J2033" s="39"/>
      <c r="K2033" s="39" t="s">
        <v>6738</v>
      </c>
      <c r="L2033" s="39" t="s">
        <v>6739</v>
      </c>
      <c r="M2033" s="39" t="s">
        <v>2991</v>
      </c>
      <c r="N2033" s="39" t="s">
        <v>17</v>
      </c>
      <c r="O2033" s="39" t="s">
        <v>4383</v>
      </c>
      <c r="P2033" s="39" t="str">
        <f t="shared" si="31"/>
        <v>CCM Born Edifici Annex</v>
      </c>
      <c r="Q2033" s="39">
        <v>2</v>
      </c>
      <c r="R2033" s="68" t="s">
        <v>2</v>
      </c>
    </row>
    <row r="2034" spans="1:18" x14ac:dyDescent="0.3">
      <c r="A2034" s="67" t="s">
        <v>6625</v>
      </c>
      <c r="B2034" s="39" t="s">
        <v>4578</v>
      </c>
      <c r="C2034" s="39"/>
      <c r="D2034" s="39"/>
      <c r="E2034" s="39"/>
      <c r="F2034" s="39"/>
      <c r="G2034" s="39"/>
      <c r="H2034" s="39"/>
      <c r="I2034" s="39"/>
      <c r="J2034" s="39"/>
      <c r="K2034" s="39" t="s">
        <v>633</v>
      </c>
      <c r="L2034" s="39" t="s">
        <v>634</v>
      </c>
      <c r="M2034" s="39" t="s">
        <v>2991</v>
      </c>
      <c r="N2034" s="39" t="s">
        <v>17</v>
      </c>
      <c r="O2034" s="39" t="s">
        <v>4383</v>
      </c>
      <c r="P2034" s="39" t="str">
        <f t="shared" si="31"/>
        <v>CCM Born Edifici Annex</v>
      </c>
      <c r="Q2034" s="39">
        <v>1</v>
      </c>
      <c r="R2034" s="68" t="s">
        <v>2</v>
      </c>
    </row>
    <row r="2035" spans="1:18" x14ac:dyDescent="0.3">
      <c r="A2035" s="67" t="s">
        <v>6626</v>
      </c>
      <c r="B2035" s="39" t="s">
        <v>4577</v>
      </c>
      <c r="C2035" s="39"/>
      <c r="D2035" s="39"/>
      <c r="E2035" s="39"/>
      <c r="F2035" s="39"/>
      <c r="G2035" s="39"/>
      <c r="H2035" s="39"/>
      <c r="I2035" s="39"/>
      <c r="J2035" s="39"/>
      <c r="K2035" s="39" t="s">
        <v>6738</v>
      </c>
      <c r="L2035" s="39" t="s">
        <v>6739</v>
      </c>
      <c r="M2035" s="39" t="s">
        <v>2991</v>
      </c>
      <c r="N2035" s="39" t="s">
        <v>17</v>
      </c>
      <c r="O2035" s="39" t="s">
        <v>4383</v>
      </c>
      <c r="P2035" s="39" t="str">
        <f t="shared" si="31"/>
        <v>CCM Born Edifici Annex</v>
      </c>
      <c r="Q2035" s="39">
        <v>2</v>
      </c>
      <c r="R2035" s="68" t="s">
        <v>2</v>
      </c>
    </row>
    <row r="2036" spans="1:18" x14ac:dyDescent="0.3">
      <c r="A2036" s="67" t="s">
        <v>6627</v>
      </c>
      <c r="B2036" s="39" t="s">
        <v>4579</v>
      </c>
      <c r="C2036" s="39"/>
      <c r="D2036" s="39"/>
      <c r="E2036" s="39"/>
      <c r="F2036" s="39"/>
      <c r="G2036" s="39"/>
      <c r="H2036" s="39"/>
      <c r="I2036" s="39"/>
      <c r="J2036" s="39"/>
      <c r="K2036" s="39" t="s">
        <v>633</v>
      </c>
      <c r="L2036" s="39" t="s">
        <v>634</v>
      </c>
      <c r="M2036" s="39" t="s">
        <v>2991</v>
      </c>
      <c r="N2036" s="39" t="s">
        <v>17</v>
      </c>
      <c r="O2036" s="39" t="s">
        <v>4383</v>
      </c>
      <c r="P2036" s="39" t="str">
        <f t="shared" si="31"/>
        <v>CCM Born Edifici Annex</v>
      </c>
      <c r="Q2036" s="39">
        <v>1</v>
      </c>
      <c r="R2036" s="68" t="s">
        <v>2</v>
      </c>
    </row>
    <row r="2037" spans="1:18" x14ac:dyDescent="0.3">
      <c r="A2037" s="67" t="s">
        <v>6628</v>
      </c>
      <c r="B2037" s="39" t="s">
        <v>4577</v>
      </c>
      <c r="C2037" s="39"/>
      <c r="D2037" s="39"/>
      <c r="E2037" s="39"/>
      <c r="F2037" s="39"/>
      <c r="G2037" s="39"/>
      <c r="H2037" s="39"/>
      <c r="I2037" s="39"/>
      <c r="J2037" s="39"/>
      <c r="K2037" s="39" t="s">
        <v>6738</v>
      </c>
      <c r="L2037" s="39" t="s">
        <v>6739</v>
      </c>
      <c r="M2037" s="39" t="s">
        <v>2991</v>
      </c>
      <c r="N2037" s="39" t="s">
        <v>17</v>
      </c>
      <c r="O2037" s="39" t="s">
        <v>4383</v>
      </c>
      <c r="P2037" s="39" t="str">
        <f t="shared" si="31"/>
        <v>CCM Born Edifici Annex</v>
      </c>
      <c r="Q2037" s="39">
        <v>2</v>
      </c>
      <c r="R2037" s="68" t="s">
        <v>2</v>
      </c>
    </row>
    <row r="2038" spans="1:18" x14ac:dyDescent="0.3">
      <c r="A2038" s="67" t="s">
        <v>6629</v>
      </c>
      <c r="B2038" s="39" t="s">
        <v>4578</v>
      </c>
      <c r="C2038" s="39"/>
      <c r="D2038" s="39"/>
      <c r="E2038" s="39"/>
      <c r="F2038" s="39"/>
      <c r="G2038" s="39"/>
      <c r="H2038" s="39"/>
      <c r="I2038" s="39"/>
      <c r="J2038" s="39"/>
      <c r="K2038" s="39" t="s">
        <v>633</v>
      </c>
      <c r="L2038" s="39" t="s">
        <v>634</v>
      </c>
      <c r="M2038" s="39" t="s">
        <v>2991</v>
      </c>
      <c r="N2038" s="39" t="s">
        <v>17</v>
      </c>
      <c r="O2038" s="39" t="s">
        <v>4383</v>
      </c>
      <c r="P2038" s="39" t="str">
        <f t="shared" si="31"/>
        <v>CCM Born Edifici Annex</v>
      </c>
      <c r="Q2038" s="39">
        <v>1</v>
      </c>
      <c r="R2038" s="68" t="s">
        <v>2</v>
      </c>
    </row>
    <row r="2039" spans="1:18" x14ac:dyDescent="0.3">
      <c r="A2039" s="67" t="s">
        <v>6630</v>
      </c>
      <c r="B2039" s="39" t="s">
        <v>4577</v>
      </c>
      <c r="C2039" s="39"/>
      <c r="D2039" s="39"/>
      <c r="E2039" s="39"/>
      <c r="F2039" s="39"/>
      <c r="G2039" s="39"/>
      <c r="H2039" s="39"/>
      <c r="I2039" s="39"/>
      <c r="J2039" s="39"/>
      <c r="K2039" s="39" t="s">
        <v>6738</v>
      </c>
      <c r="L2039" s="39" t="s">
        <v>6739</v>
      </c>
      <c r="M2039" s="39" t="s">
        <v>2991</v>
      </c>
      <c r="N2039" s="39" t="s">
        <v>17</v>
      </c>
      <c r="O2039" s="39" t="s">
        <v>4383</v>
      </c>
      <c r="P2039" s="39" t="str">
        <f t="shared" si="31"/>
        <v>CCM Born Edifici Annex</v>
      </c>
      <c r="Q2039" s="39">
        <v>2</v>
      </c>
      <c r="R2039" s="68" t="s">
        <v>2</v>
      </c>
    </row>
    <row r="2040" spans="1:18" x14ac:dyDescent="0.3">
      <c r="A2040" s="67" t="s">
        <v>6631</v>
      </c>
      <c r="B2040" s="39" t="s">
        <v>4578</v>
      </c>
      <c r="C2040" s="39"/>
      <c r="D2040" s="39"/>
      <c r="E2040" s="39"/>
      <c r="F2040" s="39"/>
      <c r="G2040" s="39"/>
      <c r="H2040" s="39"/>
      <c r="I2040" s="39"/>
      <c r="J2040" s="39"/>
      <c r="K2040" s="39" t="s">
        <v>633</v>
      </c>
      <c r="L2040" s="39" t="s">
        <v>634</v>
      </c>
      <c r="M2040" s="39" t="s">
        <v>2991</v>
      </c>
      <c r="N2040" s="39" t="s">
        <v>17</v>
      </c>
      <c r="O2040" s="39" t="s">
        <v>4383</v>
      </c>
      <c r="P2040" s="39" t="str">
        <f t="shared" si="31"/>
        <v>CCM Born Edifici Annex</v>
      </c>
      <c r="Q2040" s="39">
        <v>1</v>
      </c>
      <c r="R2040" s="68" t="s">
        <v>2</v>
      </c>
    </row>
    <row r="2041" spans="1:18" x14ac:dyDescent="0.3">
      <c r="A2041" s="67" t="s">
        <v>6632</v>
      </c>
      <c r="B2041" s="39" t="s">
        <v>4577</v>
      </c>
      <c r="C2041" s="39"/>
      <c r="D2041" s="39"/>
      <c r="E2041" s="39"/>
      <c r="F2041" s="39"/>
      <c r="G2041" s="39"/>
      <c r="H2041" s="39"/>
      <c r="I2041" s="39"/>
      <c r="J2041" s="39"/>
      <c r="K2041" s="39" t="s">
        <v>6738</v>
      </c>
      <c r="L2041" s="39" t="s">
        <v>6739</v>
      </c>
      <c r="M2041" s="39" t="s">
        <v>2991</v>
      </c>
      <c r="N2041" s="39" t="s">
        <v>17</v>
      </c>
      <c r="O2041" s="39" t="s">
        <v>4383</v>
      </c>
      <c r="P2041" s="39" t="str">
        <f t="shared" si="31"/>
        <v>CCM Born Edifici Annex</v>
      </c>
      <c r="Q2041" s="39">
        <v>2</v>
      </c>
      <c r="R2041" s="68" t="s">
        <v>2</v>
      </c>
    </row>
    <row r="2042" spans="1:18" x14ac:dyDescent="0.3">
      <c r="A2042" s="67" t="s">
        <v>6633</v>
      </c>
      <c r="B2042" s="39" t="s">
        <v>4576</v>
      </c>
      <c r="C2042" s="39"/>
      <c r="D2042" s="39"/>
      <c r="E2042" s="39"/>
      <c r="F2042" s="39"/>
      <c r="G2042" s="39"/>
      <c r="H2042" s="39"/>
      <c r="I2042" s="39"/>
      <c r="J2042" s="39"/>
      <c r="K2042" s="39" t="s">
        <v>633</v>
      </c>
      <c r="L2042" s="39" t="s">
        <v>634</v>
      </c>
      <c r="M2042" s="39" t="s">
        <v>2991</v>
      </c>
      <c r="N2042" s="39" t="s">
        <v>17</v>
      </c>
      <c r="O2042" s="39" t="s">
        <v>4383</v>
      </c>
      <c r="P2042" s="39" t="str">
        <f t="shared" si="31"/>
        <v>CCM Born Edifici Annex</v>
      </c>
      <c r="Q2042" s="39">
        <v>1</v>
      </c>
      <c r="R2042" s="68" t="s">
        <v>2</v>
      </c>
    </row>
    <row r="2043" spans="1:18" x14ac:dyDescent="0.3">
      <c r="A2043" s="67" t="s">
        <v>6634</v>
      </c>
      <c r="B2043" s="39" t="s">
        <v>4577</v>
      </c>
      <c r="C2043" s="39"/>
      <c r="D2043" s="39"/>
      <c r="E2043" s="39"/>
      <c r="F2043" s="39"/>
      <c r="G2043" s="39"/>
      <c r="H2043" s="39"/>
      <c r="I2043" s="39"/>
      <c r="J2043" s="39"/>
      <c r="K2043" s="39" t="s">
        <v>6738</v>
      </c>
      <c r="L2043" s="39" t="s">
        <v>6739</v>
      </c>
      <c r="M2043" s="39" t="s">
        <v>2991</v>
      </c>
      <c r="N2043" s="39" t="s">
        <v>17</v>
      </c>
      <c r="O2043" s="39" t="s">
        <v>4383</v>
      </c>
      <c r="P2043" s="39" t="str">
        <f t="shared" si="31"/>
        <v>CCM Born Edifici Annex</v>
      </c>
      <c r="Q2043" s="39">
        <v>2</v>
      </c>
      <c r="R2043" s="68" t="s">
        <v>2</v>
      </c>
    </row>
    <row r="2044" spans="1:18" x14ac:dyDescent="0.3">
      <c r="A2044" s="67" t="s">
        <v>6635</v>
      </c>
      <c r="B2044" s="39" t="s">
        <v>4578</v>
      </c>
      <c r="C2044" s="39"/>
      <c r="D2044" s="39"/>
      <c r="E2044" s="39"/>
      <c r="F2044" s="39"/>
      <c r="G2044" s="39"/>
      <c r="H2044" s="39"/>
      <c r="I2044" s="39"/>
      <c r="J2044" s="39"/>
      <c r="K2044" s="39" t="s">
        <v>633</v>
      </c>
      <c r="L2044" s="39" t="s">
        <v>634</v>
      </c>
      <c r="M2044" s="39" t="s">
        <v>2991</v>
      </c>
      <c r="N2044" s="39" t="s">
        <v>17</v>
      </c>
      <c r="O2044" s="39" t="s">
        <v>4383</v>
      </c>
      <c r="P2044" s="39" t="str">
        <f t="shared" si="31"/>
        <v>CCM Born Edifici Annex</v>
      </c>
      <c r="Q2044" s="39">
        <v>1</v>
      </c>
      <c r="R2044" s="68" t="s">
        <v>2</v>
      </c>
    </row>
    <row r="2045" spans="1:18" x14ac:dyDescent="0.3">
      <c r="A2045" s="67" t="s">
        <v>6636</v>
      </c>
      <c r="B2045" s="39" t="s">
        <v>4577</v>
      </c>
      <c r="C2045" s="39"/>
      <c r="D2045" s="39"/>
      <c r="E2045" s="39"/>
      <c r="F2045" s="39"/>
      <c r="G2045" s="39"/>
      <c r="H2045" s="39"/>
      <c r="I2045" s="39"/>
      <c r="J2045" s="39"/>
      <c r="K2045" s="39" t="s">
        <v>6738</v>
      </c>
      <c r="L2045" s="39" t="s">
        <v>6739</v>
      </c>
      <c r="M2045" s="39" t="s">
        <v>2991</v>
      </c>
      <c r="N2045" s="39" t="s">
        <v>17</v>
      </c>
      <c r="O2045" s="39" t="s">
        <v>4383</v>
      </c>
      <c r="P2045" s="39" t="str">
        <f t="shared" si="31"/>
        <v>CCM Born Edifici Annex</v>
      </c>
      <c r="Q2045" s="39">
        <v>2</v>
      </c>
      <c r="R2045" s="68" t="s">
        <v>2</v>
      </c>
    </row>
    <row r="2046" spans="1:18" x14ac:dyDescent="0.3">
      <c r="A2046" s="67" t="s">
        <v>6637</v>
      </c>
      <c r="B2046" s="39" t="s">
        <v>4578</v>
      </c>
      <c r="C2046" s="39"/>
      <c r="D2046" s="39"/>
      <c r="E2046" s="39"/>
      <c r="F2046" s="39"/>
      <c r="G2046" s="39"/>
      <c r="H2046" s="39"/>
      <c r="I2046" s="39"/>
      <c r="J2046" s="39"/>
      <c r="K2046" s="39" t="s">
        <v>633</v>
      </c>
      <c r="L2046" s="39" t="s">
        <v>634</v>
      </c>
      <c r="M2046" s="39" t="s">
        <v>2991</v>
      </c>
      <c r="N2046" s="39" t="s">
        <v>17</v>
      </c>
      <c r="O2046" s="39" t="s">
        <v>4383</v>
      </c>
      <c r="P2046" s="39" t="str">
        <f t="shared" si="31"/>
        <v>CCM Born Edifici Annex</v>
      </c>
      <c r="Q2046" s="39">
        <v>1</v>
      </c>
      <c r="R2046" s="68" t="s">
        <v>2</v>
      </c>
    </row>
    <row r="2047" spans="1:18" x14ac:dyDescent="0.3">
      <c r="A2047" s="67" t="s">
        <v>6638</v>
      </c>
      <c r="B2047" s="39" t="s">
        <v>4577</v>
      </c>
      <c r="C2047" s="39"/>
      <c r="D2047" s="39"/>
      <c r="E2047" s="39"/>
      <c r="F2047" s="39"/>
      <c r="G2047" s="39"/>
      <c r="H2047" s="39"/>
      <c r="I2047" s="39"/>
      <c r="J2047" s="39"/>
      <c r="K2047" s="39" t="s">
        <v>6738</v>
      </c>
      <c r="L2047" s="39" t="s">
        <v>6739</v>
      </c>
      <c r="M2047" s="39" t="s">
        <v>2991</v>
      </c>
      <c r="N2047" s="39" t="s">
        <v>17</v>
      </c>
      <c r="O2047" s="39" t="s">
        <v>4383</v>
      </c>
      <c r="P2047" s="39" t="str">
        <f t="shared" si="31"/>
        <v>CCM Born Edifici Annex</v>
      </c>
      <c r="Q2047" s="39">
        <v>2</v>
      </c>
      <c r="R2047" s="68" t="s">
        <v>2</v>
      </c>
    </row>
    <row r="2048" spans="1:18" x14ac:dyDescent="0.3">
      <c r="A2048" s="67" t="s">
        <v>6639</v>
      </c>
      <c r="B2048" s="39" t="s">
        <v>4576</v>
      </c>
      <c r="C2048" s="39"/>
      <c r="D2048" s="39"/>
      <c r="E2048" s="39"/>
      <c r="F2048" s="39"/>
      <c r="G2048" s="39"/>
      <c r="H2048" s="39"/>
      <c r="I2048" s="39"/>
      <c r="J2048" s="39"/>
      <c r="K2048" s="39" t="s">
        <v>633</v>
      </c>
      <c r="L2048" s="39" t="s">
        <v>634</v>
      </c>
      <c r="M2048" s="39" t="s">
        <v>2991</v>
      </c>
      <c r="N2048" s="39" t="s">
        <v>17</v>
      </c>
      <c r="O2048" s="39" t="s">
        <v>4383</v>
      </c>
      <c r="P2048" s="39" t="str">
        <f t="shared" si="31"/>
        <v>CCM Born Edifici Annex</v>
      </c>
      <c r="Q2048" s="39">
        <v>1</v>
      </c>
      <c r="R2048" s="68" t="s">
        <v>2</v>
      </c>
    </row>
    <row r="2049" spans="1:18" x14ac:dyDescent="0.3">
      <c r="A2049" s="67" t="s">
        <v>6640</v>
      </c>
      <c r="B2049" s="39" t="s">
        <v>4577</v>
      </c>
      <c r="C2049" s="39"/>
      <c r="D2049" s="39"/>
      <c r="E2049" s="39"/>
      <c r="F2049" s="39"/>
      <c r="G2049" s="39"/>
      <c r="H2049" s="39"/>
      <c r="I2049" s="39"/>
      <c r="J2049" s="39"/>
      <c r="K2049" s="39" t="s">
        <v>6738</v>
      </c>
      <c r="L2049" s="39" t="s">
        <v>6739</v>
      </c>
      <c r="M2049" s="39" t="s">
        <v>2991</v>
      </c>
      <c r="N2049" s="39" t="s">
        <v>17</v>
      </c>
      <c r="O2049" s="39" t="s">
        <v>4383</v>
      </c>
      <c r="P2049" s="39" t="str">
        <f t="shared" si="31"/>
        <v>CCM Born Edifici Annex</v>
      </c>
      <c r="Q2049" s="39">
        <v>2</v>
      </c>
      <c r="R2049" s="68" t="s">
        <v>2</v>
      </c>
    </row>
    <row r="2050" spans="1:18" x14ac:dyDescent="0.3">
      <c r="A2050" s="67" t="s">
        <v>6641</v>
      </c>
      <c r="B2050" s="39" t="s">
        <v>4578</v>
      </c>
      <c r="C2050" s="39"/>
      <c r="D2050" s="39"/>
      <c r="E2050" s="39"/>
      <c r="F2050" s="39"/>
      <c r="G2050" s="39"/>
      <c r="H2050" s="39"/>
      <c r="I2050" s="39"/>
      <c r="J2050" s="39"/>
      <c r="K2050" s="39" t="s">
        <v>633</v>
      </c>
      <c r="L2050" s="39" t="s">
        <v>634</v>
      </c>
      <c r="M2050" s="39" t="s">
        <v>2991</v>
      </c>
      <c r="N2050" s="39" t="s">
        <v>17</v>
      </c>
      <c r="O2050" s="39" t="s">
        <v>4383</v>
      </c>
      <c r="P2050" s="39" t="str">
        <f t="shared" si="31"/>
        <v>CCM Born Edifici Annex</v>
      </c>
      <c r="Q2050" s="39">
        <v>1</v>
      </c>
      <c r="R2050" s="68" t="s">
        <v>2</v>
      </c>
    </row>
    <row r="2051" spans="1:18" x14ac:dyDescent="0.3">
      <c r="A2051" s="67" t="s">
        <v>6642</v>
      </c>
      <c r="B2051" s="39" t="s">
        <v>4577</v>
      </c>
      <c r="C2051" s="39"/>
      <c r="D2051" s="39"/>
      <c r="E2051" s="39"/>
      <c r="F2051" s="39"/>
      <c r="G2051" s="39"/>
      <c r="H2051" s="39"/>
      <c r="I2051" s="39"/>
      <c r="J2051" s="39"/>
      <c r="K2051" s="39" t="s">
        <v>6738</v>
      </c>
      <c r="L2051" s="39" t="s">
        <v>6739</v>
      </c>
      <c r="M2051" s="39" t="s">
        <v>2991</v>
      </c>
      <c r="N2051" s="39" t="s">
        <v>17</v>
      </c>
      <c r="O2051" s="39" t="s">
        <v>4383</v>
      </c>
      <c r="P2051" s="39" t="str">
        <f t="shared" si="31"/>
        <v>CCM Born Edifici Annex</v>
      </c>
      <c r="Q2051" s="39">
        <v>2</v>
      </c>
      <c r="R2051" s="68" t="s">
        <v>2</v>
      </c>
    </row>
    <row r="2052" spans="1:18" x14ac:dyDescent="0.3">
      <c r="A2052" s="67" t="s">
        <v>6643</v>
      </c>
      <c r="B2052" s="39" t="s">
        <v>4580</v>
      </c>
      <c r="C2052" s="39"/>
      <c r="D2052" s="39"/>
      <c r="E2052" s="39"/>
      <c r="F2052" s="39"/>
      <c r="G2052" s="39"/>
      <c r="H2052" s="39"/>
      <c r="I2052" s="39"/>
      <c r="J2052" s="39"/>
      <c r="K2052" s="39" t="s">
        <v>6782</v>
      </c>
      <c r="L2052" s="39" t="s">
        <v>6783</v>
      </c>
      <c r="M2052" s="39" t="s">
        <v>2991</v>
      </c>
      <c r="N2052" s="39" t="s">
        <v>17</v>
      </c>
      <c r="O2052" s="39" t="s">
        <v>4383</v>
      </c>
      <c r="P2052" s="39" t="str">
        <f t="shared" si="31"/>
        <v>CCM Born Edifici Annex</v>
      </c>
      <c r="Q2052" s="39">
        <v>1</v>
      </c>
      <c r="R2052" s="68" t="s">
        <v>2</v>
      </c>
    </row>
    <row r="2053" spans="1:18" x14ac:dyDescent="0.3">
      <c r="A2053" s="67" t="s">
        <v>6644</v>
      </c>
      <c r="B2053" s="39" t="s">
        <v>4581</v>
      </c>
      <c r="C2053" s="39"/>
      <c r="D2053" s="39"/>
      <c r="E2053" s="39"/>
      <c r="F2053" s="39"/>
      <c r="G2053" s="39"/>
      <c r="H2053" s="39"/>
      <c r="I2053" s="39"/>
      <c r="J2053" s="39"/>
      <c r="K2053" s="39" t="s">
        <v>640</v>
      </c>
      <c r="L2053" s="39" t="s">
        <v>641</v>
      </c>
      <c r="M2053" s="39" t="s">
        <v>2991</v>
      </c>
      <c r="N2053" s="39" t="s">
        <v>17</v>
      </c>
      <c r="O2053" s="39" t="s">
        <v>4383</v>
      </c>
      <c r="P2053" s="39" t="str">
        <f t="shared" si="31"/>
        <v>CCM Born Edifici Annex</v>
      </c>
      <c r="Q2053" s="39">
        <v>1</v>
      </c>
      <c r="R2053" s="68" t="s">
        <v>2</v>
      </c>
    </row>
    <row r="2054" spans="1:18" x14ac:dyDescent="0.3">
      <c r="A2054" s="67" t="s">
        <v>6645</v>
      </c>
      <c r="B2054" s="39" t="s">
        <v>4143</v>
      </c>
      <c r="C2054" s="39"/>
      <c r="D2054" s="39"/>
      <c r="E2054" s="39"/>
      <c r="F2054" s="39"/>
      <c r="G2054" s="39"/>
      <c r="H2054" s="39"/>
      <c r="I2054" s="39"/>
      <c r="J2054" s="39"/>
      <c r="K2054" s="39" t="s">
        <v>6736</v>
      </c>
      <c r="L2054" s="39" t="s">
        <v>6737</v>
      </c>
      <c r="M2054" s="39" t="s">
        <v>2991</v>
      </c>
      <c r="N2054" s="39" t="s">
        <v>17</v>
      </c>
      <c r="O2054" s="39" t="s">
        <v>4383</v>
      </c>
      <c r="P2054" s="39" t="str">
        <f t="shared" si="31"/>
        <v>CCM Born Edifici Annex</v>
      </c>
      <c r="Q2054" s="39">
        <v>1</v>
      </c>
      <c r="R2054" s="68" t="s">
        <v>2</v>
      </c>
    </row>
    <row r="2055" spans="1:18" x14ac:dyDescent="0.3">
      <c r="A2055" s="67" t="s">
        <v>6646</v>
      </c>
      <c r="B2055" s="39" t="s">
        <v>4582</v>
      </c>
      <c r="C2055" s="39"/>
      <c r="D2055" s="39"/>
      <c r="E2055" s="39"/>
      <c r="F2055" s="39"/>
      <c r="G2055" s="39"/>
      <c r="H2055" s="39"/>
      <c r="I2055" s="39"/>
      <c r="J2055" s="39"/>
      <c r="K2055" s="39" t="s">
        <v>633</v>
      </c>
      <c r="L2055" s="39" t="s">
        <v>634</v>
      </c>
      <c r="M2055" s="39" t="s">
        <v>2991</v>
      </c>
      <c r="N2055" s="39" t="s">
        <v>17</v>
      </c>
      <c r="O2055" s="39" t="s">
        <v>4383</v>
      </c>
      <c r="P2055" s="39" t="str">
        <f t="shared" si="31"/>
        <v>CCM Born Edifici Annex</v>
      </c>
      <c r="Q2055" s="39">
        <v>1</v>
      </c>
      <c r="R2055" s="68" t="s">
        <v>2</v>
      </c>
    </row>
    <row r="2056" spans="1:18" x14ac:dyDescent="0.3">
      <c r="A2056" s="67" t="s">
        <v>6647</v>
      </c>
      <c r="B2056" s="39" t="s">
        <v>4577</v>
      </c>
      <c r="C2056" s="39"/>
      <c r="D2056" s="39"/>
      <c r="E2056" s="39"/>
      <c r="F2056" s="39"/>
      <c r="G2056" s="39"/>
      <c r="H2056" s="39"/>
      <c r="I2056" s="39"/>
      <c r="J2056" s="39"/>
      <c r="K2056" s="39" t="s">
        <v>6738</v>
      </c>
      <c r="L2056" s="39" t="s">
        <v>6739</v>
      </c>
      <c r="M2056" s="39" t="s">
        <v>2991</v>
      </c>
      <c r="N2056" s="39" t="s">
        <v>17</v>
      </c>
      <c r="O2056" s="39" t="s">
        <v>4383</v>
      </c>
      <c r="P2056" s="39" t="str">
        <f t="shared" ref="P2056:P2088" si="32">_xlfn.XLOOKUP(O2056,$X$12:$X$14,$Z$12:$Z$14)</f>
        <v>CCM Born Edifici Annex</v>
      </c>
      <c r="Q2056" s="39">
        <v>12</v>
      </c>
      <c r="R2056" s="68" t="s">
        <v>2</v>
      </c>
    </row>
    <row r="2057" spans="1:18" x14ac:dyDescent="0.3">
      <c r="A2057" s="67" t="s">
        <v>6648</v>
      </c>
      <c r="B2057" s="39" t="s">
        <v>4583</v>
      </c>
      <c r="C2057" s="39"/>
      <c r="D2057" s="39"/>
      <c r="E2057" s="39"/>
      <c r="F2057" s="39"/>
      <c r="G2057" s="39"/>
      <c r="H2057" s="39"/>
      <c r="I2057" s="39"/>
      <c r="J2057" s="39"/>
      <c r="K2057" s="39" t="s">
        <v>1196</v>
      </c>
      <c r="L2057" s="39" t="s">
        <v>1197</v>
      </c>
      <c r="M2057" s="39" t="s">
        <v>3082</v>
      </c>
      <c r="N2057" s="39" t="s">
        <v>616</v>
      </c>
      <c r="O2057" s="39" t="s">
        <v>4383</v>
      </c>
      <c r="P2057" s="39" t="str">
        <f t="shared" si="32"/>
        <v>CCM Born Edifici Annex</v>
      </c>
      <c r="Q2057" s="39">
        <v>1</v>
      </c>
      <c r="R2057" s="68" t="s">
        <v>2</v>
      </c>
    </row>
    <row r="2058" spans="1:18" x14ac:dyDescent="0.3">
      <c r="A2058" s="67" t="s">
        <v>6649</v>
      </c>
      <c r="B2058" s="39" t="s">
        <v>4584</v>
      </c>
      <c r="C2058" s="39"/>
      <c r="D2058" s="39"/>
      <c r="E2058" s="39"/>
      <c r="F2058" s="39"/>
      <c r="G2058" s="39"/>
      <c r="H2058" s="39"/>
      <c r="I2058" s="39"/>
      <c r="J2058" s="39"/>
      <c r="K2058" s="39" t="s">
        <v>1196</v>
      </c>
      <c r="L2058" s="39" t="s">
        <v>1197</v>
      </c>
      <c r="M2058" s="39" t="s">
        <v>3082</v>
      </c>
      <c r="N2058" s="39" t="s">
        <v>616</v>
      </c>
      <c r="O2058" s="39" t="s">
        <v>4383</v>
      </c>
      <c r="P2058" s="39" t="str">
        <f t="shared" si="32"/>
        <v>CCM Born Edifici Annex</v>
      </c>
      <c r="Q2058" s="39">
        <v>1</v>
      </c>
      <c r="R2058" s="68" t="s">
        <v>2</v>
      </c>
    </row>
    <row r="2059" spans="1:18" x14ac:dyDescent="0.3">
      <c r="A2059" s="67" t="s">
        <v>6650</v>
      </c>
      <c r="B2059" s="39" t="s">
        <v>4584</v>
      </c>
      <c r="C2059" s="39"/>
      <c r="D2059" s="39"/>
      <c r="E2059" s="39"/>
      <c r="F2059" s="39"/>
      <c r="G2059" s="39"/>
      <c r="H2059" s="39"/>
      <c r="I2059" s="39"/>
      <c r="J2059" s="39"/>
      <c r="K2059" s="39" t="s">
        <v>1196</v>
      </c>
      <c r="L2059" s="39" t="s">
        <v>1197</v>
      </c>
      <c r="M2059" s="39" t="s">
        <v>3082</v>
      </c>
      <c r="N2059" s="39" t="s">
        <v>616</v>
      </c>
      <c r="O2059" s="39" t="s">
        <v>4383</v>
      </c>
      <c r="P2059" s="39" t="str">
        <f t="shared" si="32"/>
        <v>CCM Born Edifici Annex</v>
      </c>
      <c r="Q2059" s="39">
        <v>1</v>
      </c>
      <c r="R2059" s="68" t="s">
        <v>2</v>
      </c>
    </row>
    <row r="2060" spans="1:18" x14ac:dyDescent="0.3">
      <c r="A2060" s="67" t="s">
        <v>6651</v>
      </c>
      <c r="B2060" s="39" t="s">
        <v>4584</v>
      </c>
      <c r="C2060" s="39"/>
      <c r="D2060" s="39"/>
      <c r="E2060" s="39"/>
      <c r="F2060" s="39"/>
      <c r="G2060" s="39"/>
      <c r="H2060" s="39"/>
      <c r="I2060" s="39"/>
      <c r="J2060" s="39"/>
      <c r="K2060" s="39" t="s">
        <v>1196</v>
      </c>
      <c r="L2060" s="39" t="s">
        <v>1197</v>
      </c>
      <c r="M2060" s="39" t="s">
        <v>3082</v>
      </c>
      <c r="N2060" s="39" t="s">
        <v>616</v>
      </c>
      <c r="O2060" s="39" t="s">
        <v>4383</v>
      </c>
      <c r="P2060" s="39" t="str">
        <f t="shared" si="32"/>
        <v>CCM Born Edifici Annex</v>
      </c>
      <c r="Q2060" s="39">
        <v>1</v>
      </c>
      <c r="R2060" s="68" t="s">
        <v>2</v>
      </c>
    </row>
    <row r="2061" spans="1:18" x14ac:dyDescent="0.3">
      <c r="A2061" s="67" t="s">
        <v>6652</v>
      </c>
      <c r="B2061" s="39" t="s">
        <v>4585</v>
      </c>
      <c r="C2061" s="39"/>
      <c r="D2061" s="39"/>
      <c r="E2061" s="39"/>
      <c r="F2061" s="39"/>
      <c r="G2061" s="39"/>
      <c r="H2061" s="39"/>
      <c r="I2061" s="39"/>
      <c r="J2061" s="39"/>
      <c r="K2061" s="39" t="s">
        <v>1196</v>
      </c>
      <c r="L2061" s="39" t="s">
        <v>1197</v>
      </c>
      <c r="M2061" s="39" t="s">
        <v>3082</v>
      </c>
      <c r="N2061" s="39" t="s">
        <v>616</v>
      </c>
      <c r="O2061" s="39" t="s">
        <v>4383</v>
      </c>
      <c r="P2061" s="39" t="str">
        <f t="shared" si="32"/>
        <v>CCM Born Edifici Annex</v>
      </c>
      <c r="Q2061" s="39">
        <v>1</v>
      </c>
      <c r="R2061" s="68" t="s">
        <v>2</v>
      </c>
    </row>
    <row r="2062" spans="1:18" x14ac:dyDescent="0.3">
      <c r="A2062" s="67" t="s">
        <v>6653</v>
      </c>
      <c r="B2062" s="39" t="s">
        <v>4586</v>
      </c>
      <c r="C2062" s="39"/>
      <c r="D2062" s="39"/>
      <c r="E2062" s="39"/>
      <c r="F2062" s="39"/>
      <c r="G2062" s="39"/>
      <c r="H2062" s="39"/>
      <c r="I2062" s="39"/>
      <c r="J2062" s="39"/>
      <c r="K2062" s="39" t="s">
        <v>1450</v>
      </c>
      <c r="L2062" s="39" t="s">
        <v>1451</v>
      </c>
      <c r="M2062" s="39" t="s">
        <v>3082</v>
      </c>
      <c r="N2062" s="39" t="s">
        <v>616</v>
      </c>
      <c r="O2062" s="39" t="s">
        <v>4383</v>
      </c>
      <c r="P2062" s="39" t="str">
        <f t="shared" si="32"/>
        <v>CCM Born Edifici Annex</v>
      </c>
      <c r="Q2062" s="39">
        <v>1</v>
      </c>
      <c r="R2062" s="68" t="s">
        <v>2</v>
      </c>
    </row>
    <row r="2063" spans="1:18" x14ac:dyDescent="0.3">
      <c r="A2063" s="67" t="s">
        <v>6654</v>
      </c>
      <c r="B2063" s="39" t="s">
        <v>4587</v>
      </c>
      <c r="C2063" s="39"/>
      <c r="D2063" s="39"/>
      <c r="E2063" s="39"/>
      <c r="F2063" s="39"/>
      <c r="G2063" s="39"/>
      <c r="H2063" s="39"/>
      <c r="I2063" s="39"/>
      <c r="J2063" s="39"/>
      <c r="K2063" s="39" t="s">
        <v>6740</v>
      </c>
      <c r="L2063" s="39" t="s">
        <v>6741</v>
      </c>
      <c r="M2063" s="39" t="s">
        <v>2991</v>
      </c>
      <c r="N2063" s="39" t="s">
        <v>17</v>
      </c>
      <c r="O2063" s="39" t="s">
        <v>4383</v>
      </c>
      <c r="P2063" s="39" t="str">
        <f t="shared" si="32"/>
        <v>CCM Born Edifici Annex</v>
      </c>
      <c r="Q2063" s="39">
        <v>1</v>
      </c>
      <c r="R2063" s="68" t="s">
        <v>2</v>
      </c>
    </row>
    <row r="2064" spans="1:18" x14ac:dyDescent="0.3">
      <c r="A2064" s="67" t="s">
        <v>6655</v>
      </c>
      <c r="B2064" s="39" t="s">
        <v>4587</v>
      </c>
      <c r="C2064" s="39"/>
      <c r="D2064" s="39"/>
      <c r="E2064" s="39"/>
      <c r="F2064" s="39"/>
      <c r="G2064" s="39"/>
      <c r="H2064" s="39"/>
      <c r="I2064" s="39"/>
      <c r="J2064" s="39"/>
      <c r="K2064" s="39" t="s">
        <v>6740</v>
      </c>
      <c r="L2064" s="39" t="s">
        <v>6741</v>
      </c>
      <c r="M2064" s="39" t="s">
        <v>2991</v>
      </c>
      <c r="N2064" s="39" t="s">
        <v>17</v>
      </c>
      <c r="O2064" s="39" t="s">
        <v>4383</v>
      </c>
      <c r="P2064" s="39" t="str">
        <f t="shared" si="32"/>
        <v>CCM Born Edifici Annex</v>
      </c>
      <c r="Q2064" s="39">
        <v>1</v>
      </c>
      <c r="R2064" s="68" t="s">
        <v>2</v>
      </c>
    </row>
    <row r="2065" spans="1:18" x14ac:dyDescent="0.3">
      <c r="A2065" s="67" t="s">
        <v>6656</v>
      </c>
      <c r="B2065" s="39" t="s">
        <v>4587</v>
      </c>
      <c r="C2065" s="39"/>
      <c r="D2065" s="39"/>
      <c r="E2065" s="39"/>
      <c r="F2065" s="39"/>
      <c r="G2065" s="39"/>
      <c r="H2065" s="39"/>
      <c r="I2065" s="39"/>
      <c r="J2065" s="39"/>
      <c r="K2065" s="39" t="s">
        <v>6740</v>
      </c>
      <c r="L2065" s="39" t="s">
        <v>6741</v>
      </c>
      <c r="M2065" s="39" t="s">
        <v>2991</v>
      </c>
      <c r="N2065" s="39" t="s">
        <v>17</v>
      </c>
      <c r="O2065" s="39" t="s">
        <v>4383</v>
      </c>
      <c r="P2065" s="39" t="str">
        <f t="shared" si="32"/>
        <v>CCM Born Edifici Annex</v>
      </c>
      <c r="Q2065" s="39">
        <v>1</v>
      </c>
      <c r="R2065" s="68" t="s">
        <v>2</v>
      </c>
    </row>
    <row r="2066" spans="1:18" x14ac:dyDescent="0.3">
      <c r="A2066" s="67" t="s">
        <v>6657</v>
      </c>
      <c r="B2066" s="39" t="s">
        <v>4587</v>
      </c>
      <c r="C2066" s="39"/>
      <c r="D2066" s="39"/>
      <c r="E2066" s="39"/>
      <c r="F2066" s="39"/>
      <c r="G2066" s="39"/>
      <c r="H2066" s="39"/>
      <c r="I2066" s="39"/>
      <c r="J2066" s="39"/>
      <c r="K2066" s="39" t="s">
        <v>6740</v>
      </c>
      <c r="L2066" s="39" t="s">
        <v>6741</v>
      </c>
      <c r="M2066" s="39" t="s">
        <v>2991</v>
      </c>
      <c r="N2066" s="39" t="s">
        <v>17</v>
      </c>
      <c r="O2066" s="39" t="s">
        <v>4383</v>
      </c>
      <c r="P2066" s="39" t="str">
        <f t="shared" si="32"/>
        <v>CCM Born Edifici Annex</v>
      </c>
      <c r="Q2066" s="39">
        <v>1</v>
      </c>
      <c r="R2066" s="68" t="s">
        <v>2</v>
      </c>
    </row>
    <row r="2067" spans="1:18" x14ac:dyDescent="0.3">
      <c r="A2067" s="67" t="s">
        <v>6658</v>
      </c>
      <c r="B2067" s="39" t="s">
        <v>4587</v>
      </c>
      <c r="C2067" s="39"/>
      <c r="D2067" s="39"/>
      <c r="E2067" s="39"/>
      <c r="F2067" s="39"/>
      <c r="G2067" s="39"/>
      <c r="H2067" s="39"/>
      <c r="I2067" s="39"/>
      <c r="J2067" s="39"/>
      <c r="K2067" s="39" t="s">
        <v>6740</v>
      </c>
      <c r="L2067" s="39" t="s">
        <v>6741</v>
      </c>
      <c r="M2067" s="39" t="s">
        <v>2991</v>
      </c>
      <c r="N2067" s="39" t="s">
        <v>17</v>
      </c>
      <c r="O2067" s="39" t="s">
        <v>4383</v>
      </c>
      <c r="P2067" s="39" t="str">
        <f t="shared" si="32"/>
        <v>CCM Born Edifici Annex</v>
      </c>
      <c r="Q2067" s="39">
        <v>1</v>
      </c>
      <c r="R2067" s="68" t="s">
        <v>2</v>
      </c>
    </row>
    <row r="2068" spans="1:18" x14ac:dyDescent="0.3">
      <c r="A2068" s="67" t="s">
        <v>6659</v>
      </c>
      <c r="B2068" s="39" t="s">
        <v>4587</v>
      </c>
      <c r="C2068" s="39"/>
      <c r="D2068" s="39"/>
      <c r="E2068" s="39"/>
      <c r="F2068" s="39"/>
      <c r="G2068" s="39"/>
      <c r="H2068" s="39"/>
      <c r="I2068" s="39"/>
      <c r="J2068" s="39"/>
      <c r="K2068" s="39" t="s">
        <v>6740</v>
      </c>
      <c r="L2068" s="39" t="s">
        <v>6741</v>
      </c>
      <c r="M2068" s="39" t="s">
        <v>2991</v>
      </c>
      <c r="N2068" s="39" t="s">
        <v>17</v>
      </c>
      <c r="O2068" s="39" t="s">
        <v>4383</v>
      </c>
      <c r="P2068" s="39" t="str">
        <f t="shared" si="32"/>
        <v>CCM Born Edifici Annex</v>
      </c>
      <c r="Q2068" s="39">
        <v>1</v>
      </c>
      <c r="R2068" s="68" t="s">
        <v>2</v>
      </c>
    </row>
    <row r="2069" spans="1:18" x14ac:dyDescent="0.3">
      <c r="A2069" s="67" t="s">
        <v>6660</v>
      </c>
      <c r="B2069" s="39" t="s">
        <v>4587</v>
      </c>
      <c r="C2069" s="39"/>
      <c r="D2069" s="39"/>
      <c r="E2069" s="39"/>
      <c r="F2069" s="39"/>
      <c r="G2069" s="39"/>
      <c r="H2069" s="39"/>
      <c r="I2069" s="39"/>
      <c r="J2069" s="39"/>
      <c r="K2069" s="39" t="s">
        <v>6740</v>
      </c>
      <c r="L2069" s="39" t="s">
        <v>6741</v>
      </c>
      <c r="M2069" s="39" t="s">
        <v>2991</v>
      </c>
      <c r="N2069" s="39" t="s">
        <v>17</v>
      </c>
      <c r="O2069" s="39" t="s">
        <v>4383</v>
      </c>
      <c r="P2069" s="39" t="str">
        <f t="shared" si="32"/>
        <v>CCM Born Edifici Annex</v>
      </c>
      <c r="Q2069" s="39">
        <v>1</v>
      </c>
      <c r="R2069" s="68" t="s">
        <v>2</v>
      </c>
    </row>
    <row r="2070" spans="1:18" x14ac:dyDescent="0.3">
      <c r="A2070" s="67" t="s">
        <v>6661</v>
      </c>
      <c r="B2070" s="39" t="s">
        <v>4587</v>
      </c>
      <c r="C2070" s="39"/>
      <c r="D2070" s="39"/>
      <c r="E2070" s="39"/>
      <c r="F2070" s="39"/>
      <c r="G2070" s="39"/>
      <c r="H2070" s="39"/>
      <c r="I2070" s="39"/>
      <c r="J2070" s="39"/>
      <c r="K2070" s="39" t="s">
        <v>6740</v>
      </c>
      <c r="L2070" s="39" t="s">
        <v>6741</v>
      </c>
      <c r="M2070" s="39" t="s">
        <v>2991</v>
      </c>
      <c r="N2070" s="39" t="s">
        <v>17</v>
      </c>
      <c r="O2070" s="39" t="s">
        <v>4383</v>
      </c>
      <c r="P2070" s="39" t="str">
        <f t="shared" si="32"/>
        <v>CCM Born Edifici Annex</v>
      </c>
      <c r="Q2070" s="39">
        <v>1</v>
      </c>
      <c r="R2070" s="68" t="s">
        <v>2</v>
      </c>
    </row>
    <row r="2071" spans="1:18" x14ac:dyDescent="0.3">
      <c r="A2071" s="67" t="s">
        <v>6662</v>
      </c>
      <c r="B2071" s="39" t="s">
        <v>4588</v>
      </c>
      <c r="C2071" s="39"/>
      <c r="D2071" s="39"/>
      <c r="E2071" s="39"/>
      <c r="F2071" s="39"/>
      <c r="G2071" s="39"/>
      <c r="H2071" s="39"/>
      <c r="I2071" s="39"/>
      <c r="J2071" s="39"/>
      <c r="K2071" s="39" t="s">
        <v>6740</v>
      </c>
      <c r="L2071" s="39" t="s">
        <v>6741</v>
      </c>
      <c r="M2071" s="39" t="s">
        <v>2991</v>
      </c>
      <c r="N2071" s="39" t="s">
        <v>17</v>
      </c>
      <c r="O2071" s="39" t="s">
        <v>4383</v>
      </c>
      <c r="P2071" s="39" t="str">
        <f t="shared" si="32"/>
        <v>CCM Born Edifici Annex</v>
      </c>
      <c r="Q2071" s="39">
        <v>1</v>
      </c>
      <c r="R2071" s="68" t="s">
        <v>2</v>
      </c>
    </row>
    <row r="2072" spans="1:18" x14ac:dyDescent="0.3">
      <c r="A2072" s="67" t="s">
        <v>6663</v>
      </c>
      <c r="B2072" s="39" t="s">
        <v>4589</v>
      </c>
      <c r="C2072" s="39"/>
      <c r="D2072" s="39"/>
      <c r="E2072" s="39"/>
      <c r="F2072" s="39"/>
      <c r="G2072" s="39"/>
      <c r="H2072" s="39"/>
      <c r="I2072" s="39"/>
      <c r="J2072" s="39"/>
      <c r="K2072" s="39" t="s">
        <v>6740</v>
      </c>
      <c r="L2072" s="39" t="s">
        <v>6741</v>
      </c>
      <c r="M2072" s="39" t="s">
        <v>2991</v>
      </c>
      <c r="N2072" s="39" t="s">
        <v>17</v>
      </c>
      <c r="O2072" s="39" t="s">
        <v>4383</v>
      </c>
      <c r="P2072" s="39" t="str">
        <f t="shared" si="32"/>
        <v>CCM Born Edifici Annex</v>
      </c>
      <c r="Q2072" s="39">
        <v>1</v>
      </c>
      <c r="R2072" s="68" t="s">
        <v>2</v>
      </c>
    </row>
    <row r="2073" spans="1:18" x14ac:dyDescent="0.3">
      <c r="A2073" s="67" t="s">
        <v>6664</v>
      </c>
      <c r="B2073" s="39" t="s">
        <v>4590</v>
      </c>
      <c r="C2073" s="39"/>
      <c r="D2073" s="39"/>
      <c r="E2073" s="39"/>
      <c r="F2073" s="39"/>
      <c r="G2073" s="39"/>
      <c r="H2073" s="39"/>
      <c r="I2073" s="39"/>
      <c r="J2073" s="39"/>
      <c r="K2073" s="39" t="s">
        <v>6740</v>
      </c>
      <c r="L2073" s="39" t="s">
        <v>6741</v>
      </c>
      <c r="M2073" s="39" t="s">
        <v>2991</v>
      </c>
      <c r="N2073" s="39" t="s">
        <v>17</v>
      </c>
      <c r="O2073" s="39" t="s">
        <v>4383</v>
      </c>
      <c r="P2073" s="39" t="str">
        <f t="shared" si="32"/>
        <v>CCM Born Edifici Annex</v>
      </c>
      <c r="Q2073" s="39">
        <v>1</v>
      </c>
      <c r="R2073" s="68" t="s">
        <v>2</v>
      </c>
    </row>
    <row r="2074" spans="1:18" x14ac:dyDescent="0.3">
      <c r="A2074" s="67" t="s">
        <v>6665</v>
      </c>
      <c r="B2074" s="39" t="s">
        <v>4591</v>
      </c>
      <c r="C2074" s="39"/>
      <c r="D2074" s="39"/>
      <c r="E2074" s="39"/>
      <c r="F2074" s="39"/>
      <c r="G2074" s="39"/>
      <c r="H2074" s="39"/>
      <c r="I2074" s="39"/>
      <c r="J2074" s="39"/>
      <c r="K2074" s="39" t="s">
        <v>6740</v>
      </c>
      <c r="L2074" s="39" t="s">
        <v>6741</v>
      </c>
      <c r="M2074" s="39" t="s">
        <v>2991</v>
      </c>
      <c r="N2074" s="39" t="s">
        <v>17</v>
      </c>
      <c r="O2074" s="39" t="s">
        <v>4383</v>
      </c>
      <c r="P2074" s="39" t="str">
        <f t="shared" si="32"/>
        <v>CCM Born Edifici Annex</v>
      </c>
      <c r="Q2074" s="39">
        <v>1</v>
      </c>
      <c r="R2074" s="68" t="s">
        <v>2</v>
      </c>
    </row>
    <row r="2075" spans="1:18" x14ac:dyDescent="0.3">
      <c r="A2075" s="67" t="s">
        <v>6666</v>
      </c>
      <c r="B2075" s="39" t="s">
        <v>4592</v>
      </c>
      <c r="C2075" s="39"/>
      <c r="D2075" s="39"/>
      <c r="E2075" s="39"/>
      <c r="F2075" s="39"/>
      <c r="G2075" s="39"/>
      <c r="H2075" s="39"/>
      <c r="I2075" s="39"/>
      <c r="J2075" s="39"/>
      <c r="K2075" s="39" t="s">
        <v>6740</v>
      </c>
      <c r="L2075" s="39" t="s">
        <v>6741</v>
      </c>
      <c r="M2075" s="39" t="s">
        <v>2991</v>
      </c>
      <c r="N2075" s="39" t="s">
        <v>17</v>
      </c>
      <c r="O2075" s="39" t="s">
        <v>4383</v>
      </c>
      <c r="P2075" s="39" t="str">
        <f t="shared" si="32"/>
        <v>CCM Born Edifici Annex</v>
      </c>
      <c r="Q2075" s="39">
        <v>1</v>
      </c>
      <c r="R2075" s="68" t="s">
        <v>2</v>
      </c>
    </row>
    <row r="2076" spans="1:18" x14ac:dyDescent="0.3">
      <c r="A2076" s="67" t="s">
        <v>6667</v>
      </c>
      <c r="B2076" s="39" t="s">
        <v>4593</v>
      </c>
      <c r="C2076" s="39"/>
      <c r="D2076" s="39"/>
      <c r="E2076" s="39"/>
      <c r="F2076" s="39"/>
      <c r="G2076" s="39"/>
      <c r="H2076" s="39"/>
      <c r="I2076" s="39"/>
      <c r="J2076" s="39"/>
      <c r="K2076" s="39" t="s">
        <v>6740</v>
      </c>
      <c r="L2076" s="39" t="s">
        <v>6741</v>
      </c>
      <c r="M2076" s="39" t="s">
        <v>2991</v>
      </c>
      <c r="N2076" s="39" t="s">
        <v>17</v>
      </c>
      <c r="O2076" s="39" t="s">
        <v>4383</v>
      </c>
      <c r="P2076" s="39" t="str">
        <f t="shared" si="32"/>
        <v>CCM Born Edifici Annex</v>
      </c>
      <c r="Q2076" s="39">
        <v>1</v>
      </c>
      <c r="R2076" s="68" t="s">
        <v>2</v>
      </c>
    </row>
    <row r="2077" spans="1:18" x14ac:dyDescent="0.3">
      <c r="A2077" s="67" t="s">
        <v>6668</v>
      </c>
      <c r="B2077" s="39" t="s">
        <v>4594</v>
      </c>
      <c r="C2077" s="39"/>
      <c r="D2077" s="39"/>
      <c r="E2077" s="39"/>
      <c r="F2077" s="39"/>
      <c r="G2077" s="39"/>
      <c r="H2077" s="39"/>
      <c r="I2077" s="39"/>
      <c r="J2077" s="39"/>
      <c r="K2077" s="39" t="s">
        <v>6740</v>
      </c>
      <c r="L2077" s="39" t="s">
        <v>6741</v>
      </c>
      <c r="M2077" s="39" t="s">
        <v>2991</v>
      </c>
      <c r="N2077" s="39" t="s">
        <v>17</v>
      </c>
      <c r="O2077" s="39" t="s">
        <v>4383</v>
      </c>
      <c r="P2077" s="39" t="str">
        <f t="shared" si="32"/>
        <v>CCM Born Edifici Annex</v>
      </c>
      <c r="Q2077" s="39">
        <v>1</v>
      </c>
      <c r="R2077" s="68" t="s">
        <v>2</v>
      </c>
    </row>
    <row r="2078" spans="1:18" x14ac:dyDescent="0.3">
      <c r="A2078" s="67" t="s">
        <v>6669</v>
      </c>
      <c r="B2078" s="39" t="s">
        <v>4595</v>
      </c>
      <c r="C2078" s="39"/>
      <c r="D2078" s="39"/>
      <c r="E2078" s="39"/>
      <c r="F2078" s="39"/>
      <c r="G2078" s="39"/>
      <c r="H2078" s="39"/>
      <c r="I2078" s="39"/>
      <c r="J2078" s="39"/>
      <c r="K2078" s="39" t="s">
        <v>6740</v>
      </c>
      <c r="L2078" s="39" t="s">
        <v>6741</v>
      </c>
      <c r="M2078" s="39" t="s">
        <v>2991</v>
      </c>
      <c r="N2078" s="39" t="s">
        <v>17</v>
      </c>
      <c r="O2078" s="39" t="s">
        <v>4383</v>
      </c>
      <c r="P2078" s="39" t="str">
        <f t="shared" si="32"/>
        <v>CCM Born Edifici Annex</v>
      </c>
      <c r="Q2078" s="39">
        <v>1</v>
      </c>
      <c r="R2078" s="68" t="s">
        <v>2</v>
      </c>
    </row>
    <row r="2079" spans="1:18" x14ac:dyDescent="0.3">
      <c r="A2079" s="67" t="s">
        <v>6670</v>
      </c>
      <c r="B2079" s="39" t="s">
        <v>602</v>
      </c>
      <c r="C2079" s="39"/>
      <c r="D2079" s="39"/>
      <c r="E2079" s="39"/>
      <c r="F2079" s="39"/>
      <c r="G2079" s="39"/>
      <c r="H2079" s="39"/>
      <c r="I2079" s="39"/>
      <c r="J2079" s="39"/>
      <c r="K2079" s="39" t="s">
        <v>601</v>
      </c>
      <c r="L2079" s="39" t="s">
        <v>602</v>
      </c>
      <c r="M2079" s="39" t="s">
        <v>2973</v>
      </c>
      <c r="N2079" s="39" t="s">
        <v>335</v>
      </c>
      <c r="O2079" s="39" t="s">
        <v>4383</v>
      </c>
      <c r="P2079" s="39" t="str">
        <f t="shared" si="32"/>
        <v>CCM Born Edifici Annex</v>
      </c>
      <c r="Q2079" s="39">
        <v>1</v>
      </c>
      <c r="R2079" s="68" t="s">
        <v>2</v>
      </c>
    </row>
    <row r="2080" spans="1:18" x14ac:dyDescent="0.3">
      <c r="A2080" s="67" t="s">
        <v>6671</v>
      </c>
      <c r="B2080" s="39" t="s">
        <v>602</v>
      </c>
      <c r="C2080" s="39"/>
      <c r="D2080" s="39"/>
      <c r="E2080" s="39"/>
      <c r="F2080" s="39"/>
      <c r="G2080" s="39"/>
      <c r="H2080" s="39"/>
      <c r="I2080" s="39"/>
      <c r="J2080" s="39"/>
      <c r="K2080" s="39" t="s">
        <v>601</v>
      </c>
      <c r="L2080" s="39" t="s">
        <v>602</v>
      </c>
      <c r="M2080" s="39" t="s">
        <v>2973</v>
      </c>
      <c r="N2080" s="39" t="s">
        <v>335</v>
      </c>
      <c r="O2080" s="39" t="s">
        <v>2870</v>
      </c>
      <c r="P2080" s="39" t="str">
        <f t="shared" si="32"/>
        <v>CCM Born</v>
      </c>
      <c r="Q2080" s="39">
        <v>1</v>
      </c>
      <c r="R2080" s="68" t="s">
        <v>2</v>
      </c>
    </row>
    <row r="2081" spans="1:18" x14ac:dyDescent="0.3">
      <c r="A2081" s="67" t="s">
        <v>6672</v>
      </c>
      <c r="B2081" s="39" t="s">
        <v>385</v>
      </c>
      <c r="C2081" s="39"/>
      <c r="D2081" s="39"/>
      <c r="E2081" s="39"/>
      <c r="F2081" s="39"/>
      <c r="G2081" s="39"/>
      <c r="H2081" s="39"/>
      <c r="I2081" s="39"/>
      <c r="J2081" s="39"/>
      <c r="K2081" s="39" t="s">
        <v>384</v>
      </c>
      <c r="L2081" s="39" t="s">
        <v>385</v>
      </c>
      <c r="M2081" s="39" t="s">
        <v>2991</v>
      </c>
      <c r="N2081" s="39" t="s">
        <v>17</v>
      </c>
      <c r="O2081" s="39" t="s">
        <v>4383</v>
      </c>
      <c r="P2081" s="39" t="str">
        <f t="shared" si="32"/>
        <v>CCM Born Edifici Annex</v>
      </c>
      <c r="Q2081" s="39">
        <v>1</v>
      </c>
      <c r="R2081" s="68" t="s">
        <v>2</v>
      </c>
    </row>
    <row r="2082" spans="1:18" x14ac:dyDescent="0.3">
      <c r="A2082" s="67" t="s">
        <v>6673</v>
      </c>
      <c r="B2082" s="39" t="s">
        <v>385</v>
      </c>
      <c r="C2082" s="39"/>
      <c r="D2082" s="39"/>
      <c r="E2082" s="39"/>
      <c r="F2082" s="39"/>
      <c r="G2082" s="39"/>
      <c r="H2082" s="39"/>
      <c r="I2082" s="39"/>
      <c r="J2082" s="39"/>
      <c r="K2082" s="39" t="s">
        <v>384</v>
      </c>
      <c r="L2082" s="39" t="s">
        <v>385</v>
      </c>
      <c r="M2082" s="39" t="s">
        <v>2991</v>
      </c>
      <c r="N2082" s="39" t="s">
        <v>17</v>
      </c>
      <c r="O2082" s="39" t="s">
        <v>2870</v>
      </c>
      <c r="P2082" s="39" t="str">
        <f t="shared" si="32"/>
        <v>CCM Born</v>
      </c>
      <c r="Q2082" s="39">
        <v>1</v>
      </c>
      <c r="R2082" s="68" t="s">
        <v>2</v>
      </c>
    </row>
    <row r="2083" spans="1:18" x14ac:dyDescent="0.3">
      <c r="A2083" s="67" t="s">
        <v>6674</v>
      </c>
      <c r="B2083" s="39" t="s">
        <v>116</v>
      </c>
      <c r="C2083" s="39"/>
      <c r="D2083" s="39"/>
      <c r="E2083" s="39"/>
      <c r="F2083" s="39"/>
      <c r="G2083" s="39"/>
      <c r="H2083" s="39"/>
      <c r="I2083" s="39"/>
      <c r="J2083" s="39"/>
      <c r="K2083" s="39" t="s">
        <v>115</v>
      </c>
      <c r="L2083" s="39" t="s">
        <v>116</v>
      </c>
      <c r="M2083" s="39" t="s">
        <v>3088</v>
      </c>
      <c r="N2083" s="39" t="s">
        <v>114</v>
      </c>
      <c r="O2083" s="39" t="s">
        <v>4383</v>
      </c>
      <c r="P2083" s="39" t="str">
        <f t="shared" si="32"/>
        <v>CCM Born Edifici Annex</v>
      </c>
      <c r="Q2083" s="39">
        <v>1</v>
      </c>
      <c r="R2083" s="68" t="s">
        <v>2</v>
      </c>
    </row>
    <row r="2084" spans="1:18" x14ac:dyDescent="0.3">
      <c r="A2084" s="67" t="s">
        <v>6675</v>
      </c>
      <c r="B2084" s="39" t="s">
        <v>116</v>
      </c>
      <c r="C2084" s="39"/>
      <c r="D2084" s="39"/>
      <c r="E2084" s="39"/>
      <c r="F2084" s="39"/>
      <c r="G2084" s="39"/>
      <c r="H2084" s="39"/>
      <c r="I2084" s="39"/>
      <c r="J2084" s="39"/>
      <c r="K2084" s="39" t="s">
        <v>115</v>
      </c>
      <c r="L2084" s="39" t="s">
        <v>116</v>
      </c>
      <c r="M2084" s="39" t="s">
        <v>3088</v>
      </c>
      <c r="N2084" s="39" t="s">
        <v>114</v>
      </c>
      <c r="O2084" s="39" t="s">
        <v>2870</v>
      </c>
      <c r="P2084" s="39" t="str">
        <f t="shared" si="32"/>
        <v>CCM Born</v>
      </c>
      <c r="Q2084" s="39">
        <v>1</v>
      </c>
      <c r="R2084" s="68" t="s">
        <v>2</v>
      </c>
    </row>
    <row r="2085" spans="1:18" x14ac:dyDescent="0.3">
      <c r="A2085" s="67" t="s">
        <v>6676</v>
      </c>
      <c r="B2085" s="39" t="s">
        <v>521</v>
      </c>
      <c r="C2085" s="39"/>
      <c r="D2085" s="39"/>
      <c r="E2085" s="39"/>
      <c r="F2085" s="39"/>
      <c r="G2085" s="39"/>
      <c r="H2085" s="39"/>
      <c r="I2085" s="39"/>
      <c r="J2085" s="39"/>
      <c r="K2085" s="39" t="s">
        <v>520</v>
      </c>
      <c r="L2085" s="39" t="s">
        <v>521</v>
      </c>
      <c r="M2085" s="39" t="s">
        <v>2887</v>
      </c>
      <c r="N2085" s="39" t="s">
        <v>519</v>
      </c>
      <c r="O2085" s="39" t="s">
        <v>4383</v>
      </c>
      <c r="P2085" s="39" t="str">
        <f t="shared" si="32"/>
        <v>CCM Born Edifici Annex</v>
      </c>
      <c r="Q2085" s="39">
        <v>1</v>
      </c>
      <c r="R2085" s="68" t="s">
        <v>2</v>
      </c>
    </row>
    <row r="2086" spans="1:18" x14ac:dyDescent="0.3">
      <c r="A2086" s="67" t="s">
        <v>6677</v>
      </c>
      <c r="B2086" s="39" t="s">
        <v>521</v>
      </c>
      <c r="C2086" s="39"/>
      <c r="D2086" s="39"/>
      <c r="E2086" s="39"/>
      <c r="F2086" s="39"/>
      <c r="G2086" s="39"/>
      <c r="H2086" s="39"/>
      <c r="I2086" s="39"/>
      <c r="J2086" s="39"/>
      <c r="K2086" s="39" t="s">
        <v>520</v>
      </c>
      <c r="L2086" s="39" t="s">
        <v>521</v>
      </c>
      <c r="M2086" s="39" t="s">
        <v>2887</v>
      </c>
      <c r="N2086" s="39" t="s">
        <v>519</v>
      </c>
      <c r="O2086" s="39" t="s">
        <v>2870</v>
      </c>
      <c r="P2086" s="39" t="str">
        <f t="shared" si="32"/>
        <v>CCM Born</v>
      </c>
      <c r="Q2086" s="39">
        <v>1</v>
      </c>
      <c r="R2086" s="68" t="s">
        <v>2</v>
      </c>
    </row>
    <row r="2087" spans="1:18" x14ac:dyDescent="0.3">
      <c r="A2087" s="67" t="s">
        <v>6682</v>
      </c>
      <c r="B2087" s="39" t="s">
        <v>529</v>
      </c>
      <c r="C2087" s="39"/>
      <c r="D2087" s="39"/>
      <c r="E2087" s="39"/>
      <c r="F2087" s="39"/>
      <c r="G2087" s="39"/>
      <c r="H2087" s="39"/>
      <c r="I2087" s="39"/>
      <c r="J2087" s="39"/>
      <c r="K2087" s="39" t="s">
        <v>528</v>
      </c>
      <c r="L2087" s="39" t="s">
        <v>529</v>
      </c>
      <c r="M2087" s="39" t="s">
        <v>3088</v>
      </c>
      <c r="N2087" s="39" t="s">
        <v>114</v>
      </c>
      <c r="O2087" s="39" t="s">
        <v>4383</v>
      </c>
      <c r="P2087" s="39" t="str">
        <f t="shared" si="32"/>
        <v>CCM Born Edifici Annex</v>
      </c>
      <c r="Q2087" s="39">
        <v>1</v>
      </c>
      <c r="R2087" s="68" t="s">
        <v>2</v>
      </c>
    </row>
    <row r="2088" spans="1:18" x14ac:dyDescent="0.3">
      <c r="A2088" s="70" t="s">
        <v>6683</v>
      </c>
      <c r="B2088" s="71" t="s">
        <v>529</v>
      </c>
      <c r="C2088" s="71"/>
      <c r="D2088" s="71"/>
      <c r="E2088" s="71"/>
      <c r="F2088" s="71"/>
      <c r="G2088" s="71"/>
      <c r="H2088" s="71"/>
      <c r="I2088" s="71"/>
      <c r="J2088" s="71"/>
      <c r="K2088" s="71" t="s">
        <v>528</v>
      </c>
      <c r="L2088" s="71" t="s">
        <v>529</v>
      </c>
      <c r="M2088" s="71" t="s">
        <v>3088</v>
      </c>
      <c r="N2088" s="71" t="s">
        <v>114</v>
      </c>
      <c r="O2088" s="71" t="s">
        <v>2870</v>
      </c>
      <c r="P2088" s="71" t="str">
        <f t="shared" si="32"/>
        <v>CCM Born</v>
      </c>
      <c r="Q2088" s="71">
        <v>1</v>
      </c>
      <c r="R2088" s="72" t="s">
        <v>2</v>
      </c>
    </row>
  </sheetData>
  <sheetProtection formatCells="0" formatColumns="0" formatRows="0" insertColumns="0" insertRows="0" insertHyperlinks="0" deleteColumns="0" deleteRows="0" sort="0" autoFilter="0" pivotTables="0"/>
  <autoFilter ref="A6:R2088" xr:uid="{00000000-0001-0000-0000-000000000000}"/>
  <mergeCells count="1">
    <mergeCell ref="X7:Z10"/>
  </mergeCells>
  <conditionalFormatting sqref="K7:K1731 K1733:K2088">
    <cfRule type="containsText" dxfId="0" priority="1" operator="containsText" text="NA">
      <formula>NOT(ISERROR(SEARCH("NA",K7)))</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13"/>
  <sheetViews>
    <sheetView showGridLines="0" workbookViewId="0">
      <pane ySplit="3" topLeftCell="A98" activePane="bottomLeft" state="frozen"/>
      <selection pane="bottomLeft" activeCell="F11" sqref="F11"/>
    </sheetView>
  </sheetViews>
  <sheetFormatPr defaultColWidth="9" defaultRowHeight="13.95" customHeight="1" x14ac:dyDescent="0.3"/>
  <cols>
    <col min="1" max="1" width="15.33203125" customWidth="1"/>
    <col min="2" max="2" width="15.33203125" hidden="1" customWidth="1"/>
    <col min="3" max="3" width="13.6640625" customWidth="1"/>
    <col min="4" max="4" width="15.44140625" customWidth="1"/>
    <col min="5" max="5" width="18.33203125" hidden="1" customWidth="1"/>
    <col min="6" max="6" width="39.44140625" customWidth="1"/>
    <col min="7" max="7" width="20.6640625" hidden="1" customWidth="1"/>
    <col min="8" max="8" width="21.44140625" hidden="1" customWidth="1"/>
    <col min="9" max="9" width="60" customWidth="1"/>
    <col min="10" max="10" width="16.33203125" customWidth="1"/>
    <col min="11" max="11" width="11.6640625" customWidth="1"/>
    <col min="12" max="12" width="21.21875" customWidth="1"/>
    <col min="13" max="13" width="23.33203125" customWidth="1"/>
    <col min="14" max="14" width="25" customWidth="1"/>
    <col min="15" max="15" width="31.21875" customWidth="1"/>
    <col min="16" max="16" width="26.44140625" customWidth="1"/>
    <col min="17" max="18" width="16.6640625" customWidth="1"/>
  </cols>
  <sheetData>
    <row r="1" spans="1:18" ht="49.95" customHeight="1" x14ac:dyDescent="0.3">
      <c r="A1" s="136"/>
      <c r="B1" s="137"/>
      <c r="C1" s="137"/>
      <c r="D1" s="137"/>
      <c r="E1" s="137"/>
      <c r="F1" s="137"/>
      <c r="G1" s="137"/>
      <c r="H1" s="137"/>
      <c r="I1" s="137"/>
      <c r="J1" s="137"/>
      <c r="K1" s="137"/>
      <c r="L1" s="137"/>
      <c r="M1" s="137"/>
      <c r="N1" s="137"/>
      <c r="O1" s="137"/>
      <c r="P1" s="137"/>
      <c r="Q1" s="137"/>
      <c r="R1" s="138"/>
    </row>
    <row r="2" spans="1:18" ht="30" customHeight="1" x14ac:dyDescent="0.3">
      <c r="A2" s="132" t="s">
        <v>2840</v>
      </c>
      <c r="B2" s="133"/>
      <c r="C2" s="133"/>
      <c r="D2" s="133" t="s">
        <v>3</v>
      </c>
      <c r="E2" s="134"/>
      <c r="F2" s="133"/>
      <c r="G2" s="133"/>
      <c r="H2" s="133"/>
      <c r="I2" s="134"/>
      <c r="J2" s="133"/>
      <c r="K2" s="133"/>
      <c r="L2" s="133"/>
      <c r="M2" s="134"/>
      <c r="N2" s="133"/>
      <c r="O2" s="133"/>
      <c r="P2" s="133"/>
      <c r="Q2" s="134"/>
      <c r="R2" s="135"/>
    </row>
    <row r="3" spans="1:18" ht="52.05" customHeight="1" x14ac:dyDescent="0.3">
      <c r="A3" s="13" t="s">
        <v>4</v>
      </c>
      <c r="B3" s="13" t="s">
        <v>5</v>
      </c>
      <c r="C3" s="28" t="s">
        <v>2847</v>
      </c>
      <c r="D3" s="13" t="s">
        <v>6</v>
      </c>
      <c r="E3" s="28" t="s">
        <v>2848</v>
      </c>
      <c r="F3" s="13" t="s">
        <v>2849</v>
      </c>
      <c r="G3" s="13" t="s">
        <v>6695</v>
      </c>
      <c r="H3" s="13" t="s">
        <v>2841</v>
      </c>
      <c r="I3" s="28" t="s">
        <v>6696</v>
      </c>
      <c r="J3" s="13" t="s">
        <v>9</v>
      </c>
      <c r="K3" s="13" t="s">
        <v>2842</v>
      </c>
      <c r="L3" s="13" t="s">
        <v>10</v>
      </c>
      <c r="M3" s="13" t="s">
        <v>11</v>
      </c>
      <c r="N3" s="13" t="s">
        <v>4</v>
      </c>
      <c r="O3" s="13" t="s">
        <v>12</v>
      </c>
      <c r="P3" s="13" t="s">
        <v>13</v>
      </c>
      <c r="Q3" s="13" t="s">
        <v>2852</v>
      </c>
      <c r="R3" s="13" t="s">
        <v>6697</v>
      </c>
    </row>
    <row r="4" spans="1:18" ht="19.95" customHeight="1" x14ac:dyDescent="0.3">
      <c r="A4" s="1" t="s">
        <v>14</v>
      </c>
      <c r="B4" s="14" t="s">
        <v>15</v>
      </c>
      <c r="C4" s="14" t="s">
        <v>16</v>
      </c>
      <c r="D4" s="14" t="s">
        <v>17</v>
      </c>
      <c r="E4" s="14" t="s">
        <v>18</v>
      </c>
      <c r="F4" s="14" t="s">
        <v>19</v>
      </c>
      <c r="G4" s="14" t="s">
        <v>20</v>
      </c>
      <c r="H4" s="14" t="s">
        <v>21</v>
      </c>
      <c r="I4" s="14" t="s">
        <v>22</v>
      </c>
      <c r="J4" s="14" t="s">
        <v>23</v>
      </c>
      <c r="K4" s="14"/>
      <c r="L4" s="14" t="s">
        <v>24</v>
      </c>
      <c r="M4" s="14" t="s">
        <v>12</v>
      </c>
      <c r="N4" s="14" t="s">
        <v>25</v>
      </c>
      <c r="O4" s="14" t="s">
        <v>26</v>
      </c>
      <c r="P4" s="14" t="s">
        <v>27</v>
      </c>
      <c r="Q4" s="89">
        <f>_xlfn.XLOOKUP(H4,Tasques!H:H,Tasques!Q:Q)</f>
        <v>0</v>
      </c>
      <c r="R4" s="4"/>
    </row>
    <row r="5" spans="1:18" ht="19.95" customHeight="1" x14ac:dyDescent="0.3">
      <c r="A5" s="2" t="s">
        <v>14</v>
      </c>
      <c r="B5" s="15" t="s">
        <v>15</v>
      </c>
      <c r="C5" s="15" t="s">
        <v>16</v>
      </c>
      <c r="D5" s="15" t="s">
        <v>17</v>
      </c>
      <c r="E5" s="15" t="s">
        <v>28</v>
      </c>
      <c r="F5" s="15" t="s">
        <v>29</v>
      </c>
      <c r="G5" s="15" t="s">
        <v>30</v>
      </c>
      <c r="H5" s="15" t="s">
        <v>31</v>
      </c>
      <c r="I5" s="15" t="s">
        <v>22</v>
      </c>
      <c r="J5" s="15" t="s">
        <v>23</v>
      </c>
      <c r="K5" s="15"/>
      <c r="L5" s="15" t="s">
        <v>24</v>
      </c>
      <c r="M5" s="15" t="s">
        <v>12</v>
      </c>
      <c r="N5" s="15" t="s">
        <v>25</v>
      </c>
      <c r="O5" s="15" t="s">
        <v>26</v>
      </c>
      <c r="P5" s="15" t="s">
        <v>27</v>
      </c>
      <c r="Q5" s="90">
        <f>_xlfn.XLOOKUP(H5,Tasques!H:H,Tasques!Q:Q)</f>
        <v>0</v>
      </c>
      <c r="R5" s="5"/>
    </row>
    <row r="6" spans="1:18" ht="19.95" customHeight="1" x14ac:dyDescent="0.3">
      <c r="A6" s="2" t="s">
        <v>14</v>
      </c>
      <c r="B6" s="15" t="s">
        <v>15</v>
      </c>
      <c r="C6" s="15" t="s">
        <v>16</v>
      </c>
      <c r="D6" s="15" t="s">
        <v>17</v>
      </c>
      <c r="E6" s="15" t="s">
        <v>32</v>
      </c>
      <c r="F6" s="15" t="s">
        <v>33</v>
      </c>
      <c r="G6" s="15" t="s">
        <v>30</v>
      </c>
      <c r="H6" s="15" t="s">
        <v>34</v>
      </c>
      <c r="I6" s="15" t="s">
        <v>22</v>
      </c>
      <c r="J6" s="15" t="s">
        <v>23</v>
      </c>
      <c r="K6" s="15"/>
      <c r="L6" s="15" t="s">
        <v>24</v>
      </c>
      <c r="M6" s="15" t="s">
        <v>12</v>
      </c>
      <c r="N6" s="15" t="s">
        <v>25</v>
      </c>
      <c r="O6" s="15" t="s">
        <v>26</v>
      </c>
      <c r="P6" s="15" t="s">
        <v>27</v>
      </c>
      <c r="Q6" s="90">
        <f>_xlfn.XLOOKUP(H6,Tasques!H:H,Tasques!Q:Q)</f>
        <v>0</v>
      </c>
      <c r="R6" s="5"/>
    </row>
    <row r="7" spans="1:18" ht="19.95" customHeight="1" x14ac:dyDescent="0.3">
      <c r="A7" s="2" t="s">
        <v>14</v>
      </c>
      <c r="B7" s="15" t="s">
        <v>15</v>
      </c>
      <c r="C7" s="15" t="s">
        <v>16</v>
      </c>
      <c r="D7" s="15" t="s">
        <v>17</v>
      </c>
      <c r="E7" s="15" t="s">
        <v>35</v>
      </c>
      <c r="F7" s="15" t="s">
        <v>36</v>
      </c>
      <c r="G7" s="15" t="s">
        <v>37</v>
      </c>
      <c r="H7" s="15" t="s">
        <v>38</v>
      </c>
      <c r="I7" s="15" t="s">
        <v>22</v>
      </c>
      <c r="J7" s="15" t="s">
        <v>23</v>
      </c>
      <c r="K7" s="15"/>
      <c r="L7" s="15" t="s">
        <v>24</v>
      </c>
      <c r="M7" s="15" t="s">
        <v>12</v>
      </c>
      <c r="N7" s="15" t="s">
        <v>25</v>
      </c>
      <c r="O7" s="15" t="s">
        <v>26</v>
      </c>
      <c r="P7" s="15" t="s">
        <v>27</v>
      </c>
      <c r="Q7" s="90">
        <f>_xlfn.XLOOKUP(H7,Tasques!H:H,Tasques!Q:Q)</f>
        <v>0</v>
      </c>
      <c r="R7" s="5"/>
    </row>
    <row r="8" spans="1:18" ht="19.95" customHeight="1" x14ac:dyDescent="0.3">
      <c r="A8" s="2" t="s">
        <v>14</v>
      </c>
      <c r="B8" s="15" t="s">
        <v>15</v>
      </c>
      <c r="C8" s="15" t="s">
        <v>16</v>
      </c>
      <c r="D8" s="15" t="s">
        <v>17</v>
      </c>
      <c r="E8" s="15" t="s">
        <v>39</v>
      </c>
      <c r="F8" s="15" t="s">
        <v>40</v>
      </c>
      <c r="G8" s="15" t="s">
        <v>41</v>
      </c>
      <c r="H8" s="15" t="s">
        <v>42</v>
      </c>
      <c r="I8" s="15" t="s">
        <v>22</v>
      </c>
      <c r="J8" s="15" t="s">
        <v>23</v>
      </c>
      <c r="K8" s="15"/>
      <c r="L8" s="15" t="s">
        <v>24</v>
      </c>
      <c r="M8" s="15" t="s">
        <v>12</v>
      </c>
      <c r="N8" s="15" t="s">
        <v>25</v>
      </c>
      <c r="O8" s="15" t="s">
        <v>26</v>
      </c>
      <c r="P8" s="15" t="s">
        <v>27</v>
      </c>
      <c r="Q8" s="90">
        <f>_xlfn.XLOOKUP(H8,Tasques!H:H,Tasques!Q:Q)</f>
        <v>0</v>
      </c>
      <c r="R8" s="5"/>
    </row>
    <row r="9" spans="1:18" ht="19.95" customHeight="1" x14ac:dyDescent="0.3">
      <c r="A9" s="2" t="s">
        <v>14</v>
      </c>
      <c r="B9" s="15" t="s">
        <v>15</v>
      </c>
      <c r="C9" s="15" t="s">
        <v>16</v>
      </c>
      <c r="D9" s="15" t="s">
        <v>17</v>
      </c>
      <c r="E9" s="15" t="s">
        <v>43</v>
      </c>
      <c r="F9" s="15" t="s">
        <v>44</v>
      </c>
      <c r="G9" s="15" t="s">
        <v>45</v>
      </c>
      <c r="H9" s="15" t="s">
        <v>46</v>
      </c>
      <c r="I9" s="15" t="s">
        <v>22</v>
      </c>
      <c r="J9" s="15" t="s">
        <v>23</v>
      </c>
      <c r="K9" s="15"/>
      <c r="L9" s="15" t="s">
        <v>24</v>
      </c>
      <c r="M9" s="15" t="s">
        <v>12</v>
      </c>
      <c r="N9" s="15" t="s">
        <v>25</v>
      </c>
      <c r="O9" s="15" t="s">
        <v>26</v>
      </c>
      <c r="P9" s="15" t="s">
        <v>27</v>
      </c>
      <c r="Q9" s="90">
        <f>_xlfn.XLOOKUP(H9,Tasques!H:H,Tasques!Q:Q)</f>
        <v>0</v>
      </c>
      <c r="R9" s="5"/>
    </row>
    <row r="10" spans="1:18" ht="19.95" customHeight="1" x14ac:dyDescent="0.3">
      <c r="A10" s="2" t="s">
        <v>14</v>
      </c>
      <c r="B10" s="15" t="s">
        <v>15</v>
      </c>
      <c r="C10" s="15" t="s">
        <v>16</v>
      </c>
      <c r="D10" s="15" t="s">
        <v>17</v>
      </c>
      <c r="E10" s="15" t="s">
        <v>47</v>
      </c>
      <c r="F10" s="15" t="s">
        <v>48</v>
      </c>
      <c r="G10" s="15" t="s">
        <v>49</v>
      </c>
      <c r="H10" s="15" t="s">
        <v>50</v>
      </c>
      <c r="I10" s="15" t="s">
        <v>22</v>
      </c>
      <c r="J10" s="15" t="s">
        <v>23</v>
      </c>
      <c r="K10" s="15"/>
      <c r="L10" s="15" t="s">
        <v>24</v>
      </c>
      <c r="M10" s="15" t="s">
        <v>12</v>
      </c>
      <c r="N10" s="15" t="s">
        <v>25</v>
      </c>
      <c r="O10" s="15" t="s">
        <v>26</v>
      </c>
      <c r="P10" s="15" t="s">
        <v>27</v>
      </c>
      <c r="Q10" s="90">
        <f>_xlfn.XLOOKUP(H10,Tasques!H:H,Tasques!Q:Q)</f>
        <v>0</v>
      </c>
      <c r="R10" s="5"/>
    </row>
    <row r="11" spans="1:18" ht="19.95" customHeight="1" x14ac:dyDescent="0.3">
      <c r="A11" s="7" t="s">
        <v>14</v>
      </c>
      <c r="B11" s="20" t="s">
        <v>51</v>
      </c>
      <c r="C11" s="20" t="s">
        <v>52</v>
      </c>
      <c r="D11" s="20" t="s">
        <v>53</v>
      </c>
      <c r="E11" s="20" t="s">
        <v>54</v>
      </c>
      <c r="F11" s="20" t="s">
        <v>55</v>
      </c>
      <c r="G11" s="20" t="s">
        <v>56</v>
      </c>
      <c r="H11" s="20" t="s">
        <v>57</v>
      </c>
      <c r="I11" s="20" t="s">
        <v>58</v>
      </c>
      <c r="J11" s="20" t="s">
        <v>23</v>
      </c>
      <c r="K11" s="20"/>
      <c r="L11" s="20" t="s">
        <v>59</v>
      </c>
      <c r="M11" s="20" t="s">
        <v>12</v>
      </c>
      <c r="N11" s="20" t="s">
        <v>25</v>
      </c>
      <c r="O11" s="20" t="s">
        <v>60</v>
      </c>
      <c r="P11" s="20" t="s">
        <v>27</v>
      </c>
      <c r="Q11" s="94">
        <f>_xlfn.XLOOKUP(H11,Tasques!H:H,Tasques!Q:Q)</f>
        <v>0</v>
      </c>
      <c r="R11" s="8"/>
    </row>
    <row r="12" spans="1:18" ht="19.95" customHeight="1" x14ac:dyDescent="0.3">
      <c r="A12" s="3" t="s">
        <v>61</v>
      </c>
      <c r="B12" s="16" t="s">
        <v>62</v>
      </c>
      <c r="C12" s="16" t="s">
        <v>63</v>
      </c>
      <c r="D12" s="16" t="s">
        <v>64</v>
      </c>
      <c r="E12" s="16" t="s">
        <v>65</v>
      </c>
      <c r="F12" s="16" t="s">
        <v>66</v>
      </c>
      <c r="G12" s="16" t="s">
        <v>67</v>
      </c>
      <c r="H12" s="16" t="s">
        <v>68</v>
      </c>
      <c r="I12" s="16" t="s">
        <v>69</v>
      </c>
      <c r="J12" s="16" t="s">
        <v>23</v>
      </c>
      <c r="K12" s="16"/>
      <c r="L12" s="16" t="s">
        <v>70</v>
      </c>
      <c r="M12" s="16" t="s">
        <v>12</v>
      </c>
      <c r="N12" s="16" t="s">
        <v>25</v>
      </c>
      <c r="O12" s="16" t="s">
        <v>71</v>
      </c>
      <c r="P12" s="16" t="s">
        <v>72</v>
      </c>
      <c r="Q12" s="91">
        <f>_xlfn.XLOOKUP(H12,Tasques!H:H,Tasques!Q:Q)</f>
        <v>900</v>
      </c>
      <c r="R12" s="6"/>
    </row>
    <row r="13" spans="1:18" ht="19.95" customHeight="1" x14ac:dyDescent="0.3">
      <c r="A13" s="3" t="s">
        <v>61</v>
      </c>
      <c r="B13" s="16" t="s">
        <v>62</v>
      </c>
      <c r="C13" s="16" t="s">
        <v>63</v>
      </c>
      <c r="D13" s="16" t="s">
        <v>64</v>
      </c>
      <c r="E13" s="16" t="s">
        <v>65</v>
      </c>
      <c r="F13" s="16" t="s">
        <v>66</v>
      </c>
      <c r="G13" s="16" t="s">
        <v>67</v>
      </c>
      <c r="H13" s="16" t="s">
        <v>73</v>
      </c>
      <c r="I13" s="16" t="s">
        <v>74</v>
      </c>
      <c r="J13" s="16" t="s">
        <v>23</v>
      </c>
      <c r="K13" s="16"/>
      <c r="L13" s="16" t="s">
        <v>70</v>
      </c>
      <c r="M13" s="16" t="s">
        <v>12</v>
      </c>
      <c r="N13" s="16" t="s">
        <v>25</v>
      </c>
      <c r="O13" s="16" t="s">
        <v>71</v>
      </c>
      <c r="P13" s="16" t="s">
        <v>72</v>
      </c>
      <c r="Q13" s="91">
        <f>_xlfn.XLOOKUP(H13,Tasques!H:H,Tasques!Q:Q)</f>
        <v>900</v>
      </c>
      <c r="R13" s="6"/>
    </row>
    <row r="14" spans="1:18" ht="19.95" customHeight="1" x14ac:dyDescent="0.3">
      <c r="A14" s="3" t="s">
        <v>61</v>
      </c>
      <c r="B14" s="16" t="s">
        <v>62</v>
      </c>
      <c r="C14" s="16" t="s">
        <v>63</v>
      </c>
      <c r="D14" s="16" t="s">
        <v>64</v>
      </c>
      <c r="E14" s="16" t="s">
        <v>65</v>
      </c>
      <c r="F14" s="16" t="s">
        <v>66</v>
      </c>
      <c r="G14" s="16" t="s">
        <v>67</v>
      </c>
      <c r="H14" s="16" t="s">
        <v>75</v>
      </c>
      <c r="I14" s="16" t="s">
        <v>76</v>
      </c>
      <c r="J14" s="16" t="s">
        <v>23</v>
      </c>
      <c r="K14" s="16"/>
      <c r="L14" s="16" t="s">
        <v>70</v>
      </c>
      <c r="M14" s="16" t="s">
        <v>12</v>
      </c>
      <c r="N14" s="16" t="s">
        <v>25</v>
      </c>
      <c r="O14" s="16" t="s">
        <v>71</v>
      </c>
      <c r="P14" s="16" t="s">
        <v>72</v>
      </c>
      <c r="Q14" s="91">
        <f>_xlfn.XLOOKUP(H14,Tasques!H:H,Tasques!Q:Q)</f>
        <v>900</v>
      </c>
      <c r="R14" s="6"/>
    </row>
    <row r="15" spans="1:18" ht="19.95" customHeight="1" x14ac:dyDescent="0.3">
      <c r="A15" s="3" t="s">
        <v>61</v>
      </c>
      <c r="B15" s="16" t="s">
        <v>62</v>
      </c>
      <c r="C15" s="16" t="s">
        <v>63</v>
      </c>
      <c r="D15" s="16" t="s">
        <v>64</v>
      </c>
      <c r="E15" s="16" t="s">
        <v>65</v>
      </c>
      <c r="F15" s="16" t="s">
        <v>66</v>
      </c>
      <c r="G15" s="16" t="s">
        <v>67</v>
      </c>
      <c r="H15" s="16" t="s">
        <v>77</v>
      </c>
      <c r="I15" s="16" t="s">
        <v>78</v>
      </c>
      <c r="J15" s="16" t="s">
        <v>23</v>
      </c>
      <c r="K15" s="16"/>
      <c r="L15" s="16" t="s">
        <v>70</v>
      </c>
      <c r="M15" s="16" t="s">
        <v>12</v>
      </c>
      <c r="N15" s="16" t="s">
        <v>25</v>
      </c>
      <c r="O15" s="16" t="s">
        <v>71</v>
      </c>
      <c r="P15" s="16" t="s">
        <v>72</v>
      </c>
      <c r="Q15" s="91">
        <f>_xlfn.XLOOKUP(H15,Tasques!H:H,Tasques!Q:Q)</f>
        <v>900</v>
      </c>
      <c r="R15" s="6"/>
    </row>
    <row r="16" spans="1:18" ht="19.95" customHeight="1" x14ac:dyDescent="0.3">
      <c r="A16" s="3" t="s">
        <v>61</v>
      </c>
      <c r="B16" s="16" t="s">
        <v>62</v>
      </c>
      <c r="C16" s="16" t="s">
        <v>63</v>
      </c>
      <c r="D16" s="16" t="s">
        <v>64</v>
      </c>
      <c r="E16" s="16" t="s">
        <v>65</v>
      </c>
      <c r="F16" s="16" t="s">
        <v>66</v>
      </c>
      <c r="G16" s="16" t="s">
        <v>67</v>
      </c>
      <c r="H16" s="16" t="s">
        <v>79</v>
      </c>
      <c r="I16" s="16" t="s">
        <v>80</v>
      </c>
      <c r="J16" s="16" t="s">
        <v>23</v>
      </c>
      <c r="K16" s="16"/>
      <c r="L16" s="16" t="s">
        <v>70</v>
      </c>
      <c r="M16" s="16" t="s">
        <v>12</v>
      </c>
      <c r="N16" s="16" t="s">
        <v>25</v>
      </c>
      <c r="O16" s="16" t="s">
        <v>71</v>
      </c>
      <c r="P16" s="16" t="s">
        <v>72</v>
      </c>
      <c r="Q16" s="91">
        <f>_xlfn.XLOOKUP(H16,Tasques!H:H,Tasques!Q:Q)</f>
        <v>900</v>
      </c>
      <c r="R16" s="6"/>
    </row>
    <row r="17" spans="1:18" ht="19.95" customHeight="1" x14ac:dyDescent="0.3">
      <c r="A17" s="3" t="s">
        <v>61</v>
      </c>
      <c r="B17" s="16" t="s">
        <v>62</v>
      </c>
      <c r="C17" s="16" t="s">
        <v>63</v>
      </c>
      <c r="D17" s="16" t="s">
        <v>64</v>
      </c>
      <c r="E17" s="16" t="s">
        <v>65</v>
      </c>
      <c r="F17" s="16" t="s">
        <v>66</v>
      </c>
      <c r="G17" s="16" t="s">
        <v>67</v>
      </c>
      <c r="H17" s="16" t="s">
        <v>81</v>
      </c>
      <c r="I17" s="16" t="s">
        <v>82</v>
      </c>
      <c r="J17" s="16" t="s">
        <v>23</v>
      </c>
      <c r="K17" s="16"/>
      <c r="L17" s="16" t="s">
        <v>70</v>
      </c>
      <c r="M17" s="16" t="s">
        <v>12</v>
      </c>
      <c r="N17" s="16" t="s">
        <v>25</v>
      </c>
      <c r="O17" s="16" t="s">
        <v>71</v>
      </c>
      <c r="P17" s="16" t="s">
        <v>72</v>
      </c>
      <c r="Q17" s="91">
        <f>_xlfn.XLOOKUP(H17,Tasques!H:H,Tasques!Q:Q)</f>
        <v>900</v>
      </c>
      <c r="R17" s="6"/>
    </row>
    <row r="18" spans="1:18" ht="19.95" customHeight="1" x14ac:dyDescent="0.3">
      <c r="A18" s="3" t="s">
        <v>61</v>
      </c>
      <c r="B18" s="16" t="s">
        <v>62</v>
      </c>
      <c r="C18" s="16" t="s">
        <v>63</v>
      </c>
      <c r="D18" s="16" t="s">
        <v>64</v>
      </c>
      <c r="E18" s="16" t="s">
        <v>65</v>
      </c>
      <c r="F18" s="16" t="s">
        <v>66</v>
      </c>
      <c r="G18" s="16" t="s">
        <v>67</v>
      </c>
      <c r="H18" s="16" t="s">
        <v>83</v>
      </c>
      <c r="I18" s="16" t="s">
        <v>84</v>
      </c>
      <c r="J18" s="16" t="s">
        <v>23</v>
      </c>
      <c r="K18" s="16"/>
      <c r="L18" s="16" t="s">
        <v>70</v>
      </c>
      <c r="M18" s="16" t="s">
        <v>12</v>
      </c>
      <c r="N18" s="16" t="s">
        <v>25</v>
      </c>
      <c r="O18" s="16" t="s">
        <v>71</v>
      </c>
      <c r="P18" s="16" t="s">
        <v>72</v>
      </c>
      <c r="Q18" s="91">
        <f>_xlfn.XLOOKUP(H18,Tasques!H:H,Tasques!Q:Q)</f>
        <v>900</v>
      </c>
      <c r="R18" s="6"/>
    </row>
    <row r="19" spans="1:18" ht="19.95" customHeight="1" x14ac:dyDescent="0.3">
      <c r="A19" s="3" t="s">
        <v>61</v>
      </c>
      <c r="B19" s="16" t="s">
        <v>62</v>
      </c>
      <c r="C19" s="16" t="s">
        <v>63</v>
      </c>
      <c r="D19" s="16" t="s">
        <v>64</v>
      </c>
      <c r="E19" s="16" t="s">
        <v>65</v>
      </c>
      <c r="F19" s="16" t="s">
        <v>66</v>
      </c>
      <c r="G19" s="16" t="s">
        <v>67</v>
      </c>
      <c r="H19" s="16" t="s">
        <v>85</v>
      </c>
      <c r="I19" s="16" t="s">
        <v>86</v>
      </c>
      <c r="J19" s="16" t="s">
        <v>23</v>
      </c>
      <c r="K19" s="16"/>
      <c r="L19" s="16" t="s">
        <v>70</v>
      </c>
      <c r="M19" s="16" t="s">
        <v>12</v>
      </c>
      <c r="N19" s="16" t="s">
        <v>25</v>
      </c>
      <c r="O19" s="16" t="s">
        <v>71</v>
      </c>
      <c r="P19" s="16" t="s">
        <v>72</v>
      </c>
      <c r="Q19" s="91">
        <f>_xlfn.XLOOKUP(H19,Tasques!H:H,Tasques!Q:Q)</f>
        <v>900</v>
      </c>
      <c r="R19" s="6"/>
    </row>
    <row r="20" spans="1:18" ht="19.95" customHeight="1" x14ac:dyDescent="0.3">
      <c r="A20" s="9" t="s">
        <v>61</v>
      </c>
      <c r="B20" s="21" t="s">
        <v>87</v>
      </c>
      <c r="C20" s="21" t="s">
        <v>88</v>
      </c>
      <c r="D20" s="21" t="s">
        <v>89</v>
      </c>
      <c r="E20" s="21" t="s">
        <v>90</v>
      </c>
      <c r="F20" s="21" t="s">
        <v>91</v>
      </c>
      <c r="G20" s="21" t="s">
        <v>92</v>
      </c>
      <c r="H20" s="21" t="s">
        <v>93</v>
      </c>
      <c r="I20" s="21" t="s">
        <v>94</v>
      </c>
      <c r="J20" s="21" t="s">
        <v>23</v>
      </c>
      <c r="K20" s="21"/>
      <c r="L20" s="21" t="s">
        <v>70</v>
      </c>
      <c r="M20" s="21" t="s">
        <v>12</v>
      </c>
      <c r="N20" s="21" t="s">
        <v>25</v>
      </c>
      <c r="O20" s="21" t="s">
        <v>95</v>
      </c>
      <c r="P20" s="21" t="s">
        <v>96</v>
      </c>
      <c r="Q20" s="92">
        <f>_xlfn.XLOOKUP(H20,Tasques!H:H,Tasques!Q:Q)</f>
        <v>10800</v>
      </c>
      <c r="R20" s="10"/>
    </row>
    <row r="21" spans="1:18" ht="19.95" customHeight="1" x14ac:dyDescent="0.3">
      <c r="A21" s="9" t="s">
        <v>61</v>
      </c>
      <c r="B21" s="21" t="s">
        <v>87</v>
      </c>
      <c r="C21" s="21" t="s">
        <v>88</v>
      </c>
      <c r="D21" s="21" t="s">
        <v>89</v>
      </c>
      <c r="E21" s="21" t="s">
        <v>90</v>
      </c>
      <c r="F21" s="21" t="s">
        <v>91</v>
      </c>
      <c r="G21" s="21" t="s">
        <v>92</v>
      </c>
      <c r="H21" s="21" t="s">
        <v>97</v>
      </c>
      <c r="I21" s="21" t="s">
        <v>98</v>
      </c>
      <c r="J21" s="21" t="s">
        <v>23</v>
      </c>
      <c r="K21" s="21"/>
      <c r="L21" s="21" t="s">
        <v>70</v>
      </c>
      <c r="M21" s="21" t="s">
        <v>12</v>
      </c>
      <c r="N21" s="21" t="s">
        <v>25</v>
      </c>
      <c r="O21" s="21" t="s">
        <v>95</v>
      </c>
      <c r="P21" s="21" t="s">
        <v>96</v>
      </c>
      <c r="Q21" s="92">
        <f>_xlfn.XLOOKUP(H21,Tasques!H:H,Tasques!Q:Q)</f>
        <v>10800</v>
      </c>
      <c r="R21" s="10"/>
    </row>
    <row r="22" spans="1:18" ht="19.95" customHeight="1" x14ac:dyDescent="0.3">
      <c r="A22" s="9" t="s">
        <v>61</v>
      </c>
      <c r="B22" s="21" t="s">
        <v>87</v>
      </c>
      <c r="C22" s="21" t="s">
        <v>88</v>
      </c>
      <c r="D22" s="21" t="s">
        <v>17</v>
      </c>
      <c r="E22" s="21" t="s">
        <v>99</v>
      </c>
      <c r="F22" s="21" t="s">
        <v>100</v>
      </c>
      <c r="G22" s="21" t="s">
        <v>101</v>
      </c>
      <c r="H22" s="21" t="s">
        <v>102</v>
      </c>
      <c r="I22" s="21" t="s">
        <v>94</v>
      </c>
      <c r="J22" s="21" t="s">
        <v>23</v>
      </c>
      <c r="K22" s="21"/>
      <c r="L22" s="21" t="s">
        <v>70</v>
      </c>
      <c r="M22" s="21" t="s">
        <v>12</v>
      </c>
      <c r="N22" s="21" t="s">
        <v>25</v>
      </c>
      <c r="O22" s="21" t="s">
        <v>95</v>
      </c>
      <c r="P22" s="21" t="s">
        <v>96</v>
      </c>
      <c r="Q22" s="92">
        <f>_xlfn.XLOOKUP(H22,Tasques!H:H,Tasques!Q:Q)</f>
        <v>14400</v>
      </c>
      <c r="R22" s="10"/>
    </row>
    <row r="23" spans="1:18" ht="19.95" customHeight="1" x14ac:dyDescent="0.3">
      <c r="A23" s="9" t="s">
        <v>61</v>
      </c>
      <c r="B23" s="21" t="s">
        <v>87</v>
      </c>
      <c r="C23" s="21" t="s">
        <v>88</v>
      </c>
      <c r="D23" s="21" t="s">
        <v>17</v>
      </c>
      <c r="E23" s="21" t="s">
        <v>99</v>
      </c>
      <c r="F23" s="21" t="s">
        <v>100</v>
      </c>
      <c r="G23" s="21" t="s">
        <v>101</v>
      </c>
      <c r="H23" s="21" t="s">
        <v>103</v>
      </c>
      <c r="I23" s="21" t="s">
        <v>98</v>
      </c>
      <c r="J23" s="21" t="s">
        <v>23</v>
      </c>
      <c r="K23" s="21"/>
      <c r="L23" s="21" t="s">
        <v>70</v>
      </c>
      <c r="M23" s="21" t="s">
        <v>12</v>
      </c>
      <c r="N23" s="21" t="s">
        <v>25</v>
      </c>
      <c r="O23" s="21" t="s">
        <v>95</v>
      </c>
      <c r="P23" s="21" t="s">
        <v>96</v>
      </c>
      <c r="Q23" s="92">
        <f>_xlfn.XLOOKUP(H23,Tasques!H:H,Tasques!Q:Q)</f>
        <v>10800</v>
      </c>
      <c r="R23" s="10"/>
    </row>
    <row r="24" spans="1:18" ht="19.95" customHeight="1" x14ac:dyDescent="0.3">
      <c r="A24" s="3" t="s">
        <v>14</v>
      </c>
      <c r="B24" s="16" t="s">
        <v>104</v>
      </c>
      <c r="C24" s="16" t="s">
        <v>105</v>
      </c>
      <c r="D24" s="16" t="s">
        <v>89</v>
      </c>
      <c r="E24" s="16" t="s">
        <v>90</v>
      </c>
      <c r="F24" s="16" t="s">
        <v>91</v>
      </c>
      <c r="G24" s="16" t="s">
        <v>106</v>
      </c>
      <c r="H24" s="16" t="s">
        <v>107</v>
      </c>
      <c r="I24" s="16" t="s">
        <v>108</v>
      </c>
      <c r="J24" s="16" t="s">
        <v>23</v>
      </c>
      <c r="K24" s="16"/>
      <c r="L24" s="16" t="s">
        <v>109</v>
      </c>
      <c r="M24" s="16" t="s">
        <v>12</v>
      </c>
      <c r="N24" s="16" t="s">
        <v>25</v>
      </c>
      <c r="O24" s="16" t="s">
        <v>110</v>
      </c>
      <c r="P24" s="16" t="s">
        <v>27</v>
      </c>
      <c r="Q24" s="91">
        <f>_xlfn.XLOOKUP(H24,Tasques!H:H,Tasques!Q:Q)</f>
        <v>0</v>
      </c>
      <c r="R24" s="6"/>
    </row>
    <row r="25" spans="1:18" ht="19.95" customHeight="1" x14ac:dyDescent="0.3">
      <c r="A25" s="3" t="s">
        <v>14</v>
      </c>
      <c r="B25" s="16" t="s">
        <v>104</v>
      </c>
      <c r="C25" s="16" t="s">
        <v>105</v>
      </c>
      <c r="D25" s="16" t="s">
        <v>17</v>
      </c>
      <c r="E25" s="16" t="s">
        <v>99</v>
      </c>
      <c r="F25" s="16" t="s">
        <v>100</v>
      </c>
      <c r="G25" s="16" t="s">
        <v>106</v>
      </c>
      <c r="H25" s="16" t="s">
        <v>111</v>
      </c>
      <c r="I25" s="16" t="s">
        <v>108</v>
      </c>
      <c r="J25" s="16" t="s">
        <v>23</v>
      </c>
      <c r="K25" s="16"/>
      <c r="L25" s="16" t="s">
        <v>109</v>
      </c>
      <c r="M25" s="16" t="s">
        <v>12</v>
      </c>
      <c r="N25" s="16" t="s">
        <v>25</v>
      </c>
      <c r="O25" s="16" t="s">
        <v>110</v>
      </c>
      <c r="P25" s="16" t="s">
        <v>27</v>
      </c>
      <c r="Q25" s="91">
        <f>_xlfn.XLOOKUP(H25,Tasques!H:H,Tasques!Q:Q)</f>
        <v>0</v>
      </c>
      <c r="R25" s="6"/>
    </row>
    <row r="26" spans="1:18" ht="19.95" customHeight="1" x14ac:dyDescent="0.3">
      <c r="A26" s="9" t="s">
        <v>61</v>
      </c>
      <c r="B26" s="21" t="s">
        <v>112</v>
      </c>
      <c r="C26" s="21" t="s">
        <v>113</v>
      </c>
      <c r="D26" s="21" t="s">
        <v>114</v>
      </c>
      <c r="E26" s="21" t="s">
        <v>115</v>
      </c>
      <c r="F26" s="21" t="s">
        <v>116</v>
      </c>
      <c r="G26" s="21" t="s">
        <v>117</v>
      </c>
      <c r="H26" s="21" t="s">
        <v>118</v>
      </c>
      <c r="I26" s="21" t="s">
        <v>119</v>
      </c>
      <c r="J26" s="21" t="s">
        <v>23</v>
      </c>
      <c r="K26" s="21"/>
      <c r="L26" s="21" t="s">
        <v>120</v>
      </c>
      <c r="M26" s="21" t="s">
        <v>12</v>
      </c>
      <c r="N26" s="21" t="s">
        <v>25</v>
      </c>
      <c r="O26" s="21" t="s">
        <v>121</v>
      </c>
      <c r="P26" s="21" t="s">
        <v>122</v>
      </c>
      <c r="Q26" s="92">
        <f>_xlfn.XLOOKUP(H26,Tasques!H:H,Tasques!Q:Q)</f>
        <v>0</v>
      </c>
      <c r="R26" s="10"/>
    </row>
    <row r="27" spans="1:18" ht="19.95" customHeight="1" x14ac:dyDescent="0.3">
      <c r="A27" s="3" t="s">
        <v>61</v>
      </c>
      <c r="B27" s="16" t="s">
        <v>123</v>
      </c>
      <c r="C27" s="16" t="s">
        <v>124</v>
      </c>
      <c r="D27" s="16" t="s">
        <v>89</v>
      </c>
      <c r="E27" s="16" t="s">
        <v>90</v>
      </c>
      <c r="F27" s="16" t="s">
        <v>91</v>
      </c>
      <c r="G27" s="16" t="s">
        <v>125</v>
      </c>
      <c r="H27" s="16" t="s">
        <v>126</v>
      </c>
      <c r="I27" s="16" t="s">
        <v>127</v>
      </c>
      <c r="J27" s="16" t="s">
        <v>23</v>
      </c>
      <c r="K27" s="16"/>
      <c r="L27" s="16" t="s">
        <v>120</v>
      </c>
      <c r="M27" s="16" t="s">
        <v>12</v>
      </c>
      <c r="N27" s="16" t="s">
        <v>25</v>
      </c>
      <c r="O27" s="16" t="s">
        <v>95</v>
      </c>
      <c r="P27" s="16" t="s">
        <v>128</v>
      </c>
      <c r="Q27" s="91">
        <f>_xlfn.XLOOKUP(H27,Tasques!H:H,Tasques!Q:Q)</f>
        <v>10800</v>
      </c>
      <c r="R27" s="6"/>
    </row>
    <row r="28" spans="1:18" ht="19.95" customHeight="1" x14ac:dyDescent="0.3">
      <c r="A28" s="3" t="s">
        <v>61</v>
      </c>
      <c r="B28" s="16" t="s">
        <v>123</v>
      </c>
      <c r="C28" s="16" t="s">
        <v>124</v>
      </c>
      <c r="D28" s="16" t="s">
        <v>17</v>
      </c>
      <c r="E28" s="16" t="s">
        <v>99</v>
      </c>
      <c r="F28" s="16" t="s">
        <v>100</v>
      </c>
      <c r="G28" s="16" t="s">
        <v>129</v>
      </c>
      <c r="H28" s="16" t="s">
        <v>130</v>
      </c>
      <c r="I28" s="16" t="s">
        <v>131</v>
      </c>
      <c r="J28" s="16" t="s">
        <v>23</v>
      </c>
      <c r="K28" s="16"/>
      <c r="L28" s="16" t="s">
        <v>120</v>
      </c>
      <c r="M28" s="16" t="s">
        <v>12</v>
      </c>
      <c r="N28" s="16" t="s">
        <v>25</v>
      </c>
      <c r="O28" s="16" t="s">
        <v>95</v>
      </c>
      <c r="P28" s="16" t="s">
        <v>128</v>
      </c>
      <c r="Q28" s="91">
        <f>_xlfn.XLOOKUP(H28,Tasques!H:H,Tasques!Q:Q)</f>
        <v>28800</v>
      </c>
      <c r="R28" s="6"/>
    </row>
    <row r="29" spans="1:18" ht="19.95" customHeight="1" x14ac:dyDescent="0.3">
      <c r="A29" s="3" t="s">
        <v>61</v>
      </c>
      <c r="B29" s="16" t="s">
        <v>123</v>
      </c>
      <c r="C29" s="16" t="s">
        <v>124</v>
      </c>
      <c r="D29" s="16" t="s">
        <v>89</v>
      </c>
      <c r="E29" s="16" t="s">
        <v>132</v>
      </c>
      <c r="F29" s="16" t="s">
        <v>133</v>
      </c>
      <c r="G29" s="16" t="s">
        <v>134</v>
      </c>
      <c r="H29" s="16" t="s">
        <v>135</v>
      </c>
      <c r="I29" s="16" t="s">
        <v>136</v>
      </c>
      <c r="J29" s="16" t="s">
        <v>23</v>
      </c>
      <c r="K29" s="16"/>
      <c r="L29" s="16" t="s">
        <v>120</v>
      </c>
      <c r="M29" s="16" t="s">
        <v>12</v>
      </c>
      <c r="N29" s="16" t="s">
        <v>25</v>
      </c>
      <c r="O29" s="16" t="s">
        <v>95</v>
      </c>
      <c r="P29" s="16" t="s">
        <v>128</v>
      </c>
      <c r="Q29" s="91">
        <f>_xlfn.XLOOKUP(H29,Tasques!H:H,Tasques!Q:Q)</f>
        <v>936</v>
      </c>
      <c r="R29" s="6"/>
    </row>
    <row r="30" spans="1:18" ht="19.95" customHeight="1" x14ac:dyDescent="0.3">
      <c r="A30" s="9" t="s">
        <v>61</v>
      </c>
      <c r="B30" s="21" t="s">
        <v>137</v>
      </c>
      <c r="C30" s="21" t="s">
        <v>138</v>
      </c>
      <c r="D30" s="21" t="s">
        <v>139</v>
      </c>
      <c r="E30" s="21" t="s">
        <v>140</v>
      </c>
      <c r="F30" s="21" t="s">
        <v>141</v>
      </c>
      <c r="G30" s="21" t="s">
        <v>142</v>
      </c>
      <c r="H30" s="21" t="s">
        <v>143</v>
      </c>
      <c r="I30" s="21" t="s">
        <v>144</v>
      </c>
      <c r="J30" s="21" t="s">
        <v>23</v>
      </c>
      <c r="K30" s="21"/>
      <c r="L30" s="21" t="s">
        <v>120</v>
      </c>
      <c r="M30" s="21" t="s">
        <v>145</v>
      </c>
      <c r="N30" s="21" t="s">
        <v>25</v>
      </c>
      <c r="O30" s="21" t="s">
        <v>146</v>
      </c>
      <c r="P30" s="21" t="s">
        <v>147</v>
      </c>
      <c r="Q30" s="92">
        <f>_xlfn.XLOOKUP(H30,Tasques!H:H,Tasques!Q:Q)</f>
        <v>7200</v>
      </c>
      <c r="R30" s="10"/>
    </row>
    <row r="31" spans="1:18" ht="19.95" customHeight="1" x14ac:dyDescent="0.3">
      <c r="A31" s="9" t="s">
        <v>61</v>
      </c>
      <c r="B31" s="21" t="s">
        <v>137</v>
      </c>
      <c r="C31" s="21" t="s">
        <v>138</v>
      </c>
      <c r="D31" s="21" t="s">
        <v>139</v>
      </c>
      <c r="E31" s="21" t="s">
        <v>140</v>
      </c>
      <c r="F31" s="21" t="s">
        <v>141</v>
      </c>
      <c r="G31" s="21" t="s">
        <v>142</v>
      </c>
      <c r="H31" s="21" t="s">
        <v>148</v>
      </c>
      <c r="I31" s="21" t="s">
        <v>149</v>
      </c>
      <c r="J31" s="21" t="s">
        <v>23</v>
      </c>
      <c r="K31" s="21"/>
      <c r="L31" s="21" t="s">
        <v>120</v>
      </c>
      <c r="M31" s="21" t="s">
        <v>145</v>
      </c>
      <c r="N31" s="21" t="s">
        <v>25</v>
      </c>
      <c r="O31" s="21" t="s">
        <v>146</v>
      </c>
      <c r="P31" s="21" t="s">
        <v>147</v>
      </c>
      <c r="Q31" s="92">
        <f>_xlfn.XLOOKUP(H31,Tasques!H:H,Tasques!Q:Q)</f>
        <v>7200</v>
      </c>
      <c r="R31" s="10"/>
    </row>
    <row r="32" spans="1:18" ht="19.95" customHeight="1" x14ac:dyDescent="0.3">
      <c r="A32" s="9" t="s">
        <v>61</v>
      </c>
      <c r="B32" s="21" t="s">
        <v>137</v>
      </c>
      <c r="C32" s="21" t="s">
        <v>138</v>
      </c>
      <c r="D32" s="21" t="s">
        <v>139</v>
      </c>
      <c r="E32" s="21" t="s">
        <v>140</v>
      </c>
      <c r="F32" s="21" t="s">
        <v>141</v>
      </c>
      <c r="G32" s="21" t="s">
        <v>142</v>
      </c>
      <c r="H32" s="21" t="s">
        <v>150</v>
      </c>
      <c r="I32" s="21" t="s">
        <v>151</v>
      </c>
      <c r="J32" s="21" t="s">
        <v>23</v>
      </c>
      <c r="K32" s="21"/>
      <c r="L32" s="21" t="s">
        <v>120</v>
      </c>
      <c r="M32" s="21" t="s">
        <v>145</v>
      </c>
      <c r="N32" s="21" t="s">
        <v>25</v>
      </c>
      <c r="O32" s="21" t="s">
        <v>146</v>
      </c>
      <c r="P32" s="21" t="s">
        <v>147</v>
      </c>
      <c r="Q32" s="92">
        <f>_xlfn.XLOOKUP(H32,Tasques!H:H,Tasques!Q:Q)</f>
        <v>7200</v>
      </c>
      <c r="R32" s="10"/>
    </row>
    <row r="33" spans="1:18" ht="19.95" customHeight="1" x14ac:dyDescent="0.3">
      <c r="A33" s="9" t="s">
        <v>61</v>
      </c>
      <c r="B33" s="21" t="s">
        <v>137</v>
      </c>
      <c r="C33" s="21" t="s">
        <v>138</v>
      </c>
      <c r="D33" s="21" t="s">
        <v>139</v>
      </c>
      <c r="E33" s="21" t="s">
        <v>140</v>
      </c>
      <c r="F33" s="21" t="s">
        <v>141</v>
      </c>
      <c r="G33" s="21" t="s">
        <v>142</v>
      </c>
      <c r="H33" s="21" t="s">
        <v>152</v>
      </c>
      <c r="I33" s="21" t="s">
        <v>153</v>
      </c>
      <c r="J33" s="21" t="s">
        <v>23</v>
      </c>
      <c r="K33" s="21"/>
      <c r="L33" s="21" t="s">
        <v>120</v>
      </c>
      <c r="M33" s="21" t="s">
        <v>145</v>
      </c>
      <c r="N33" s="21" t="s">
        <v>25</v>
      </c>
      <c r="O33" s="21" t="s">
        <v>146</v>
      </c>
      <c r="P33" s="21" t="s">
        <v>147</v>
      </c>
      <c r="Q33" s="92">
        <f>_xlfn.XLOOKUP(H33,Tasques!H:H,Tasques!Q:Q)</f>
        <v>7200</v>
      </c>
      <c r="R33" s="10"/>
    </row>
    <row r="34" spans="1:18" ht="19.95" customHeight="1" x14ac:dyDescent="0.3">
      <c r="A34" s="9" t="s">
        <v>61</v>
      </c>
      <c r="B34" s="21" t="s">
        <v>137</v>
      </c>
      <c r="C34" s="21" t="s">
        <v>138</v>
      </c>
      <c r="D34" s="21" t="s">
        <v>139</v>
      </c>
      <c r="E34" s="21" t="s">
        <v>154</v>
      </c>
      <c r="F34" s="21" t="s">
        <v>155</v>
      </c>
      <c r="G34" s="21" t="s">
        <v>156</v>
      </c>
      <c r="H34" s="21" t="s">
        <v>157</v>
      </c>
      <c r="I34" s="21" t="s">
        <v>158</v>
      </c>
      <c r="J34" s="21" t="s">
        <v>23</v>
      </c>
      <c r="K34" s="21"/>
      <c r="L34" s="21" t="s">
        <v>120</v>
      </c>
      <c r="M34" s="21" t="s">
        <v>145</v>
      </c>
      <c r="N34" s="21" t="s">
        <v>25</v>
      </c>
      <c r="O34" s="21" t="s">
        <v>146</v>
      </c>
      <c r="P34" s="21" t="s">
        <v>147</v>
      </c>
      <c r="Q34" s="92">
        <f>_xlfn.XLOOKUP(H34,Tasques!H:H,Tasques!Q:Q)</f>
        <v>360</v>
      </c>
      <c r="R34" s="10"/>
    </row>
    <row r="35" spans="1:18" ht="19.95" customHeight="1" x14ac:dyDescent="0.3">
      <c r="A35" s="9" t="s">
        <v>61</v>
      </c>
      <c r="B35" s="21" t="s">
        <v>137</v>
      </c>
      <c r="C35" s="21" t="s">
        <v>138</v>
      </c>
      <c r="D35" s="21" t="s">
        <v>139</v>
      </c>
      <c r="E35" s="21" t="s">
        <v>154</v>
      </c>
      <c r="F35" s="21" t="s">
        <v>155</v>
      </c>
      <c r="G35" s="21" t="s">
        <v>156</v>
      </c>
      <c r="H35" s="21" t="s">
        <v>159</v>
      </c>
      <c r="I35" s="21" t="s">
        <v>160</v>
      </c>
      <c r="J35" s="21" t="s">
        <v>23</v>
      </c>
      <c r="K35" s="21"/>
      <c r="L35" s="21" t="s">
        <v>120</v>
      </c>
      <c r="M35" s="21" t="s">
        <v>145</v>
      </c>
      <c r="N35" s="21" t="s">
        <v>25</v>
      </c>
      <c r="O35" s="21" t="s">
        <v>146</v>
      </c>
      <c r="P35" s="21" t="s">
        <v>147</v>
      </c>
      <c r="Q35" s="92">
        <f>_xlfn.XLOOKUP(H35,Tasques!H:H,Tasques!Q:Q)</f>
        <v>360</v>
      </c>
      <c r="R35" s="10"/>
    </row>
    <row r="36" spans="1:18" ht="19.95" customHeight="1" x14ac:dyDescent="0.3">
      <c r="A36" s="9" t="s">
        <v>61</v>
      </c>
      <c r="B36" s="21" t="s">
        <v>137</v>
      </c>
      <c r="C36" s="21" t="s">
        <v>138</v>
      </c>
      <c r="D36" s="21" t="s">
        <v>139</v>
      </c>
      <c r="E36" s="21" t="s">
        <v>154</v>
      </c>
      <c r="F36" s="21" t="s">
        <v>155</v>
      </c>
      <c r="G36" s="21" t="s">
        <v>156</v>
      </c>
      <c r="H36" s="21" t="s">
        <v>161</v>
      </c>
      <c r="I36" s="21" t="s">
        <v>162</v>
      </c>
      <c r="J36" s="21" t="s">
        <v>23</v>
      </c>
      <c r="K36" s="21"/>
      <c r="L36" s="21" t="s">
        <v>120</v>
      </c>
      <c r="M36" s="21" t="s">
        <v>145</v>
      </c>
      <c r="N36" s="21" t="s">
        <v>25</v>
      </c>
      <c r="O36" s="21" t="s">
        <v>146</v>
      </c>
      <c r="P36" s="21" t="s">
        <v>147</v>
      </c>
      <c r="Q36" s="92">
        <f>_xlfn.XLOOKUP(H36,Tasques!H:H,Tasques!Q:Q)</f>
        <v>360</v>
      </c>
      <c r="R36" s="10"/>
    </row>
    <row r="37" spans="1:18" ht="19.95" customHeight="1" x14ac:dyDescent="0.3">
      <c r="A37" s="9" t="s">
        <v>61</v>
      </c>
      <c r="B37" s="21" t="s">
        <v>137</v>
      </c>
      <c r="C37" s="21" t="s">
        <v>138</v>
      </c>
      <c r="D37" s="21" t="s">
        <v>139</v>
      </c>
      <c r="E37" s="21" t="s">
        <v>154</v>
      </c>
      <c r="F37" s="21" t="s">
        <v>155</v>
      </c>
      <c r="G37" s="21" t="s">
        <v>156</v>
      </c>
      <c r="H37" s="21" t="s">
        <v>163</v>
      </c>
      <c r="I37" s="21" t="s">
        <v>164</v>
      </c>
      <c r="J37" s="21" t="s">
        <v>23</v>
      </c>
      <c r="K37" s="21"/>
      <c r="L37" s="21" t="s">
        <v>120</v>
      </c>
      <c r="M37" s="21" t="s">
        <v>145</v>
      </c>
      <c r="N37" s="21" t="s">
        <v>25</v>
      </c>
      <c r="O37" s="21" t="s">
        <v>146</v>
      </c>
      <c r="P37" s="21" t="s">
        <v>147</v>
      </c>
      <c r="Q37" s="92">
        <f>_xlfn.XLOOKUP(H37,Tasques!H:H,Tasques!Q:Q)</f>
        <v>360</v>
      </c>
      <c r="R37" s="10"/>
    </row>
    <row r="38" spans="1:18" ht="19.95" customHeight="1" x14ac:dyDescent="0.3">
      <c r="A38" s="9" t="s">
        <v>61</v>
      </c>
      <c r="B38" s="21" t="s">
        <v>137</v>
      </c>
      <c r="C38" s="21" t="s">
        <v>138</v>
      </c>
      <c r="D38" s="21" t="s">
        <v>139</v>
      </c>
      <c r="E38" s="21" t="s">
        <v>154</v>
      </c>
      <c r="F38" s="21" t="s">
        <v>155</v>
      </c>
      <c r="G38" s="21" t="s">
        <v>156</v>
      </c>
      <c r="H38" s="21" t="s">
        <v>165</v>
      </c>
      <c r="I38" s="21" t="s">
        <v>166</v>
      </c>
      <c r="J38" s="21" t="s">
        <v>167</v>
      </c>
      <c r="K38" s="21" t="s">
        <v>168</v>
      </c>
      <c r="L38" s="21" t="s">
        <v>120</v>
      </c>
      <c r="M38" s="21" t="s">
        <v>145</v>
      </c>
      <c r="N38" s="21" t="s">
        <v>25</v>
      </c>
      <c r="O38" s="21" t="s">
        <v>146</v>
      </c>
      <c r="P38" s="21" t="s">
        <v>147</v>
      </c>
      <c r="Q38" s="92">
        <f>_xlfn.XLOOKUP(H38,Tasques!H:H,Tasques!Q:Q)</f>
        <v>360</v>
      </c>
      <c r="R38" s="10"/>
    </row>
    <row r="39" spans="1:18" ht="19.95" customHeight="1" x14ac:dyDescent="0.3">
      <c r="A39" s="9" t="s">
        <v>61</v>
      </c>
      <c r="B39" s="21" t="s">
        <v>137</v>
      </c>
      <c r="C39" s="21" t="s">
        <v>138</v>
      </c>
      <c r="D39" s="21" t="s">
        <v>139</v>
      </c>
      <c r="E39" s="21" t="s">
        <v>169</v>
      </c>
      <c r="F39" s="21" t="s">
        <v>170</v>
      </c>
      <c r="G39" s="21" t="s">
        <v>171</v>
      </c>
      <c r="H39" s="21" t="s">
        <v>172</v>
      </c>
      <c r="I39" s="21" t="s">
        <v>173</v>
      </c>
      <c r="J39" s="21" t="s">
        <v>23</v>
      </c>
      <c r="K39" s="21"/>
      <c r="L39" s="21" t="s">
        <v>120</v>
      </c>
      <c r="M39" s="21" t="s">
        <v>145</v>
      </c>
      <c r="N39" s="21" t="s">
        <v>25</v>
      </c>
      <c r="O39" s="21" t="s">
        <v>146</v>
      </c>
      <c r="P39" s="21" t="s">
        <v>147</v>
      </c>
      <c r="Q39" s="92">
        <f>_xlfn.XLOOKUP(H39,Tasques!H:H,Tasques!Q:Q)</f>
        <v>540</v>
      </c>
      <c r="R39" s="10"/>
    </row>
    <row r="40" spans="1:18" ht="19.95" customHeight="1" x14ac:dyDescent="0.3">
      <c r="A40" s="9" t="s">
        <v>61</v>
      </c>
      <c r="B40" s="21" t="s">
        <v>137</v>
      </c>
      <c r="C40" s="21" t="s">
        <v>138</v>
      </c>
      <c r="D40" s="21" t="s">
        <v>139</v>
      </c>
      <c r="E40" s="21" t="s">
        <v>169</v>
      </c>
      <c r="F40" s="21" t="s">
        <v>170</v>
      </c>
      <c r="G40" s="21" t="s">
        <v>171</v>
      </c>
      <c r="H40" s="21" t="s">
        <v>174</v>
      </c>
      <c r="I40" s="21" t="s">
        <v>160</v>
      </c>
      <c r="J40" s="21" t="s">
        <v>23</v>
      </c>
      <c r="K40" s="21"/>
      <c r="L40" s="21" t="s">
        <v>120</v>
      </c>
      <c r="M40" s="21" t="s">
        <v>145</v>
      </c>
      <c r="N40" s="21" t="s">
        <v>25</v>
      </c>
      <c r="O40" s="21" t="s">
        <v>146</v>
      </c>
      <c r="P40" s="21" t="s">
        <v>147</v>
      </c>
      <c r="Q40" s="92">
        <f>_xlfn.XLOOKUP(H40,Tasques!H:H,Tasques!Q:Q)</f>
        <v>540</v>
      </c>
      <c r="R40" s="10"/>
    </row>
    <row r="41" spans="1:18" ht="19.95" customHeight="1" x14ac:dyDescent="0.3">
      <c r="A41" s="9" t="s">
        <v>61</v>
      </c>
      <c r="B41" s="21" t="s">
        <v>137</v>
      </c>
      <c r="C41" s="21" t="s">
        <v>138</v>
      </c>
      <c r="D41" s="21" t="s">
        <v>139</v>
      </c>
      <c r="E41" s="21" t="s">
        <v>169</v>
      </c>
      <c r="F41" s="21" t="s">
        <v>170</v>
      </c>
      <c r="G41" s="21" t="s">
        <v>171</v>
      </c>
      <c r="H41" s="21" t="s">
        <v>175</v>
      </c>
      <c r="I41" s="21" t="s">
        <v>162</v>
      </c>
      <c r="J41" s="21" t="s">
        <v>23</v>
      </c>
      <c r="K41" s="21"/>
      <c r="L41" s="21" t="s">
        <v>120</v>
      </c>
      <c r="M41" s="21" t="s">
        <v>145</v>
      </c>
      <c r="N41" s="21" t="s">
        <v>25</v>
      </c>
      <c r="O41" s="21" t="s">
        <v>146</v>
      </c>
      <c r="P41" s="21" t="s">
        <v>147</v>
      </c>
      <c r="Q41" s="92">
        <f>_xlfn.XLOOKUP(H41,Tasques!H:H,Tasques!Q:Q)</f>
        <v>540</v>
      </c>
      <c r="R41" s="10"/>
    </row>
    <row r="42" spans="1:18" ht="19.95" customHeight="1" x14ac:dyDescent="0.3">
      <c r="A42" s="9" t="s">
        <v>61</v>
      </c>
      <c r="B42" s="21" t="s">
        <v>137</v>
      </c>
      <c r="C42" s="21" t="s">
        <v>138</v>
      </c>
      <c r="D42" s="21" t="s">
        <v>139</v>
      </c>
      <c r="E42" s="21" t="s">
        <v>169</v>
      </c>
      <c r="F42" s="21" t="s">
        <v>170</v>
      </c>
      <c r="G42" s="21" t="s">
        <v>171</v>
      </c>
      <c r="H42" s="21" t="s">
        <v>176</v>
      </c>
      <c r="I42" s="21" t="s">
        <v>164</v>
      </c>
      <c r="J42" s="21" t="s">
        <v>23</v>
      </c>
      <c r="K42" s="21"/>
      <c r="L42" s="21" t="s">
        <v>120</v>
      </c>
      <c r="M42" s="21" t="s">
        <v>145</v>
      </c>
      <c r="N42" s="21" t="s">
        <v>25</v>
      </c>
      <c r="O42" s="21" t="s">
        <v>146</v>
      </c>
      <c r="P42" s="21" t="s">
        <v>147</v>
      </c>
      <c r="Q42" s="92">
        <f>_xlfn.XLOOKUP(H42,Tasques!H:H,Tasques!Q:Q)</f>
        <v>540</v>
      </c>
      <c r="R42" s="10"/>
    </row>
    <row r="43" spans="1:18" ht="19.95" customHeight="1" x14ac:dyDescent="0.3">
      <c r="A43" s="9" t="s">
        <v>61</v>
      </c>
      <c r="B43" s="21" t="s">
        <v>137</v>
      </c>
      <c r="C43" s="21" t="s">
        <v>138</v>
      </c>
      <c r="D43" s="21" t="s">
        <v>139</v>
      </c>
      <c r="E43" s="21" t="s">
        <v>169</v>
      </c>
      <c r="F43" s="21" t="s">
        <v>170</v>
      </c>
      <c r="G43" s="21" t="s">
        <v>171</v>
      </c>
      <c r="H43" s="21" t="s">
        <v>177</v>
      </c>
      <c r="I43" s="21" t="s">
        <v>178</v>
      </c>
      <c r="J43" s="21" t="s">
        <v>167</v>
      </c>
      <c r="K43" s="21" t="s">
        <v>168</v>
      </c>
      <c r="L43" s="21" t="s">
        <v>120</v>
      </c>
      <c r="M43" s="21" t="s">
        <v>145</v>
      </c>
      <c r="N43" s="21" t="s">
        <v>25</v>
      </c>
      <c r="O43" s="21" t="s">
        <v>146</v>
      </c>
      <c r="P43" s="21" t="s">
        <v>147</v>
      </c>
      <c r="Q43" s="92">
        <f>_xlfn.XLOOKUP(H43,Tasques!H:H,Tasques!Q:Q)</f>
        <v>540</v>
      </c>
      <c r="R43" s="10"/>
    </row>
    <row r="44" spans="1:18" ht="19.95" customHeight="1" x14ac:dyDescent="0.3">
      <c r="A44" s="9" t="s">
        <v>61</v>
      </c>
      <c r="B44" s="21" t="s">
        <v>137</v>
      </c>
      <c r="C44" s="21" t="s">
        <v>138</v>
      </c>
      <c r="D44" s="21" t="s">
        <v>139</v>
      </c>
      <c r="E44" s="21" t="s">
        <v>179</v>
      </c>
      <c r="F44" s="21" t="s">
        <v>180</v>
      </c>
      <c r="G44" s="21" t="s">
        <v>181</v>
      </c>
      <c r="H44" s="21" t="s">
        <v>182</v>
      </c>
      <c r="I44" s="21" t="s">
        <v>183</v>
      </c>
      <c r="J44" s="21" t="s">
        <v>23</v>
      </c>
      <c r="K44" s="21"/>
      <c r="L44" s="21" t="s">
        <v>120</v>
      </c>
      <c r="M44" s="21" t="s">
        <v>145</v>
      </c>
      <c r="N44" s="21" t="s">
        <v>25</v>
      </c>
      <c r="O44" s="21" t="s">
        <v>146</v>
      </c>
      <c r="P44" s="21" t="s">
        <v>147</v>
      </c>
      <c r="Q44" s="92">
        <f>_xlfn.XLOOKUP(H44,Tasques!H:H,Tasques!Q:Q)</f>
        <v>13091</v>
      </c>
      <c r="R44" s="10"/>
    </row>
    <row r="45" spans="1:18" ht="19.95" customHeight="1" x14ac:dyDescent="0.3">
      <c r="A45" s="9" t="s">
        <v>61</v>
      </c>
      <c r="B45" s="21" t="s">
        <v>137</v>
      </c>
      <c r="C45" s="21" t="s">
        <v>138</v>
      </c>
      <c r="D45" s="21" t="s">
        <v>139</v>
      </c>
      <c r="E45" s="21" t="s">
        <v>179</v>
      </c>
      <c r="F45" s="21" t="s">
        <v>180</v>
      </c>
      <c r="G45" s="21" t="s">
        <v>181</v>
      </c>
      <c r="H45" s="21" t="s">
        <v>184</v>
      </c>
      <c r="I45" s="21" t="s">
        <v>185</v>
      </c>
      <c r="J45" s="21" t="s">
        <v>23</v>
      </c>
      <c r="K45" s="21"/>
      <c r="L45" s="21" t="s">
        <v>120</v>
      </c>
      <c r="M45" s="21" t="s">
        <v>145</v>
      </c>
      <c r="N45" s="21" t="s">
        <v>25</v>
      </c>
      <c r="O45" s="21" t="s">
        <v>146</v>
      </c>
      <c r="P45" s="21" t="s">
        <v>147</v>
      </c>
      <c r="Q45" s="92">
        <f>_xlfn.XLOOKUP(H45,Tasques!H:H,Tasques!Q:Q)</f>
        <v>13091</v>
      </c>
      <c r="R45" s="10"/>
    </row>
    <row r="46" spans="1:18" ht="19.95" customHeight="1" x14ac:dyDescent="0.3">
      <c r="A46" s="9" t="s">
        <v>61</v>
      </c>
      <c r="B46" s="21" t="s">
        <v>137</v>
      </c>
      <c r="C46" s="21" t="s">
        <v>138</v>
      </c>
      <c r="D46" s="21" t="s">
        <v>139</v>
      </c>
      <c r="E46" s="21" t="s">
        <v>179</v>
      </c>
      <c r="F46" s="21" t="s">
        <v>180</v>
      </c>
      <c r="G46" s="21" t="s">
        <v>181</v>
      </c>
      <c r="H46" s="21" t="s">
        <v>186</v>
      </c>
      <c r="I46" s="21" t="s">
        <v>187</v>
      </c>
      <c r="J46" s="21" t="s">
        <v>23</v>
      </c>
      <c r="K46" s="21"/>
      <c r="L46" s="21" t="s">
        <v>120</v>
      </c>
      <c r="M46" s="21" t="s">
        <v>145</v>
      </c>
      <c r="N46" s="21" t="s">
        <v>25</v>
      </c>
      <c r="O46" s="21" t="s">
        <v>146</v>
      </c>
      <c r="P46" s="21" t="s">
        <v>147</v>
      </c>
      <c r="Q46" s="92">
        <f>_xlfn.XLOOKUP(H46,Tasques!H:H,Tasques!Q:Q)</f>
        <v>13091</v>
      </c>
      <c r="R46" s="10"/>
    </row>
    <row r="47" spans="1:18" ht="19.95" customHeight="1" x14ac:dyDescent="0.3">
      <c r="A47" s="9" t="s">
        <v>61</v>
      </c>
      <c r="B47" s="21" t="s">
        <v>137</v>
      </c>
      <c r="C47" s="21" t="s">
        <v>138</v>
      </c>
      <c r="D47" s="21" t="s">
        <v>139</v>
      </c>
      <c r="E47" s="21" t="s">
        <v>179</v>
      </c>
      <c r="F47" s="21" t="s">
        <v>180</v>
      </c>
      <c r="G47" s="21" t="s">
        <v>181</v>
      </c>
      <c r="H47" s="21" t="s">
        <v>188</v>
      </c>
      <c r="I47" s="21" t="s">
        <v>189</v>
      </c>
      <c r="J47" s="21" t="s">
        <v>23</v>
      </c>
      <c r="K47" s="21"/>
      <c r="L47" s="21" t="s">
        <v>120</v>
      </c>
      <c r="M47" s="21" t="s">
        <v>145</v>
      </c>
      <c r="N47" s="21" t="s">
        <v>25</v>
      </c>
      <c r="O47" s="21" t="s">
        <v>146</v>
      </c>
      <c r="P47" s="21" t="s">
        <v>147</v>
      </c>
      <c r="Q47" s="92">
        <f>_xlfn.XLOOKUP(H47,Tasques!H:H,Tasques!Q:Q)</f>
        <v>13091</v>
      </c>
      <c r="R47" s="10"/>
    </row>
    <row r="48" spans="1:18" ht="19.95" customHeight="1" x14ac:dyDescent="0.3">
      <c r="A48" s="9" t="s">
        <v>61</v>
      </c>
      <c r="B48" s="21" t="s">
        <v>137</v>
      </c>
      <c r="C48" s="21" t="s">
        <v>138</v>
      </c>
      <c r="D48" s="21" t="s">
        <v>139</v>
      </c>
      <c r="E48" s="21" t="s">
        <v>179</v>
      </c>
      <c r="F48" s="21" t="s">
        <v>180</v>
      </c>
      <c r="G48" s="21" t="s">
        <v>181</v>
      </c>
      <c r="H48" s="21" t="s">
        <v>190</v>
      </c>
      <c r="I48" s="21" t="s">
        <v>191</v>
      </c>
      <c r="J48" s="21" t="s">
        <v>23</v>
      </c>
      <c r="K48" s="21"/>
      <c r="L48" s="21" t="s">
        <v>120</v>
      </c>
      <c r="M48" s="21" t="s">
        <v>145</v>
      </c>
      <c r="N48" s="21" t="s">
        <v>25</v>
      </c>
      <c r="O48" s="21" t="s">
        <v>146</v>
      </c>
      <c r="P48" s="21" t="s">
        <v>147</v>
      </c>
      <c r="Q48" s="92">
        <f>_xlfn.XLOOKUP(H48,Tasques!H:H,Tasques!Q:Q)</f>
        <v>13091</v>
      </c>
      <c r="R48" s="10"/>
    </row>
    <row r="49" spans="1:18" ht="19.95" customHeight="1" x14ac:dyDescent="0.3">
      <c r="A49" s="9" t="s">
        <v>61</v>
      </c>
      <c r="B49" s="21" t="s">
        <v>137</v>
      </c>
      <c r="C49" s="21" t="s">
        <v>138</v>
      </c>
      <c r="D49" s="21" t="s">
        <v>139</v>
      </c>
      <c r="E49" s="21" t="s">
        <v>179</v>
      </c>
      <c r="F49" s="21" t="s">
        <v>180</v>
      </c>
      <c r="G49" s="21" t="s">
        <v>181</v>
      </c>
      <c r="H49" s="21" t="s">
        <v>192</v>
      </c>
      <c r="I49" s="21" t="s">
        <v>193</v>
      </c>
      <c r="J49" s="21" t="s">
        <v>23</v>
      </c>
      <c r="K49" s="21"/>
      <c r="L49" s="21" t="s">
        <v>120</v>
      </c>
      <c r="M49" s="21" t="s">
        <v>145</v>
      </c>
      <c r="N49" s="21" t="s">
        <v>25</v>
      </c>
      <c r="O49" s="21" t="s">
        <v>146</v>
      </c>
      <c r="P49" s="21" t="s">
        <v>147</v>
      </c>
      <c r="Q49" s="92">
        <f>_xlfn.XLOOKUP(H49,Tasques!H:H,Tasques!Q:Q)</f>
        <v>13091</v>
      </c>
      <c r="R49" s="10"/>
    </row>
    <row r="50" spans="1:18" ht="19.95" customHeight="1" x14ac:dyDescent="0.3">
      <c r="A50" s="9" t="s">
        <v>61</v>
      </c>
      <c r="B50" s="21" t="s">
        <v>137</v>
      </c>
      <c r="C50" s="21" t="s">
        <v>138</v>
      </c>
      <c r="D50" s="21" t="s">
        <v>139</v>
      </c>
      <c r="E50" s="21" t="s">
        <v>179</v>
      </c>
      <c r="F50" s="21" t="s">
        <v>180</v>
      </c>
      <c r="G50" s="21" t="s">
        <v>181</v>
      </c>
      <c r="H50" s="21" t="s">
        <v>194</v>
      </c>
      <c r="I50" s="21" t="s">
        <v>195</v>
      </c>
      <c r="J50" s="21" t="s">
        <v>23</v>
      </c>
      <c r="K50" s="21"/>
      <c r="L50" s="21" t="s">
        <v>120</v>
      </c>
      <c r="M50" s="21" t="s">
        <v>145</v>
      </c>
      <c r="N50" s="21" t="s">
        <v>25</v>
      </c>
      <c r="O50" s="21" t="s">
        <v>146</v>
      </c>
      <c r="P50" s="21" t="s">
        <v>147</v>
      </c>
      <c r="Q50" s="92">
        <f>_xlfn.XLOOKUP(H50,Tasques!H:H,Tasques!Q:Q)</f>
        <v>13091</v>
      </c>
      <c r="R50" s="10"/>
    </row>
    <row r="51" spans="1:18" ht="19.95" customHeight="1" x14ac:dyDescent="0.3">
      <c r="A51" s="9" t="s">
        <v>61</v>
      </c>
      <c r="B51" s="21" t="s">
        <v>137</v>
      </c>
      <c r="C51" s="21" t="s">
        <v>138</v>
      </c>
      <c r="D51" s="21" t="s">
        <v>139</v>
      </c>
      <c r="E51" s="21" t="s">
        <v>179</v>
      </c>
      <c r="F51" s="21" t="s">
        <v>180</v>
      </c>
      <c r="G51" s="21" t="s">
        <v>181</v>
      </c>
      <c r="H51" s="21" t="s">
        <v>196</v>
      </c>
      <c r="I51" s="21" t="s">
        <v>197</v>
      </c>
      <c r="J51" s="21" t="s">
        <v>23</v>
      </c>
      <c r="K51" s="21"/>
      <c r="L51" s="21" t="s">
        <v>120</v>
      </c>
      <c r="M51" s="21" t="s">
        <v>145</v>
      </c>
      <c r="N51" s="21" t="s">
        <v>25</v>
      </c>
      <c r="O51" s="21" t="s">
        <v>146</v>
      </c>
      <c r="P51" s="21" t="s">
        <v>147</v>
      </c>
      <c r="Q51" s="92">
        <f>_xlfn.XLOOKUP(H51,Tasques!H:H,Tasques!Q:Q)</f>
        <v>13091</v>
      </c>
      <c r="R51" s="10"/>
    </row>
    <row r="52" spans="1:18" ht="19.95" customHeight="1" x14ac:dyDescent="0.3">
      <c r="A52" s="9" t="s">
        <v>61</v>
      </c>
      <c r="B52" s="21" t="s">
        <v>137</v>
      </c>
      <c r="C52" s="21" t="s">
        <v>138</v>
      </c>
      <c r="D52" s="21" t="s">
        <v>139</v>
      </c>
      <c r="E52" s="21" t="s">
        <v>179</v>
      </c>
      <c r="F52" s="21" t="s">
        <v>180</v>
      </c>
      <c r="G52" s="21" t="s">
        <v>181</v>
      </c>
      <c r="H52" s="21" t="s">
        <v>198</v>
      </c>
      <c r="I52" s="21" t="s">
        <v>199</v>
      </c>
      <c r="J52" s="21" t="s">
        <v>23</v>
      </c>
      <c r="K52" s="21"/>
      <c r="L52" s="21" t="s">
        <v>120</v>
      </c>
      <c r="M52" s="21" t="s">
        <v>145</v>
      </c>
      <c r="N52" s="21" t="s">
        <v>25</v>
      </c>
      <c r="O52" s="21" t="s">
        <v>146</v>
      </c>
      <c r="P52" s="21" t="s">
        <v>147</v>
      </c>
      <c r="Q52" s="92">
        <f>_xlfn.XLOOKUP(H52,Tasques!H:H,Tasques!Q:Q)</f>
        <v>13091</v>
      </c>
      <c r="R52" s="10"/>
    </row>
    <row r="53" spans="1:18" ht="19.95" customHeight="1" x14ac:dyDescent="0.3">
      <c r="A53" s="9" t="s">
        <v>61</v>
      </c>
      <c r="B53" s="21" t="s">
        <v>137</v>
      </c>
      <c r="C53" s="21" t="s">
        <v>138</v>
      </c>
      <c r="D53" s="21" t="s">
        <v>139</v>
      </c>
      <c r="E53" s="21" t="s">
        <v>179</v>
      </c>
      <c r="F53" s="21" t="s">
        <v>180</v>
      </c>
      <c r="G53" s="21" t="s">
        <v>181</v>
      </c>
      <c r="H53" s="21" t="s">
        <v>200</v>
      </c>
      <c r="I53" s="21" t="s">
        <v>201</v>
      </c>
      <c r="J53" s="21" t="s">
        <v>23</v>
      </c>
      <c r="K53" s="21"/>
      <c r="L53" s="21" t="s">
        <v>120</v>
      </c>
      <c r="M53" s="21" t="s">
        <v>145</v>
      </c>
      <c r="N53" s="21" t="s">
        <v>25</v>
      </c>
      <c r="O53" s="21" t="s">
        <v>146</v>
      </c>
      <c r="P53" s="21" t="s">
        <v>147</v>
      </c>
      <c r="Q53" s="92">
        <f>_xlfn.XLOOKUP(H53,Tasques!H:H,Tasques!Q:Q)</f>
        <v>13091</v>
      </c>
      <c r="R53" s="10"/>
    </row>
    <row r="54" spans="1:18" ht="19.95" customHeight="1" x14ac:dyDescent="0.3">
      <c r="A54" s="9" t="s">
        <v>61</v>
      </c>
      <c r="B54" s="21" t="s">
        <v>137</v>
      </c>
      <c r="C54" s="21" t="s">
        <v>138</v>
      </c>
      <c r="D54" s="21" t="s">
        <v>139</v>
      </c>
      <c r="E54" s="21" t="s">
        <v>179</v>
      </c>
      <c r="F54" s="21" t="s">
        <v>180</v>
      </c>
      <c r="G54" s="21" t="s">
        <v>181</v>
      </c>
      <c r="H54" s="21" t="s">
        <v>202</v>
      </c>
      <c r="I54" s="21" t="s">
        <v>203</v>
      </c>
      <c r="J54" s="21" t="s">
        <v>23</v>
      </c>
      <c r="K54" s="21"/>
      <c r="L54" s="21" t="s">
        <v>120</v>
      </c>
      <c r="M54" s="21" t="s">
        <v>145</v>
      </c>
      <c r="N54" s="21" t="s">
        <v>25</v>
      </c>
      <c r="O54" s="21" t="s">
        <v>146</v>
      </c>
      <c r="P54" s="21" t="s">
        <v>147</v>
      </c>
      <c r="Q54" s="92">
        <f>_xlfn.XLOOKUP(H54,Tasques!H:H,Tasques!Q:Q)</f>
        <v>13091</v>
      </c>
      <c r="R54" s="10"/>
    </row>
    <row r="55" spans="1:18" ht="19.95" customHeight="1" x14ac:dyDescent="0.3">
      <c r="A55" s="9" t="s">
        <v>61</v>
      </c>
      <c r="B55" s="21" t="s">
        <v>137</v>
      </c>
      <c r="C55" s="21" t="s">
        <v>138</v>
      </c>
      <c r="D55" s="21" t="s">
        <v>139</v>
      </c>
      <c r="E55" s="21" t="s">
        <v>204</v>
      </c>
      <c r="F55" s="21" t="s">
        <v>205</v>
      </c>
      <c r="G55" s="21" t="s">
        <v>206</v>
      </c>
      <c r="H55" s="21" t="s">
        <v>207</v>
      </c>
      <c r="I55" s="21" t="s">
        <v>183</v>
      </c>
      <c r="J55" s="21" t="s">
        <v>23</v>
      </c>
      <c r="K55" s="21"/>
      <c r="L55" s="21" t="s">
        <v>120</v>
      </c>
      <c r="M55" s="21" t="s">
        <v>145</v>
      </c>
      <c r="N55" s="21" t="s">
        <v>25</v>
      </c>
      <c r="O55" s="21" t="s">
        <v>146</v>
      </c>
      <c r="P55" s="21" t="s">
        <v>147</v>
      </c>
      <c r="Q55" s="92">
        <f>_xlfn.XLOOKUP(H55,Tasques!H:H,Tasques!Q:Q)</f>
        <v>400</v>
      </c>
      <c r="R55" s="10"/>
    </row>
    <row r="56" spans="1:18" ht="19.95" customHeight="1" x14ac:dyDescent="0.3">
      <c r="A56" s="9" t="s">
        <v>61</v>
      </c>
      <c r="B56" s="21" t="s">
        <v>137</v>
      </c>
      <c r="C56" s="21" t="s">
        <v>138</v>
      </c>
      <c r="D56" s="21" t="s">
        <v>139</v>
      </c>
      <c r="E56" s="21" t="s">
        <v>204</v>
      </c>
      <c r="F56" s="21" t="s">
        <v>205</v>
      </c>
      <c r="G56" s="21" t="s">
        <v>206</v>
      </c>
      <c r="H56" s="21" t="s">
        <v>208</v>
      </c>
      <c r="I56" s="21" t="s">
        <v>185</v>
      </c>
      <c r="J56" s="21" t="s">
        <v>23</v>
      </c>
      <c r="K56" s="21"/>
      <c r="L56" s="21" t="s">
        <v>120</v>
      </c>
      <c r="M56" s="21" t="s">
        <v>145</v>
      </c>
      <c r="N56" s="21" t="s">
        <v>25</v>
      </c>
      <c r="O56" s="21" t="s">
        <v>146</v>
      </c>
      <c r="P56" s="21" t="s">
        <v>147</v>
      </c>
      <c r="Q56" s="92">
        <f>_xlfn.XLOOKUP(H56,Tasques!H:H,Tasques!Q:Q)</f>
        <v>400</v>
      </c>
      <c r="R56" s="10"/>
    </row>
    <row r="57" spans="1:18" ht="19.95" customHeight="1" x14ac:dyDescent="0.3">
      <c r="A57" s="9" t="s">
        <v>61</v>
      </c>
      <c r="B57" s="21" t="s">
        <v>137</v>
      </c>
      <c r="C57" s="21" t="s">
        <v>138</v>
      </c>
      <c r="D57" s="21" t="s">
        <v>139</v>
      </c>
      <c r="E57" s="21" t="s">
        <v>204</v>
      </c>
      <c r="F57" s="21" t="s">
        <v>205</v>
      </c>
      <c r="G57" s="21" t="s">
        <v>206</v>
      </c>
      <c r="H57" s="21" t="s">
        <v>209</v>
      </c>
      <c r="I57" s="21" t="s">
        <v>187</v>
      </c>
      <c r="J57" s="21" t="s">
        <v>23</v>
      </c>
      <c r="K57" s="21"/>
      <c r="L57" s="21" t="s">
        <v>120</v>
      </c>
      <c r="M57" s="21" t="s">
        <v>145</v>
      </c>
      <c r="N57" s="21" t="s">
        <v>25</v>
      </c>
      <c r="O57" s="21" t="s">
        <v>146</v>
      </c>
      <c r="P57" s="21" t="s">
        <v>147</v>
      </c>
      <c r="Q57" s="92">
        <f>_xlfn.XLOOKUP(H57,Tasques!H:H,Tasques!Q:Q)</f>
        <v>400</v>
      </c>
      <c r="R57" s="10"/>
    </row>
    <row r="58" spans="1:18" ht="19.95" customHeight="1" x14ac:dyDescent="0.3">
      <c r="A58" s="9" t="s">
        <v>61</v>
      </c>
      <c r="B58" s="21" t="s">
        <v>137</v>
      </c>
      <c r="C58" s="21" t="s">
        <v>138</v>
      </c>
      <c r="D58" s="21" t="s">
        <v>139</v>
      </c>
      <c r="E58" s="21" t="s">
        <v>204</v>
      </c>
      <c r="F58" s="21" t="s">
        <v>205</v>
      </c>
      <c r="G58" s="21" t="s">
        <v>206</v>
      </c>
      <c r="H58" s="21" t="s">
        <v>210</v>
      </c>
      <c r="I58" s="21" t="s">
        <v>189</v>
      </c>
      <c r="J58" s="21" t="s">
        <v>23</v>
      </c>
      <c r="K58" s="21"/>
      <c r="L58" s="21" t="s">
        <v>120</v>
      </c>
      <c r="M58" s="21" t="s">
        <v>145</v>
      </c>
      <c r="N58" s="21" t="s">
        <v>25</v>
      </c>
      <c r="O58" s="21" t="s">
        <v>146</v>
      </c>
      <c r="P58" s="21" t="s">
        <v>147</v>
      </c>
      <c r="Q58" s="92">
        <f>_xlfn.XLOOKUP(H58,Tasques!H:H,Tasques!Q:Q)</f>
        <v>400</v>
      </c>
      <c r="R58" s="10"/>
    </row>
    <row r="59" spans="1:18" ht="19.95" customHeight="1" x14ac:dyDescent="0.3">
      <c r="A59" s="9" t="s">
        <v>61</v>
      </c>
      <c r="B59" s="21" t="s">
        <v>137</v>
      </c>
      <c r="C59" s="21" t="s">
        <v>138</v>
      </c>
      <c r="D59" s="21" t="s">
        <v>139</v>
      </c>
      <c r="E59" s="21" t="s">
        <v>204</v>
      </c>
      <c r="F59" s="21" t="s">
        <v>205</v>
      </c>
      <c r="G59" s="21" t="s">
        <v>206</v>
      </c>
      <c r="H59" s="21" t="s">
        <v>211</v>
      </c>
      <c r="I59" s="21" t="s">
        <v>191</v>
      </c>
      <c r="J59" s="21" t="s">
        <v>23</v>
      </c>
      <c r="K59" s="21"/>
      <c r="L59" s="21" t="s">
        <v>120</v>
      </c>
      <c r="M59" s="21" t="s">
        <v>145</v>
      </c>
      <c r="N59" s="21" t="s">
        <v>25</v>
      </c>
      <c r="O59" s="21" t="s">
        <v>146</v>
      </c>
      <c r="P59" s="21" t="s">
        <v>147</v>
      </c>
      <c r="Q59" s="92">
        <f>_xlfn.XLOOKUP(H59,Tasques!H:H,Tasques!Q:Q)</f>
        <v>400</v>
      </c>
      <c r="R59" s="10"/>
    </row>
    <row r="60" spans="1:18" ht="19.95" customHeight="1" x14ac:dyDescent="0.3">
      <c r="A60" s="9" t="s">
        <v>61</v>
      </c>
      <c r="B60" s="21" t="s">
        <v>137</v>
      </c>
      <c r="C60" s="21" t="s">
        <v>138</v>
      </c>
      <c r="D60" s="21" t="s">
        <v>139</v>
      </c>
      <c r="E60" s="21" t="s">
        <v>204</v>
      </c>
      <c r="F60" s="21" t="s">
        <v>205</v>
      </c>
      <c r="G60" s="21" t="s">
        <v>206</v>
      </c>
      <c r="H60" s="21" t="s">
        <v>212</v>
      </c>
      <c r="I60" s="21" t="s">
        <v>193</v>
      </c>
      <c r="J60" s="21" t="s">
        <v>23</v>
      </c>
      <c r="K60" s="21"/>
      <c r="L60" s="21" t="s">
        <v>120</v>
      </c>
      <c r="M60" s="21" t="s">
        <v>145</v>
      </c>
      <c r="N60" s="21" t="s">
        <v>25</v>
      </c>
      <c r="O60" s="21" t="s">
        <v>146</v>
      </c>
      <c r="P60" s="21" t="s">
        <v>147</v>
      </c>
      <c r="Q60" s="92">
        <f>_xlfn.XLOOKUP(H60,Tasques!H:H,Tasques!Q:Q)</f>
        <v>400</v>
      </c>
      <c r="R60" s="10"/>
    </row>
    <row r="61" spans="1:18" ht="19.95" customHeight="1" x14ac:dyDescent="0.3">
      <c r="A61" s="9" t="s">
        <v>61</v>
      </c>
      <c r="B61" s="21" t="s">
        <v>137</v>
      </c>
      <c r="C61" s="21" t="s">
        <v>138</v>
      </c>
      <c r="D61" s="21" t="s">
        <v>139</v>
      </c>
      <c r="E61" s="21" t="s">
        <v>204</v>
      </c>
      <c r="F61" s="21" t="s">
        <v>205</v>
      </c>
      <c r="G61" s="21" t="s">
        <v>206</v>
      </c>
      <c r="H61" s="21" t="s">
        <v>213</v>
      </c>
      <c r="I61" s="21" t="s">
        <v>195</v>
      </c>
      <c r="J61" s="21" t="s">
        <v>23</v>
      </c>
      <c r="K61" s="21"/>
      <c r="L61" s="21" t="s">
        <v>120</v>
      </c>
      <c r="M61" s="21" t="s">
        <v>145</v>
      </c>
      <c r="N61" s="21" t="s">
        <v>25</v>
      </c>
      <c r="O61" s="21" t="s">
        <v>146</v>
      </c>
      <c r="P61" s="21" t="s">
        <v>147</v>
      </c>
      <c r="Q61" s="92">
        <f>_xlfn.XLOOKUP(H61,Tasques!H:H,Tasques!Q:Q)</f>
        <v>400</v>
      </c>
      <c r="R61" s="10"/>
    </row>
    <row r="62" spans="1:18" ht="19.95" customHeight="1" x14ac:dyDescent="0.3">
      <c r="A62" s="9" t="s">
        <v>61</v>
      </c>
      <c r="B62" s="21" t="s">
        <v>137</v>
      </c>
      <c r="C62" s="21" t="s">
        <v>138</v>
      </c>
      <c r="D62" s="21" t="s">
        <v>139</v>
      </c>
      <c r="E62" s="21" t="s">
        <v>204</v>
      </c>
      <c r="F62" s="21" t="s">
        <v>205</v>
      </c>
      <c r="G62" s="21" t="s">
        <v>206</v>
      </c>
      <c r="H62" s="21" t="s">
        <v>214</v>
      </c>
      <c r="I62" s="21" t="s">
        <v>197</v>
      </c>
      <c r="J62" s="21" t="s">
        <v>23</v>
      </c>
      <c r="K62" s="21"/>
      <c r="L62" s="21" t="s">
        <v>120</v>
      </c>
      <c r="M62" s="21" t="s">
        <v>145</v>
      </c>
      <c r="N62" s="21" t="s">
        <v>25</v>
      </c>
      <c r="O62" s="21" t="s">
        <v>146</v>
      </c>
      <c r="P62" s="21" t="s">
        <v>147</v>
      </c>
      <c r="Q62" s="92">
        <f>_xlfn.XLOOKUP(H62,Tasques!H:H,Tasques!Q:Q)</f>
        <v>400</v>
      </c>
      <c r="R62" s="10"/>
    </row>
    <row r="63" spans="1:18" ht="19.95" customHeight="1" x14ac:dyDescent="0.3">
      <c r="A63" s="9" t="s">
        <v>61</v>
      </c>
      <c r="B63" s="21" t="s">
        <v>137</v>
      </c>
      <c r="C63" s="21" t="s">
        <v>138</v>
      </c>
      <c r="D63" s="21" t="s">
        <v>139</v>
      </c>
      <c r="E63" s="21" t="s">
        <v>204</v>
      </c>
      <c r="F63" s="21" t="s">
        <v>205</v>
      </c>
      <c r="G63" s="21" t="s">
        <v>206</v>
      </c>
      <c r="H63" s="21" t="s">
        <v>215</v>
      </c>
      <c r="I63" s="21" t="s">
        <v>199</v>
      </c>
      <c r="J63" s="21" t="s">
        <v>23</v>
      </c>
      <c r="K63" s="21"/>
      <c r="L63" s="21" t="s">
        <v>120</v>
      </c>
      <c r="M63" s="21" t="s">
        <v>145</v>
      </c>
      <c r="N63" s="21" t="s">
        <v>25</v>
      </c>
      <c r="O63" s="21" t="s">
        <v>146</v>
      </c>
      <c r="P63" s="21" t="s">
        <v>147</v>
      </c>
      <c r="Q63" s="92">
        <f>_xlfn.XLOOKUP(H63,Tasques!H:H,Tasques!Q:Q)</f>
        <v>400</v>
      </c>
      <c r="R63" s="10"/>
    </row>
    <row r="64" spans="1:18" ht="19.95" customHeight="1" x14ac:dyDescent="0.3">
      <c r="A64" s="9" t="s">
        <v>61</v>
      </c>
      <c r="B64" s="21" t="s">
        <v>137</v>
      </c>
      <c r="C64" s="21" t="s">
        <v>138</v>
      </c>
      <c r="D64" s="21" t="s">
        <v>216</v>
      </c>
      <c r="E64" s="21" t="s">
        <v>217</v>
      </c>
      <c r="F64" s="21" t="s">
        <v>218</v>
      </c>
      <c r="G64" s="21" t="s">
        <v>219</v>
      </c>
      <c r="H64" s="21" t="s">
        <v>220</v>
      </c>
      <c r="I64" s="21" t="s">
        <v>221</v>
      </c>
      <c r="J64" s="21" t="s">
        <v>23</v>
      </c>
      <c r="K64" s="21"/>
      <c r="L64" s="21" t="s">
        <v>120</v>
      </c>
      <c r="M64" s="21" t="s">
        <v>145</v>
      </c>
      <c r="N64" s="21" t="s">
        <v>25</v>
      </c>
      <c r="O64" s="21" t="s">
        <v>146</v>
      </c>
      <c r="P64" s="21" t="s">
        <v>147</v>
      </c>
      <c r="Q64" s="92">
        <f>_xlfn.XLOOKUP(H64,Tasques!H:H,Tasques!Q:Q)</f>
        <v>2200</v>
      </c>
      <c r="R64" s="10"/>
    </row>
    <row r="65" spans="1:18" ht="19.95" customHeight="1" x14ac:dyDescent="0.3">
      <c r="A65" s="9" t="s">
        <v>61</v>
      </c>
      <c r="B65" s="21" t="s">
        <v>137</v>
      </c>
      <c r="C65" s="21" t="s">
        <v>138</v>
      </c>
      <c r="D65" s="21" t="s">
        <v>216</v>
      </c>
      <c r="E65" s="21" t="s">
        <v>217</v>
      </c>
      <c r="F65" s="21" t="s">
        <v>218</v>
      </c>
      <c r="G65" s="21" t="s">
        <v>219</v>
      </c>
      <c r="H65" s="21" t="s">
        <v>222</v>
      </c>
      <c r="I65" s="21" t="s">
        <v>223</v>
      </c>
      <c r="J65" s="21" t="s">
        <v>23</v>
      </c>
      <c r="K65" s="21"/>
      <c r="L65" s="21" t="s">
        <v>120</v>
      </c>
      <c r="M65" s="21" t="s">
        <v>145</v>
      </c>
      <c r="N65" s="21" t="s">
        <v>25</v>
      </c>
      <c r="O65" s="21" t="s">
        <v>146</v>
      </c>
      <c r="P65" s="21" t="s">
        <v>147</v>
      </c>
      <c r="Q65" s="92">
        <f>_xlfn.XLOOKUP(H65,Tasques!H:H,Tasques!Q:Q)</f>
        <v>2200</v>
      </c>
      <c r="R65" s="10"/>
    </row>
    <row r="66" spans="1:18" ht="19.95" customHeight="1" x14ac:dyDescent="0.3">
      <c r="A66" s="9" t="s">
        <v>61</v>
      </c>
      <c r="B66" s="21" t="s">
        <v>137</v>
      </c>
      <c r="C66" s="21" t="s">
        <v>138</v>
      </c>
      <c r="D66" s="21" t="s">
        <v>216</v>
      </c>
      <c r="E66" s="21" t="s">
        <v>217</v>
      </c>
      <c r="F66" s="21" t="s">
        <v>218</v>
      </c>
      <c r="G66" s="21" t="s">
        <v>219</v>
      </c>
      <c r="H66" s="21" t="s">
        <v>224</v>
      </c>
      <c r="I66" s="21" t="s">
        <v>225</v>
      </c>
      <c r="J66" s="21" t="s">
        <v>23</v>
      </c>
      <c r="K66" s="21"/>
      <c r="L66" s="21" t="s">
        <v>120</v>
      </c>
      <c r="M66" s="21" t="s">
        <v>145</v>
      </c>
      <c r="N66" s="21" t="s">
        <v>25</v>
      </c>
      <c r="O66" s="21" t="s">
        <v>146</v>
      </c>
      <c r="P66" s="21" t="s">
        <v>147</v>
      </c>
      <c r="Q66" s="92">
        <f>_xlfn.XLOOKUP(H66,Tasques!H:H,Tasques!Q:Q)</f>
        <v>2200</v>
      </c>
      <c r="R66" s="10"/>
    </row>
    <row r="67" spans="1:18" ht="19.95" customHeight="1" x14ac:dyDescent="0.3">
      <c r="A67" s="9" t="s">
        <v>61</v>
      </c>
      <c r="B67" s="21" t="s">
        <v>137</v>
      </c>
      <c r="C67" s="21" t="s">
        <v>138</v>
      </c>
      <c r="D67" s="21" t="s">
        <v>216</v>
      </c>
      <c r="E67" s="21" t="s">
        <v>217</v>
      </c>
      <c r="F67" s="21" t="s">
        <v>218</v>
      </c>
      <c r="G67" s="21" t="s">
        <v>219</v>
      </c>
      <c r="H67" s="21" t="s">
        <v>226</v>
      </c>
      <c r="I67" s="21" t="s">
        <v>227</v>
      </c>
      <c r="J67" s="21" t="s">
        <v>23</v>
      </c>
      <c r="K67" s="21"/>
      <c r="L67" s="21" t="s">
        <v>120</v>
      </c>
      <c r="M67" s="21" t="s">
        <v>145</v>
      </c>
      <c r="N67" s="21" t="s">
        <v>25</v>
      </c>
      <c r="O67" s="21" t="s">
        <v>146</v>
      </c>
      <c r="P67" s="21" t="s">
        <v>147</v>
      </c>
      <c r="Q67" s="92">
        <f>_xlfn.XLOOKUP(H67,Tasques!H:H,Tasques!Q:Q)</f>
        <v>2200</v>
      </c>
      <c r="R67" s="10"/>
    </row>
    <row r="68" spans="1:18" ht="19.95" customHeight="1" x14ac:dyDescent="0.3">
      <c r="A68" s="9" t="s">
        <v>61</v>
      </c>
      <c r="B68" s="21" t="s">
        <v>137</v>
      </c>
      <c r="C68" s="21" t="s">
        <v>138</v>
      </c>
      <c r="D68" s="21" t="s">
        <v>216</v>
      </c>
      <c r="E68" s="21" t="s">
        <v>217</v>
      </c>
      <c r="F68" s="21" t="s">
        <v>218</v>
      </c>
      <c r="G68" s="21" t="s">
        <v>219</v>
      </c>
      <c r="H68" s="21" t="s">
        <v>228</v>
      </c>
      <c r="I68" s="21" t="s">
        <v>229</v>
      </c>
      <c r="J68" s="21" t="s">
        <v>23</v>
      </c>
      <c r="K68" s="21"/>
      <c r="L68" s="21" t="s">
        <v>120</v>
      </c>
      <c r="M68" s="21" t="s">
        <v>145</v>
      </c>
      <c r="N68" s="21" t="s">
        <v>25</v>
      </c>
      <c r="O68" s="21" t="s">
        <v>146</v>
      </c>
      <c r="P68" s="21" t="s">
        <v>147</v>
      </c>
      <c r="Q68" s="92">
        <f>_xlfn.XLOOKUP(H68,Tasques!H:H,Tasques!Q:Q)</f>
        <v>2200</v>
      </c>
      <c r="R68" s="10"/>
    </row>
    <row r="69" spans="1:18" ht="19.95" customHeight="1" x14ac:dyDescent="0.3">
      <c r="A69" s="9" t="s">
        <v>61</v>
      </c>
      <c r="B69" s="21" t="s">
        <v>137</v>
      </c>
      <c r="C69" s="21" t="s">
        <v>138</v>
      </c>
      <c r="D69" s="21" t="s">
        <v>216</v>
      </c>
      <c r="E69" s="21" t="s">
        <v>217</v>
      </c>
      <c r="F69" s="21" t="s">
        <v>218</v>
      </c>
      <c r="G69" s="21" t="s">
        <v>219</v>
      </c>
      <c r="H69" s="21" t="s">
        <v>230</v>
      </c>
      <c r="I69" s="21" t="s">
        <v>231</v>
      </c>
      <c r="J69" s="21" t="s">
        <v>23</v>
      </c>
      <c r="K69" s="21"/>
      <c r="L69" s="21" t="s">
        <v>120</v>
      </c>
      <c r="M69" s="21" t="s">
        <v>145</v>
      </c>
      <c r="N69" s="21" t="s">
        <v>25</v>
      </c>
      <c r="O69" s="21" t="s">
        <v>146</v>
      </c>
      <c r="P69" s="21" t="s">
        <v>147</v>
      </c>
      <c r="Q69" s="92">
        <f>_xlfn.XLOOKUP(H69,Tasques!H:H,Tasques!Q:Q)</f>
        <v>2200</v>
      </c>
      <c r="R69" s="10"/>
    </row>
    <row r="70" spans="1:18" ht="19.95" customHeight="1" x14ac:dyDescent="0.3">
      <c r="A70" s="9" t="s">
        <v>61</v>
      </c>
      <c r="B70" s="21" t="s">
        <v>137</v>
      </c>
      <c r="C70" s="21" t="s">
        <v>138</v>
      </c>
      <c r="D70" s="21" t="s">
        <v>216</v>
      </c>
      <c r="E70" s="21" t="s">
        <v>217</v>
      </c>
      <c r="F70" s="21" t="s">
        <v>218</v>
      </c>
      <c r="G70" s="21" t="s">
        <v>219</v>
      </c>
      <c r="H70" s="21" t="s">
        <v>232</v>
      </c>
      <c r="I70" s="21" t="s">
        <v>233</v>
      </c>
      <c r="J70" s="21" t="s">
        <v>23</v>
      </c>
      <c r="K70" s="21"/>
      <c r="L70" s="21" t="s">
        <v>120</v>
      </c>
      <c r="M70" s="21" t="s">
        <v>145</v>
      </c>
      <c r="N70" s="21" t="s">
        <v>25</v>
      </c>
      <c r="O70" s="21" t="s">
        <v>146</v>
      </c>
      <c r="P70" s="21" t="s">
        <v>147</v>
      </c>
      <c r="Q70" s="92">
        <f>_xlfn.XLOOKUP(H70,Tasques!H:H,Tasques!Q:Q)</f>
        <v>2200</v>
      </c>
      <c r="R70" s="10"/>
    </row>
    <row r="71" spans="1:18" ht="19.95" customHeight="1" x14ac:dyDescent="0.3">
      <c r="A71" s="9" t="s">
        <v>61</v>
      </c>
      <c r="B71" s="21" t="s">
        <v>137</v>
      </c>
      <c r="C71" s="21" t="s">
        <v>138</v>
      </c>
      <c r="D71" s="21" t="s">
        <v>216</v>
      </c>
      <c r="E71" s="21" t="s">
        <v>217</v>
      </c>
      <c r="F71" s="21" t="s">
        <v>218</v>
      </c>
      <c r="G71" s="21" t="s">
        <v>219</v>
      </c>
      <c r="H71" s="21" t="s">
        <v>234</v>
      </c>
      <c r="I71" s="21" t="s">
        <v>235</v>
      </c>
      <c r="J71" s="21" t="s">
        <v>23</v>
      </c>
      <c r="K71" s="21"/>
      <c r="L71" s="21" t="s">
        <v>120</v>
      </c>
      <c r="M71" s="21" t="s">
        <v>145</v>
      </c>
      <c r="N71" s="21" t="s">
        <v>25</v>
      </c>
      <c r="O71" s="21" t="s">
        <v>146</v>
      </c>
      <c r="P71" s="21" t="s">
        <v>147</v>
      </c>
      <c r="Q71" s="92">
        <f>_xlfn.XLOOKUP(H71,Tasques!H:H,Tasques!Q:Q)</f>
        <v>2200</v>
      </c>
      <c r="R71" s="10"/>
    </row>
    <row r="72" spans="1:18" ht="19.95" customHeight="1" x14ac:dyDescent="0.3">
      <c r="A72" s="9" t="s">
        <v>61</v>
      </c>
      <c r="B72" s="21" t="s">
        <v>137</v>
      </c>
      <c r="C72" s="21" t="s">
        <v>138</v>
      </c>
      <c r="D72" s="21" t="s">
        <v>216</v>
      </c>
      <c r="E72" s="21" t="s">
        <v>217</v>
      </c>
      <c r="F72" s="21" t="s">
        <v>218</v>
      </c>
      <c r="G72" s="21" t="s">
        <v>219</v>
      </c>
      <c r="H72" s="21" t="s">
        <v>236</v>
      </c>
      <c r="I72" s="21" t="s">
        <v>237</v>
      </c>
      <c r="J72" s="21" t="s">
        <v>23</v>
      </c>
      <c r="K72" s="21"/>
      <c r="L72" s="21" t="s">
        <v>120</v>
      </c>
      <c r="M72" s="21" t="s">
        <v>145</v>
      </c>
      <c r="N72" s="21" t="s">
        <v>25</v>
      </c>
      <c r="O72" s="21" t="s">
        <v>146</v>
      </c>
      <c r="P72" s="21" t="s">
        <v>147</v>
      </c>
      <c r="Q72" s="92">
        <f>_xlfn.XLOOKUP(H72,Tasques!H:H,Tasques!Q:Q)</f>
        <v>2200</v>
      </c>
      <c r="R72" s="10"/>
    </row>
    <row r="73" spans="1:18" ht="19.95" customHeight="1" x14ac:dyDescent="0.3">
      <c r="A73" s="9" t="s">
        <v>61</v>
      </c>
      <c r="B73" s="21" t="s">
        <v>137</v>
      </c>
      <c r="C73" s="21" t="s">
        <v>138</v>
      </c>
      <c r="D73" s="21" t="s">
        <v>216</v>
      </c>
      <c r="E73" s="21" t="s">
        <v>217</v>
      </c>
      <c r="F73" s="21" t="s">
        <v>218</v>
      </c>
      <c r="G73" s="21" t="s">
        <v>219</v>
      </c>
      <c r="H73" s="21" t="s">
        <v>238</v>
      </c>
      <c r="I73" s="21" t="s">
        <v>239</v>
      </c>
      <c r="J73" s="21" t="s">
        <v>23</v>
      </c>
      <c r="K73" s="21"/>
      <c r="L73" s="21" t="s">
        <v>120</v>
      </c>
      <c r="M73" s="21" t="s">
        <v>145</v>
      </c>
      <c r="N73" s="21" t="s">
        <v>25</v>
      </c>
      <c r="O73" s="21" t="s">
        <v>146</v>
      </c>
      <c r="P73" s="21" t="s">
        <v>147</v>
      </c>
      <c r="Q73" s="92">
        <f>_xlfn.XLOOKUP(H73,Tasques!H:H,Tasques!Q:Q)</f>
        <v>2200</v>
      </c>
      <c r="R73" s="10"/>
    </row>
    <row r="74" spans="1:18" ht="19.95" customHeight="1" x14ac:dyDescent="0.3">
      <c r="A74" s="9" t="s">
        <v>61</v>
      </c>
      <c r="B74" s="21" t="s">
        <v>137</v>
      </c>
      <c r="C74" s="21" t="s">
        <v>138</v>
      </c>
      <c r="D74" s="21" t="s">
        <v>216</v>
      </c>
      <c r="E74" s="21" t="s">
        <v>217</v>
      </c>
      <c r="F74" s="21" t="s">
        <v>218</v>
      </c>
      <c r="G74" s="21" t="s">
        <v>219</v>
      </c>
      <c r="H74" s="21" t="s">
        <v>240</v>
      </c>
      <c r="I74" s="21" t="s">
        <v>241</v>
      </c>
      <c r="J74" s="21" t="s">
        <v>23</v>
      </c>
      <c r="K74" s="21"/>
      <c r="L74" s="21" t="s">
        <v>120</v>
      </c>
      <c r="M74" s="21" t="s">
        <v>145</v>
      </c>
      <c r="N74" s="21" t="s">
        <v>25</v>
      </c>
      <c r="O74" s="21" t="s">
        <v>146</v>
      </c>
      <c r="P74" s="21" t="s">
        <v>147</v>
      </c>
      <c r="Q74" s="92">
        <f>_xlfn.XLOOKUP(H74,Tasques!H:H,Tasques!Q:Q)</f>
        <v>2200</v>
      </c>
      <c r="R74" s="10"/>
    </row>
    <row r="75" spans="1:18" ht="19.95" customHeight="1" x14ac:dyDescent="0.3">
      <c r="A75" s="9" t="s">
        <v>61</v>
      </c>
      <c r="B75" s="21" t="s">
        <v>137</v>
      </c>
      <c r="C75" s="21" t="s">
        <v>138</v>
      </c>
      <c r="D75" s="21" t="s">
        <v>216</v>
      </c>
      <c r="E75" s="21" t="s">
        <v>217</v>
      </c>
      <c r="F75" s="21" t="s">
        <v>218</v>
      </c>
      <c r="G75" s="21" t="s">
        <v>219</v>
      </c>
      <c r="H75" s="21" t="s">
        <v>242</v>
      </c>
      <c r="I75" s="21" t="s">
        <v>243</v>
      </c>
      <c r="J75" s="21" t="s">
        <v>23</v>
      </c>
      <c r="K75" s="21"/>
      <c r="L75" s="21" t="s">
        <v>120</v>
      </c>
      <c r="M75" s="21" t="s">
        <v>145</v>
      </c>
      <c r="N75" s="21" t="s">
        <v>25</v>
      </c>
      <c r="O75" s="21" t="s">
        <v>146</v>
      </c>
      <c r="P75" s="21" t="s">
        <v>147</v>
      </c>
      <c r="Q75" s="92">
        <f>_xlfn.XLOOKUP(H75,Tasques!H:H,Tasques!Q:Q)</f>
        <v>2200</v>
      </c>
      <c r="R75" s="10"/>
    </row>
    <row r="76" spans="1:18" ht="19.95" customHeight="1" x14ac:dyDescent="0.3">
      <c r="A76" s="9" t="s">
        <v>61</v>
      </c>
      <c r="B76" s="21" t="s">
        <v>137</v>
      </c>
      <c r="C76" s="21" t="s">
        <v>138</v>
      </c>
      <c r="D76" s="21" t="s">
        <v>216</v>
      </c>
      <c r="E76" s="21" t="s">
        <v>217</v>
      </c>
      <c r="F76" s="21" t="s">
        <v>218</v>
      </c>
      <c r="G76" s="21" t="s">
        <v>219</v>
      </c>
      <c r="H76" s="21" t="s">
        <v>244</v>
      </c>
      <c r="I76" s="21" t="s">
        <v>245</v>
      </c>
      <c r="J76" s="21" t="s">
        <v>23</v>
      </c>
      <c r="K76" s="21"/>
      <c r="L76" s="21" t="s">
        <v>120</v>
      </c>
      <c r="M76" s="21" t="s">
        <v>145</v>
      </c>
      <c r="N76" s="21" t="s">
        <v>25</v>
      </c>
      <c r="O76" s="21" t="s">
        <v>146</v>
      </c>
      <c r="P76" s="21" t="s">
        <v>147</v>
      </c>
      <c r="Q76" s="92">
        <f>_xlfn.XLOOKUP(H76,Tasques!H:H,Tasques!Q:Q)</f>
        <v>2200</v>
      </c>
      <c r="R76" s="10"/>
    </row>
    <row r="77" spans="1:18" ht="19.95" customHeight="1" x14ac:dyDescent="0.3">
      <c r="A77" s="9" t="s">
        <v>61</v>
      </c>
      <c r="B77" s="21" t="s">
        <v>137</v>
      </c>
      <c r="C77" s="21" t="s">
        <v>138</v>
      </c>
      <c r="D77" s="21" t="s">
        <v>139</v>
      </c>
      <c r="E77" s="21" t="s">
        <v>246</v>
      </c>
      <c r="F77" s="21" t="s">
        <v>247</v>
      </c>
      <c r="G77" s="21" t="s">
        <v>248</v>
      </c>
      <c r="H77" s="21" t="s">
        <v>249</v>
      </c>
      <c r="I77" s="21" t="s">
        <v>250</v>
      </c>
      <c r="J77" s="21" t="s">
        <v>23</v>
      </c>
      <c r="K77" s="21"/>
      <c r="L77" s="21" t="s">
        <v>120</v>
      </c>
      <c r="M77" s="21" t="s">
        <v>145</v>
      </c>
      <c r="N77" s="21" t="s">
        <v>25</v>
      </c>
      <c r="O77" s="21" t="s">
        <v>146</v>
      </c>
      <c r="P77" s="21" t="s">
        <v>147</v>
      </c>
      <c r="Q77" s="92">
        <f>_xlfn.XLOOKUP(H77,Tasques!H:H,Tasques!Q:Q)</f>
        <v>14</v>
      </c>
      <c r="R77" s="10"/>
    </row>
    <row r="78" spans="1:18" ht="19.95" customHeight="1" x14ac:dyDescent="0.3">
      <c r="A78" s="9" t="s">
        <v>61</v>
      </c>
      <c r="B78" s="21" t="s">
        <v>137</v>
      </c>
      <c r="C78" s="21" t="s">
        <v>138</v>
      </c>
      <c r="D78" s="21" t="s">
        <v>139</v>
      </c>
      <c r="E78" s="21" t="s">
        <v>246</v>
      </c>
      <c r="F78" s="21" t="s">
        <v>247</v>
      </c>
      <c r="G78" s="21" t="s">
        <v>248</v>
      </c>
      <c r="H78" s="21" t="s">
        <v>251</v>
      </c>
      <c r="I78" s="21" t="s">
        <v>252</v>
      </c>
      <c r="J78" s="21" t="s">
        <v>23</v>
      </c>
      <c r="K78" s="21"/>
      <c r="L78" s="21" t="s">
        <v>120</v>
      </c>
      <c r="M78" s="21" t="s">
        <v>145</v>
      </c>
      <c r="N78" s="21" t="s">
        <v>25</v>
      </c>
      <c r="O78" s="21" t="s">
        <v>146</v>
      </c>
      <c r="P78" s="21" t="s">
        <v>147</v>
      </c>
      <c r="Q78" s="92">
        <f>_xlfn.XLOOKUP(H78,Tasques!H:H,Tasques!Q:Q)</f>
        <v>14</v>
      </c>
      <c r="R78" s="10"/>
    </row>
    <row r="79" spans="1:18" ht="19.95" customHeight="1" x14ac:dyDescent="0.3">
      <c r="A79" s="9" t="s">
        <v>61</v>
      </c>
      <c r="B79" s="21" t="s">
        <v>137</v>
      </c>
      <c r="C79" s="21" t="s">
        <v>138</v>
      </c>
      <c r="D79" s="21" t="s">
        <v>139</v>
      </c>
      <c r="E79" s="21" t="s">
        <v>246</v>
      </c>
      <c r="F79" s="21" t="s">
        <v>247</v>
      </c>
      <c r="G79" s="21" t="s">
        <v>248</v>
      </c>
      <c r="H79" s="21" t="s">
        <v>253</v>
      </c>
      <c r="I79" s="21" t="s">
        <v>254</v>
      </c>
      <c r="J79" s="21" t="s">
        <v>23</v>
      </c>
      <c r="K79" s="21"/>
      <c r="L79" s="21" t="s">
        <v>120</v>
      </c>
      <c r="M79" s="21" t="s">
        <v>145</v>
      </c>
      <c r="N79" s="21" t="s">
        <v>25</v>
      </c>
      <c r="O79" s="21" t="s">
        <v>146</v>
      </c>
      <c r="P79" s="21" t="s">
        <v>147</v>
      </c>
      <c r="Q79" s="92">
        <f>_xlfn.XLOOKUP(H79,Tasques!H:H,Tasques!Q:Q)</f>
        <v>14</v>
      </c>
      <c r="R79" s="10"/>
    </row>
    <row r="80" spans="1:18" ht="19.95" customHeight="1" x14ac:dyDescent="0.3">
      <c r="A80" s="9" t="s">
        <v>61</v>
      </c>
      <c r="B80" s="21" t="s">
        <v>137</v>
      </c>
      <c r="C80" s="21" t="s">
        <v>138</v>
      </c>
      <c r="D80" s="21" t="s">
        <v>139</v>
      </c>
      <c r="E80" s="21" t="s">
        <v>246</v>
      </c>
      <c r="F80" s="21" t="s">
        <v>247</v>
      </c>
      <c r="G80" s="21" t="s">
        <v>248</v>
      </c>
      <c r="H80" s="21" t="s">
        <v>255</v>
      </c>
      <c r="I80" s="21" t="s">
        <v>256</v>
      </c>
      <c r="J80" s="21" t="s">
        <v>23</v>
      </c>
      <c r="K80" s="21"/>
      <c r="L80" s="21" t="s">
        <v>120</v>
      </c>
      <c r="M80" s="21" t="s">
        <v>145</v>
      </c>
      <c r="N80" s="21" t="s">
        <v>25</v>
      </c>
      <c r="O80" s="21" t="s">
        <v>146</v>
      </c>
      <c r="P80" s="21" t="s">
        <v>147</v>
      </c>
      <c r="Q80" s="92">
        <f>_xlfn.XLOOKUP(H80,Tasques!H:H,Tasques!Q:Q)</f>
        <v>14</v>
      </c>
      <c r="R80" s="10"/>
    </row>
    <row r="81" spans="1:18" ht="19.95" customHeight="1" x14ac:dyDescent="0.3">
      <c r="A81" s="9" t="s">
        <v>61</v>
      </c>
      <c r="B81" s="21" t="s">
        <v>137</v>
      </c>
      <c r="C81" s="21" t="s">
        <v>138</v>
      </c>
      <c r="D81" s="21" t="s">
        <v>139</v>
      </c>
      <c r="E81" s="21" t="s">
        <v>257</v>
      </c>
      <c r="F81" s="21" t="s">
        <v>258</v>
      </c>
      <c r="G81" s="21" t="s">
        <v>259</v>
      </c>
      <c r="H81" s="21" t="s">
        <v>260</v>
      </c>
      <c r="I81" s="21" t="s">
        <v>261</v>
      </c>
      <c r="J81" s="21" t="s">
        <v>23</v>
      </c>
      <c r="K81" s="21"/>
      <c r="L81" s="21" t="s">
        <v>120</v>
      </c>
      <c r="M81" s="21" t="s">
        <v>145</v>
      </c>
      <c r="N81" s="21" t="s">
        <v>25</v>
      </c>
      <c r="O81" s="21" t="s">
        <v>146</v>
      </c>
      <c r="P81" s="21" t="s">
        <v>147</v>
      </c>
      <c r="Q81" s="92">
        <f>_xlfn.XLOOKUP(H81,Tasques!H:H,Tasques!Q:Q)</f>
        <v>60</v>
      </c>
      <c r="R81" s="10"/>
    </row>
    <row r="82" spans="1:18" ht="19.95" customHeight="1" x14ac:dyDescent="0.3">
      <c r="A82" s="9" t="s">
        <v>61</v>
      </c>
      <c r="B82" s="21" t="s">
        <v>137</v>
      </c>
      <c r="C82" s="21" t="s">
        <v>138</v>
      </c>
      <c r="D82" s="21" t="s">
        <v>139</v>
      </c>
      <c r="E82" s="21" t="s">
        <v>257</v>
      </c>
      <c r="F82" s="21" t="s">
        <v>258</v>
      </c>
      <c r="G82" s="21" t="s">
        <v>259</v>
      </c>
      <c r="H82" s="21" t="s">
        <v>262</v>
      </c>
      <c r="I82" s="21" t="s">
        <v>263</v>
      </c>
      <c r="J82" s="21" t="s">
        <v>23</v>
      </c>
      <c r="K82" s="21"/>
      <c r="L82" s="21" t="s">
        <v>120</v>
      </c>
      <c r="M82" s="21" t="s">
        <v>145</v>
      </c>
      <c r="N82" s="21" t="s">
        <v>25</v>
      </c>
      <c r="O82" s="21" t="s">
        <v>146</v>
      </c>
      <c r="P82" s="21" t="s">
        <v>147</v>
      </c>
      <c r="Q82" s="92">
        <f>_xlfn.XLOOKUP(H82,Tasques!H:H,Tasques!Q:Q)</f>
        <v>60</v>
      </c>
      <c r="R82" s="10"/>
    </row>
    <row r="83" spans="1:18" ht="19.95" customHeight="1" x14ac:dyDescent="0.3">
      <c r="A83" s="9" t="s">
        <v>61</v>
      </c>
      <c r="B83" s="21" t="s">
        <v>137</v>
      </c>
      <c r="C83" s="21" t="s">
        <v>138</v>
      </c>
      <c r="D83" s="21" t="s">
        <v>139</v>
      </c>
      <c r="E83" s="21" t="s">
        <v>257</v>
      </c>
      <c r="F83" s="21" t="s">
        <v>258</v>
      </c>
      <c r="G83" s="21" t="s">
        <v>259</v>
      </c>
      <c r="H83" s="21" t="s">
        <v>264</v>
      </c>
      <c r="I83" s="21" t="s">
        <v>265</v>
      </c>
      <c r="J83" s="21" t="s">
        <v>23</v>
      </c>
      <c r="K83" s="21"/>
      <c r="L83" s="21" t="s">
        <v>120</v>
      </c>
      <c r="M83" s="21" t="s">
        <v>145</v>
      </c>
      <c r="N83" s="21" t="s">
        <v>25</v>
      </c>
      <c r="O83" s="21" t="s">
        <v>146</v>
      </c>
      <c r="P83" s="21" t="s">
        <v>147</v>
      </c>
      <c r="Q83" s="92">
        <f>_xlfn.XLOOKUP(H83,Tasques!H:H,Tasques!Q:Q)</f>
        <v>60</v>
      </c>
      <c r="R83" s="10"/>
    </row>
    <row r="84" spans="1:18" ht="19.95" customHeight="1" x14ac:dyDescent="0.3">
      <c r="A84" s="9" t="s">
        <v>61</v>
      </c>
      <c r="B84" s="21" t="s">
        <v>137</v>
      </c>
      <c r="C84" s="21" t="s">
        <v>138</v>
      </c>
      <c r="D84" s="21" t="s">
        <v>139</v>
      </c>
      <c r="E84" s="21" t="s">
        <v>266</v>
      </c>
      <c r="F84" s="21" t="s">
        <v>267</v>
      </c>
      <c r="G84" s="21" t="s">
        <v>268</v>
      </c>
      <c r="H84" s="21" t="s">
        <v>269</v>
      </c>
      <c r="I84" s="21" t="s">
        <v>270</v>
      </c>
      <c r="J84" s="21" t="s">
        <v>23</v>
      </c>
      <c r="K84" s="21"/>
      <c r="L84" s="21" t="s">
        <v>120</v>
      </c>
      <c r="M84" s="21" t="s">
        <v>145</v>
      </c>
      <c r="N84" s="21" t="s">
        <v>25</v>
      </c>
      <c r="O84" s="21" t="s">
        <v>146</v>
      </c>
      <c r="P84" s="21" t="s">
        <v>147</v>
      </c>
      <c r="Q84" s="92">
        <f>_xlfn.XLOOKUP(H84,Tasques!H:H,Tasques!Q:Q)</f>
        <v>1800</v>
      </c>
      <c r="R84" s="10"/>
    </row>
    <row r="85" spans="1:18" ht="19.95" customHeight="1" x14ac:dyDescent="0.3">
      <c r="A85" s="3" t="s">
        <v>61</v>
      </c>
      <c r="B85" s="16" t="s">
        <v>271</v>
      </c>
      <c r="C85" s="16" t="s">
        <v>272</v>
      </c>
      <c r="D85" s="16" t="s">
        <v>273</v>
      </c>
      <c r="E85" s="16" t="s">
        <v>274</v>
      </c>
      <c r="F85" s="16" t="s">
        <v>275</v>
      </c>
      <c r="G85" s="16" t="s">
        <v>276</v>
      </c>
      <c r="H85" s="16" t="s">
        <v>277</v>
      </c>
      <c r="I85" s="16" t="s">
        <v>278</v>
      </c>
      <c r="J85" s="16" t="s">
        <v>23</v>
      </c>
      <c r="K85" s="16"/>
      <c r="L85" s="16" t="s">
        <v>120</v>
      </c>
      <c r="M85" s="16" t="s">
        <v>12</v>
      </c>
      <c r="N85" s="16" t="s">
        <v>25</v>
      </c>
      <c r="O85" s="16" t="s">
        <v>279</v>
      </c>
      <c r="P85" s="16" t="s">
        <v>280</v>
      </c>
      <c r="Q85" s="91">
        <f>_xlfn.XLOOKUP(H85,Tasques!H:H,Tasques!Q:Q)</f>
        <v>5400</v>
      </c>
      <c r="R85" s="6"/>
    </row>
    <row r="86" spans="1:18" ht="19.95" customHeight="1" x14ac:dyDescent="0.3">
      <c r="A86" s="3" t="s">
        <v>61</v>
      </c>
      <c r="B86" s="16" t="s">
        <v>271</v>
      </c>
      <c r="C86" s="16" t="s">
        <v>272</v>
      </c>
      <c r="D86" s="16" t="s">
        <v>273</v>
      </c>
      <c r="E86" s="16" t="s">
        <v>274</v>
      </c>
      <c r="F86" s="16" t="s">
        <v>275</v>
      </c>
      <c r="G86" s="16" t="s">
        <v>276</v>
      </c>
      <c r="H86" s="16" t="s">
        <v>281</v>
      </c>
      <c r="I86" s="16" t="s">
        <v>282</v>
      </c>
      <c r="J86" s="16" t="s">
        <v>23</v>
      </c>
      <c r="K86" s="16"/>
      <c r="L86" s="16" t="s">
        <v>120</v>
      </c>
      <c r="M86" s="16" t="s">
        <v>12</v>
      </c>
      <c r="N86" s="16" t="s">
        <v>25</v>
      </c>
      <c r="O86" s="16" t="s">
        <v>279</v>
      </c>
      <c r="P86" s="16" t="s">
        <v>280</v>
      </c>
      <c r="Q86" s="91">
        <f>_xlfn.XLOOKUP(H86,Tasques!H:H,Tasques!Q:Q)</f>
        <v>5400</v>
      </c>
      <c r="R86" s="6"/>
    </row>
    <row r="87" spans="1:18" ht="19.95" customHeight="1" x14ac:dyDescent="0.3">
      <c r="A87" s="3" t="s">
        <v>61</v>
      </c>
      <c r="B87" s="16" t="s">
        <v>271</v>
      </c>
      <c r="C87" s="16" t="s">
        <v>272</v>
      </c>
      <c r="D87" s="16" t="s">
        <v>273</v>
      </c>
      <c r="E87" s="16" t="s">
        <v>274</v>
      </c>
      <c r="F87" s="16" t="s">
        <v>275</v>
      </c>
      <c r="G87" s="16" t="s">
        <v>276</v>
      </c>
      <c r="H87" s="16" t="s">
        <v>283</v>
      </c>
      <c r="I87" s="16" t="s">
        <v>284</v>
      </c>
      <c r="J87" s="16" t="s">
        <v>23</v>
      </c>
      <c r="K87" s="16"/>
      <c r="L87" s="16" t="s">
        <v>120</v>
      </c>
      <c r="M87" s="16" t="s">
        <v>12</v>
      </c>
      <c r="N87" s="16" t="s">
        <v>25</v>
      </c>
      <c r="O87" s="16" t="s">
        <v>279</v>
      </c>
      <c r="P87" s="16" t="s">
        <v>280</v>
      </c>
      <c r="Q87" s="91">
        <f>_xlfn.XLOOKUP(H87,Tasques!H:H,Tasques!Q:Q)</f>
        <v>5400</v>
      </c>
      <c r="R87" s="6"/>
    </row>
    <row r="88" spans="1:18" ht="19.95" customHeight="1" x14ac:dyDescent="0.3">
      <c r="A88" s="3" t="s">
        <v>61</v>
      </c>
      <c r="B88" s="16" t="s">
        <v>271</v>
      </c>
      <c r="C88" s="16" t="s">
        <v>272</v>
      </c>
      <c r="D88" s="16" t="s">
        <v>273</v>
      </c>
      <c r="E88" s="16" t="s">
        <v>274</v>
      </c>
      <c r="F88" s="16" t="s">
        <v>275</v>
      </c>
      <c r="G88" s="16" t="s">
        <v>276</v>
      </c>
      <c r="H88" s="16" t="s">
        <v>285</v>
      </c>
      <c r="I88" s="16" t="s">
        <v>286</v>
      </c>
      <c r="J88" s="16" t="s">
        <v>23</v>
      </c>
      <c r="K88" s="16"/>
      <c r="L88" s="16" t="s">
        <v>120</v>
      </c>
      <c r="M88" s="16" t="s">
        <v>12</v>
      </c>
      <c r="N88" s="16" t="s">
        <v>25</v>
      </c>
      <c r="O88" s="16" t="s">
        <v>279</v>
      </c>
      <c r="P88" s="16" t="s">
        <v>280</v>
      </c>
      <c r="Q88" s="91">
        <f>_xlfn.XLOOKUP(H88,Tasques!H:H,Tasques!Q:Q)</f>
        <v>5400</v>
      </c>
      <c r="R88" s="6"/>
    </row>
    <row r="89" spans="1:18" ht="19.95" customHeight="1" x14ac:dyDescent="0.3">
      <c r="A89" s="3" t="s">
        <v>61</v>
      </c>
      <c r="B89" s="16" t="s">
        <v>271</v>
      </c>
      <c r="C89" s="16" t="s">
        <v>272</v>
      </c>
      <c r="D89" s="16" t="s">
        <v>273</v>
      </c>
      <c r="E89" s="16" t="s">
        <v>274</v>
      </c>
      <c r="F89" s="16" t="s">
        <v>275</v>
      </c>
      <c r="G89" s="16" t="s">
        <v>276</v>
      </c>
      <c r="H89" s="16" t="s">
        <v>287</v>
      </c>
      <c r="I89" s="16" t="s">
        <v>288</v>
      </c>
      <c r="J89" s="16" t="s">
        <v>23</v>
      </c>
      <c r="K89" s="16"/>
      <c r="L89" s="16" t="s">
        <v>120</v>
      </c>
      <c r="M89" s="16" t="s">
        <v>12</v>
      </c>
      <c r="N89" s="16" t="s">
        <v>25</v>
      </c>
      <c r="O89" s="16" t="s">
        <v>279</v>
      </c>
      <c r="P89" s="16" t="s">
        <v>280</v>
      </c>
      <c r="Q89" s="91">
        <f>_xlfn.XLOOKUP(H89,Tasques!H:H,Tasques!Q:Q)</f>
        <v>5400</v>
      </c>
      <c r="R89" s="6"/>
    </row>
    <row r="90" spans="1:18" ht="19.95" customHeight="1" x14ac:dyDescent="0.3">
      <c r="A90" s="3" t="s">
        <v>61</v>
      </c>
      <c r="B90" s="16" t="s">
        <v>271</v>
      </c>
      <c r="C90" s="16" t="s">
        <v>272</v>
      </c>
      <c r="D90" s="16" t="s">
        <v>273</v>
      </c>
      <c r="E90" s="16" t="s">
        <v>274</v>
      </c>
      <c r="F90" s="16" t="s">
        <v>275</v>
      </c>
      <c r="G90" s="16" t="s">
        <v>276</v>
      </c>
      <c r="H90" s="16" t="s">
        <v>289</v>
      </c>
      <c r="I90" s="16" t="s">
        <v>290</v>
      </c>
      <c r="J90" s="16" t="s">
        <v>167</v>
      </c>
      <c r="K90" s="16"/>
      <c r="L90" s="16" t="s">
        <v>120</v>
      </c>
      <c r="M90" s="16" t="s">
        <v>12</v>
      </c>
      <c r="N90" s="16" t="s">
        <v>25</v>
      </c>
      <c r="O90" s="16" t="s">
        <v>279</v>
      </c>
      <c r="P90" s="16" t="s">
        <v>280</v>
      </c>
      <c r="Q90" s="91">
        <f>_xlfn.XLOOKUP(H90,Tasques!H:H,Tasques!Q:Q)</f>
        <v>5400</v>
      </c>
      <c r="R90" s="6"/>
    </row>
    <row r="91" spans="1:18" ht="19.95" customHeight="1" x14ac:dyDescent="0.3">
      <c r="A91" s="3" t="s">
        <v>61</v>
      </c>
      <c r="B91" s="16" t="s">
        <v>271</v>
      </c>
      <c r="C91" s="16" t="s">
        <v>272</v>
      </c>
      <c r="D91" s="16" t="s">
        <v>273</v>
      </c>
      <c r="E91" s="16" t="s">
        <v>274</v>
      </c>
      <c r="F91" s="16" t="s">
        <v>275</v>
      </c>
      <c r="G91" s="16" t="s">
        <v>276</v>
      </c>
      <c r="H91" s="16" t="s">
        <v>291</v>
      </c>
      <c r="I91" s="16" t="s">
        <v>292</v>
      </c>
      <c r="J91" s="16" t="s">
        <v>167</v>
      </c>
      <c r="K91" s="16"/>
      <c r="L91" s="16" t="s">
        <v>120</v>
      </c>
      <c r="M91" s="16" t="s">
        <v>12</v>
      </c>
      <c r="N91" s="16" t="s">
        <v>25</v>
      </c>
      <c r="O91" s="16" t="s">
        <v>279</v>
      </c>
      <c r="P91" s="16" t="s">
        <v>280</v>
      </c>
      <c r="Q91" s="91">
        <f>_xlfn.XLOOKUP(H91,Tasques!H:H,Tasques!Q:Q)</f>
        <v>5400</v>
      </c>
      <c r="R91" s="6"/>
    </row>
    <row r="92" spans="1:18" ht="19.95" customHeight="1" x14ac:dyDescent="0.3">
      <c r="A92" s="9" t="s">
        <v>61</v>
      </c>
      <c r="B92" s="21" t="s">
        <v>293</v>
      </c>
      <c r="C92" s="21" t="s">
        <v>294</v>
      </c>
      <c r="D92" s="21" t="s">
        <v>139</v>
      </c>
      <c r="E92" s="21" t="s">
        <v>295</v>
      </c>
      <c r="F92" s="21" t="s">
        <v>296</v>
      </c>
      <c r="G92" s="21" t="s">
        <v>297</v>
      </c>
      <c r="H92" s="21" t="s">
        <v>298</v>
      </c>
      <c r="I92" s="21" t="s">
        <v>299</v>
      </c>
      <c r="J92" s="21" t="s">
        <v>23</v>
      </c>
      <c r="K92" s="21"/>
      <c r="L92" s="21" t="s">
        <v>120</v>
      </c>
      <c r="M92" s="21" t="s">
        <v>145</v>
      </c>
      <c r="N92" s="21" t="s">
        <v>25</v>
      </c>
      <c r="O92" s="21" t="s">
        <v>146</v>
      </c>
      <c r="P92" s="21" t="s">
        <v>300</v>
      </c>
      <c r="Q92" s="92">
        <f>_xlfn.XLOOKUP(H92,Tasques!H:H,Tasques!Q:Q)</f>
        <v>90</v>
      </c>
      <c r="R92" s="10"/>
    </row>
    <row r="93" spans="1:18" ht="19.95" customHeight="1" x14ac:dyDescent="0.3">
      <c r="A93" s="9" t="s">
        <v>61</v>
      </c>
      <c r="B93" s="21" t="s">
        <v>293</v>
      </c>
      <c r="C93" s="21" t="s">
        <v>294</v>
      </c>
      <c r="D93" s="21" t="s">
        <v>139</v>
      </c>
      <c r="E93" s="21" t="s">
        <v>295</v>
      </c>
      <c r="F93" s="21" t="s">
        <v>296</v>
      </c>
      <c r="G93" s="21" t="s">
        <v>297</v>
      </c>
      <c r="H93" s="21" t="s">
        <v>301</v>
      </c>
      <c r="I93" s="21" t="s">
        <v>302</v>
      </c>
      <c r="J93" s="21" t="s">
        <v>23</v>
      </c>
      <c r="K93" s="21"/>
      <c r="L93" s="21" t="s">
        <v>120</v>
      </c>
      <c r="M93" s="21" t="s">
        <v>145</v>
      </c>
      <c r="N93" s="21" t="s">
        <v>25</v>
      </c>
      <c r="O93" s="21" t="s">
        <v>146</v>
      </c>
      <c r="P93" s="21" t="s">
        <v>300</v>
      </c>
      <c r="Q93" s="92">
        <f>_xlfn.XLOOKUP(H93,Tasques!H:H,Tasques!Q:Q)</f>
        <v>90</v>
      </c>
      <c r="R93" s="10"/>
    </row>
    <row r="94" spans="1:18" ht="19.95" customHeight="1" x14ac:dyDescent="0.3">
      <c r="A94" s="9" t="s">
        <v>61</v>
      </c>
      <c r="B94" s="21" t="s">
        <v>293</v>
      </c>
      <c r="C94" s="21" t="s">
        <v>294</v>
      </c>
      <c r="D94" s="21" t="s">
        <v>139</v>
      </c>
      <c r="E94" s="21" t="s">
        <v>295</v>
      </c>
      <c r="F94" s="21" t="s">
        <v>296</v>
      </c>
      <c r="G94" s="21" t="s">
        <v>297</v>
      </c>
      <c r="H94" s="21" t="s">
        <v>303</v>
      </c>
      <c r="I94" s="21" t="s">
        <v>304</v>
      </c>
      <c r="J94" s="21" t="s">
        <v>23</v>
      </c>
      <c r="K94" s="21"/>
      <c r="L94" s="21" t="s">
        <v>120</v>
      </c>
      <c r="M94" s="21" t="s">
        <v>145</v>
      </c>
      <c r="N94" s="21" t="s">
        <v>25</v>
      </c>
      <c r="O94" s="21" t="s">
        <v>146</v>
      </c>
      <c r="P94" s="21" t="s">
        <v>300</v>
      </c>
      <c r="Q94" s="92">
        <f>_xlfn.XLOOKUP(H94,Tasques!H:H,Tasques!Q:Q)</f>
        <v>900</v>
      </c>
      <c r="R94" s="10"/>
    </row>
    <row r="95" spans="1:18" ht="19.95" customHeight="1" x14ac:dyDescent="0.3">
      <c r="A95" s="9" t="s">
        <v>61</v>
      </c>
      <c r="B95" s="21" t="s">
        <v>293</v>
      </c>
      <c r="C95" s="21" t="s">
        <v>294</v>
      </c>
      <c r="D95" s="21" t="s">
        <v>139</v>
      </c>
      <c r="E95" s="21" t="s">
        <v>295</v>
      </c>
      <c r="F95" s="21" t="s">
        <v>296</v>
      </c>
      <c r="G95" s="21" t="s">
        <v>297</v>
      </c>
      <c r="H95" s="21" t="s">
        <v>305</v>
      </c>
      <c r="I95" s="21" t="s">
        <v>306</v>
      </c>
      <c r="J95" s="21" t="s">
        <v>167</v>
      </c>
      <c r="K95" s="21" t="s">
        <v>307</v>
      </c>
      <c r="L95" s="21" t="s">
        <v>120</v>
      </c>
      <c r="M95" s="21" t="s">
        <v>145</v>
      </c>
      <c r="N95" s="21" t="s">
        <v>25</v>
      </c>
      <c r="O95" s="21" t="s">
        <v>146</v>
      </c>
      <c r="P95" s="21" t="s">
        <v>300</v>
      </c>
      <c r="Q95" s="92">
        <f>_xlfn.XLOOKUP(H95,Tasques!H:H,Tasques!Q:Q)</f>
        <v>150</v>
      </c>
      <c r="R95" s="10"/>
    </row>
    <row r="96" spans="1:18" ht="19.95" customHeight="1" x14ac:dyDescent="0.3">
      <c r="A96" s="9" t="s">
        <v>61</v>
      </c>
      <c r="B96" s="21" t="s">
        <v>293</v>
      </c>
      <c r="C96" s="21" t="s">
        <v>294</v>
      </c>
      <c r="D96" s="21" t="s">
        <v>139</v>
      </c>
      <c r="E96" s="21" t="s">
        <v>295</v>
      </c>
      <c r="F96" s="21" t="s">
        <v>296</v>
      </c>
      <c r="G96" s="21" t="s">
        <v>297</v>
      </c>
      <c r="H96" s="21" t="s">
        <v>308</v>
      </c>
      <c r="I96" s="21" t="s">
        <v>309</v>
      </c>
      <c r="J96" s="21" t="s">
        <v>23</v>
      </c>
      <c r="K96" s="21"/>
      <c r="L96" s="21" t="s">
        <v>120</v>
      </c>
      <c r="M96" s="21" t="s">
        <v>145</v>
      </c>
      <c r="N96" s="21" t="s">
        <v>25</v>
      </c>
      <c r="O96" s="21" t="s">
        <v>146</v>
      </c>
      <c r="P96" s="21" t="s">
        <v>300</v>
      </c>
      <c r="Q96" s="92">
        <f>_xlfn.XLOOKUP(H96,Tasques!H:H,Tasques!Q:Q)</f>
        <v>90</v>
      </c>
      <c r="R96" s="10"/>
    </row>
    <row r="97" spans="1:18" ht="19.95" customHeight="1" x14ac:dyDescent="0.3">
      <c r="A97" s="3" t="s">
        <v>14</v>
      </c>
      <c r="B97" s="16" t="s">
        <v>310</v>
      </c>
      <c r="C97" s="16" t="s">
        <v>311</v>
      </c>
      <c r="D97" s="16" t="s">
        <v>273</v>
      </c>
      <c r="E97" s="16" t="s">
        <v>312</v>
      </c>
      <c r="F97" s="16" t="s">
        <v>313</v>
      </c>
      <c r="G97" s="16" t="s">
        <v>314</v>
      </c>
      <c r="H97" s="16" t="s">
        <v>315</v>
      </c>
      <c r="I97" s="16" t="s">
        <v>316</v>
      </c>
      <c r="J97" s="16" t="s">
        <v>23</v>
      </c>
      <c r="K97" s="16"/>
      <c r="L97" s="16" t="s">
        <v>317</v>
      </c>
      <c r="M97" s="16" t="s">
        <v>12</v>
      </c>
      <c r="N97" s="16" t="s">
        <v>25</v>
      </c>
      <c r="O97" s="16" t="s">
        <v>279</v>
      </c>
      <c r="P97" s="16" t="s">
        <v>27</v>
      </c>
      <c r="Q97" s="91">
        <f>_xlfn.XLOOKUP(H97,Tasques!H:H,Tasques!Q:Q)</f>
        <v>0</v>
      </c>
      <c r="R97" s="6"/>
    </row>
    <row r="98" spans="1:18" ht="19.95" customHeight="1" x14ac:dyDescent="0.3">
      <c r="A98" s="3" t="s">
        <v>14</v>
      </c>
      <c r="B98" s="16" t="s">
        <v>310</v>
      </c>
      <c r="C98" s="16" t="s">
        <v>311</v>
      </c>
      <c r="D98" s="16" t="s">
        <v>273</v>
      </c>
      <c r="E98" s="16" t="s">
        <v>274</v>
      </c>
      <c r="F98" s="16" t="s">
        <v>275</v>
      </c>
      <c r="G98" s="16" t="s">
        <v>318</v>
      </c>
      <c r="H98" s="16" t="s">
        <v>319</v>
      </c>
      <c r="I98" s="16" t="s">
        <v>320</v>
      </c>
      <c r="J98" s="16" t="s">
        <v>23</v>
      </c>
      <c r="K98" s="16"/>
      <c r="L98" s="16" t="s">
        <v>317</v>
      </c>
      <c r="M98" s="16" t="s">
        <v>12</v>
      </c>
      <c r="N98" s="16" t="s">
        <v>25</v>
      </c>
      <c r="O98" s="16" t="s">
        <v>279</v>
      </c>
      <c r="P98" s="16" t="s">
        <v>27</v>
      </c>
      <c r="Q98" s="91">
        <f>_xlfn.XLOOKUP(H98,Tasques!H:H,Tasques!Q:Q)</f>
        <v>0</v>
      </c>
      <c r="R98" s="6"/>
    </row>
    <row r="99" spans="1:18" ht="19.95" customHeight="1" x14ac:dyDescent="0.3">
      <c r="A99" s="9" t="s">
        <v>14</v>
      </c>
      <c r="B99" s="21" t="s">
        <v>321</v>
      </c>
      <c r="C99" s="21" t="s">
        <v>322</v>
      </c>
      <c r="D99" s="21" t="s">
        <v>17</v>
      </c>
      <c r="E99" s="21" t="s">
        <v>18</v>
      </c>
      <c r="F99" s="21" t="s">
        <v>19</v>
      </c>
      <c r="G99" s="21" t="s">
        <v>323</v>
      </c>
      <c r="H99" s="21" t="s">
        <v>324</v>
      </c>
      <c r="I99" s="21" t="s">
        <v>325</v>
      </c>
      <c r="J99" s="21" t="s">
        <v>23</v>
      </c>
      <c r="K99" s="21"/>
      <c r="L99" s="21" t="s">
        <v>326</v>
      </c>
      <c r="M99" s="21" t="s">
        <v>12</v>
      </c>
      <c r="N99" s="21" t="s">
        <v>25</v>
      </c>
      <c r="O99" s="21" t="s">
        <v>327</v>
      </c>
      <c r="P99" s="21" t="s">
        <v>328</v>
      </c>
      <c r="Q99" s="92">
        <f>_xlfn.XLOOKUP(H99,Tasques!H:H,Tasques!Q:Q)</f>
        <v>0</v>
      </c>
      <c r="R99" s="10"/>
    </row>
    <row r="100" spans="1:18" ht="19.95" customHeight="1" x14ac:dyDescent="0.3">
      <c r="A100" s="9" t="s">
        <v>14</v>
      </c>
      <c r="B100" s="21" t="s">
        <v>321</v>
      </c>
      <c r="C100" s="21" t="s">
        <v>322</v>
      </c>
      <c r="D100" s="21" t="s">
        <v>216</v>
      </c>
      <c r="E100" s="21" t="s">
        <v>329</v>
      </c>
      <c r="F100" s="21" t="s">
        <v>330</v>
      </c>
      <c r="G100" s="21" t="s">
        <v>323</v>
      </c>
      <c r="H100" s="21" t="s">
        <v>331</v>
      </c>
      <c r="I100" s="21" t="s">
        <v>332</v>
      </c>
      <c r="J100" s="21" t="s">
        <v>23</v>
      </c>
      <c r="K100" s="21"/>
      <c r="L100" s="21" t="s">
        <v>326</v>
      </c>
      <c r="M100" s="21" t="s">
        <v>12</v>
      </c>
      <c r="N100" s="21" t="s">
        <v>25</v>
      </c>
      <c r="O100" s="21" t="s">
        <v>327</v>
      </c>
      <c r="P100" s="21" t="s">
        <v>328</v>
      </c>
      <c r="Q100" s="92">
        <f>_xlfn.XLOOKUP(H100,Tasques!H:H,Tasques!Q:Q)</f>
        <v>0</v>
      </c>
      <c r="R100" s="10"/>
    </row>
    <row r="101" spans="1:18" ht="19.95" customHeight="1" x14ac:dyDescent="0.3">
      <c r="A101" s="3" t="s">
        <v>61</v>
      </c>
      <c r="B101" s="16" t="s">
        <v>333</v>
      </c>
      <c r="C101" s="16" t="s">
        <v>334</v>
      </c>
      <c r="D101" s="16" t="s">
        <v>335</v>
      </c>
      <c r="E101" s="16" t="s">
        <v>336</v>
      </c>
      <c r="F101" s="16" t="s">
        <v>337</v>
      </c>
      <c r="G101" s="16" t="s">
        <v>338</v>
      </c>
      <c r="H101" s="16" t="s">
        <v>339</v>
      </c>
      <c r="I101" s="16" t="s">
        <v>340</v>
      </c>
      <c r="J101" s="16" t="s">
        <v>23</v>
      </c>
      <c r="K101" s="16"/>
      <c r="L101" s="16" t="s">
        <v>326</v>
      </c>
      <c r="M101" s="16" t="s">
        <v>12</v>
      </c>
      <c r="N101" s="16" t="s">
        <v>25</v>
      </c>
      <c r="O101" s="16" t="s">
        <v>341</v>
      </c>
      <c r="P101" s="16" t="s">
        <v>342</v>
      </c>
      <c r="Q101" s="91">
        <f>_xlfn.XLOOKUP(H101,Tasques!H:H,Tasques!Q:Q)</f>
        <v>0</v>
      </c>
      <c r="R101" s="6"/>
    </row>
    <row r="102" spans="1:18" ht="19.95" customHeight="1" x14ac:dyDescent="0.3">
      <c r="A102" s="3" t="s">
        <v>61</v>
      </c>
      <c r="B102" s="16" t="s">
        <v>333</v>
      </c>
      <c r="C102" s="16" t="s">
        <v>334</v>
      </c>
      <c r="D102" s="16" t="s">
        <v>335</v>
      </c>
      <c r="E102" s="16" t="s">
        <v>343</v>
      </c>
      <c r="F102" s="16" t="s">
        <v>344</v>
      </c>
      <c r="G102" s="16" t="s">
        <v>345</v>
      </c>
      <c r="H102" s="16" t="s">
        <v>346</v>
      </c>
      <c r="I102" s="16" t="s">
        <v>340</v>
      </c>
      <c r="J102" s="16" t="s">
        <v>23</v>
      </c>
      <c r="K102" s="16"/>
      <c r="L102" s="16" t="s">
        <v>326</v>
      </c>
      <c r="M102" s="16" t="s">
        <v>12</v>
      </c>
      <c r="N102" s="16" t="s">
        <v>25</v>
      </c>
      <c r="O102" s="16" t="s">
        <v>341</v>
      </c>
      <c r="P102" s="16" t="s">
        <v>342</v>
      </c>
      <c r="Q102" s="91">
        <f>_xlfn.XLOOKUP(H102,Tasques!H:H,Tasques!Q:Q)</f>
        <v>0</v>
      </c>
      <c r="R102" s="6"/>
    </row>
    <row r="103" spans="1:18" ht="19.95" customHeight="1" x14ac:dyDescent="0.3">
      <c r="A103" s="9" t="s">
        <v>61</v>
      </c>
      <c r="B103" s="21" t="s">
        <v>347</v>
      </c>
      <c r="C103" s="21" t="s">
        <v>348</v>
      </c>
      <c r="D103" s="21" t="s">
        <v>335</v>
      </c>
      <c r="E103" s="21" t="s">
        <v>349</v>
      </c>
      <c r="F103" s="21" t="s">
        <v>350</v>
      </c>
      <c r="G103" s="21" t="s">
        <v>351</v>
      </c>
      <c r="H103" s="21" t="s">
        <v>352</v>
      </c>
      <c r="I103" s="21" t="s">
        <v>353</v>
      </c>
      <c r="J103" s="21" t="s">
        <v>23</v>
      </c>
      <c r="K103" s="21"/>
      <c r="L103" s="21" t="s">
        <v>326</v>
      </c>
      <c r="M103" s="21" t="s">
        <v>12</v>
      </c>
      <c r="N103" s="21" t="s">
        <v>25</v>
      </c>
      <c r="O103" s="21" t="s">
        <v>341</v>
      </c>
      <c r="P103" s="21" t="s">
        <v>342</v>
      </c>
      <c r="Q103" s="92">
        <f>_xlfn.XLOOKUP(H103,Tasques!H:H,Tasques!Q:Q)</f>
        <v>1800</v>
      </c>
      <c r="R103" s="10"/>
    </row>
    <row r="104" spans="1:18" ht="19.95" customHeight="1" x14ac:dyDescent="0.3">
      <c r="A104" s="3" t="s">
        <v>61</v>
      </c>
      <c r="B104" s="16" t="s">
        <v>354</v>
      </c>
      <c r="C104" s="16" t="s">
        <v>355</v>
      </c>
      <c r="D104" s="16" t="s">
        <v>216</v>
      </c>
      <c r="E104" s="16" t="s">
        <v>217</v>
      </c>
      <c r="F104" s="16" t="s">
        <v>218</v>
      </c>
      <c r="G104" s="16" t="s">
        <v>356</v>
      </c>
      <c r="H104" s="16" t="s">
        <v>357</v>
      </c>
      <c r="I104" s="16" t="s">
        <v>358</v>
      </c>
      <c r="J104" s="16" t="s">
        <v>23</v>
      </c>
      <c r="K104" s="16"/>
      <c r="L104" s="16" t="s">
        <v>326</v>
      </c>
      <c r="M104" s="16" t="s">
        <v>12</v>
      </c>
      <c r="N104" s="16" t="s">
        <v>25</v>
      </c>
      <c r="O104" s="16" t="s">
        <v>359</v>
      </c>
      <c r="P104" s="16" t="s">
        <v>360</v>
      </c>
      <c r="Q104" s="91">
        <f>_xlfn.XLOOKUP(H104,Tasques!H:H,Tasques!Q:Q)</f>
        <v>4200</v>
      </c>
      <c r="R104" s="6"/>
    </row>
    <row r="105" spans="1:18" ht="19.95" customHeight="1" x14ac:dyDescent="0.3">
      <c r="A105" s="3" t="s">
        <v>61</v>
      </c>
      <c r="B105" s="16" t="s">
        <v>354</v>
      </c>
      <c r="C105" s="16" t="s">
        <v>355</v>
      </c>
      <c r="D105" s="16" t="s">
        <v>216</v>
      </c>
      <c r="E105" s="16" t="s">
        <v>217</v>
      </c>
      <c r="F105" s="16" t="s">
        <v>218</v>
      </c>
      <c r="G105" s="16" t="s">
        <v>356</v>
      </c>
      <c r="H105" s="16" t="s">
        <v>361</v>
      </c>
      <c r="I105" s="16" t="s">
        <v>362</v>
      </c>
      <c r="J105" s="16" t="s">
        <v>23</v>
      </c>
      <c r="K105" s="16"/>
      <c r="L105" s="16" t="s">
        <v>326</v>
      </c>
      <c r="M105" s="16" t="s">
        <v>12</v>
      </c>
      <c r="N105" s="16" t="s">
        <v>25</v>
      </c>
      <c r="O105" s="16" t="s">
        <v>359</v>
      </c>
      <c r="P105" s="16" t="s">
        <v>360</v>
      </c>
      <c r="Q105" s="91">
        <f>_xlfn.XLOOKUP(H105,Tasques!H:H,Tasques!Q:Q)</f>
        <v>4200</v>
      </c>
      <c r="R105" s="6"/>
    </row>
    <row r="106" spans="1:18" ht="19.95" customHeight="1" x14ac:dyDescent="0.3">
      <c r="A106" s="9" t="s">
        <v>61</v>
      </c>
      <c r="B106" s="21" t="s">
        <v>363</v>
      </c>
      <c r="C106" s="21" t="s">
        <v>364</v>
      </c>
      <c r="D106" s="21" t="s">
        <v>89</v>
      </c>
      <c r="E106" s="21" t="s">
        <v>90</v>
      </c>
      <c r="F106" s="21" t="s">
        <v>91</v>
      </c>
      <c r="G106" s="21" t="s">
        <v>365</v>
      </c>
      <c r="H106" s="21" t="s">
        <v>366</v>
      </c>
      <c r="I106" s="21" t="s">
        <v>367</v>
      </c>
      <c r="J106" s="21" t="s">
        <v>23</v>
      </c>
      <c r="K106" s="21"/>
      <c r="L106" s="21" t="s">
        <v>368</v>
      </c>
      <c r="M106" s="21" t="s">
        <v>12</v>
      </c>
      <c r="N106" s="21" t="s">
        <v>25</v>
      </c>
      <c r="O106" s="21" t="s">
        <v>95</v>
      </c>
      <c r="P106" s="21" t="s">
        <v>96</v>
      </c>
      <c r="Q106" s="92" t="e">
        <f>_xlfn.XLOOKUP(H106,Tasques!H:H,Tasques!Q:Q)</f>
        <v>#N/A</v>
      </c>
      <c r="R106" s="10"/>
    </row>
    <row r="107" spans="1:18" ht="19.95" customHeight="1" x14ac:dyDescent="0.3">
      <c r="A107" s="9" t="s">
        <v>61</v>
      </c>
      <c r="B107" s="21" t="s">
        <v>363</v>
      </c>
      <c r="C107" s="21" t="s">
        <v>364</v>
      </c>
      <c r="D107" s="21" t="s">
        <v>89</v>
      </c>
      <c r="E107" s="21" t="s">
        <v>90</v>
      </c>
      <c r="F107" s="21" t="s">
        <v>91</v>
      </c>
      <c r="G107" s="21" t="s">
        <v>365</v>
      </c>
      <c r="H107" s="21" t="s">
        <v>369</v>
      </c>
      <c r="I107" s="21" t="s">
        <v>370</v>
      </c>
      <c r="J107" s="21" t="s">
        <v>23</v>
      </c>
      <c r="K107" s="21"/>
      <c r="L107" s="21" t="s">
        <v>368</v>
      </c>
      <c r="M107" s="21" t="s">
        <v>12</v>
      </c>
      <c r="N107" s="21" t="s">
        <v>25</v>
      </c>
      <c r="O107" s="21" t="s">
        <v>95</v>
      </c>
      <c r="P107" s="21" t="s">
        <v>96</v>
      </c>
      <c r="Q107" s="92" t="e">
        <f>_xlfn.XLOOKUP(H107,Tasques!H:H,Tasques!Q:Q)</f>
        <v>#N/A</v>
      </c>
      <c r="R107" s="10"/>
    </row>
    <row r="108" spans="1:18" ht="19.95" customHeight="1" x14ac:dyDescent="0.3">
      <c r="A108" s="9" t="s">
        <v>61</v>
      </c>
      <c r="B108" s="21" t="s">
        <v>363</v>
      </c>
      <c r="C108" s="21" t="s">
        <v>364</v>
      </c>
      <c r="D108" s="21" t="s">
        <v>89</v>
      </c>
      <c r="E108" s="21" t="s">
        <v>132</v>
      </c>
      <c r="F108" s="21" t="s">
        <v>133</v>
      </c>
      <c r="G108" s="21" t="s">
        <v>371</v>
      </c>
      <c r="H108" s="21" t="s">
        <v>372</v>
      </c>
      <c r="I108" s="21" t="s">
        <v>370</v>
      </c>
      <c r="J108" s="21" t="s">
        <v>23</v>
      </c>
      <c r="K108" s="21"/>
      <c r="L108" s="21" t="s">
        <v>368</v>
      </c>
      <c r="M108" s="21" t="s">
        <v>12</v>
      </c>
      <c r="N108" s="21" t="s">
        <v>25</v>
      </c>
      <c r="O108" s="21" t="s">
        <v>95</v>
      </c>
      <c r="P108" s="21" t="s">
        <v>96</v>
      </c>
      <c r="Q108" s="92">
        <f>_xlfn.XLOOKUP(H108,Tasques!H:H,Tasques!Q:Q)</f>
        <v>108</v>
      </c>
      <c r="R108" s="10"/>
    </row>
    <row r="109" spans="1:18" ht="19.95" customHeight="1" x14ac:dyDescent="0.3">
      <c r="A109" s="9" t="s">
        <v>61</v>
      </c>
      <c r="B109" s="21" t="s">
        <v>363</v>
      </c>
      <c r="C109" s="21" t="s">
        <v>364</v>
      </c>
      <c r="D109" s="21" t="s">
        <v>89</v>
      </c>
      <c r="E109" s="21" t="s">
        <v>132</v>
      </c>
      <c r="F109" s="21" t="s">
        <v>133</v>
      </c>
      <c r="G109" s="21" t="s">
        <v>373</v>
      </c>
      <c r="H109" s="21" t="s">
        <v>374</v>
      </c>
      <c r="I109" s="21" t="s">
        <v>375</v>
      </c>
      <c r="J109" s="21" t="s">
        <v>23</v>
      </c>
      <c r="K109" s="21"/>
      <c r="L109" s="21" t="s">
        <v>368</v>
      </c>
      <c r="M109" s="21" t="s">
        <v>12</v>
      </c>
      <c r="N109" s="21" t="s">
        <v>25</v>
      </c>
      <c r="O109" s="21" t="s">
        <v>95</v>
      </c>
      <c r="P109" s="21" t="s">
        <v>96</v>
      </c>
      <c r="Q109" s="92">
        <f>_xlfn.XLOOKUP(H109,Tasques!H:H,Tasques!Q:Q)</f>
        <v>300</v>
      </c>
      <c r="R109" s="10"/>
    </row>
    <row r="110" spans="1:18" ht="19.95" customHeight="1" x14ac:dyDescent="0.3">
      <c r="A110" s="3" t="s">
        <v>61</v>
      </c>
      <c r="B110" s="16" t="s">
        <v>376</v>
      </c>
      <c r="C110" s="16" t="s">
        <v>377</v>
      </c>
      <c r="D110" s="16" t="s">
        <v>53</v>
      </c>
      <c r="E110" s="16" t="s">
        <v>54</v>
      </c>
      <c r="F110" s="16" t="s">
        <v>55</v>
      </c>
      <c r="G110" s="16" t="s">
        <v>378</v>
      </c>
      <c r="H110" s="16" t="s">
        <v>379</v>
      </c>
      <c r="I110" s="16" t="s">
        <v>380</v>
      </c>
      <c r="J110" s="16" t="s">
        <v>23</v>
      </c>
      <c r="K110" s="16"/>
      <c r="L110" s="16" t="s">
        <v>368</v>
      </c>
      <c r="M110" s="16" t="s">
        <v>12</v>
      </c>
      <c r="N110" s="16" t="s">
        <v>25</v>
      </c>
      <c r="O110" s="16" t="s">
        <v>60</v>
      </c>
      <c r="P110" s="16" t="s">
        <v>381</v>
      </c>
      <c r="Q110" s="91">
        <f>_xlfn.XLOOKUP(H110,Tasques!H:H,Tasques!Q:Q)</f>
        <v>5400</v>
      </c>
      <c r="R110" s="6"/>
    </row>
    <row r="111" spans="1:18" ht="19.95" customHeight="1" x14ac:dyDescent="0.3">
      <c r="A111" s="9" t="s">
        <v>61</v>
      </c>
      <c r="B111" s="21" t="s">
        <v>382</v>
      </c>
      <c r="C111" s="21" t="s">
        <v>383</v>
      </c>
      <c r="D111" s="21" t="s">
        <v>17</v>
      </c>
      <c r="E111" s="21" t="s">
        <v>384</v>
      </c>
      <c r="F111" s="21" t="s">
        <v>385</v>
      </c>
      <c r="G111" s="21" t="s">
        <v>386</v>
      </c>
      <c r="H111" s="21" t="s">
        <v>387</v>
      </c>
      <c r="I111" s="21" t="s">
        <v>388</v>
      </c>
      <c r="J111" s="21" t="s">
        <v>23</v>
      </c>
      <c r="K111" s="21"/>
      <c r="L111" s="21" t="s">
        <v>120</v>
      </c>
      <c r="M111" s="21" t="s">
        <v>12</v>
      </c>
      <c r="N111" s="21" t="s">
        <v>389</v>
      </c>
      <c r="O111" s="21" t="s">
        <v>390</v>
      </c>
      <c r="P111" s="21" t="s">
        <v>391</v>
      </c>
      <c r="Q111" s="92">
        <f>_xlfn.XLOOKUP(H111,Tasques!H:H,Tasques!Q:Q)</f>
        <v>1800</v>
      </c>
      <c r="R111" s="10"/>
    </row>
    <row r="112" spans="1:18" ht="19.95" customHeight="1" x14ac:dyDescent="0.3">
      <c r="A112" s="3" t="s">
        <v>61</v>
      </c>
      <c r="B112" s="16" t="s">
        <v>392</v>
      </c>
      <c r="C112" s="16" t="s">
        <v>393</v>
      </c>
      <c r="D112" s="16" t="s">
        <v>17</v>
      </c>
      <c r="E112" s="16" t="s">
        <v>28</v>
      </c>
      <c r="F112" s="16" t="s">
        <v>29</v>
      </c>
      <c r="G112" s="16" t="s">
        <v>394</v>
      </c>
      <c r="H112" s="16" t="s">
        <v>395</v>
      </c>
      <c r="I112" s="16" t="s">
        <v>396</v>
      </c>
      <c r="J112" s="16" t="s">
        <v>23</v>
      </c>
      <c r="K112" s="16"/>
      <c r="L112" s="16" t="s">
        <v>120</v>
      </c>
      <c r="M112" s="16" t="s">
        <v>12</v>
      </c>
      <c r="N112" s="16" t="s">
        <v>25</v>
      </c>
      <c r="O112" s="16" t="s">
        <v>397</v>
      </c>
      <c r="P112" s="16" t="s">
        <v>391</v>
      </c>
      <c r="Q112" s="91">
        <f>_xlfn.XLOOKUP(H112,Tasques!H:H,Tasques!Q:Q)</f>
        <v>720</v>
      </c>
      <c r="R112" s="6"/>
    </row>
    <row r="113" spans="1:18" ht="19.95" customHeight="1" x14ac:dyDescent="0.3">
      <c r="A113" s="3" t="s">
        <v>61</v>
      </c>
      <c r="B113" s="16" t="s">
        <v>392</v>
      </c>
      <c r="C113" s="16" t="s">
        <v>393</v>
      </c>
      <c r="D113" s="16" t="s">
        <v>17</v>
      </c>
      <c r="E113" s="16" t="s">
        <v>32</v>
      </c>
      <c r="F113" s="16" t="s">
        <v>33</v>
      </c>
      <c r="G113" s="16" t="s">
        <v>394</v>
      </c>
      <c r="H113" s="16" t="s">
        <v>398</v>
      </c>
      <c r="I113" s="16" t="s">
        <v>396</v>
      </c>
      <c r="J113" s="16" t="s">
        <v>23</v>
      </c>
      <c r="K113" s="16"/>
      <c r="L113" s="16" t="s">
        <v>120</v>
      </c>
      <c r="M113" s="16" t="s">
        <v>12</v>
      </c>
      <c r="N113" s="16" t="s">
        <v>25</v>
      </c>
      <c r="O113" s="16" t="s">
        <v>397</v>
      </c>
      <c r="P113" s="16" t="s">
        <v>391</v>
      </c>
      <c r="Q113" s="91">
        <f>_xlfn.XLOOKUP(H113,Tasques!H:H,Tasques!Q:Q)</f>
        <v>720</v>
      </c>
      <c r="R113" s="6"/>
    </row>
    <row r="114" spans="1:18" ht="19.95" customHeight="1" x14ac:dyDescent="0.3">
      <c r="A114" s="3" t="s">
        <v>61</v>
      </c>
      <c r="B114" s="16" t="s">
        <v>392</v>
      </c>
      <c r="C114" s="16" t="s">
        <v>393</v>
      </c>
      <c r="D114" s="16" t="s">
        <v>17</v>
      </c>
      <c r="E114" s="16" t="s">
        <v>39</v>
      </c>
      <c r="F114" s="16" t="s">
        <v>40</v>
      </c>
      <c r="G114" s="16" t="s">
        <v>399</v>
      </c>
      <c r="H114" s="16" t="s">
        <v>400</v>
      </c>
      <c r="I114" s="16" t="s">
        <v>396</v>
      </c>
      <c r="J114" s="16" t="s">
        <v>23</v>
      </c>
      <c r="K114" s="16"/>
      <c r="L114" s="16" t="s">
        <v>120</v>
      </c>
      <c r="M114" s="16" t="s">
        <v>12</v>
      </c>
      <c r="N114" s="16" t="s">
        <v>25</v>
      </c>
      <c r="O114" s="16" t="s">
        <v>397</v>
      </c>
      <c r="P114" s="16" t="s">
        <v>391</v>
      </c>
      <c r="Q114" s="91">
        <f>_xlfn.XLOOKUP(H114,Tasques!H:H,Tasques!Q:Q)</f>
        <v>720</v>
      </c>
      <c r="R114" s="6"/>
    </row>
    <row r="115" spans="1:18" ht="19.95" customHeight="1" x14ac:dyDescent="0.3">
      <c r="A115" s="3" t="s">
        <v>61</v>
      </c>
      <c r="B115" s="16" t="s">
        <v>392</v>
      </c>
      <c r="C115" s="16" t="s">
        <v>393</v>
      </c>
      <c r="D115" s="16" t="s">
        <v>17</v>
      </c>
      <c r="E115" s="16" t="s">
        <v>47</v>
      </c>
      <c r="F115" s="16" t="s">
        <v>48</v>
      </c>
      <c r="G115" s="16" t="s">
        <v>401</v>
      </c>
      <c r="H115" s="16" t="s">
        <v>402</v>
      </c>
      <c r="I115" s="16" t="s">
        <v>403</v>
      </c>
      <c r="J115" s="16" t="s">
        <v>23</v>
      </c>
      <c r="K115" s="16"/>
      <c r="L115" s="16" t="s">
        <v>120</v>
      </c>
      <c r="M115" s="16" t="s">
        <v>12</v>
      </c>
      <c r="N115" s="16" t="s">
        <v>25</v>
      </c>
      <c r="O115" s="16" t="s">
        <v>397</v>
      </c>
      <c r="P115" s="16" t="s">
        <v>391</v>
      </c>
      <c r="Q115" s="91">
        <f>_xlfn.XLOOKUP(H115,Tasques!H:H,Tasques!Q:Q)</f>
        <v>720</v>
      </c>
      <c r="R115" s="6"/>
    </row>
    <row r="116" spans="1:18" ht="19.95" customHeight="1" x14ac:dyDescent="0.3">
      <c r="A116" s="9" t="s">
        <v>61</v>
      </c>
      <c r="B116" s="21" t="s">
        <v>404</v>
      </c>
      <c r="C116" s="21" t="s">
        <v>405</v>
      </c>
      <c r="D116" s="21" t="s">
        <v>17</v>
      </c>
      <c r="E116" s="21" t="s">
        <v>32</v>
      </c>
      <c r="F116" s="21" t="s">
        <v>33</v>
      </c>
      <c r="G116" s="21" t="s">
        <v>394</v>
      </c>
      <c r="H116" s="21" t="s">
        <v>406</v>
      </c>
      <c r="I116" s="21" t="s">
        <v>396</v>
      </c>
      <c r="J116" s="21" t="s">
        <v>23</v>
      </c>
      <c r="K116" s="21"/>
      <c r="L116" s="21" t="s">
        <v>59</v>
      </c>
      <c r="M116" s="21" t="s">
        <v>12</v>
      </c>
      <c r="N116" s="21" t="s">
        <v>25</v>
      </c>
      <c r="O116" s="21" t="s">
        <v>397</v>
      </c>
      <c r="P116" s="21" t="s">
        <v>391</v>
      </c>
      <c r="Q116" s="92">
        <f>_xlfn.XLOOKUP(H116,Tasques!H:H,Tasques!Q:Q)</f>
        <v>720</v>
      </c>
      <c r="R116" s="10"/>
    </row>
    <row r="117" spans="1:18" ht="19.95" customHeight="1" x14ac:dyDescent="0.3">
      <c r="A117" s="9" t="s">
        <v>61</v>
      </c>
      <c r="B117" s="21" t="s">
        <v>404</v>
      </c>
      <c r="C117" s="21" t="s">
        <v>405</v>
      </c>
      <c r="D117" s="21" t="s">
        <v>17</v>
      </c>
      <c r="E117" s="21" t="s">
        <v>28</v>
      </c>
      <c r="F117" s="21" t="s">
        <v>29</v>
      </c>
      <c r="G117" s="21" t="s">
        <v>394</v>
      </c>
      <c r="H117" s="21" t="s">
        <v>398</v>
      </c>
      <c r="I117" s="21" t="s">
        <v>396</v>
      </c>
      <c r="J117" s="21" t="s">
        <v>23</v>
      </c>
      <c r="K117" s="21"/>
      <c r="L117" s="21" t="s">
        <v>59</v>
      </c>
      <c r="M117" s="21" t="s">
        <v>12</v>
      </c>
      <c r="N117" s="21" t="s">
        <v>25</v>
      </c>
      <c r="O117" s="21" t="s">
        <v>397</v>
      </c>
      <c r="P117" s="21" t="s">
        <v>391</v>
      </c>
      <c r="Q117" s="92">
        <f>_xlfn.XLOOKUP(H117,Tasques!H:H,Tasques!Q:Q)</f>
        <v>720</v>
      </c>
      <c r="R117" s="10"/>
    </row>
    <row r="118" spans="1:18" ht="19.95" customHeight="1" x14ac:dyDescent="0.3">
      <c r="A118" s="9" t="s">
        <v>61</v>
      </c>
      <c r="B118" s="21" t="s">
        <v>404</v>
      </c>
      <c r="C118" s="21" t="s">
        <v>405</v>
      </c>
      <c r="D118" s="21" t="s">
        <v>17</v>
      </c>
      <c r="E118" s="21" t="s">
        <v>39</v>
      </c>
      <c r="F118" s="21" t="s">
        <v>40</v>
      </c>
      <c r="G118" s="21" t="s">
        <v>399</v>
      </c>
      <c r="H118" s="21" t="s">
        <v>400</v>
      </c>
      <c r="I118" s="21" t="s">
        <v>407</v>
      </c>
      <c r="J118" s="21" t="s">
        <v>23</v>
      </c>
      <c r="K118" s="21"/>
      <c r="L118" s="21" t="s">
        <v>59</v>
      </c>
      <c r="M118" s="21" t="s">
        <v>12</v>
      </c>
      <c r="N118" s="21" t="s">
        <v>25</v>
      </c>
      <c r="O118" s="21" t="s">
        <v>397</v>
      </c>
      <c r="P118" s="21" t="s">
        <v>391</v>
      </c>
      <c r="Q118" s="92">
        <f>_xlfn.XLOOKUP(H118,Tasques!H:H,Tasques!Q:Q)</f>
        <v>720</v>
      </c>
      <c r="R118" s="10"/>
    </row>
    <row r="119" spans="1:18" ht="19.95" customHeight="1" x14ac:dyDescent="0.3">
      <c r="A119" s="9" t="s">
        <v>61</v>
      </c>
      <c r="B119" s="21" t="s">
        <v>404</v>
      </c>
      <c r="C119" s="21" t="s">
        <v>405</v>
      </c>
      <c r="D119" s="21" t="s">
        <v>17</v>
      </c>
      <c r="E119" s="21" t="s">
        <v>47</v>
      </c>
      <c r="F119" s="21" t="s">
        <v>48</v>
      </c>
      <c r="G119" s="21" t="s">
        <v>401</v>
      </c>
      <c r="H119" s="21" t="s">
        <v>402</v>
      </c>
      <c r="I119" s="21" t="s">
        <v>407</v>
      </c>
      <c r="J119" s="21" t="s">
        <v>23</v>
      </c>
      <c r="K119" s="21"/>
      <c r="L119" s="21" t="s">
        <v>59</v>
      </c>
      <c r="M119" s="21" t="s">
        <v>12</v>
      </c>
      <c r="N119" s="21" t="s">
        <v>25</v>
      </c>
      <c r="O119" s="21" t="s">
        <v>397</v>
      </c>
      <c r="P119" s="21" t="s">
        <v>391</v>
      </c>
      <c r="Q119" s="92">
        <f>_xlfn.XLOOKUP(H119,Tasques!H:H,Tasques!Q:Q)</f>
        <v>720</v>
      </c>
      <c r="R119" s="10"/>
    </row>
    <row r="120" spans="1:18" ht="19.95" customHeight="1" x14ac:dyDescent="0.3">
      <c r="A120" s="3" t="s">
        <v>61</v>
      </c>
      <c r="B120" s="16" t="s">
        <v>408</v>
      </c>
      <c r="C120" s="16" t="s">
        <v>409</v>
      </c>
      <c r="D120" s="16" t="s">
        <v>17</v>
      </c>
      <c r="E120" s="16" t="s">
        <v>43</v>
      </c>
      <c r="F120" s="16" t="s">
        <v>44</v>
      </c>
      <c r="G120" s="16" t="s">
        <v>410</v>
      </c>
      <c r="H120" s="16" t="s">
        <v>411</v>
      </c>
      <c r="I120" s="16" t="s">
        <v>396</v>
      </c>
      <c r="J120" s="16" t="s">
        <v>23</v>
      </c>
      <c r="K120" s="16"/>
      <c r="L120" s="16" t="s">
        <v>412</v>
      </c>
      <c r="M120" s="16" t="s">
        <v>12</v>
      </c>
      <c r="N120" s="16" t="s">
        <v>25</v>
      </c>
      <c r="O120" s="16" t="s">
        <v>397</v>
      </c>
      <c r="P120" s="16" t="s">
        <v>391</v>
      </c>
      <c r="Q120" s="91">
        <f>_xlfn.XLOOKUP(H120,Tasques!H:H,Tasques!Q:Q)</f>
        <v>720</v>
      </c>
      <c r="R120" s="6"/>
    </row>
    <row r="121" spans="1:18" ht="19.95" customHeight="1" x14ac:dyDescent="0.3">
      <c r="A121" s="9" t="s">
        <v>61</v>
      </c>
      <c r="B121" s="21" t="s">
        <v>413</v>
      </c>
      <c r="C121" s="21" t="s">
        <v>414</v>
      </c>
      <c r="D121" s="21" t="s">
        <v>17</v>
      </c>
      <c r="E121" s="21" t="s">
        <v>43</v>
      </c>
      <c r="F121" s="21" t="s">
        <v>44</v>
      </c>
      <c r="G121" s="21" t="s">
        <v>410</v>
      </c>
      <c r="H121" s="21" t="s">
        <v>411</v>
      </c>
      <c r="I121" s="21" t="s">
        <v>407</v>
      </c>
      <c r="J121" s="21" t="s">
        <v>23</v>
      </c>
      <c r="K121" s="21"/>
      <c r="L121" s="21" t="s">
        <v>120</v>
      </c>
      <c r="M121" s="21" t="s">
        <v>12</v>
      </c>
      <c r="N121" s="21" t="s">
        <v>25</v>
      </c>
      <c r="O121" s="21" t="s">
        <v>397</v>
      </c>
      <c r="P121" s="21" t="s">
        <v>391</v>
      </c>
      <c r="Q121" s="92">
        <f>_xlfn.XLOOKUP(H121,Tasques!H:H,Tasques!Q:Q)</f>
        <v>720</v>
      </c>
      <c r="R121" s="10"/>
    </row>
    <row r="122" spans="1:18" ht="19.95" customHeight="1" x14ac:dyDescent="0.3">
      <c r="A122" s="3" t="s">
        <v>61</v>
      </c>
      <c r="B122" s="16" t="s">
        <v>415</v>
      </c>
      <c r="C122" s="16" t="s">
        <v>416</v>
      </c>
      <c r="D122" s="16" t="s">
        <v>89</v>
      </c>
      <c r="E122" s="16" t="s">
        <v>417</v>
      </c>
      <c r="F122" s="16" t="s">
        <v>418</v>
      </c>
      <c r="G122" s="16" t="s">
        <v>419</v>
      </c>
      <c r="H122" s="16" t="s">
        <v>420</v>
      </c>
      <c r="I122" s="16" t="s">
        <v>421</v>
      </c>
      <c r="J122" s="16" t="s">
        <v>23</v>
      </c>
      <c r="K122" s="16"/>
      <c r="L122" s="16" t="s">
        <v>412</v>
      </c>
      <c r="M122" s="16" t="s">
        <v>12</v>
      </c>
      <c r="N122" s="16" t="s">
        <v>25</v>
      </c>
      <c r="O122" s="16" t="s">
        <v>422</v>
      </c>
      <c r="P122" s="16" t="s">
        <v>423</v>
      </c>
      <c r="Q122" s="91">
        <f>_xlfn.XLOOKUP(H122,Tasques!H:H,Tasques!Q:Q)</f>
        <v>1543</v>
      </c>
      <c r="R122" s="6"/>
    </row>
    <row r="123" spans="1:18" ht="19.95" customHeight="1" x14ac:dyDescent="0.3">
      <c r="A123" s="3" t="s">
        <v>61</v>
      </c>
      <c r="B123" s="16" t="s">
        <v>415</v>
      </c>
      <c r="C123" s="16" t="s">
        <v>416</v>
      </c>
      <c r="D123" s="16" t="s">
        <v>89</v>
      </c>
      <c r="E123" s="16" t="s">
        <v>417</v>
      </c>
      <c r="F123" s="16" t="s">
        <v>418</v>
      </c>
      <c r="G123" s="16" t="s">
        <v>419</v>
      </c>
      <c r="H123" s="16" t="s">
        <v>424</v>
      </c>
      <c r="I123" s="16" t="s">
        <v>425</v>
      </c>
      <c r="J123" s="16" t="s">
        <v>23</v>
      </c>
      <c r="K123" s="16"/>
      <c r="L123" s="16" t="s">
        <v>412</v>
      </c>
      <c r="M123" s="16" t="s">
        <v>12</v>
      </c>
      <c r="N123" s="16" t="s">
        <v>25</v>
      </c>
      <c r="O123" s="16" t="s">
        <v>422</v>
      </c>
      <c r="P123" s="16" t="s">
        <v>423</v>
      </c>
      <c r="Q123" s="91">
        <f>_xlfn.XLOOKUP(H123,Tasques!H:H,Tasques!Q:Q)</f>
        <v>1543</v>
      </c>
      <c r="R123" s="6"/>
    </row>
    <row r="124" spans="1:18" ht="19.95" customHeight="1" x14ac:dyDescent="0.3">
      <c r="A124" s="3" t="s">
        <v>61</v>
      </c>
      <c r="B124" s="16" t="s">
        <v>415</v>
      </c>
      <c r="C124" s="16" t="s">
        <v>416</v>
      </c>
      <c r="D124" s="16" t="s">
        <v>89</v>
      </c>
      <c r="E124" s="16" t="s">
        <v>417</v>
      </c>
      <c r="F124" s="16" t="s">
        <v>418</v>
      </c>
      <c r="G124" s="16" t="s">
        <v>419</v>
      </c>
      <c r="H124" s="16" t="s">
        <v>426</v>
      </c>
      <c r="I124" s="16" t="s">
        <v>427</v>
      </c>
      <c r="J124" s="16" t="s">
        <v>23</v>
      </c>
      <c r="K124" s="16"/>
      <c r="L124" s="16" t="s">
        <v>412</v>
      </c>
      <c r="M124" s="16" t="s">
        <v>12</v>
      </c>
      <c r="N124" s="16" t="s">
        <v>25</v>
      </c>
      <c r="O124" s="16" t="s">
        <v>422</v>
      </c>
      <c r="P124" s="16" t="s">
        <v>423</v>
      </c>
      <c r="Q124" s="91">
        <f>_xlfn.XLOOKUP(H124,Tasques!H:H,Tasques!Q:Q)</f>
        <v>1543</v>
      </c>
      <c r="R124" s="6"/>
    </row>
    <row r="125" spans="1:18" ht="19.95" customHeight="1" x14ac:dyDescent="0.3">
      <c r="A125" s="3" t="s">
        <v>61</v>
      </c>
      <c r="B125" s="16" t="s">
        <v>415</v>
      </c>
      <c r="C125" s="16" t="s">
        <v>416</v>
      </c>
      <c r="D125" s="16" t="s">
        <v>89</v>
      </c>
      <c r="E125" s="16" t="s">
        <v>417</v>
      </c>
      <c r="F125" s="16" t="s">
        <v>418</v>
      </c>
      <c r="G125" s="16" t="s">
        <v>419</v>
      </c>
      <c r="H125" s="16" t="s">
        <v>428</v>
      </c>
      <c r="I125" s="16" t="s">
        <v>429</v>
      </c>
      <c r="J125" s="16" t="s">
        <v>23</v>
      </c>
      <c r="K125" s="16"/>
      <c r="L125" s="16" t="s">
        <v>412</v>
      </c>
      <c r="M125" s="16" t="s">
        <v>12</v>
      </c>
      <c r="N125" s="16" t="s">
        <v>25</v>
      </c>
      <c r="O125" s="16" t="s">
        <v>422</v>
      </c>
      <c r="P125" s="16" t="s">
        <v>423</v>
      </c>
      <c r="Q125" s="91">
        <f>_xlfn.XLOOKUP(H125,Tasques!H:H,Tasques!Q:Q)</f>
        <v>1543</v>
      </c>
      <c r="R125" s="6"/>
    </row>
    <row r="126" spans="1:18" ht="19.95" customHeight="1" x14ac:dyDescent="0.3">
      <c r="A126" s="3" t="s">
        <v>61</v>
      </c>
      <c r="B126" s="16" t="s">
        <v>415</v>
      </c>
      <c r="C126" s="16" t="s">
        <v>416</v>
      </c>
      <c r="D126" s="16" t="s">
        <v>89</v>
      </c>
      <c r="E126" s="16" t="s">
        <v>417</v>
      </c>
      <c r="F126" s="16" t="s">
        <v>418</v>
      </c>
      <c r="G126" s="16" t="s">
        <v>419</v>
      </c>
      <c r="H126" s="16" t="s">
        <v>430</v>
      </c>
      <c r="I126" s="16" t="s">
        <v>431</v>
      </c>
      <c r="J126" s="16" t="s">
        <v>23</v>
      </c>
      <c r="K126" s="16"/>
      <c r="L126" s="16" t="s">
        <v>412</v>
      </c>
      <c r="M126" s="16" t="s">
        <v>12</v>
      </c>
      <c r="N126" s="16" t="s">
        <v>25</v>
      </c>
      <c r="O126" s="16" t="s">
        <v>422</v>
      </c>
      <c r="P126" s="16" t="s">
        <v>423</v>
      </c>
      <c r="Q126" s="91">
        <f>_xlfn.XLOOKUP(H126,Tasques!H:H,Tasques!Q:Q)</f>
        <v>1543</v>
      </c>
      <c r="R126" s="6"/>
    </row>
    <row r="127" spans="1:18" ht="19.95" customHeight="1" x14ac:dyDescent="0.3">
      <c r="A127" s="3" t="s">
        <v>61</v>
      </c>
      <c r="B127" s="16" t="s">
        <v>415</v>
      </c>
      <c r="C127" s="16" t="s">
        <v>416</v>
      </c>
      <c r="D127" s="16" t="s">
        <v>89</v>
      </c>
      <c r="E127" s="16" t="s">
        <v>417</v>
      </c>
      <c r="F127" s="16" t="s">
        <v>418</v>
      </c>
      <c r="G127" s="16" t="s">
        <v>419</v>
      </c>
      <c r="H127" s="16" t="s">
        <v>432</v>
      </c>
      <c r="I127" s="16" t="s">
        <v>433</v>
      </c>
      <c r="J127" s="16" t="s">
        <v>23</v>
      </c>
      <c r="K127" s="16"/>
      <c r="L127" s="16" t="s">
        <v>412</v>
      </c>
      <c r="M127" s="16" t="s">
        <v>12</v>
      </c>
      <c r="N127" s="16" t="s">
        <v>25</v>
      </c>
      <c r="O127" s="16" t="s">
        <v>422</v>
      </c>
      <c r="P127" s="16" t="s">
        <v>423</v>
      </c>
      <c r="Q127" s="91">
        <f>_xlfn.XLOOKUP(H127,Tasques!H:H,Tasques!Q:Q)</f>
        <v>1543</v>
      </c>
      <c r="R127" s="6"/>
    </row>
    <row r="128" spans="1:18" ht="19.95" customHeight="1" x14ac:dyDescent="0.3">
      <c r="A128" s="3" t="s">
        <v>61</v>
      </c>
      <c r="B128" s="16" t="s">
        <v>415</v>
      </c>
      <c r="C128" s="16" t="s">
        <v>416</v>
      </c>
      <c r="D128" s="16" t="s">
        <v>89</v>
      </c>
      <c r="E128" s="16" t="s">
        <v>417</v>
      </c>
      <c r="F128" s="16" t="s">
        <v>418</v>
      </c>
      <c r="G128" s="16" t="s">
        <v>419</v>
      </c>
      <c r="H128" s="16" t="s">
        <v>434</v>
      </c>
      <c r="I128" s="16" t="s">
        <v>435</v>
      </c>
      <c r="J128" s="16" t="s">
        <v>23</v>
      </c>
      <c r="K128" s="16"/>
      <c r="L128" s="16" t="s">
        <v>412</v>
      </c>
      <c r="M128" s="16" t="s">
        <v>12</v>
      </c>
      <c r="N128" s="16" t="s">
        <v>25</v>
      </c>
      <c r="O128" s="16" t="s">
        <v>422</v>
      </c>
      <c r="P128" s="16" t="s">
        <v>423</v>
      </c>
      <c r="Q128" s="91">
        <f>_xlfn.XLOOKUP(H128,Tasques!H:H,Tasques!Q:Q)</f>
        <v>1543</v>
      </c>
      <c r="R128" s="6"/>
    </row>
    <row r="129" spans="1:18" ht="19.95" customHeight="1" x14ac:dyDescent="0.3">
      <c r="A129" s="9" t="s">
        <v>61</v>
      </c>
      <c r="B129" s="21" t="s">
        <v>436</v>
      </c>
      <c r="C129" s="21" t="s">
        <v>437</v>
      </c>
      <c r="D129" s="21" t="s">
        <v>89</v>
      </c>
      <c r="E129" s="21" t="s">
        <v>417</v>
      </c>
      <c r="F129" s="21" t="s">
        <v>418</v>
      </c>
      <c r="G129" s="21" t="s">
        <v>438</v>
      </c>
      <c r="H129" s="21" t="s">
        <v>439</v>
      </c>
      <c r="I129" s="21" t="s">
        <v>440</v>
      </c>
      <c r="J129" s="21" t="s">
        <v>23</v>
      </c>
      <c r="K129" s="21"/>
      <c r="L129" s="21" t="s">
        <v>120</v>
      </c>
      <c r="M129" s="21" t="s">
        <v>12</v>
      </c>
      <c r="N129" s="21" t="s">
        <v>25</v>
      </c>
      <c r="O129" s="21" t="s">
        <v>422</v>
      </c>
      <c r="P129" s="21" t="s">
        <v>423</v>
      </c>
      <c r="Q129" s="92">
        <f>_xlfn.XLOOKUP(H129,Tasques!H:H,Tasques!Q:Q)</f>
        <v>4800</v>
      </c>
      <c r="R129" s="10"/>
    </row>
    <row r="130" spans="1:18" ht="19.95" customHeight="1" x14ac:dyDescent="0.3">
      <c r="A130" s="9" t="s">
        <v>61</v>
      </c>
      <c r="B130" s="21" t="s">
        <v>436</v>
      </c>
      <c r="C130" s="21" t="s">
        <v>437</v>
      </c>
      <c r="D130" s="21" t="s">
        <v>89</v>
      </c>
      <c r="E130" s="21" t="s">
        <v>417</v>
      </c>
      <c r="F130" s="21" t="s">
        <v>418</v>
      </c>
      <c r="G130" s="21" t="s">
        <v>438</v>
      </c>
      <c r="H130" s="21" t="s">
        <v>441</v>
      </c>
      <c r="I130" s="21" t="s">
        <v>442</v>
      </c>
      <c r="J130" s="21" t="s">
        <v>23</v>
      </c>
      <c r="K130" s="21"/>
      <c r="L130" s="21" t="s">
        <v>120</v>
      </c>
      <c r="M130" s="21" t="s">
        <v>12</v>
      </c>
      <c r="N130" s="21" t="s">
        <v>25</v>
      </c>
      <c r="O130" s="21" t="s">
        <v>422</v>
      </c>
      <c r="P130" s="21" t="s">
        <v>423</v>
      </c>
      <c r="Q130" s="92">
        <f>_xlfn.XLOOKUP(H130,Tasques!H:H,Tasques!Q:Q)</f>
        <v>4800</v>
      </c>
      <c r="R130" s="10"/>
    </row>
    <row r="131" spans="1:18" ht="19.95" customHeight="1" x14ac:dyDescent="0.3">
      <c r="A131" s="9" t="s">
        <v>61</v>
      </c>
      <c r="B131" s="21" t="s">
        <v>436</v>
      </c>
      <c r="C131" s="21" t="s">
        <v>437</v>
      </c>
      <c r="D131" s="21" t="s">
        <v>89</v>
      </c>
      <c r="E131" s="21" t="s">
        <v>417</v>
      </c>
      <c r="F131" s="21" t="s">
        <v>418</v>
      </c>
      <c r="G131" s="21" t="s">
        <v>438</v>
      </c>
      <c r="H131" s="21" t="s">
        <v>443</v>
      </c>
      <c r="I131" s="21" t="s">
        <v>444</v>
      </c>
      <c r="J131" s="21" t="s">
        <v>23</v>
      </c>
      <c r="K131" s="21"/>
      <c r="L131" s="21" t="s">
        <v>120</v>
      </c>
      <c r="M131" s="21" t="s">
        <v>12</v>
      </c>
      <c r="N131" s="21" t="s">
        <v>25</v>
      </c>
      <c r="O131" s="21" t="s">
        <v>422</v>
      </c>
      <c r="P131" s="21" t="s">
        <v>423</v>
      </c>
      <c r="Q131" s="92">
        <f>_xlfn.XLOOKUP(H131,Tasques!H:H,Tasques!Q:Q)</f>
        <v>4800</v>
      </c>
      <c r="R131" s="10"/>
    </row>
    <row r="132" spans="1:18" ht="19.95" customHeight="1" x14ac:dyDescent="0.3">
      <c r="A132" s="9" t="s">
        <v>61</v>
      </c>
      <c r="B132" s="21" t="s">
        <v>436</v>
      </c>
      <c r="C132" s="21" t="s">
        <v>437</v>
      </c>
      <c r="D132" s="21" t="s">
        <v>89</v>
      </c>
      <c r="E132" s="21" t="s">
        <v>417</v>
      </c>
      <c r="F132" s="21" t="s">
        <v>418</v>
      </c>
      <c r="G132" s="21" t="s">
        <v>438</v>
      </c>
      <c r="H132" s="21" t="s">
        <v>445</v>
      </c>
      <c r="I132" s="21" t="s">
        <v>446</v>
      </c>
      <c r="J132" s="21" t="s">
        <v>23</v>
      </c>
      <c r="K132" s="21"/>
      <c r="L132" s="21" t="s">
        <v>120</v>
      </c>
      <c r="M132" s="21" t="s">
        <v>12</v>
      </c>
      <c r="N132" s="21" t="s">
        <v>25</v>
      </c>
      <c r="O132" s="21" t="s">
        <v>422</v>
      </c>
      <c r="P132" s="21" t="s">
        <v>423</v>
      </c>
      <c r="Q132" s="92">
        <f>_xlfn.XLOOKUP(H132,Tasques!H:H,Tasques!Q:Q)</f>
        <v>4800</v>
      </c>
      <c r="R132" s="10"/>
    </row>
    <row r="133" spans="1:18" ht="19.95" customHeight="1" x14ac:dyDescent="0.3">
      <c r="A133" s="9" t="s">
        <v>61</v>
      </c>
      <c r="B133" s="21" t="s">
        <v>436</v>
      </c>
      <c r="C133" s="21" t="s">
        <v>437</v>
      </c>
      <c r="D133" s="21" t="s">
        <v>89</v>
      </c>
      <c r="E133" s="21" t="s">
        <v>417</v>
      </c>
      <c r="F133" s="21" t="s">
        <v>418</v>
      </c>
      <c r="G133" s="21" t="s">
        <v>438</v>
      </c>
      <c r="H133" s="21" t="s">
        <v>447</v>
      </c>
      <c r="I133" s="21" t="s">
        <v>448</v>
      </c>
      <c r="J133" s="21" t="s">
        <v>23</v>
      </c>
      <c r="K133" s="21"/>
      <c r="L133" s="21" t="s">
        <v>120</v>
      </c>
      <c r="M133" s="21" t="s">
        <v>12</v>
      </c>
      <c r="N133" s="21" t="s">
        <v>25</v>
      </c>
      <c r="O133" s="21" t="s">
        <v>422</v>
      </c>
      <c r="P133" s="21" t="s">
        <v>423</v>
      </c>
      <c r="Q133" s="92">
        <f>_xlfn.XLOOKUP(H133,Tasques!H:H,Tasques!Q:Q)</f>
        <v>4800</v>
      </c>
      <c r="R133" s="10"/>
    </row>
    <row r="134" spans="1:18" ht="19.95" customHeight="1" x14ac:dyDescent="0.3">
      <c r="A134" s="9" t="s">
        <v>61</v>
      </c>
      <c r="B134" s="21" t="s">
        <v>436</v>
      </c>
      <c r="C134" s="21" t="s">
        <v>437</v>
      </c>
      <c r="D134" s="21" t="s">
        <v>89</v>
      </c>
      <c r="E134" s="21" t="s">
        <v>417</v>
      </c>
      <c r="F134" s="21" t="s">
        <v>418</v>
      </c>
      <c r="G134" s="21" t="s">
        <v>438</v>
      </c>
      <c r="H134" s="21" t="s">
        <v>449</v>
      </c>
      <c r="I134" s="21" t="s">
        <v>450</v>
      </c>
      <c r="J134" s="21" t="s">
        <v>23</v>
      </c>
      <c r="K134" s="21"/>
      <c r="L134" s="21" t="s">
        <v>120</v>
      </c>
      <c r="M134" s="21" t="s">
        <v>12</v>
      </c>
      <c r="N134" s="21" t="s">
        <v>25</v>
      </c>
      <c r="O134" s="21" t="s">
        <v>422</v>
      </c>
      <c r="P134" s="21" t="s">
        <v>423</v>
      </c>
      <c r="Q134" s="92">
        <f>_xlfn.XLOOKUP(H134,Tasques!H:H,Tasques!Q:Q)</f>
        <v>4800</v>
      </c>
      <c r="R134" s="10"/>
    </row>
    <row r="135" spans="1:18" ht="19.95" customHeight="1" x14ac:dyDescent="0.3">
      <c r="A135" s="3" t="s">
        <v>61</v>
      </c>
      <c r="B135" s="16" t="s">
        <v>451</v>
      </c>
      <c r="C135" s="16" t="s">
        <v>452</v>
      </c>
      <c r="D135" s="16" t="s">
        <v>89</v>
      </c>
      <c r="E135" s="16" t="s">
        <v>417</v>
      </c>
      <c r="F135" s="16" t="s">
        <v>418</v>
      </c>
      <c r="G135" s="16" t="s">
        <v>453</v>
      </c>
      <c r="H135" s="16" t="s">
        <v>454</v>
      </c>
      <c r="I135" s="16" t="s">
        <v>455</v>
      </c>
      <c r="J135" s="16" t="s">
        <v>23</v>
      </c>
      <c r="K135" s="16"/>
      <c r="L135" s="16" t="s">
        <v>456</v>
      </c>
      <c r="M135" s="16" t="s">
        <v>12</v>
      </c>
      <c r="N135" s="16" t="s">
        <v>25</v>
      </c>
      <c r="O135" s="16" t="s">
        <v>422</v>
      </c>
      <c r="P135" s="16" t="s">
        <v>423</v>
      </c>
      <c r="Q135" s="91">
        <f>_xlfn.XLOOKUP(H135,Tasques!H:H,Tasques!Q:Q)</f>
        <v>28800</v>
      </c>
      <c r="R135" s="6"/>
    </row>
    <row r="136" spans="1:18" ht="19.95" customHeight="1" x14ac:dyDescent="0.3">
      <c r="A136" s="9" t="s">
        <v>61</v>
      </c>
      <c r="B136" s="21" t="s">
        <v>457</v>
      </c>
      <c r="C136" s="21" t="s">
        <v>458</v>
      </c>
      <c r="D136" s="21" t="s">
        <v>114</v>
      </c>
      <c r="E136" s="21" t="s">
        <v>459</v>
      </c>
      <c r="F136" s="21" t="s">
        <v>460</v>
      </c>
      <c r="G136" s="21" t="s">
        <v>461</v>
      </c>
      <c r="H136" s="21" t="s">
        <v>462</v>
      </c>
      <c r="I136" s="21" t="s">
        <v>463</v>
      </c>
      <c r="J136" s="21" t="s">
        <v>23</v>
      </c>
      <c r="K136" s="21"/>
      <c r="L136" s="21" t="s">
        <v>70</v>
      </c>
      <c r="M136" s="21" t="s">
        <v>12</v>
      </c>
      <c r="N136" s="21" t="s">
        <v>25</v>
      </c>
      <c r="O136" s="21" t="s">
        <v>464</v>
      </c>
      <c r="P136" s="21" t="s">
        <v>465</v>
      </c>
      <c r="Q136" s="92">
        <f>_xlfn.XLOOKUP(H136,Tasques!H:H,Tasques!Q:Q)</f>
        <v>60</v>
      </c>
      <c r="R136" s="10"/>
    </row>
    <row r="137" spans="1:18" ht="19.95" customHeight="1" x14ac:dyDescent="0.3">
      <c r="A137" s="9" t="s">
        <v>61</v>
      </c>
      <c r="B137" s="21" t="s">
        <v>457</v>
      </c>
      <c r="C137" s="21" t="s">
        <v>458</v>
      </c>
      <c r="D137" s="21" t="s">
        <v>114</v>
      </c>
      <c r="E137" s="21" t="s">
        <v>459</v>
      </c>
      <c r="F137" s="21" t="s">
        <v>460</v>
      </c>
      <c r="G137" s="21" t="s">
        <v>461</v>
      </c>
      <c r="H137" s="21" t="s">
        <v>466</v>
      </c>
      <c r="I137" s="21" t="s">
        <v>467</v>
      </c>
      <c r="J137" s="21" t="s">
        <v>23</v>
      </c>
      <c r="K137" s="21"/>
      <c r="L137" s="21" t="s">
        <v>70</v>
      </c>
      <c r="M137" s="21" t="s">
        <v>12</v>
      </c>
      <c r="N137" s="21" t="s">
        <v>25</v>
      </c>
      <c r="O137" s="21" t="s">
        <v>464</v>
      </c>
      <c r="P137" s="21" t="s">
        <v>465</v>
      </c>
      <c r="Q137" s="92">
        <f>_xlfn.XLOOKUP(H137,Tasques!H:H,Tasques!Q:Q)</f>
        <v>60</v>
      </c>
      <c r="R137" s="10"/>
    </row>
    <row r="138" spans="1:18" ht="19.95" customHeight="1" x14ac:dyDescent="0.3">
      <c r="A138" s="3" t="s">
        <v>61</v>
      </c>
      <c r="B138" s="16" t="s">
        <v>468</v>
      </c>
      <c r="C138" s="16" t="s">
        <v>469</v>
      </c>
      <c r="D138" s="16" t="s">
        <v>114</v>
      </c>
      <c r="E138" s="16" t="s">
        <v>459</v>
      </c>
      <c r="F138" s="16" t="s">
        <v>460</v>
      </c>
      <c r="G138" s="16" t="s">
        <v>470</v>
      </c>
      <c r="H138" s="16" t="s">
        <v>471</v>
      </c>
      <c r="I138" s="16" t="s">
        <v>472</v>
      </c>
      <c r="J138" s="16" t="s">
        <v>23</v>
      </c>
      <c r="K138" s="16"/>
      <c r="L138" s="16" t="s">
        <v>412</v>
      </c>
      <c r="M138" s="16" t="s">
        <v>12</v>
      </c>
      <c r="N138" s="16" t="s">
        <v>25</v>
      </c>
      <c r="O138" s="16" t="s">
        <v>464</v>
      </c>
      <c r="P138" s="16" t="s">
        <v>465</v>
      </c>
      <c r="Q138" s="91">
        <f>_xlfn.XLOOKUP(H138,Tasques!H:H,Tasques!Q:Q)</f>
        <v>60</v>
      </c>
      <c r="R138" s="6"/>
    </row>
    <row r="139" spans="1:18" ht="19.95" customHeight="1" x14ac:dyDescent="0.3">
      <c r="A139" s="3" t="s">
        <v>61</v>
      </c>
      <c r="B139" s="16" t="s">
        <v>468</v>
      </c>
      <c r="C139" s="16" t="s">
        <v>469</v>
      </c>
      <c r="D139" s="16" t="s">
        <v>114</v>
      </c>
      <c r="E139" s="16" t="s">
        <v>459</v>
      </c>
      <c r="F139" s="16" t="s">
        <v>460</v>
      </c>
      <c r="G139" s="16" t="s">
        <v>470</v>
      </c>
      <c r="H139" s="16" t="s">
        <v>473</v>
      </c>
      <c r="I139" s="16" t="s">
        <v>474</v>
      </c>
      <c r="J139" s="16" t="s">
        <v>23</v>
      </c>
      <c r="K139" s="16"/>
      <c r="L139" s="16" t="s">
        <v>412</v>
      </c>
      <c r="M139" s="16" t="s">
        <v>12</v>
      </c>
      <c r="N139" s="16" t="s">
        <v>25</v>
      </c>
      <c r="O139" s="16" t="s">
        <v>464</v>
      </c>
      <c r="P139" s="16" t="s">
        <v>465</v>
      </c>
      <c r="Q139" s="91">
        <f>_xlfn.XLOOKUP(H139,Tasques!H:H,Tasques!Q:Q)</f>
        <v>60</v>
      </c>
      <c r="R139" s="6"/>
    </row>
    <row r="140" spans="1:18" ht="19.95" customHeight="1" x14ac:dyDescent="0.3">
      <c r="A140" s="9" t="s">
        <v>61</v>
      </c>
      <c r="B140" s="21" t="s">
        <v>475</v>
      </c>
      <c r="C140" s="21" t="s">
        <v>476</v>
      </c>
      <c r="D140" s="21" t="s">
        <v>114</v>
      </c>
      <c r="E140" s="21" t="s">
        <v>459</v>
      </c>
      <c r="F140" s="21" t="s">
        <v>460</v>
      </c>
      <c r="G140" s="21" t="s">
        <v>477</v>
      </c>
      <c r="H140" s="21" t="s">
        <v>478</v>
      </c>
      <c r="I140" s="21" t="s">
        <v>479</v>
      </c>
      <c r="J140" s="21" t="s">
        <v>23</v>
      </c>
      <c r="K140" s="21"/>
      <c r="L140" s="21" t="s">
        <v>120</v>
      </c>
      <c r="M140" s="21" t="s">
        <v>12</v>
      </c>
      <c r="N140" s="21" t="s">
        <v>25</v>
      </c>
      <c r="O140" s="21" t="s">
        <v>464</v>
      </c>
      <c r="P140" s="21" t="s">
        <v>342</v>
      </c>
      <c r="Q140" s="92">
        <f>_xlfn.XLOOKUP(H140,Tasques!H:H,Tasques!Q:Q)</f>
        <v>30</v>
      </c>
      <c r="R140" s="10"/>
    </row>
    <row r="141" spans="1:18" ht="19.95" customHeight="1" x14ac:dyDescent="0.3">
      <c r="A141" s="9" t="s">
        <v>61</v>
      </c>
      <c r="B141" s="21" t="s">
        <v>475</v>
      </c>
      <c r="C141" s="21" t="s">
        <v>476</v>
      </c>
      <c r="D141" s="21" t="s">
        <v>114</v>
      </c>
      <c r="E141" s="21" t="s">
        <v>459</v>
      </c>
      <c r="F141" s="21" t="s">
        <v>460</v>
      </c>
      <c r="G141" s="21" t="s">
        <v>477</v>
      </c>
      <c r="H141" s="21" t="s">
        <v>480</v>
      </c>
      <c r="I141" s="21" t="s">
        <v>481</v>
      </c>
      <c r="J141" s="21" t="s">
        <v>23</v>
      </c>
      <c r="K141" s="21"/>
      <c r="L141" s="21" t="s">
        <v>120</v>
      </c>
      <c r="M141" s="21" t="s">
        <v>12</v>
      </c>
      <c r="N141" s="21" t="s">
        <v>25</v>
      </c>
      <c r="O141" s="21" t="s">
        <v>464</v>
      </c>
      <c r="P141" s="21" t="s">
        <v>342</v>
      </c>
      <c r="Q141" s="92">
        <f>_xlfn.XLOOKUP(H141,Tasques!H:H,Tasques!Q:Q)</f>
        <v>30</v>
      </c>
      <c r="R141" s="10"/>
    </row>
    <row r="142" spans="1:18" ht="19.95" customHeight="1" x14ac:dyDescent="0.3">
      <c r="A142" s="9" t="s">
        <v>61</v>
      </c>
      <c r="B142" s="21" t="s">
        <v>475</v>
      </c>
      <c r="C142" s="21" t="s">
        <v>476</v>
      </c>
      <c r="D142" s="21" t="s">
        <v>114</v>
      </c>
      <c r="E142" s="21" t="s">
        <v>459</v>
      </c>
      <c r="F142" s="21" t="s">
        <v>460</v>
      </c>
      <c r="G142" s="21" t="s">
        <v>477</v>
      </c>
      <c r="H142" s="21" t="s">
        <v>482</v>
      </c>
      <c r="I142" s="21" t="s">
        <v>483</v>
      </c>
      <c r="J142" s="21" t="s">
        <v>23</v>
      </c>
      <c r="K142" s="21"/>
      <c r="L142" s="21" t="s">
        <v>120</v>
      </c>
      <c r="M142" s="21" t="s">
        <v>12</v>
      </c>
      <c r="N142" s="21" t="s">
        <v>25</v>
      </c>
      <c r="O142" s="21" t="s">
        <v>464</v>
      </c>
      <c r="P142" s="21" t="s">
        <v>342</v>
      </c>
      <c r="Q142" s="92">
        <f>_xlfn.XLOOKUP(H142,Tasques!H:H,Tasques!Q:Q)</f>
        <v>30</v>
      </c>
      <c r="R142" s="10"/>
    </row>
    <row r="143" spans="1:18" ht="19.95" customHeight="1" x14ac:dyDescent="0.3">
      <c r="A143" s="9" t="s">
        <v>61</v>
      </c>
      <c r="B143" s="21" t="s">
        <v>475</v>
      </c>
      <c r="C143" s="21" t="s">
        <v>476</v>
      </c>
      <c r="D143" s="21" t="s">
        <v>114</v>
      </c>
      <c r="E143" s="21" t="s">
        <v>459</v>
      </c>
      <c r="F143" s="21" t="s">
        <v>460</v>
      </c>
      <c r="G143" s="21" t="s">
        <v>477</v>
      </c>
      <c r="H143" s="21" t="s">
        <v>484</v>
      </c>
      <c r="I143" s="21" t="s">
        <v>485</v>
      </c>
      <c r="J143" s="21" t="s">
        <v>23</v>
      </c>
      <c r="K143" s="21"/>
      <c r="L143" s="21" t="s">
        <v>120</v>
      </c>
      <c r="M143" s="21" t="s">
        <v>12</v>
      </c>
      <c r="N143" s="21" t="s">
        <v>25</v>
      </c>
      <c r="O143" s="21" t="s">
        <v>464</v>
      </c>
      <c r="P143" s="21" t="s">
        <v>342</v>
      </c>
      <c r="Q143" s="92">
        <f>_xlfn.XLOOKUP(H143,Tasques!H:H,Tasques!Q:Q)</f>
        <v>30</v>
      </c>
      <c r="R143" s="10"/>
    </row>
    <row r="144" spans="1:18" ht="19.95" customHeight="1" x14ac:dyDescent="0.3">
      <c r="A144" s="3" t="s">
        <v>61</v>
      </c>
      <c r="B144" s="16" t="s">
        <v>486</v>
      </c>
      <c r="C144" s="16" t="s">
        <v>487</v>
      </c>
      <c r="D144" s="16" t="s">
        <v>335</v>
      </c>
      <c r="E144" s="16" t="s">
        <v>343</v>
      </c>
      <c r="F144" s="16" t="s">
        <v>344</v>
      </c>
      <c r="G144" s="16" t="s">
        <v>488</v>
      </c>
      <c r="H144" s="16" t="s">
        <v>489</v>
      </c>
      <c r="I144" s="16" t="s">
        <v>490</v>
      </c>
      <c r="J144" s="16" t="s">
        <v>23</v>
      </c>
      <c r="K144" s="16"/>
      <c r="L144" s="16" t="s">
        <v>120</v>
      </c>
      <c r="M144" s="16" t="s">
        <v>12</v>
      </c>
      <c r="N144" s="16" t="s">
        <v>25</v>
      </c>
      <c r="O144" s="16" t="s">
        <v>341</v>
      </c>
      <c r="P144" s="16" t="s">
        <v>465</v>
      </c>
      <c r="Q144" s="91">
        <f>_xlfn.XLOOKUP(H144,Tasques!H:H,Tasques!Q:Q)</f>
        <v>30</v>
      </c>
      <c r="R144" s="6"/>
    </row>
    <row r="145" spans="1:18" ht="19.95" customHeight="1" x14ac:dyDescent="0.3">
      <c r="A145" s="3" t="s">
        <v>61</v>
      </c>
      <c r="B145" s="16" t="s">
        <v>486</v>
      </c>
      <c r="C145" s="16" t="s">
        <v>487</v>
      </c>
      <c r="D145" s="16" t="s">
        <v>335</v>
      </c>
      <c r="E145" s="16" t="s">
        <v>336</v>
      </c>
      <c r="F145" s="16" t="s">
        <v>337</v>
      </c>
      <c r="G145" s="16" t="s">
        <v>488</v>
      </c>
      <c r="H145" s="16" t="s">
        <v>491</v>
      </c>
      <c r="I145" s="16" t="s">
        <v>490</v>
      </c>
      <c r="J145" s="16" t="s">
        <v>23</v>
      </c>
      <c r="K145" s="16"/>
      <c r="L145" s="16" t="s">
        <v>120</v>
      </c>
      <c r="M145" s="16" t="s">
        <v>12</v>
      </c>
      <c r="N145" s="16" t="s">
        <v>25</v>
      </c>
      <c r="O145" s="16" t="s">
        <v>341</v>
      </c>
      <c r="P145" s="16" t="s">
        <v>465</v>
      </c>
      <c r="Q145" s="91">
        <f>_xlfn.XLOOKUP(H145,Tasques!H:H,Tasques!Q:Q)</f>
        <v>30</v>
      </c>
      <c r="R145" s="6"/>
    </row>
    <row r="146" spans="1:18" ht="19.95" customHeight="1" x14ac:dyDescent="0.3">
      <c r="A146" s="3" t="s">
        <v>61</v>
      </c>
      <c r="B146" s="16" t="s">
        <v>486</v>
      </c>
      <c r="C146" s="16" t="s">
        <v>487</v>
      </c>
      <c r="D146" s="16" t="s">
        <v>335</v>
      </c>
      <c r="E146" s="16" t="s">
        <v>349</v>
      </c>
      <c r="F146" s="16" t="s">
        <v>350</v>
      </c>
      <c r="G146" s="16" t="s">
        <v>488</v>
      </c>
      <c r="H146" s="16" t="s">
        <v>492</v>
      </c>
      <c r="I146" s="16" t="s">
        <v>490</v>
      </c>
      <c r="J146" s="16" t="s">
        <v>23</v>
      </c>
      <c r="K146" s="16"/>
      <c r="L146" s="16" t="s">
        <v>120</v>
      </c>
      <c r="M146" s="16" t="s">
        <v>12</v>
      </c>
      <c r="N146" s="16" t="s">
        <v>25</v>
      </c>
      <c r="O146" s="16" t="s">
        <v>341</v>
      </c>
      <c r="P146" s="16" t="s">
        <v>465</v>
      </c>
      <c r="Q146" s="91">
        <f>_xlfn.XLOOKUP(H146,Tasques!H:H,Tasques!Q:Q)</f>
        <v>30</v>
      </c>
      <c r="R146" s="6"/>
    </row>
    <row r="147" spans="1:18" ht="19.95" customHeight="1" x14ac:dyDescent="0.3">
      <c r="A147" s="3" t="s">
        <v>61</v>
      </c>
      <c r="B147" s="16" t="s">
        <v>486</v>
      </c>
      <c r="C147" s="16" t="s">
        <v>487</v>
      </c>
      <c r="D147" s="16" t="s">
        <v>335</v>
      </c>
      <c r="E147" s="16" t="s">
        <v>343</v>
      </c>
      <c r="F147" s="16" t="s">
        <v>344</v>
      </c>
      <c r="G147" s="16" t="s">
        <v>488</v>
      </c>
      <c r="H147" s="16" t="s">
        <v>493</v>
      </c>
      <c r="I147" s="16" t="s">
        <v>494</v>
      </c>
      <c r="J147" s="16" t="s">
        <v>23</v>
      </c>
      <c r="K147" s="16"/>
      <c r="L147" s="16" t="s">
        <v>120</v>
      </c>
      <c r="M147" s="16" t="s">
        <v>12</v>
      </c>
      <c r="N147" s="16" t="s">
        <v>25</v>
      </c>
      <c r="O147" s="16" t="s">
        <v>341</v>
      </c>
      <c r="P147" s="16" t="s">
        <v>465</v>
      </c>
      <c r="Q147" s="91">
        <f>_xlfn.XLOOKUP(H147,Tasques!H:H,Tasques!Q:Q)</f>
        <v>30</v>
      </c>
      <c r="R147" s="6"/>
    </row>
    <row r="148" spans="1:18" ht="19.95" customHeight="1" x14ac:dyDescent="0.3">
      <c r="A148" s="3" t="s">
        <v>61</v>
      </c>
      <c r="B148" s="16" t="s">
        <v>486</v>
      </c>
      <c r="C148" s="16" t="s">
        <v>487</v>
      </c>
      <c r="D148" s="16" t="s">
        <v>335</v>
      </c>
      <c r="E148" s="16" t="s">
        <v>336</v>
      </c>
      <c r="F148" s="16" t="s">
        <v>337</v>
      </c>
      <c r="G148" s="16" t="s">
        <v>488</v>
      </c>
      <c r="H148" s="16" t="s">
        <v>495</v>
      </c>
      <c r="I148" s="16" t="s">
        <v>494</v>
      </c>
      <c r="J148" s="16" t="s">
        <v>23</v>
      </c>
      <c r="K148" s="16"/>
      <c r="L148" s="16" t="s">
        <v>120</v>
      </c>
      <c r="M148" s="16" t="s">
        <v>12</v>
      </c>
      <c r="N148" s="16" t="s">
        <v>25</v>
      </c>
      <c r="O148" s="16" t="s">
        <v>341</v>
      </c>
      <c r="P148" s="16" t="s">
        <v>465</v>
      </c>
      <c r="Q148" s="91">
        <f>_xlfn.XLOOKUP(H148,Tasques!H:H,Tasques!Q:Q)</f>
        <v>30</v>
      </c>
      <c r="R148" s="6"/>
    </row>
    <row r="149" spans="1:18" ht="19.95" customHeight="1" x14ac:dyDescent="0.3">
      <c r="A149" s="3" t="s">
        <v>61</v>
      </c>
      <c r="B149" s="16" t="s">
        <v>486</v>
      </c>
      <c r="C149" s="16" t="s">
        <v>487</v>
      </c>
      <c r="D149" s="16" t="s">
        <v>335</v>
      </c>
      <c r="E149" s="16" t="s">
        <v>349</v>
      </c>
      <c r="F149" s="16" t="s">
        <v>350</v>
      </c>
      <c r="G149" s="16" t="s">
        <v>488</v>
      </c>
      <c r="H149" s="16" t="s">
        <v>496</v>
      </c>
      <c r="I149" s="16" t="s">
        <v>494</v>
      </c>
      <c r="J149" s="16" t="s">
        <v>23</v>
      </c>
      <c r="K149" s="16"/>
      <c r="L149" s="16" t="s">
        <v>120</v>
      </c>
      <c r="M149" s="16" t="s">
        <v>12</v>
      </c>
      <c r="N149" s="16" t="s">
        <v>25</v>
      </c>
      <c r="O149" s="16" t="s">
        <v>341</v>
      </c>
      <c r="P149" s="16" t="s">
        <v>465</v>
      </c>
      <c r="Q149" s="91">
        <f>_xlfn.XLOOKUP(H149,Tasques!H:H,Tasques!Q:Q)</f>
        <v>30</v>
      </c>
      <c r="R149" s="6"/>
    </row>
    <row r="150" spans="1:18" ht="19.95" customHeight="1" x14ac:dyDescent="0.3">
      <c r="A150" s="3" t="s">
        <v>61</v>
      </c>
      <c r="B150" s="16" t="s">
        <v>486</v>
      </c>
      <c r="C150" s="16" t="s">
        <v>487</v>
      </c>
      <c r="D150" s="16" t="s">
        <v>114</v>
      </c>
      <c r="E150" s="16" t="s">
        <v>497</v>
      </c>
      <c r="F150" s="16" t="s">
        <v>498</v>
      </c>
      <c r="G150" s="16" t="s">
        <v>488</v>
      </c>
      <c r="H150" s="16" t="s">
        <v>499</v>
      </c>
      <c r="I150" s="16" t="s">
        <v>490</v>
      </c>
      <c r="J150" s="16" t="s">
        <v>23</v>
      </c>
      <c r="K150" s="16"/>
      <c r="L150" s="16" t="s">
        <v>120</v>
      </c>
      <c r="M150" s="16" t="s">
        <v>12</v>
      </c>
      <c r="N150" s="16" t="s">
        <v>25</v>
      </c>
      <c r="O150" s="16" t="s">
        <v>341</v>
      </c>
      <c r="P150" s="16" t="s">
        <v>465</v>
      </c>
      <c r="Q150" s="91">
        <f>_xlfn.XLOOKUP(H150,Tasques!H:H,Tasques!Q:Q)</f>
        <v>30</v>
      </c>
      <c r="R150" s="6"/>
    </row>
    <row r="151" spans="1:18" ht="19.95" customHeight="1" x14ac:dyDescent="0.3">
      <c r="A151" s="3" t="s">
        <v>61</v>
      </c>
      <c r="B151" s="16" t="s">
        <v>486</v>
      </c>
      <c r="C151" s="16" t="s">
        <v>487</v>
      </c>
      <c r="D151" s="16" t="s">
        <v>114</v>
      </c>
      <c r="E151" s="16" t="s">
        <v>497</v>
      </c>
      <c r="F151" s="16" t="s">
        <v>498</v>
      </c>
      <c r="G151" s="16" t="s">
        <v>488</v>
      </c>
      <c r="H151" s="16" t="s">
        <v>500</v>
      </c>
      <c r="I151" s="16" t="s">
        <v>494</v>
      </c>
      <c r="J151" s="16" t="s">
        <v>23</v>
      </c>
      <c r="K151" s="16"/>
      <c r="L151" s="16" t="s">
        <v>120</v>
      </c>
      <c r="M151" s="16" t="s">
        <v>12</v>
      </c>
      <c r="N151" s="16" t="s">
        <v>25</v>
      </c>
      <c r="O151" s="16" t="s">
        <v>341</v>
      </c>
      <c r="P151" s="16" t="s">
        <v>465</v>
      </c>
      <c r="Q151" s="91">
        <f>_xlfn.XLOOKUP(H151,Tasques!H:H,Tasques!Q:Q)</f>
        <v>30</v>
      </c>
      <c r="R151" s="6"/>
    </row>
    <row r="152" spans="1:18" ht="19.95" customHeight="1" x14ac:dyDescent="0.3">
      <c r="A152" s="9" t="s">
        <v>61</v>
      </c>
      <c r="B152" s="21" t="s">
        <v>501</v>
      </c>
      <c r="C152" s="21" t="s">
        <v>502</v>
      </c>
      <c r="D152" s="21" t="s">
        <v>114</v>
      </c>
      <c r="E152" s="21" t="s">
        <v>497</v>
      </c>
      <c r="F152" s="21" t="s">
        <v>498</v>
      </c>
      <c r="G152" s="21" t="s">
        <v>503</v>
      </c>
      <c r="H152" s="21" t="s">
        <v>504</v>
      </c>
      <c r="I152" s="21" t="s">
        <v>505</v>
      </c>
      <c r="J152" s="21" t="s">
        <v>23</v>
      </c>
      <c r="K152" s="21"/>
      <c r="L152" s="21" t="s">
        <v>456</v>
      </c>
      <c r="M152" s="21" t="s">
        <v>12</v>
      </c>
      <c r="N152" s="21" t="s">
        <v>25</v>
      </c>
      <c r="O152" s="21" t="s">
        <v>341</v>
      </c>
      <c r="P152" s="21" t="s">
        <v>342</v>
      </c>
      <c r="Q152" s="92">
        <f>_xlfn.XLOOKUP(H152,Tasques!H:H,Tasques!Q:Q)</f>
        <v>0</v>
      </c>
      <c r="R152" s="10"/>
    </row>
    <row r="153" spans="1:18" ht="19.95" customHeight="1" x14ac:dyDescent="0.3">
      <c r="A153" s="3" t="s">
        <v>61</v>
      </c>
      <c r="B153" s="16" t="s">
        <v>506</v>
      </c>
      <c r="C153" s="16" t="s">
        <v>507</v>
      </c>
      <c r="D153" s="16" t="s">
        <v>89</v>
      </c>
      <c r="E153" s="16" t="s">
        <v>508</v>
      </c>
      <c r="F153" s="16" t="s">
        <v>509</v>
      </c>
      <c r="G153" s="16" t="s">
        <v>510</v>
      </c>
      <c r="H153" s="16" t="s">
        <v>511</v>
      </c>
      <c r="I153" s="16" t="s">
        <v>512</v>
      </c>
      <c r="J153" s="16" t="s">
        <v>23</v>
      </c>
      <c r="K153" s="16"/>
      <c r="L153" s="16" t="s">
        <v>120</v>
      </c>
      <c r="M153" s="16" t="s">
        <v>12</v>
      </c>
      <c r="N153" s="16" t="s">
        <v>25</v>
      </c>
      <c r="O153" s="16" t="s">
        <v>95</v>
      </c>
      <c r="P153" s="16" t="s">
        <v>128</v>
      </c>
      <c r="Q153" s="91">
        <f>_xlfn.XLOOKUP(H153,Tasques!H:H,Tasques!Q:Q)</f>
        <v>14000</v>
      </c>
      <c r="R153" s="6"/>
    </row>
    <row r="154" spans="1:18" ht="19.95" customHeight="1" x14ac:dyDescent="0.3">
      <c r="A154" s="3" t="s">
        <v>61</v>
      </c>
      <c r="B154" s="16" t="s">
        <v>506</v>
      </c>
      <c r="C154" s="16" t="s">
        <v>507</v>
      </c>
      <c r="D154" s="16" t="s">
        <v>17</v>
      </c>
      <c r="E154" s="16" t="s">
        <v>513</v>
      </c>
      <c r="F154" s="16" t="s">
        <v>514</v>
      </c>
      <c r="G154" s="16" t="s">
        <v>515</v>
      </c>
      <c r="H154" s="16" t="s">
        <v>516</v>
      </c>
      <c r="I154" s="16" t="s">
        <v>512</v>
      </c>
      <c r="J154" s="16" t="s">
        <v>23</v>
      </c>
      <c r="K154" s="16"/>
      <c r="L154" s="16" t="s">
        <v>120</v>
      </c>
      <c r="M154" s="16" t="s">
        <v>12</v>
      </c>
      <c r="N154" s="16" t="s">
        <v>25</v>
      </c>
      <c r="O154" s="16" t="s">
        <v>95</v>
      </c>
      <c r="P154" s="16" t="s">
        <v>128</v>
      </c>
      <c r="Q154" s="91">
        <f>_xlfn.XLOOKUP(H154,Tasques!H:H,Tasques!Q:Q)</f>
        <v>14400</v>
      </c>
      <c r="R154" s="6"/>
    </row>
    <row r="155" spans="1:18" ht="19.95" customHeight="1" x14ac:dyDescent="0.3">
      <c r="A155" s="9" t="s">
        <v>61</v>
      </c>
      <c r="B155" s="21" t="s">
        <v>517</v>
      </c>
      <c r="C155" s="21" t="s">
        <v>518</v>
      </c>
      <c r="D155" s="21" t="s">
        <v>519</v>
      </c>
      <c r="E155" s="21" t="s">
        <v>520</v>
      </c>
      <c r="F155" s="21" t="s">
        <v>521</v>
      </c>
      <c r="G155" s="21" t="s">
        <v>522</v>
      </c>
      <c r="H155" s="21" t="s">
        <v>523</v>
      </c>
      <c r="I155" s="21" t="s">
        <v>524</v>
      </c>
      <c r="J155" s="21" t="s">
        <v>23</v>
      </c>
      <c r="K155" s="21"/>
      <c r="L155" s="21" t="s">
        <v>456</v>
      </c>
      <c r="M155" s="21" t="s">
        <v>12</v>
      </c>
      <c r="N155" s="21" t="s">
        <v>389</v>
      </c>
      <c r="O155" s="21" t="s">
        <v>525</v>
      </c>
      <c r="P155" s="21" t="s">
        <v>122</v>
      </c>
      <c r="Q155" s="92">
        <f>_xlfn.XLOOKUP(H155,Tasques!H:H,Tasques!Q:Q)</f>
        <v>36000</v>
      </c>
      <c r="R155" s="10"/>
    </row>
    <row r="156" spans="1:18" ht="19.95" customHeight="1" x14ac:dyDescent="0.3">
      <c r="A156" s="3" t="s">
        <v>61</v>
      </c>
      <c r="B156" s="16" t="s">
        <v>526</v>
      </c>
      <c r="C156" s="16" t="s">
        <v>527</v>
      </c>
      <c r="D156" s="16" t="s">
        <v>114</v>
      </c>
      <c r="E156" s="16" t="s">
        <v>528</v>
      </c>
      <c r="F156" s="16" t="s">
        <v>529</v>
      </c>
      <c r="G156" s="16" t="s">
        <v>530</v>
      </c>
      <c r="H156" s="16" t="s">
        <v>531</v>
      </c>
      <c r="I156" s="16"/>
      <c r="J156" s="16" t="s">
        <v>23</v>
      </c>
      <c r="K156" s="16"/>
      <c r="L156" s="16" t="s">
        <v>109</v>
      </c>
      <c r="M156" s="16" t="s">
        <v>12</v>
      </c>
      <c r="N156" s="16" t="s">
        <v>389</v>
      </c>
      <c r="O156" s="16" t="s">
        <v>121</v>
      </c>
      <c r="P156" s="16" t="s">
        <v>122</v>
      </c>
      <c r="Q156" s="91">
        <f>_xlfn.XLOOKUP(H156,Tasques!H:H,Tasques!Q:Q)</f>
        <v>36000</v>
      </c>
      <c r="R156" s="6"/>
    </row>
    <row r="157" spans="1:18" ht="19.95" customHeight="1" x14ac:dyDescent="0.3">
      <c r="A157" s="9" t="s">
        <v>61</v>
      </c>
      <c r="B157" s="21" t="s">
        <v>532</v>
      </c>
      <c r="C157" s="21" t="s">
        <v>533</v>
      </c>
      <c r="D157" s="21" t="s">
        <v>139</v>
      </c>
      <c r="E157" s="21" t="s">
        <v>534</v>
      </c>
      <c r="F157" s="21" t="s">
        <v>535</v>
      </c>
      <c r="G157" s="21" t="s">
        <v>536</v>
      </c>
      <c r="H157" s="21" t="s">
        <v>537</v>
      </c>
      <c r="I157" s="21" t="s">
        <v>524</v>
      </c>
      <c r="J157" s="21" t="s">
        <v>23</v>
      </c>
      <c r="K157" s="21"/>
      <c r="L157" s="21" t="s">
        <v>109</v>
      </c>
      <c r="M157" s="21" t="s">
        <v>12</v>
      </c>
      <c r="N157" s="21" t="s">
        <v>389</v>
      </c>
      <c r="O157" s="21" t="s">
        <v>538</v>
      </c>
      <c r="P157" s="21" t="s">
        <v>122</v>
      </c>
      <c r="Q157" s="92">
        <f>_xlfn.XLOOKUP(H157,Tasques!H:H,Tasques!Q:Q)</f>
        <v>57600</v>
      </c>
      <c r="R157" s="10"/>
    </row>
    <row r="158" spans="1:18" ht="19.95" customHeight="1" x14ac:dyDescent="0.3">
      <c r="A158" s="3" t="s">
        <v>61</v>
      </c>
      <c r="B158" s="16" t="s">
        <v>539</v>
      </c>
      <c r="C158" s="16" t="s">
        <v>540</v>
      </c>
      <c r="D158" s="16" t="s">
        <v>541</v>
      </c>
      <c r="E158" s="16" t="s">
        <v>542</v>
      </c>
      <c r="F158" s="16" t="s">
        <v>543</v>
      </c>
      <c r="G158" s="16" t="s">
        <v>544</v>
      </c>
      <c r="H158" s="16" t="s">
        <v>545</v>
      </c>
      <c r="I158" s="16" t="s">
        <v>546</v>
      </c>
      <c r="J158" s="16" t="s">
        <v>23</v>
      </c>
      <c r="K158" s="16"/>
      <c r="L158" s="16" t="s">
        <v>70</v>
      </c>
      <c r="M158" s="16" t="s">
        <v>12</v>
      </c>
      <c r="N158" s="16" t="s">
        <v>25</v>
      </c>
      <c r="O158" s="16" t="s">
        <v>341</v>
      </c>
      <c r="P158" s="16" t="s">
        <v>465</v>
      </c>
      <c r="Q158" s="91">
        <f>_xlfn.XLOOKUP(H158,Tasques!H:H,Tasques!Q:Q)</f>
        <v>60</v>
      </c>
      <c r="R158" s="6"/>
    </row>
    <row r="159" spans="1:18" ht="19.95" customHeight="1" x14ac:dyDescent="0.3">
      <c r="A159" s="3" t="s">
        <v>61</v>
      </c>
      <c r="B159" s="16" t="s">
        <v>539</v>
      </c>
      <c r="C159" s="16" t="s">
        <v>540</v>
      </c>
      <c r="D159" s="16" t="s">
        <v>541</v>
      </c>
      <c r="E159" s="16" t="s">
        <v>547</v>
      </c>
      <c r="F159" s="16" t="s">
        <v>548</v>
      </c>
      <c r="G159" s="16" t="s">
        <v>544</v>
      </c>
      <c r="H159" s="16" t="s">
        <v>549</v>
      </c>
      <c r="I159" s="16" t="s">
        <v>550</v>
      </c>
      <c r="J159" s="16" t="s">
        <v>23</v>
      </c>
      <c r="K159" s="16"/>
      <c r="L159" s="16" t="s">
        <v>70</v>
      </c>
      <c r="M159" s="16" t="s">
        <v>12</v>
      </c>
      <c r="N159" s="16" t="s">
        <v>25</v>
      </c>
      <c r="O159" s="16" t="s">
        <v>341</v>
      </c>
      <c r="P159" s="16" t="s">
        <v>465</v>
      </c>
      <c r="Q159" s="91">
        <f>_xlfn.XLOOKUP(H159,Tasques!H:H,Tasques!Q:Q)</f>
        <v>60</v>
      </c>
      <c r="R159" s="6"/>
    </row>
    <row r="160" spans="1:18" ht="19.95" customHeight="1" x14ac:dyDescent="0.3">
      <c r="A160" s="3" t="s">
        <v>61</v>
      </c>
      <c r="B160" s="16" t="s">
        <v>539</v>
      </c>
      <c r="C160" s="16" t="s">
        <v>540</v>
      </c>
      <c r="D160" s="16" t="s">
        <v>541</v>
      </c>
      <c r="E160" s="16" t="s">
        <v>551</v>
      </c>
      <c r="F160" s="16" t="s">
        <v>552</v>
      </c>
      <c r="G160" s="16" t="s">
        <v>544</v>
      </c>
      <c r="H160" s="16" t="s">
        <v>553</v>
      </c>
      <c r="I160" s="16" t="s">
        <v>554</v>
      </c>
      <c r="J160" s="16" t="s">
        <v>23</v>
      </c>
      <c r="K160" s="16"/>
      <c r="L160" s="16" t="s">
        <v>70</v>
      </c>
      <c r="M160" s="16" t="s">
        <v>12</v>
      </c>
      <c r="N160" s="16" t="s">
        <v>25</v>
      </c>
      <c r="O160" s="16" t="s">
        <v>341</v>
      </c>
      <c r="P160" s="16" t="s">
        <v>465</v>
      </c>
      <c r="Q160" s="91">
        <f>_xlfn.XLOOKUP(H160,Tasques!H:H,Tasques!Q:Q)</f>
        <v>60</v>
      </c>
      <c r="R160" s="6"/>
    </row>
    <row r="161" spans="1:18" ht="19.95" customHeight="1" x14ac:dyDescent="0.3">
      <c r="A161" s="3" t="s">
        <v>61</v>
      </c>
      <c r="B161" s="16" t="s">
        <v>539</v>
      </c>
      <c r="C161" s="16" t="s">
        <v>540</v>
      </c>
      <c r="D161" s="16" t="s">
        <v>541</v>
      </c>
      <c r="E161" s="16" t="s">
        <v>542</v>
      </c>
      <c r="F161" s="16" t="s">
        <v>543</v>
      </c>
      <c r="G161" s="16" t="s">
        <v>544</v>
      </c>
      <c r="H161" s="16" t="s">
        <v>555</v>
      </c>
      <c r="I161" s="16" t="s">
        <v>556</v>
      </c>
      <c r="J161" s="16" t="s">
        <v>23</v>
      </c>
      <c r="K161" s="16"/>
      <c r="L161" s="16" t="s">
        <v>70</v>
      </c>
      <c r="M161" s="16" t="s">
        <v>12</v>
      </c>
      <c r="N161" s="16" t="s">
        <v>25</v>
      </c>
      <c r="O161" s="16" t="s">
        <v>341</v>
      </c>
      <c r="P161" s="16" t="s">
        <v>465</v>
      </c>
      <c r="Q161" s="91">
        <f>_xlfn.XLOOKUP(H161,Tasques!H:H,Tasques!Q:Q)</f>
        <v>450</v>
      </c>
      <c r="R161" s="6"/>
    </row>
    <row r="162" spans="1:18" ht="19.95" customHeight="1" x14ac:dyDescent="0.3">
      <c r="A162" s="3" t="s">
        <v>61</v>
      </c>
      <c r="B162" s="16" t="s">
        <v>539</v>
      </c>
      <c r="C162" s="16" t="s">
        <v>540</v>
      </c>
      <c r="D162" s="16" t="s">
        <v>541</v>
      </c>
      <c r="E162" s="16" t="s">
        <v>542</v>
      </c>
      <c r="F162" s="16" t="s">
        <v>543</v>
      </c>
      <c r="G162" s="16" t="s">
        <v>544</v>
      </c>
      <c r="H162" s="16" t="s">
        <v>557</v>
      </c>
      <c r="I162" s="16" t="s">
        <v>558</v>
      </c>
      <c r="J162" s="16" t="s">
        <v>23</v>
      </c>
      <c r="K162" s="16"/>
      <c r="L162" s="16" t="s">
        <v>70</v>
      </c>
      <c r="M162" s="16" t="s">
        <v>12</v>
      </c>
      <c r="N162" s="16" t="s">
        <v>25</v>
      </c>
      <c r="O162" s="16" t="s">
        <v>341</v>
      </c>
      <c r="P162" s="16" t="s">
        <v>465</v>
      </c>
      <c r="Q162" s="91">
        <f>_xlfn.XLOOKUP(H162,Tasques!H:H,Tasques!Q:Q)</f>
        <v>450</v>
      </c>
      <c r="R162" s="6"/>
    </row>
    <row r="163" spans="1:18" ht="19.95" customHeight="1" x14ac:dyDescent="0.3">
      <c r="A163" s="3" t="s">
        <v>61</v>
      </c>
      <c r="B163" s="16" t="s">
        <v>539</v>
      </c>
      <c r="C163" s="16" t="s">
        <v>540</v>
      </c>
      <c r="D163" s="16" t="s">
        <v>541</v>
      </c>
      <c r="E163" s="16" t="s">
        <v>542</v>
      </c>
      <c r="F163" s="16" t="s">
        <v>543</v>
      </c>
      <c r="G163" s="16" t="s">
        <v>544</v>
      </c>
      <c r="H163" s="16" t="s">
        <v>559</v>
      </c>
      <c r="I163" s="16" t="s">
        <v>560</v>
      </c>
      <c r="J163" s="16" t="s">
        <v>23</v>
      </c>
      <c r="K163" s="16"/>
      <c r="L163" s="16" t="s">
        <v>70</v>
      </c>
      <c r="M163" s="16" t="s">
        <v>12</v>
      </c>
      <c r="N163" s="16" t="s">
        <v>25</v>
      </c>
      <c r="O163" s="16" t="s">
        <v>341</v>
      </c>
      <c r="P163" s="16" t="s">
        <v>465</v>
      </c>
      <c r="Q163" s="91">
        <f>_xlfn.XLOOKUP(H163,Tasques!H:H,Tasques!Q:Q)</f>
        <v>450</v>
      </c>
      <c r="R163" s="6"/>
    </row>
    <row r="164" spans="1:18" ht="19.95" customHeight="1" x14ac:dyDescent="0.3">
      <c r="A164" s="3" t="s">
        <v>61</v>
      </c>
      <c r="B164" s="16" t="s">
        <v>539</v>
      </c>
      <c r="C164" s="16" t="s">
        <v>540</v>
      </c>
      <c r="D164" s="16" t="s">
        <v>541</v>
      </c>
      <c r="E164" s="16" t="s">
        <v>542</v>
      </c>
      <c r="F164" s="16" t="s">
        <v>543</v>
      </c>
      <c r="G164" s="16" t="s">
        <v>544</v>
      </c>
      <c r="H164" s="16" t="s">
        <v>561</v>
      </c>
      <c r="I164" s="16" t="s">
        <v>562</v>
      </c>
      <c r="J164" s="16" t="s">
        <v>23</v>
      </c>
      <c r="K164" s="16"/>
      <c r="L164" s="16" t="s">
        <v>70</v>
      </c>
      <c r="M164" s="16" t="s">
        <v>12</v>
      </c>
      <c r="N164" s="16" t="s">
        <v>25</v>
      </c>
      <c r="O164" s="16" t="s">
        <v>341</v>
      </c>
      <c r="P164" s="16" t="s">
        <v>465</v>
      </c>
      <c r="Q164" s="91">
        <f>_xlfn.XLOOKUP(H164,Tasques!H:H,Tasques!Q:Q)</f>
        <v>450</v>
      </c>
      <c r="R164" s="6"/>
    </row>
    <row r="165" spans="1:18" ht="19.95" customHeight="1" x14ac:dyDescent="0.3">
      <c r="A165" s="3" t="s">
        <v>61</v>
      </c>
      <c r="B165" s="16" t="s">
        <v>539</v>
      </c>
      <c r="C165" s="16" t="s">
        <v>540</v>
      </c>
      <c r="D165" s="16" t="s">
        <v>541</v>
      </c>
      <c r="E165" s="16" t="s">
        <v>542</v>
      </c>
      <c r="F165" s="16" t="s">
        <v>543</v>
      </c>
      <c r="G165" s="16" t="s">
        <v>544</v>
      </c>
      <c r="H165" s="16" t="s">
        <v>563</v>
      </c>
      <c r="I165" s="16" t="s">
        <v>564</v>
      </c>
      <c r="J165" s="16" t="s">
        <v>23</v>
      </c>
      <c r="K165" s="16"/>
      <c r="L165" s="16" t="s">
        <v>70</v>
      </c>
      <c r="M165" s="16" t="s">
        <v>12</v>
      </c>
      <c r="N165" s="16" t="s">
        <v>25</v>
      </c>
      <c r="O165" s="16" t="s">
        <v>341</v>
      </c>
      <c r="P165" s="16" t="s">
        <v>465</v>
      </c>
      <c r="Q165" s="91">
        <f>_xlfn.XLOOKUP(H165,Tasques!H:H,Tasques!Q:Q)</f>
        <v>450</v>
      </c>
      <c r="R165" s="6"/>
    </row>
    <row r="166" spans="1:18" ht="19.95" customHeight="1" x14ac:dyDescent="0.3">
      <c r="A166" s="3" t="s">
        <v>61</v>
      </c>
      <c r="B166" s="16" t="s">
        <v>539</v>
      </c>
      <c r="C166" s="16" t="s">
        <v>540</v>
      </c>
      <c r="D166" s="16" t="s">
        <v>541</v>
      </c>
      <c r="E166" s="16" t="s">
        <v>542</v>
      </c>
      <c r="F166" s="16" t="s">
        <v>543</v>
      </c>
      <c r="G166" s="16" t="s">
        <v>544</v>
      </c>
      <c r="H166" s="16" t="s">
        <v>565</v>
      </c>
      <c r="I166" s="16" t="s">
        <v>566</v>
      </c>
      <c r="J166" s="16" t="s">
        <v>23</v>
      </c>
      <c r="K166" s="16"/>
      <c r="L166" s="16" t="s">
        <v>70</v>
      </c>
      <c r="M166" s="16" t="s">
        <v>12</v>
      </c>
      <c r="N166" s="16" t="s">
        <v>25</v>
      </c>
      <c r="O166" s="16" t="s">
        <v>341</v>
      </c>
      <c r="P166" s="16" t="s">
        <v>465</v>
      </c>
      <c r="Q166" s="91">
        <f>_xlfn.XLOOKUP(H166,Tasques!H:H,Tasques!Q:Q)</f>
        <v>450</v>
      </c>
      <c r="R166" s="6"/>
    </row>
    <row r="167" spans="1:18" ht="19.95" customHeight="1" x14ac:dyDescent="0.3">
      <c r="A167" s="3" t="s">
        <v>61</v>
      </c>
      <c r="B167" s="16" t="s">
        <v>539</v>
      </c>
      <c r="C167" s="16" t="s">
        <v>540</v>
      </c>
      <c r="D167" s="16" t="s">
        <v>541</v>
      </c>
      <c r="E167" s="16" t="s">
        <v>542</v>
      </c>
      <c r="F167" s="16" t="s">
        <v>543</v>
      </c>
      <c r="G167" s="16" t="s">
        <v>544</v>
      </c>
      <c r="H167" s="16" t="s">
        <v>567</v>
      </c>
      <c r="I167" s="16" t="s">
        <v>568</v>
      </c>
      <c r="J167" s="16" t="s">
        <v>23</v>
      </c>
      <c r="K167" s="16"/>
      <c r="L167" s="16" t="s">
        <v>70</v>
      </c>
      <c r="M167" s="16" t="s">
        <v>12</v>
      </c>
      <c r="N167" s="16" t="s">
        <v>25</v>
      </c>
      <c r="O167" s="16" t="s">
        <v>341</v>
      </c>
      <c r="P167" s="16" t="s">
        <v>465</v>
      </c>
      <c r="Q167" s="91">
        <f>_xlfn.XLOOKUP(H167,Tasques!H:H,Tasques!Q:Q)</f>
        <v>450</v>
      </c>
      <c r="R167" s="6"/>
    </row>
    <row r="168" spans="1:18" ht="19.95" customHeight="1" x14ac:dyDescent="0.3">
      <c r="A168" s="3" t="s">
        <v>61</v>
      </c>
      <c r="B168" s="16" t="s">
        <v>539</v>
      </c>
      <c r="C168" s="16" t="s">
        <v>540</v>
      </c>
      <c r="D168" s="16" t="s">
        <v>335</v>
      </c>
      <c r="E168" s="16" t="s">
        <v>349</v>
      </c>
      <c r="F168" s="16" t="s">
        <v>350</v>
      </c>
      <c r="G168" s="16" t="s">
        <v>569</v>
      </c>
      <c r="H168" s="16" t="s">
        <v>570</v>
      </c>
      <c r="I168" s="16" t="s">
        <v>571</v>
      </c>
      <c r="J168" s="16" t="s">
        <v>23</v>
      </c>
      <c r="K168" s="16"/>
      <c r="L168" s="16" t="s">
        <v>70</v>
      </c>
      <c r="M168" s="16" t="s">
        <v>12</v>
      </c>
      <c r="N168" s="16" t="s">
        <v>25</v>
      </c>
      <c r="O168" s="16" t="s">
        <v>341</v>
      </c>
      <c r="P168" s="16" t="s">
        <v>465</v>
      </c>
      <c r="Q168" s="91">
        <f>_xlfn.XLOOKUP(H168,Tasques!H:H,Tasques!Q:Q)</f>
        <v>30</v>
      </c>
      <c r="R168" s="6"/>
    </row>
    <row r="169" spans="1:18" ht="19.95" customHeight="1" x14ac:dyDescent="0.3">
      <c r="A169" s="3" t="s">
        <v>61</v>
      </c>
      <c r="B169" s="16" t="s">
        <v>539</v>
      </c>
      <c r="C169" s="16" t="s">
        <v>540</v>
      </c>
      <c r="D169" s="16" t="s">
        <v>335</v>
      </c>
      <c r="E169" s="16" t="s">
        <v>336</v>
      </c>
      <c r="F169" s="16" t="s">
        <v>337</v>
      </c>
      <c r="G169" s="16" t="s">
        <v>572</v>
      </c>
      <c r="H169" s="16" t="s">
        <v>573</v>
      </c>
      <c r="I169" s="16" t="s">
        <v>574</v>
      </c>
      <c r="J169" s="16" t="s">
        <v>23</v>
      </c>
      <c r="K169" s="16"/>
      <c r="L169" s="16" t="s">
        <v>70</v>
      </c>
      <c r="M169" s="16" t="s">
        <v>12</v>
      </c>
      <c r="N169" s="16" t="s">
        <v>25</v>
      </c>
      <c r="O169" s="16" t="s">
        <v>341</v>
      </c>
      <c r="P169" s="16" t="s">
        <v>465</v>
      </c>
      <c r="Q169" s="91">
        <f>_xlfn.XLOOKUP(H169,Tasques!H:H,Tasques!Q:Q)</f>
        <v>16</v>
      </c>
      <c r="R169" s="6"/>
    </row>
    <row r="170" spans="1:18" ht="19.95" customHeight="1" x14ac:dyDescent="0.3">
      <c r="A170" s="3" t="s">
        <v>61</v>
      </c>
      <c r="B170" s="16" t="s">
        <v>539</v>
      </c>
      <c r="C170" s="16" t="s">
        <v>540</v>
      </c>
      <c r="D170" s="16" t="s">
        <v>335</v>
      </c>
      <c r="E170" s="16" t="s">
        <v>336</v>
      </c>
      <c r="F170" s="16" t="s">
        <v>337</v>
      </c>
      <c r="G170" s="16" t="s">
        <v>572</v>
      </c>
      <c r="H170" s="16" t="s">
        <v>575</v>
      </c>
      <c r="I170" s="16" t="s">
        <v>576</v>
      </c>
      <c r="J170" s="16" t="s">
        <v>23</v>
      </c>
      <c r="K170" s="16"/>
      <c r="L170" s="16" t="s">
        <v>70</v>
      </c>
      <c r="M170" s="16" t="s">
        <v>12</v>
      </c>
      <c r="N170" s="16" t="s">
        <v>25</v>
      </c>
      <c r="O170" s="16" t="s">
        <v>341</v>
      </c>
      <c r="P170" s="16" t="s">
        <v>465</v>
      </c>
      <c r="Q170" s="91">
        <f>_xlfn.XLOOKUP(H170,Tasques!H:H,Tasques!Q:Q)</f>
        <v>16</v>
      </c>
      <c r="R170" s="6"/>
    </row>
    <row r="171" spans="1:18" ht="19.95" customHeight="1" x14ac:dyDescent="0.3">
      <c r="A171" s="3" t="s">
        <v>61</v>
      </c>
      <c r="B171" s="16" t="s">
        <v>539</v>
      </c>
      <c r="C171" s="16" t="s">
        <v>540</v>
      </c>
      <c r="D171" s="16" t="s">
        <v>335</v>
      </c>
      <c r="E171" s="16" t="s">
        <v>336</v>
      </c>
      <c r="F171" s="16" t="s">
        <v>337</v>
      </c>
      <c r="G171" s="16" t="s">
        <v>572</v>
      </c>
      <c r="H171" s="16" t="s">
        <v>577</v>
      </c>
      <c r="I171" s="16" t="s">
        <v>578</v>
      </c>
      <c r="J171" s="16" t="s">
        <v>23</v>
      </c>
      <c r="K171" s="16"/>
      <c r="L171" s="16" t="s">
        <v>70</v>
      </c>
      <c r="M171" s="16" t="s">
        <v>12</v>
      </c>
      <c r="N171" s="16" t="s">
        <v>25</v>
      </c>
      <c r="O171" s="16" t="s">
        <v>341</v>
      </c>
      <c r="P171" s="16" t="s">
        <v>465</v>
      </c>
      <c r="Q171" s="91">
        <f>_xlfn.XLOOKUP(H171,Tasques!H:H,Tasques!Q:Q)</f>
        <v>16</v>
      </c>
      <c r="R171" s="6"/>
    </row>
    <row r="172" spans="1:18" ht="19.95" customHeight="1" x14ac:dyDescent="0.3">
      <c r="A172" s="3" t="s">
        <v>61</v>
      </c>
      <c r="B172" s="16" t="s">
        <v>539</v>
      </c>
      <c r="C172" s="16" t="s">
        <v>540</v>
      </c>
      <c r="D172" s="16" t="s">
        <v>335</v>
      </c>
      <c r="E172" s="16" t="s">
        <v>336</v>
      </c>
      <c r="F172" s="16" t="s">
        <v>337</v>
      </c>
      <c r="G172" s="16" t="s">
        <v>572</v>
      </c>
      <c r="H172" s="16" t="s">
        <v>579</v>
      </c>
      <c r="I172" s="16" t="s">
        <v>580</v>
      </c>
      <c r="J172" s="16" t="s">
        <v>23</v>
      </c>
      <c r="K172" s="16"/>
      <c r="L172" s="16" t="s">
        <v>70</v>
      </c>
      <c r="M172" s="16" t="s">
        <v>12</v>
      </c>
      <c r="N172" s="16" t="s">
        <v>25</v>
      </c>
      <c r="O172" s="16" t="s">
        <v>341</v>
      </c>
      <c r="P172" s="16" t="s">
        <v>465</v>
      </c>
      <c r="Q172" s="91">
        <f>_xlfn.XLOOKUP(H172,Tasques!H:H,Tasques!Q:Q)</f>
        <v>16</v>
      </c>
      <c r="R172" s="6"/>
    </row>
    <row r="173" spans="1:18" ht="19.95" customHeight="1" x14ac:dyDescent="0.3">
      <c r="A173" s="3" t="s">
        <v>61</v>
      </c>
      <c r="B173" s="16" t="s">
        <v>539</v>
      </c>
      <c r="C173" s="16" t="s">
        <v>540</v>
      </c>
      <c r="D173" s="16" t="s">
        <v>335</v>
      </c>
      <c r="E173" s="16" t="s">
        <v>336</v>
      </c>
      <c r="F173" s="16" t="s">
        <v>337</v>
      </c>
      <c r="G173" s="16" t="s">
        <v>572</v>
      </c>
      <c r="H173" s="16" t="s">
        <v>581</v>
      </c>
      <c r="I173" s="16" t="s">
        <v>582</v>
      </c>
      <c r="J173" s="16" t="s">
        <v>23</v>
      </c>
      <c r="K173" s="16"/>
      <c r="L173" s="16" t="s">
        <v>70</v>
      </c>
      <c r="M173" s="16" t="s">
        <v>12</v>
      </c>
      <c r="N173" s="16" t="s">
        <v>25</v>
      </c>
      <c r="O173" s="16" t="s">
        <v>341</v>
      </c>
      <c r="P173" s="16" t="s">
        <v>465</v>
      </c>
      <c r="Q173" s="91">
        <f>_xlfn.XLOOKUP(H173,Tasques!H:H,Tasques!Q:Q)</f>
        <v>16</v>
      </c>
      <c r="R173" s="6"/>
    </row>
    <row r="174" spans="1:18" ht="19.95" customHeight="1" x14ac:dyDescent="0.3">
      <c r="A174" s="3" t="s">
        <v>61</v>
      </c>
      <c r="B174" s="16" t="s">
        <v>539</v>
      </c>
      <c r="C174" s="16" t="s">
        <v>540</v>
      </c>
      <c r="D174" s="16" t="s">
        <v>335</v>
      </c>
      <c r="E174" s="16" t="s">
        <v>336</v>
      </c>
      <c r="F174" s="16" t="s">
        <v>337</v>
      </c>
      <c r="G174" s="16" t="s">
        <v>572</v>
      </c>
      <c r="H174" s="16" t="s">
        <v>583</v>
      </c>
      <c r="I174" s="16" t="s">
        <v>584</v>
      </c>
      <c r="J174" s="16" t="s">
        <v>23</v>
      </c>
      <c r="K174" s="16"/>
      <c r="L174" s="16" t="s">
        <v>70</v>
      </c>
      <c r="M174" s="16" t="s">
        <v>12</v>
      </c>
      <c r="N174" s="16" t="s">
        <v>25</v>
      </c>
      <c r="O174" s="16" t="s">
        <v>341</v>
      </c>
      <c r="P174" s="16" t="s">
        <v>465</v>
      </c>
      <c r="Q174" s="91">
        <f>_xlfn.XLOOKUP(H174,Tasques!H:H,Tasques!Q:Q)</f>
        <v>16</v>
      </c>
      <c r="R174" s="6"/>
    </row>
    <row r="175" spans="1:18" ht="19.95" customHeight="1" x14ac:dyDescent="0.3">
      <c r="A175" s="3" t="s">
        <v>61</v>
      </c>
      <c r="B175" s="16" t="s">
        <v>539</v>
      </c>
      <c r="C175" s="16" t="s">
        <v>540</v>
      </c>
      <c r="D175" s="16" t="s">
        <v>335</v>
      </c>
      <c r="E175" s="16" t="s">
        <v>336</v>
      </c>
      <c r="F175" s="16" t="s">
        <v>337</v>
      </c>
      <c r="G175" s="16" t="s">
        <v>572</v>
      </c>
      <c r="H175" s="16" t="s">
        <v>585</v>
      </c>
      <c r="I175" s="16" t="s">
        <v>586</v>
      </c>
      <c r="J175" s="16" t="s">
        <v>23</v>
      </c>
      <c r="K175" s="16"/>
      <c r="L175" s="16" t="s">
        <v>70</v>
      </c>
      <c r="M175" s="16" t="s">
        <v>12</v>
      </c>
      <c r="N175" s="16" t="s">
        <v>25</v>
      </c>
      <c r="O175" s="16" t="s">
        <v>341</v>
      </c>
      <c r="P175" s="16" t="s">
        <v>465</v>
      </c>
      <c r="Q175" s="91">
        <f>_xlfn.XLOOKUP(H175,Tasques!H:H,Tasques!Q:Q)</f>
        <v>16</v>
      </c>
      <c r="R175" s="6"/>
    </row>
    <row r="176" spans="1:18" ht="19.95" customHeight="1" x14ac:dyDescent="0.3">
      <c r="A176" s="3" t="s">
        <v>61</v>
      </c>
      <c r="B176" s="16" t="s">
        <v>539</v>
      </c>
      <c r="C176" s="16" t="s">
        <v>540</v>
      </c>
      <c r="D176" s="16" t="s">
        <v>335</v>
      </c>
      <c r="E176" s="16" t="s">
        <v>336</v>
      </c>
      <c r="F176" s="16" t="s">
        <v>337</v>
      </c>
      <c r="G176" s="16" t="s">
        <v>572</v>
      </c>
      <c r="H176" s="16" t="s">
        <v>587</v>
      </c>
      <c r="I176" s="16" t="s">
        <v>588</v>
      </c>
      <c r="J176" s="16" t="s">
        <v>23</v>
      </c>
      <c r="K176" s="16"/>
      <c r="L176" s="16" t="s">
        <v>70</v>
      </c>
      <c r="M176" s="16" t="s">
        <v>12</v>
      </c>
      <c r="N176" s="16" t="s">
        <v>25</v>
      </c>
      <c r="O176" s="16" t="s">
        <v>341</v>
      </c>
      <c r="P176" s="16" t="s">
        <v>465</v>
      </c>
      <c r="Q176" s="91">
        <f>_xlfn.XLOOKUP(H176,Tasques!H:H,Tasques!Q:Q)</f>
        <v>16</v>
      </c>
      <c r="R176" s="6"/>
    </row>
    <row r="177" spans="1:18" ht="19.95" customHeight="1" x14ac:dyDescent="0.3">
      <c r="A177" s="3" t="s">
        <v>61</v>
      </c>
      <c r="B177" s="16" t="s">
        <v>539</v>
      </c>
      <c r="C177" s="16" t="s">
        <v>540</v>
      </c>
      <c r="D177" s="16" t="s">
        <v>335</v>
      </c>
      <c r="E177" s="16" t="s">
        <v>336</v>
      </c>
      <c r="F177" s="16" t="s">
        <v>337</v>
      </c>
      <c r="G177" s="16" t="s">
        <v>572</v>
      </c>
      <c r="H177" s="16" t="s">
        <v>589</v>
      </c>
      <c r="I177" s="16" t="s">
        <v>590</v>
      </c>
      <c r="J177" s="16" t="s">
        <v>23</v>
      </c>
      <c r="K177" s="16"/>
      <c r="L177" s="16" t="s">
        <v>70</v>
      </c>
      <c r="M177" s="16" t="s">
        <v>12</v>
      </c>
      <c r="N177" s="16" t="s">
        <v>25</v>
      </c>
      <c r="O177" s="16" t="s">
        <v>341</v>
      </c>
      <c r="P177" s="16" t="s">
        <v>465</v>
      </c>
      <c r="Q177" s="91">
        <f>_xlfn.XLOOKUP(H177,Tasques!H:H,Tasques!Q:Q)</f>
        <v>16</v>
      </c>
      <c r="R177" s="6"/>
    </row>
    <row r="178" spans="1:18" ht="19.95" customHeight="1" x14ac:dyDescent="0.3">
      <c r="A178" s="3" t="s">
        <v>61</v>
      </c>
      <c r="B178" s="16" t="s">
        <v>539</v>
      </c>
      <c r="C178" s="16" t="s">
        <v>540</v>
      </c>
      <c r="D178" s="16" t="s">
        <v>335</v>
      </c>
      <c r="E178" s="16" t="s">
        <v>343</v>
      </c>
      <c r="F178" s="16" t="s">
        <v>344</v>
      </c>
      <c r="G178" s="16" t="s">
        <v>591</v>
      </c>
      <c r="H178" s="16" t="s">
        <v>592</v>
      </c>
      <c r="I178" s="16" t="s">
        <v>574</v>
      </c>
      <c r="J178" s="16" t="s">
        <v>23</v>
      </c>
      <c r="K178" s="16"/>
      <c r="L178" s="16" t="s">
        <v>70</v>
      </c>
      <c r="M178" s="16" t="s">
        <v>12</v>
      </c>
      <c r="N178" s="16" t="s">
        <v>25</v>
      </c>
      <c r="O178" s="16" t="s">
        <v>341</v>
      </c>
      <c r="P178" s="16" t="s">
        <v>465</v>
      </c>
      <c r="Q178" s="91">
        <f>_xlfn.XLOOKUP(H178,Tasques!H:H,Tasques!Q:Q)</f>
        <v>16</v>
      </c>
      <c r="R178" s="6"/>
    </row>
    <row r="179" spans="1:18" ht="19.95" customHeight="1" x14ac:dyDescent="0.3">
      <c r="A179" s="3" t="s">
        <v>61</v>
      </c>
      <c r="B179" s="16" t="s">
        <v>539</v>
      </c>
      <c r="C179" s="16" t="s">
        <v>540</v>
      </c>
      <c r="D179" s="16" t="s">
        <v>335</v>
      </c>
      <c r="E179" s="16" t="s">
        <v>343</v>
      </c>
      <c r="F179" s="16" t="s">
        <v>344</v>
      </c>
      <c r="G179" s="16" t="s">
        <v>591</v>
      </c>
      <c r="H179" s="16" t="s">
        <v>593</v>
      </c>
      <c r="I179" s="16" t="s">
        <v>576</v>
      </c>
      <c r="J179" s="16" t="s">
        <v>23</v>
      </c>
      <c r="K179" s="16"/>
      <c r="L179" s="16" t="s">
        <v>70</v>
      </c>
      <c r="M179" s="16" t="s">
        <v>12</v>
      </c>
      <c r="N179" s="16" t="s">
        <v>25</v>
      </c>
      <c r="O179" s="16" t="s">
        <v>341</v>
      </c>
      <c r="P179" s="16" t="s">
        <v>465</v>
      </c>
      <c r="Q179" s="91">
        <f>_xlfn.XLOOKUP(H179,Tasques!H:H,Tasques!Q:Q)</f>
        <v>16</v>
      </c>
      <c r="R179" s="6"/>
    </row>
    <row r="180" spans="1:18" ht="19.95" customHeight="1" x14ac:dyDescent="0.3">
      <c r="A180" s="3" t="s">
        <v>61</v>
      </c>
      <c r="B180" s="16" t="s">
        <v>539</v>
      </c>
      <c r="C180" s="16" t="s">
        <v>540</v>
      </c>
      <c r="D180" s="16" t="s">
        <v>335</v>
      </c>
      <c r="E180" s="16" t="s">
        <v>343</v>
      </c>
      <c r="F180" s="16" t="s">
        <v>344</v>
      </c>
      <c r="G180" s="16" t="s">
        <v>591</v>
      </c>
      <c r="H180" s="16" t="s">
        <v>594</v>
      </c>
      <c r="I180" s="16" t="s">
        <v>578</v>
      </c>
      <c r="J180" s="16" t="s">
        <v>23</v>
      </c>
      <c r="K180" s="16"/>
      <c r="L180" s="16" t="s">
        <v>70</v>
      </c>
      <c r="M180" s="16" t="s">
        <v>12</v>
      </c>
      <c r="N180" s="16" t="s">
        <v>25</v>
      </c>
      <c r="O180" s="16" t="s">
        <v>341</v>
      </c>
      <c r="P180" s="16" t="s">
        <v>465</v>
      </c>
      <c r="Q180" s="91">
        <f>_xlfn.XLOOKUP(H180,Tasques!H:H,Tasques!Q:Q)</f>
        <v>16</v>
      </c>
      <c r="R180" s="6"/>
    </row>
    <row r="181" spans="1:18" ht="19.95" customHeight="1" x14ac:dyDescent="0.3">
      <c r="A181" s="3" t="s">
        <v>61</v>
      </c>
      <c r="B181" s="16" t="s">
        <v>539</v>
      </c>
      <c r="C181" s="16" t="s">
        <v>540</v>
      </c>
      <c r="D181" s="16" t="s">
        <v>335</v>
      </c>
      <c r="E181" s="16" t="s">
        <v>343</v>
      </c>
      <c r="F181" s="16" t="s">
        <v>344</v>
      </c>
      <c r="G181" s="16" t="s">
        <v>591</v>
      </c>
      <c r="H181" s="16" t="s">
        <v>595</v>
      </c>
      <c r="I181" s="16" t="s">
        <v>580</v>
      </c>
      <c r="J181" s="16" t="s">
        <v>23</v>
      </c>
      <c r="K181" s="16"/>
      <c r="L181" s="16" t="s">
        <v>70</v>
      </c>
      <c r="M181" s="16" t="s">
        <v>12</v>
      </c>
      <c r="N181" s="16" t="s">
        <v>25</v>
      </c>
      <c r="O181" s="16" t="s">
        <v>341</v>
      </c>
      <c r="P181" s="16" t="s">
        <v>465</v>
      </c>
      <c r="Q181" s="91">
        <f>_xlfn.XLOOKUP(H181,Tasques!H:H,Tasques!Q:Q)</f>
        <v>16</v>
      </c>
      <c r="R181" s="6"/>
    </row>
    <row r="182" spans="1:18" ht="19.95" customHeight="1" x14ac:dyDescent="0.3">
      <c r="A182" s="3" t="s">
        <v>61</v>
      </c>
      <c r="B182" s="16" t="s">
        <v>539</v>
      </c>
      <c r="C182" s="16" t="s">
        <v>540</v>
      </c>
      <c r="D182" s="16" t="s">
        <v>335</v>
      </c>
      <c r="E182" s="16" t="s">
        <v>343</v>
      </c>
      <c r="F182" s="16" t="s">
        <v>344</v>
      </c>
      <c r="G182" s="16" t="s">
        <v>591</v>
      </c>
      <c r="H182" s="16" t="s">
        <v>596</v>
      </c>
      <c r="I182" s="16" t="s">
        <v>582</v>
      </c>
      <c r="J182" s="16" t="s">
        <v>23</v>
      </c>
      <c r="K182" s="16"/>
      <c r="L182" s="16" t="s">
        <v>70</v>
      </c>
      <c r="M182" s="16" t="s">
        <v>12</v>
      </c>
      <c r="N182" s="16" t="s">
        <v>25</v>
      </c>
      <c r="O182" s="16" t="s">
        <v>341</v>
      </c>
      <c r="P182" s="16" t="s">
        <v>465</v>
      </c>
      <c r="Q182" s="91">
        <f>_xlfn.XLOOKUP(H182,Tasques!H:H,Tasques!Q:Q)</f>
        <v>16</v>
      </c>
      <c r="R182" s="6"/>
    </row>
    <row r="183" spans="1:18" ht="19.95" customHeight="1" x14ac:dyDescent="0.3">
      <c r="A183" s="3" t="s">
        <v>61</v>
      </c>
      <c r="B183" s="16" t="s">
        <v>539</v>
      </c>
      <c r="C183" s="16" t="s">
        <v>540</v>
      </c>
      <c r="D183" s="16" t="s">
        <v>335</v>
      </c>
      <c r="E183" s="16" t="s">
        <v>343</v>
      </c>
      <c r="F183" s="16" t="s">
        <v>344</v>
      </c>
      <c r="G183" s="16" t="s">
        <v>591</v>
      </c>
      <c r="H183" s="16" t="s">
        <v>597</v>
      </c>
      <c r="I183" s="16" t="s">
        <v>584</v>
      </c>
      <c r="J183" s="16" t="s">
        <v>23</v>
      </c>
      <c r="K183" s="16"/>
      <c r="L183" s="16" t="s">
        <v>70</v>
      </c>
      <c r="M183" s="16" t="s">
        <v>12</v>
      </c>
      <c r="N183" s="16" t="s">
        <v>25</v>
      </c>
      <c r="O183" s="16" t="s">
        <v>341</v>
      </c>
      <c r="P183" s="16" t="s">
        <v>465</v>
      </c>
      <c r="Q183" s="91">
        <f>_xlfn.XLOOKUP(H183,Tasques!H:H,Tasques!Q:Q)</f>
        <v>16</v>
      </c>
      <c r="R183" s="6"/>
    </row>
    <row r="184" spans="1:18" ht="19.95" customHeight="1" x14ac:dyDescent="0.3">
      <c r="A184" s="3" t="s">
        <v>61</v>
      </c>
      <c r="B184" s="16" t="s">
        <v>539</v>
      </c>
      <c r="C184" s="16" t="s">
        <v>540</v>
      </c>
      <c r="D184" s="16" t="s">
        <v>335</v>
      </c>
      <c r="E184" s="16" t="s">
        <v>343</v>
      </c>
      <c r="F184" s="16" t="s">
        <v>344</v>
      </c>
      <c r="G184" s="16" t="s">
        <v>591</v>
      </c>
      <c r="H184" s="16" t="s">
        <v>598</v>
      </c>
      <c r="I184" s="16" t="s">
        <v>586</v>
      </c>
      <c r="J184" s="16" t="s">
        <v>23</v>
      </c>
      <c r="K184" s="16"/>
      <c r="L184" s="16" t="s">
        <v>70</v>
      </c>
      <c r="M184" s="16" t="s">
        <v>12</v>
      </c>
      <c r="N184" s="16" t="s">
        <v>25</v>
      </c>
      <c r="O184" s="16" t="s">
        <v>341</v>
      </c>
      <c r="P184" s="16" t="s">
        <v>465</v>
      </c>
      <c r="Q184" s="91">
        <f>_xlfn.XLOOKUP(H184,Tasques!H:H,Tasques!Q:Q)</f>
        <v>16</v>
      </c>
      <c r="R184" s="6"/>
    </row>
    <row r="185" spans="1:18" ht="19.95" customHeight="1" x14ac:dyDescent="0.3">
      <c r="A185" s="3" t="s">
        <v>61</v>
      </c>
      <c r="B185" s="16" t="s">
        <v>539</v>
      </c>
      <c r="C185" s="16" t="s">
        <v>540</v>
      </c>
      <c r="D185" s="16" t="s">
        <v>335</v>
      </c>
      <c r="E185" s="16" t="s">
        <v>343</v>
      </c>
      <c r="F185" s="16" t="s">
        <v>344</v>
      </c>
      <c r="G185" s="16" t="s">
        <v>591</v>
      </c>
      <c r="H185" s="16" t="s">
        <v>599</v>
      </c>
      <c r="I185" s="16" t="s">
        <v>588</v>
      </c>
      <c r="J185" s="16" t="s">
        <v>23</v>
      </c>
      <c r="K185" s="16"/>
      <c r="L185" s="16" t="s">
        <v>70</v>
      </c>
      <c r="M185" s="16" t="s">
        <v>12</v>
      </c>
      <c r="N185" s="16" t="s">
        <v>25</v>
      </c>
      <c r="O185" s="16" t="s">
        <v>341</v>
      </c>
      <c r="P185" s="16" t="s">
        <v>465</v>
      </c>
      <c r="Q185" s="91">
        <f>_xlfn.XLOOKUP(H185,Tasques!H:H,Tasques!Q:Q)</f>
        <v>16</v>
      </c>
      <c r="R185" s="6"/>
    </row>
    <row r="186" spans="1:18" ht="19.95" customHeight="1" x14ac:dyDescent="0.3">
      <c r="A186" s="3" t="s">
        <v>61</v>
      </c>
      <c r="B186" s="16" t="s">
        <v>539</v>
      </c>
      <c r="C186" s="16" t="s">
        <v>540</v>
      </c>
      <c r="D186" s="16" t="s">
        <v>335</v>
      </c>
      <c r="E186" s="16" t="s">
        <v>343</v>
      </c>
      <c r="F186" s="16" t="s">
        <v>344</v>
      </c>
      <c r="G186" s="16" t="s">
        <v>591</v>
      </c>
      <c r="H186" s="16" t="s">
        <v>600</v>
      </c>
      <c r="I186" s="16" t="s">
        <v>590</v>
      </c>
      <c r="J186" s="16" t="s">
        <v>23</v>
      </c>
      <c r="K186" s="16"/>
      <c r="L186" s="16" t="s">
        <v>70</v>
      </c>
      <c r="M186" s="16" t="s">
        <v>12</v>
      </c>
      <c r="N186" s="16" t="s">
        <v>25</v>
      </c>
      <c r="O186" s="16" t="s">
        <v>341</v>
      </c>
      <c r="P186" s="16" t="s">
        <v>465</v>
      </c>
      <c r="Q186" s="91">
        <f>_xlfn.XLOOKUP(H186,Tasques!H:H,Tasques!Q:Q)</f>
        <v>16</v>
      </c>
      <c r="R186" s="6"/>
    </row>
    <row r="187" spans="1:18" ht="19.95" customHeight="1" x14ac:dyDescent="0.3">
      <c r="A187" s="3" t="s">
        <v>61</v>
      </c>
      <c r="B187" s="16" t="s">
        <v>539</v>
      </c>
      <c r="C187" s="16" t="s">
        <v>540</v>
      </c>
      <c r="D187" s="16" t="s">
        <v>335</v>
      </c>
      <c r="E187" s="16" t="s">
        <v>601</v>
      </c>
      <c r="F187" s="16" t="s">
        <v>602</v>
      </c>
      <c r="G187" s="16" t="s">
        <v>603</v>
      </c>
      <c r="H187" s="16" t="s">
        <v>604</v>
      </c>
      <c r="I187" s="16" t="s">
        <v>605</v>
      </c>
      <c r="J187" s="16" t="s">
        <v>23</v>
      </c>
      <c r="K187" s="16"/>
      <c r="L187" s="16" t="s">
        <v>70</v>
      </c>
      <c r="M187" s="16" t="s">
        <v>12</v>
      </c>
      <c r="N187" s="16" t="s">
        <v>25</v>
      </c>
      <c r="O187" s="16" t="s">
        <v>341</v>
      </c>
      <c r="P187" s="16" t="s">
        <v>465</v>
      </c>
      <c r="Q187" s="91">
        <f>_xlfn.XLOOKUP(H187,Tasques!H:H,Tasques!Q:Q)</f>
        <v>720</v>
      </c>
      <c r="R187" s="6"/>
    </row>
    <row r="188" spans="1:18" ht="19.95" customHeight="1" x14ac:dyDescent="0.3">
      <c r="A188" s="3" t="s">
        <v>61</v>
      </c>
      <c r="B188" s="16" t="s">
        <v>539</v>
      </c>
      <c r="C188" s="16" t="s">
        <v>540</v>
      </c>
      <c r="D188" s="16" t="s">
        <v>335</v>
      </c>
      <c r="E188" s="16" t="s">
        <v>601</v>
      </c>
      <c r="F188" s="16" t="s">
        <v>602</v>
      </c>
      <c r="G188" s="16" t="s">
        <v>603</v>
      </c>
      <c r="H188" s="16" t="s">
        <v>606</v>
      </c>
      <c r="I188" s="16" t="s">
        <v>607</v>
      </c>
      <c r="J188" s="16" t="s">
        <v>23</v>
      </c>
      <c r="K188" s="16"/>
      <c r="L188" s="16" t="s">
        <v>70</v>
      </c>
      <c r="M188" s="16" t="s">
        <v>12</v>
      </c>
      <c r="N188" s="16" t="s">
        <v>25</v>
      </c>
      <c r="O188" s="16" t="s">
        <v>341</v>
      </c>
      <c r="P188" s="16" t="s">
        <v>465</v>
      </c>
      <c r="Q188" s="91">
        <f>_xlfn.XLOOKUP(H188,Tasques!H:H,Tasques!Q:Q)</f>
        <v>720</v>
      </c>
      <c r="R188" s="6"/>
    </row>
    <row r="189" spans="1:18" ht="19.95" customHeight="1" x14ac:dyDescent="0.3">
      <c r="A189" s="3" t="s">
        <v>61</v>
      </c>
      <c r="B189" s="16" t="s">
        <v>539</v>
      </c>
      <c r="C189" s="16" t="s">
        <v>540</v>
      </c>
      <c r="D189" s="16" t="s">
        <v>335</v>
      </c>
      <c r="E189" s="16" t="s">
        <v>601</v>
      </c>
      <c r="F189" s="16" t="s">
        <v>602</v>
      </c>
      <c r="G189" s="16" t="s">
        <v>603</v>
      </c>
      <c r="H189" s="16" t="s">
        <v>608</v>
      </c>
      <c r="I189" s="16" t="s">
        <v>609</v>
      </c>
      <c r="J189" s="16" t="s">
        <v>23</v>
      </c>
      <c r="K189" s="16"/>
      <c r="L189" s="16" t="s">
        <v>70</v>
      </c>
      <c r="M189" s="16" t="s">
        <v>12</v>
      </c>
      <c r="N189" s="16" t="s">
        <v>25</v>
      </c>
      <c r="O189" s="16" t="s">
        <v>341</v>
      </c>
      <c r="P189" s="16" t="s">
        <v>465</v>
      </c>
      <c r="Q189" s="91">
        <f>_xlfn.XLOOKUP(H189,Tasques!H:H,Tasques!Q:Q)</f>
        <v>720</v>
      </c>
      <c r="R189" s="6"/>
    </row>
    <row r="190" spans="1:18" ht="19.95" customHeight="1" x14ac:dyDescent="0.3">
      <c r="A190" s="3" t="s">
        <v>61</v>
      </c>
      <c r="B190" s="16" t="s">
        <v>539</v>
      </c>
      <c r="C190" s="16" t="s">
        <v>540</v>
      </c>
      <c r="D190" s="16" t="s">
        <v>335</v>
      </c>
      <c r="E190" s="16" t="s">
        <v>601</v>
      </c>
      <c r="F190" s="16" t="s">
        <v>602</v>
      </c>
      <c r="G190" s="16" t="s">
        <v>603</v>
      </c>
      <c r="H190" s="16" t="s">
        <v>610</v>
      </c>
      <c r="I190" s="16" t="s">
        <v>611</v>
      </c>
      <c r="J190" s="16" t="s">
        <v>23</v>
      </c>
      <c r="K190" s="16"/>
      <c r="L190" s="16" t="s">
        <v>70</v>
      </c>
      <c r="M190" s="16" t="s">
        <v>12</v>
      </c>
      <c r="N190" s="16" t="s">
        <v>25</v>
      </c>
      <c r="O190" s="16" t="s">
        <v>341</v>
      </c>
      <c r="P190" s="16" t="s">
        <v>465</v>
      </c>
      <c r="Q190" s="91">
        <f>_xlfn.XLOOKUP(H190,Tasques!H:H,Tasques!Q:Q)</f>
        <v>720</v>
      </c>
      <c r="R190" s="6"/>
    </row>
    <row r="191" spans="1:18" ht="19.95" customHeight="1" x14ac:dyDescent="0.3">
      <c r="A191" s="3" t="s">
        <v>61</v>
      </c>
      <c r="B191" s="16" t="s">
        <v>539</v>
      </c>
      <c r="C191" s="16" t="s">
        <v>540</v>
      </c>
      <c r="D191" s="16" t="s">
        <v>335</v>
      </c>
      <c r="E191" s="16" t="s">
        <v>601</v>
      </c>
      <c r="F191" s="16" t="s">
        <v>602</v>
      </c>
      <c r="G191" s="16" t="s">
        <v>603</v>
      </c>
      <c r="H191" s="16" t="s">
        <v>612</v>
      </c>
      <c r="I191" s="16" t="s">
        <v>613</v>
      </c>
      <c r="J191" s="16" t="s">
        <v>23</v>
      </c>
      <c r="K191" s="16"/>
      <c r="L191" s="16" t="s">
        <v>70</v>
      </c>
      <c r="M191" s="16" t="s">
        <v>12</v>
      </c>
      <c r="N191" s="16" t="s">
        <v>25</v>
      </c>
      <c r="O191" s="16" t="s">
        <v>341</v>
      </c>
      <c r="P191" s="16" t="s">
        <v>465</v>
      </c>
      <c r="Q191" s="91">
        <f>_xlfn.XLOOKUP(H191,Tasques!H:H,Tasques!Q:Q)</f>
        <v>720</v>
      </c>
      <c r="R191" s="6"/>
    </row>
    <row r="192" spans="1:18" ht="19.95" customHeight="1" x14ac:dyDescent="0.3">
      <c r="A192" s="9" t="s">
        <v>61</v>
      </c>
      <c r="B192" s="21" t="s">
        <v>614</v>
      </c>
      <c r="C192" s="21" t="s">
        <v>615</v>
      </c>
      <c r="D192" s="21" t="s">
        <v>616</v>
      </c>
      <c r="E192" s="21" t="s">
        <v>617</v>
      </c>
      <c r="F192" s="21" t="s">
        <v>618</v>
      </c>
      <c r="G192" s="21" t="s">
        <v>619</v>
      </c>
      <c r="H192" s="21" t="s">
        <v>620</v>
      </c>
      <c r="I192" s="21" t="s">
        <v>621</v>
      </c>
      <c r="J192" s="21" t="s">
        <v>23</v>
      </c>
      <c r="K192" s="21"/>
      <c r="L192" s="21" t="s">
        <v>120</v>
      </c>
      <c r="M192" s="21" t="s">
        <v>12</v>
      </c>
      <c r="N192" s="21" t="s">
        <v>25</v>
      </c>
      <c r="O192" s="21" t="s">
        <v>622</v>
      </c>
      <c r="P192" s="21" t="s">
        <v>623</v>
      </c>
      <c r="Q192" s="92">
        <f>_xlfn.XLOOKUP(H192,Tasques!H:H,Tasques!Q:Q)</f>
        <v>3600</v>
      </c>
      <c r="R192" s="10"/>
    </row>
    <row r="193" spans="1:18" ht="19.95" customHeight="1" x14ac:dyDescent="0.3">
      <c r="A193" s="9" t="s">
        <v>61</v>
      </c>
      <c r="B193" s="21" t="s">
        <v>614</v>
      </c>
      <c r="C193" s="21" t="s">
        <v>615</v>
      </c>
      <c r="D193" s="21" t="s">
        <v>616</v>
      </c>
      <c r="E193" s="21" t="s">
        <v>617</v>
      </c>
      <c r="F193" s="21" t="s">
        <v>618</v>
      </c>
      <c r="G193" s="21" t="s">
        <v>619</v>
      </c>
      <c r="H193" s="21" t="s">
        <v>624</v>
      </c>
      <c r="I193" s="21" t="s">
        <v>625</v>
      </c>
      <c r="J193" s="21" t="s">
        <v>23</v>
      </c>
      <c r="K193" s="21"/>
      <c r="L193" s="21" t="s">
        <v>120</v>
      </c>
      <c r="M193" s="21" t="s">
        <v>12</v>
      </c>
      <c r="N193" s="21" t="s">
        <v>25</v>
      </c>
      <c r="O193" s="21" t="s">
        <v>622</v>
      </c>
      <c r="P193" s="21" t="s">
        <v>623</v>
      </c>
      <c r="Q193" s="92">
        <f>_xlfn.XLOOKUP(H193,Tasques!H:H,Tasques!Q:Q)</f>
        <v>3600</v>
      </c>
      <c r="R193" s="10"/>
    </row>
    <row r="194" spans="1:18" ht="19.95" customHeight="1" x14ac:dyDescent="0.3">
      <c r="A194" s="9" t="s">
        <v>61</v>
      </c>
      <c r="B194" s="21" t="s">
        <v>614</v>
      </c>
      <c r="C194" s="21" t="s">
        <v>615</v>
      </c>
      <c r="D194" s="21" t="s">
        <v>616</v>
      </c>
      <c r="E194" s="21" t="s">
        <v>617</v>
      </c>
      <c r="F194" s="21" t="s">
        <v>618</v>
      </c>
      <c r="G194" s="21" t="s">
        <v>619</v>
      </c>
      <c r="H194" s="21" t="s">
        <v>626</v>
      </c>
      <c r="I194" s="21" t="s">
        <v>627</v>
      </c>
      <c r="J194" s="21" t="s">
        <v>23</v>
      </c>
      <c r="K194" s="21"/>
      <c r="L194" s="21" t="s">
        <v>120</v>
      </c>
      <c r="M194" s="21" t="s">
        <v>12</v>
      </c>
      <c r="N194" s="21" t="s">
        <v>25</v>
      </c>
      <c r="O194" s="21" t="s">
        <v>622</v>
      </c>
      <c r="P194" s="21" t="s">
        <v>623</v>
      </c>
      <c r="Q194" s="92">
        <f>_xlfn.XLOOKUP(H194,Tasques!H:H,Tasques!Q:Q)</f>
        <v>3600</v>
      </c>
      <c r="R194" s="10"/>
    </row>
    <row r="195" spans="1:18" ht="19.95" customHeight="1" x14ac:dyDescent="0.3">
      <c r="A195" s="9" t="s">
        <v>61</v>
      </c>
      <c r="B195" s="21" t="s">
        <v>614</v>
      </c>
      <c r="C195" s="21" t="s">
        <v>615</v>
      </c>
      <c r="D195" s="21" t="s">
        <v>616</v>
      </c>
      <c r="E195" s="21" t="s">
        <v>617</v>
      </c>
      <c r="F195" s="21" t="s">
        <v>618</v>
      </c>
      <c r="G195" s="21" t="s">
        <v>619</v>
      </c>
      <c r="H195" s="21" t="s">
        <v>628</v>
      </c>
      <c r="I195" s="21" t="s">
        <v>629</v>
      </c>
      <c r="J195" s="21" t="s">
        <v>23</v>
      </c>
      <c r="K195" s="21"/>
      <c r="L195" s="21" t="s">
        <v>120</v>
      </c>
      <c r="M195" s="21" t="s">
        <v>12</v>
      </c>
      <c r="N195" s="21" t="s">
        <v>25</v>
      </c>
      <c r="O195" s="21" t="s">
        <v>622</v>
      </c>
      <c r="P195" s="21" t="s">
        <v>623</v>
      </c>
      <c r="Q195" s="92">
        <f>_xlfn.XLOOKUP(H195,Tasques!H:H,Tasques!Q:Q)</f>
        <v>3600</v>
      </c>
      <c r="R195" s="10"/>
    </row>
    <row r="196" spans="1:18" ht="19.95" customHeight="1" x14ac:dyDescent="0.3">
      <c r="A196" s="9" t="s">
        <v>61</v>
      </c>
      <c r="B196" s="21" t="s">
        <v>614</v>
      </c>
      <c r="C196" s="21" t="s">
        <v>615</v>
      </c>
      <c r="D196" s="21" t="s">
        <v>616</v>
      </c>
      <c r="E196" s="21" t="s">
        <v>617</v>
      </c>
      <c r="F196" s="21" t="s">
        <v>618</v>
      </c>
      <c r="G196" s="21" t="s">
        <v>630</v>
      </c>
      <c r="H196" s="21" t="s">
        <v>631</v>
      </c>
      <c r="I196" s="21" t="s">
        <v>632</v>
      </c>
      <c r="J196" s="21" t="s">
        <v>23</v>
      </c>
      <c r="K196" s="21"/>
      <c r="L196" s="21" t="s">
        <v>120</v>
      </c>
      <c r="M196" s="21" t="s">
        <v>12</v>
      </c>
      <c r="N196" s="21" t="s">
        <v>25</v>
      </c>
      <c r="O196" s="21" t="s">
        <v>622</v>
      </c>
      <c r="P196" s="21" t="s">
        <v>623</v>
      </c>
      <c r="Q196" s="92">
        <f>_xlfn.XLOOKUP(H196,Tasques!H:H,Tasques!Q:Q)</f>
        <v>3600</v>
      </c>
      <c r="R196" s="10"/>
    </row>
    <row r="197" spans="1:18" ht="19.95" customHeight="1" x14ac:dyDescent="0.3">
      <c r="A197" s="9" t="s">
        <v>61</v>
      </c>
      <c r="B197" s="21" t="s">
        <v>614</v>
      </c>
      <c r="C197" s="21" t="s">
        <v>615</v>
      </c>
      <c r="D197" s="21" t="s">
        <v>17</v>
      </c>
      <c r="E197" s="21" t="s">
        <v>633</v>
      </c>
      <c r="F197" s="21" t="s">
        <v>634</v>
      </c>
      <c r="G197" s="21" t="s">
        <v>635</v>
      </c>
      <c r="H197" s="21" t="s">
        <v>636</v>
      </c>
      <c r="I197" s="21" t="s">
        <v>637</v>
      </c>
      <c r="J197" s="21" t="s">
        <v>23</v>
      </c>
      <c r="K197" s="21"/>
      <c r="L197" s="21" t="s">
        <v>120</v>
      </c>
      <c r="M197" s="21" t="s">
        <v>12</v>
      </c>
      <c r="N197" s="21" t="s">
        <v>25</v>
      </c>
      <c r="O197" s="21" t="s">
        <v>622</v>
      </c>
      <c r="P197" s="21" t="s">
        <v>623</v>
      </c>
      <c r="Q197" s="92">
        <f>_xlfn.XLOOKUP(H197,Tasques!H:H,Tasques!Q:Q)</f>
        <v>1800</v>
      </c>
      <c r="R197" s="10"/>
    </row>
    <row r="198" spans="1:18" ht="19.95" customHeight="1" x14ac:dyDescent="0.3">
      <c r="A198" s="9" t="s">
        <v>61</v>
      </c>
      <c r="B198" s="21" t="s">
        <v>614</v>
      </c>
      <c r="C198" s="21" t="s">
        <v>615</v>
      </c>
      <c r="D198" s="21" t="s">
        <v>17</v>
      </c>
      <c r="E198" s="21" t="s">
        <v>633</v>
      </c>
      <c r="F198" s="21" t="s">
        <v>634</v>
      </c>
      <c r="G198" s="21" t="s">
        <v>635</v>
      </c>
      <c r="H198" s="21" t="s">
        <v>638</v>
      </c>
      <c r="I198" s="21" t="s">
        <v>639</v>
      </c>
      <c r="J198" s="21" t="s">
        <v>23</v>
      </c>
      <c r="K198" s="21"/>
      <c r="L198" s="21" t="s">
        <v>120</v>
      </c>
      <c r="M198" s="21" t="s">
        <v>12</v>
      </c>
      <c r="N198" s="21" t="s">
        <v>25</v>
      </c>
      <c r="O198" s="21" t="s">
        <v>622</v>
      </c>
      <c r="P198" s="21" t="s">
        <v>623</v>
      </c>
      <c r="Q198" s="92">
        <f>_xlfn.XLOOKUP(H198,Tasques!H:H,Tasques!Q:Q)</f>
        <v>1800</v>
      </c>
      <c r="R198" s="10"/>
    </row>
    <row r="199" spans="1:18" ht="19.95" customHeight="1" x14ac:dyDescent="0.3">
      <c r="A199" s="9" t="s">
        <v>61</v>
      </c>
      <c r="B199" s="21" t="s">
        <v>614</v>
      </c>
      <c r="C199" s="21" t="s">
        <v>615</v>
      </c>
      <c r="D199" s="21" t="s">
        <v>17</v>
      </c>
      <c r="E199" s="21" t="s">
        <v>640</v>
      </c>
      <c r="F199" s="21" t="s">
        <v>641</v>
      </c>
      <c r="G199" s="21" t="s">
        <v>642</v>
      </c>
      <c r="H199" s="21" t="s">
        <v>643</v>
      </c>
      <c r="I199" s="21" t="s">
        <v>637</v>
      </c>
      <c r="J199" s="21" t="s">
        <v>23</v>
      </c>
      <c r="K199" s="21"/>
      <c r="L199" s="21" t="s">
        <v>120</v>
      </c>
      <c r="M199" s="21" t="s">
        <v>12</v>
      </c>
      <c r="N199" s="21" t="s">
        <v>25</v>
      </c>
      <c r="O199" s="21" t="s">
        <v>622</v>
      </c>
      <c r="P199" s="21" t="s">
        <v>623</v>
      </c>
      <c r="Q199" s="92">
        <f>_xlfn.XLOOKUP(H199,Tasques!H:H,Tasques!Q:Q)</f>
        <v>360</v>
      </c>
      <c r="R199" s="10"/>
    </row>
    <row r="200" spans="1:18" ht="19.95" customHeight="1" x14ac:dyDescent="0.3">
      <c r="A200" s="9" t="s">
        <v>61</v>
      </c>
      <c r="B200" s="21" t="s">
        <v>614</v>
      </c>
      <c r="C200" s="21" t="s">
        <v>615</v>
      </c>
      <c r="D200" s="21" t="s">
        <v>17</v>
      </c>
      <c r="E200" s="21" t="s">
        <v>640</v>
      </c>
      <c r="F200" s="21" t="s">
        <v>641</v>
      </c>
      <c r="G200" s="21" t="s">
        <v>642</v>
      </c>
      <c r="H200" s="21" t="s">
        <v>644</v>
      </c>
      <c r="I200" s="21" t="s">
        <v>639</v>
      </c>
      <c r="J200" s="21" t="s">
        <v>23</v>
      </c>
      <c r="K200" s="21"/>
      <c r="L200" s="21" t="s">
        <v>120</v>
      </c>
      <c r="M200" s="21" t="s">
        <v>12</v>
      </c>
      <c r="N200" s="21" t="s">
        <v>25</v>
      </c>
      <c r="O200" s="21" t="s">
        <v>622</v>
      </c>
      <c r="P200" s="21" t="s">
        <v>623</v>
      </c>
      <c r="Q200" s="92">
        <f>_xlfn.XLOOKUP(H200,Tasques!H:H,Tasques!Q:Q)</f>
        <v>360</v>
      </c>
      <c r="R200" s="10"/>
    </row>
    <row r="201" spans="1:18" ht="19.95" customHeight="1" x14ac:dyDescent="0.3">
      <c r="A201" s="3" t="s">
        <v>61</v>
      </c>
      <c r="B201" s="16" t="s">
        <v>645</v>
      </c>
      <c r="C201" s="16" t="s">
        <v>646</v>
      </c>
      <c r="D201" s="16" t="s">
        <v>89</v>
      </c>
      <c r="E201" s="16" t="s">
        <v>647</v>
      </c>
      <c r="F201" s="16" t="s">
        <v>648</v>
      </c>
      <c r="G201" s="16" t="s">
        <v>649</v>
      </c>
      <c r="H201" s="16" t="s">
        <v>650</v>
      </c>
      <c r="I201" s="16" t="s">
        <v>651</v>
      </c>
      <c r="J201" s="16" t="s">
        <v>23</v>
      </c>
      <c r="K201" s="16"/>
      <c r="L201" s="16" t="s">
        <v>120</v>
      </c>
      <c r="M201" s="16" t="s">
        <v>12</v>
      </c>
      <c r="N201" s="16" t="s">
        <v>25</v>
      </c>
      <c r="O201" s="16" t="s">
        <v>422</v>
      </c>
      <c r="P201" s="16" t="s">
        <v>122</v>
      </c>
      <c r="Q201" s="91">
        <f>_xlfn.XLOOKUP(H201,Tasques!H:H,Tasques!Q:Q)</f>
        <v>900</v>
      </c>
      <c r="R201" s="6"/>
    </row>
    <row r="202" spans="1:18" ht="19.95" customHeight="1" x14ac:dyDescent="0.3">
      <c r="A202" s="3" t="s">
        <v>61</v>
      </c>
      <c r="B202" s="16" t="s">
        <v>645</v>
      </c>
      <c r="C202" s="16" t="s">
        <v>646</v>
      </c>
      <c r="D202" s="16" t="s">
        <v>519</v>
      </c>
      <c r="E202" s="16" t="s">
        <v>652</v>
      </c>
      <c r="F202" s="16" t="s">
        <v>653</v>
      </c>
      <c r="G202" s="16" t="s">
        <v>654</v>
      </c>
      <c r="H202" s="16" t="s">
        <v>655</v>
      </c>
      <c r="I202" s="16" t="s">
        <v>656</v>
      </c>
      <c r="J202" s="16" t="s">
        <v>23</v>
      </c>
      <c r="K202" s="16"/>
      <c r="L202" s="16" t="s">
        <v>120</v>
      </c>
      <c r="M202" s="16" t="s">
        <v>12</v>
      </c>
      <c r="N202" s="16" t="s">
        <v>25</v>
      </c>
      <c r="O202" s="16" t="s">
        <v>422</v>
      </c>
      <c r="P202" s="16" t="s">
        <v>122</v>
      </c>
      <c r="Q202" s="91">
        <f>_xlfn.XLOOKUP(H202,Tasques!H:H,Tasques!Q:Q)</f>
        <v>15</v>
      </c>
      <c r="R202" s="6"/>
    </row>
    <row r="203" spans="1:18" ht="19.95" customHeight="1" x14ac:dyDescent="0.3">
      <c r="A203" s="3" t="s">
        <v>61</v>
      </c>
      <c r="B203" s="16" t="s">
        <v>645</v>
      </c>
      <c r="C203" s="16" t="s">
        <v>646</v>
      </c>
      <c r="D203" s="16" t="s">
        <v>519</v>
      </c>
      <c r="E203" s="16" t="s">
        <v>657</v>
      </c>
      <c r="F203" s="16" t="s">
        <v>658</v>
      </c>
      <c r="G203" s="16" t="s">
        <v>659</v>
      </c>
      <c r="H203" s="16" t="s">
        <v>660</v>
      </c>
      <c r="I203" s="16" t="s">
        <v>661</v>
      </c>
      <c r="J203" s="16" t="s">
        <v>23</v>
      </c>
      <c r="K203" s="16"/>
      <c r="L203" s="16" t="s">
        <v>120</v>
      </c>
      <c r="M203" s="16" t="s">
        <v>12</v>
      </c>
      <c r="N203" s="16" t="s">
        <v>25</v>
      </c>
      <c r="O203" s="16" t="s">
        <v>422</v>
      </c>
      <c r="P203" s="16" t="s">
        <v>122</v>
      </c>
      <c r="Q203" s="91">
        <f>_xlfn.XLOOKUP(H203,Tasques!H:H,Tasques!Q:Q)</f>
        <v>15</v>
      </c>
      <c r="R203" s="6"/>
    </row>
    <row r="204" spans="1:18" ht="19.95" customHeight="1" x14ac:dyDescent="0.3">
      <c r="A204" s="3" t="s">
        <v>61</v>
      </c>
      <c r="B204" s="16" t="s">
        <v>645</v>
      </c>
      <c r="C204" s="16" t="s">
        <v>646</v>
      </c>
      <c r="D204" s="16" t="s">
        <v>519</v>
      </c>
      <c r="E204" s="16" t="s">
        <v>662</v>
      </c>
      <c r="F204" s="16" t="s">
        <v>663</v>
      </c>
      <c r="G204" s="16" t="s">
        <v>664</v>
      </c>
      <c r="H204" s="16" t="s">
        <v>665</v>
      </c>
      <c r="I204" s="16" t="s">
        <v>666</v>
      </c>
      <c r="J204" s="16" t="s">
        <v>23</v>
      </c>
      <c r="K204" s="16"/>
      <c r="L204" s="16" t="s">
        <v>120</v>
      </c>
      <c r="M204" s="16" t="s">
        <v>12</v>
      </c>
      <c r="N204" s="16" t="s">
        <v>25</v>
      </c>
      <c r="O204" s="16" t="s">
        <v>422</v>
      </c>
      <c r="P204" s="16" t="s">
        <v>122</v>
      </c>
      <c r="Q204" s="91">
        <f>_xlfn.XLOOKUP(H204,Tasques!H:H,Tasques!Q:Q)</f>
        <v>20</v>
      </c>
      <c r="R204" s="6"/>
    </row>
    <row r="205" spans="1:18" ht="19.95" customHeight="1" x14ac:dyDescent="0.3">
      <c r="A205" s="3" t="s">
        <v>61</v>
      </c>
      <c r="B205" s="16" t="s">
        <v>645</v>
      </c>
      <c r="C205" s="16" t="s">
        <v>646</v>
      </c>
      <c r="D205" s="16" t="s">
        <v>519</v>
      </c>
      <c r="E205" s="16" t="s">
        <v>667</v>
      </c>
      <c r="F205" s="16" t="s">
        <v>668</v>
      </c>
      <c r="G205" s="16" t="s">
        <v>669</v>
      </c>
      <c r="H205" s="16" t="s">
        <v>670</v>
      </c>
      <c r="I205" s="16" t="s">
        <v>671</v>
      </c>
      <c r="J205" s="16" t="s">
        <v>23</v>
      </c>
      <c r="K205" s="16"/>
      <c r="L205" s="16" t="s">
        <v>120</v>
      </c>
      <c r="M205" s="16" t="s">
        <v>12</v>
      </c>
      <c r="N205" s="16" t="s">
        <v>25</v>
      </c>
      <c r="O205" s="16" t="s">
        <v>422</v>
      </c>
      <c r="P205" s="16" t="s">
        <v>122</v>
      </c>
      <c r="Q205" s="91">
        <f>_xlfn.XLOOKUP(H205,Tasques!H:H,Tasques!Q:Q)</f>
        <v>20</v>
      </c>
      <c r="R205" s="6"/>
    </row>
    <row r="206" spans="1:18" ht="19.95" customHeight="1" x14ac:dyDescent="0.3">
      <c r="A206" s="3" t="s">
        <v>61</v>
      </c>
      <c r="B206" s="16" t="s">
        <v>645</v>
      </c>
      <c r="C206" s="16" t="s">
        <v>646</v>
      </c>
      <c r="D206" s="16" t="s">
        <v>519</v>
      </c>
      <c r="E206" s="16" t="s">
        <v>672</v>
      </c>
      <c r="F206" s="16" t="s">
        <v>673</v>
      </c>
      <c r="G206" s="16" t="s">
        <v>674</v>
      </c>
      <c r="H206" s="16" t="s">
        <v>675</v>
      </c>
      <c r="I206" s="16" t="s">
        <v>676</v>
      </c>
      <c r="J206" s="16" t="s">
        <v>23</v>
      </c>
      <c r="K206" s="16"/>
      <c r="L206" s="16" t="s">
        <v>120</v>
      </c>
      <c r="M206" s="16" t="s">
        <v>12</v>
      </c>
      <c r="N206" s="16" t="s">
        <v>25</v>
      </c>
      <c r="O206" s="16" t="s">
        <v>422</v>
      </c>
      <c r="P206" s="16" t="s">
        <v>122</v>
      </c>
      <c r="Q206" s="91">
        <f>_xlfn.XLOOKUP(H206,Tasques!H:H,Tasques!Q:Q)</f>
        <v>15</v>
      </c>
      <c r="R206" s="6"/>
    </row>
    <row r="207" spans="1:18" ht="19.95" customHeight="1" x14ac:dyDescent="0.3">
      <c r="A207" s="3" t="s">
        <v>61</v>
      </c>
      <c r="B207" s="16" t="s">
        <v>645</v>
      </c>
      <c r="C207" s="16" t="s">
        <v>646</v>
      </c>
      <c r="D207" s="16" t="s">
        <v>519</v>
      </c>
      <c r="E207" s="16" t="s">
        <v>672</v>
      </c>
      <c r="F207" s="16" t="s">
        <v>673</v>
      </c>
      <c r="G207" s="16" t="s">
        <v>674</v>
      </c>
      <c r="H207" s="16" t="s">
        <v>677</v>
      </c>
      <c r="I207" s="16" t="s">
        <v>678</v>
      </c>
      <c r="J207" s="16" t="s">
        <v>23</v>
      </c>
      <c r="K207" s="16"/>
      <c r="L207" s="16" t="s">
        <v>120</v>
      </c>
      <c r="M207" s="16" t="s">
        <v>12</v>
      </c>
      <c r="N207" s="16" t="s">
        <v>25</v>
      </c>
      <c r="O207" s="16" t="s">
        <v>422</v>
      </c>
      <c r="P207" s="16" t="s">
        <v>122</v>
      </c>
      <c r="Q207" s="91">
        <f>_xlfn.XLOOKUP(H207,Tasques!H:H,Tasques!Q:Q)</f>
        <v>15</v>
      </c>
      <c r="R207" s="6"/>
    </row>
    <row r="208" spans="1:18" ht="19.95" customHeight="1" x14ac:dyDescent="0.3">
      <c r="A208" s="3" t="s">
        <v>61</v>
      </c>
      <c r="B208" s="16" t="s">
        <v>645</v>
      </c>
      <c r="C208" s="16" t="s">
        <v>646</v>
      </c>
      <c r="D208" s="16" t="s">
        <v>519</v>
      </c>
      <c r="E208" s="16" t="s">
        <v>672</v>
      </c>
      <c r="F208" s="16" t="s">
        <v>673</v>
      </c>
      <c r="G208" s="16" t="s">
        <v>674</v>
      </c>
      <c r="H208" s="16" t="s">
        <v>679</v>
      </c>
      <c r="I208" s="16" t="s">
        <v>680</v>
      </c>
      <c r="J208" s="16" t="s">
        <v>23</v>
      </c>
      <c r="K208" s="16"/>
      <c r="L208" s="16" t="s">
        <v>120</v>
      </c>
      <c r="M208" s="16" t="s">
        <v>12</v>
      </c>
      <c r="N208" s="16" t="s">
        <v>25</v>
      </c>
      <c r="O208" s="16" t="s">
        <v>422</v>
      </c>
      <c r="P208" s="16" t="s">
        <v>122</v>
      </c>
      <c r="Q208" s="91">
        <f>_xlfn.XLOOKUP(H208,Tasques!H:H,Tasques!Q:Q)</f>
        <v>15</v>
      </c>
      <c r="R208" s="6"/>
    </row>
    <row r="209" spans="1:18" ht="19.95" customHeight="1" x14ac:dyDescent="0.3">
      <c r="A209" s="9" t="s">
        <v>61</v>
      </c>
      <c r="B209" s="21" t="s">
        <v>681</v>
      </c>
      <c r="C209" s="21" t="s">
        <v>682</v>
      </c>
      <c r="D209" s="21" t="s">
        <v>519</v>
      </c>
      <c r="E209" s="21" t="s">
        <v>667</v>
      </c>
      <c r="F209" s="21" t="s">
        <v>668</v>
      </c>
      <c r="G209" s="21" t="s">
        <v>683</v>
      </c>
      <c r="H209" s="21" t="s">
        <v>684</v>
      </c>
      <c r="I209" s="21" t="s">
        <v>685</v>
      </c>
      <c r="J209" s="21" t="s">
        <v>23</v>
      </c>
      <c r="K209" s="21"/>
      <c r="L209" s="21" t="s">
        <v>317</v>
      </c>
      <c r="M209" s="21" t="s">
        <v>12</v>
      </c>
      <c r="N209" s="21" t="s">
        <v>25</v>
      </c>
      <c r="O209" s="21" t="s">
        <v>422</v>
      </c>
      <c r="P209" s="21" t="s">
        <v>122</v>
      </c>
      <c r="Q209" s="92">
        <f>_xlfn.XLOOKUP(H209,Tasques!H:H,Tasques!Q:Q)</f>
        <v>15</v>
      </c>
      <c r="R209" s="10"/>
    </row>
    <row r="210" spans="1:18" ht="19.95" customHeight="1" x14ac:dyDescent="0.3">
      <c r="A210" s="9" t="s">
        <v>61</v>
      </c>
      <c r="B210" s="21" t="s">
        <v>681</v>
      </c>
      <c r="C210" s="21" t="s">
        <v>682</v>
      </c>
      <c r="D210" s="21" t="s">
        <v>519</v>
      </c>
      <c r="E210" s="21" t="s">
        <v>667</v>
      </c>
      <c r="F210" s="21" t="s">
        <v>668</v>
      </c>
      <c r="G210" s="21" t="s">
        <v>683</v>
      </c>
      <c r="H210" s="21" t="s">
        <v>686</v>
      </c>
      <c r="I210" s="21" t="s">
        <v>687</v>
      </c>
      <c r="J210" s="21" t="s">
        <v>23</v>
      </c>
      <c r="K210" s="21"/>
      <c r="L210" s="21" t="s">
        <v>317</v>
      </c>
      <c r="M210" s="21" t="s">
        <v>12</v>
      </c>
      <c r="N210" s="21" t="s">
        <v>25</v>
      </c>
      <c r="O210" s="21" t="s">
        <v>422</v>
      </c>
      <c r="P210" s="21" t="s">
        <v>122</v>
      </c>
      <c r="Q210" s="92">
        <f>_xlfn.XLOOKUP(H210,Tasques!H:H,Tasques!Q:Q)</f>
        <v>15</v>
      </c>
      <c r="R210" s="10"/>
    </row>
    <row r="211" spans="1:18" ht="19.95" customHeight="1" x14ac:dyDescent="0.3">
      <c r="A211" s="9" t="s">
        <v>61</v>
      </c>
      <c r="B211" s="21" t="s">
        <v>681</v>
      </c>
      <c r="C211" s="21" t="s">
        <v>682</v>
      </c>
      <c r="D211" s="21" t="s">
        <v>519</v>
      </c>
      <c r="E211" s="21" t="s">
        <v>688</v>
      </c>
      <c r="F211" s="21" t="s">
        <v>689</v>
      </c>
      <c r="G211" s="21" t="s">
        <v>690</v>
      </c>
      <c r="H211" s="21" t="s">
        <v>691</v>
      </c>
      <c r="I211" s="21" t="s">
        <v>692</v>
      </c>
      <c r="J211" s="21" t="s">
        <v>23</v>
      </c>
      <c r="K211" s="21"/>
      <c r="L211" s="21" t="s">
        <v>317</v>
      </c>
      <c r="M211" s="21" t="s">
        <v>12</v>
      </c>
      <c r="N211" s="21" t="s">
        <v>25</v>
      </c>
      <c r="O211" s="21" t="s">
        <v>422</v>
      </c>
      <c r="P211" s="21" t="s">
        <v>122</v>
      </c>
      <c r="Q211" s="92">
        <f>_xlfn.XLOOKUP(H211,Tasques!H:H,Tasques!Q:Q)</f>
        <v>30</v>
      </c>
      <c r="R211" s="10"/>
    </row>
    <row r="212" spans="1:18" ht="19.95" customHeight="1" x14ac:dyDescent="0.3">
      <c r="A212" s="9" t="s">
        <v>61</v>
      </c>
      <c r="B212" s="21" t="s">
        <v>681</v>
      </c>
      <c r="C212" s="21" t="s">
        <v>682</v>
      </c>
      <c r="D212" s="21" t="s">
        <v>519</v>
      </c>
      <c r="E212" s="21" t="s">
        <v>693</v>
      </c>
      <c r="F212" s="21" t="s">
        <v>694</v>
      </c>
      <c r="G212" s="21" t="s">
        <v>695</v>
      </c>
      <c r="H212" s="21" t="s">
        <v>696</v>
      </c>
      <c r="I212" s="21" t="s">
        <v>692</v>
      </c>
      <c r="J212" s="21" t="s">
        <v>23</v>
      </c>
      <c r="K212" s="21"/>
      <c r="L212" s="21" t="s">
        <v>317</v>
      </c>
      <c r="M212" s="21" t="s">
        <v>12</v>
      </c>
      <c r="N212" s="21" t="s">
        <v>25</v>
      </c>
      <c r="O212" s="21" t="s">
        <v>422</v>
      </c>
      <c r="P212" s="21" t="s">
        <v>122</v>
      </c>
      <c r="Q212" s="92">
        <f>_xlfn.XLOOKUP(H212,Tasques!H:H,Tasques!Q:Q)</f>
        <v>20</v>
      </c>
      <c r="R212" s="10"/>
    </row>
    <row r="213" spans="1:18" ht="19.95" customHeight="1" x14ac:dyDescent="0.3">
      <c r="A213" s="9" t="s">
        <v>61</v>
      </c>
      <c r="B213" s="21" t="s">
        <v>681</v>
      </c>
      <c r="C213" s="21" t="s">
        <v>682</v>
      </c>
      <c r="D213" s="21" t="s">
        <v>519</v>
      </c>
      <c r="E213" s="21" t="s">
        <v>697</v>
      </c>
      <c r="F213" s="21" t="s">
        <v>698</v>
      </c>
      <c r="G213" s="21" t="s">
        <v>699</v>
      </c>
      <c r="H213" s="21" t="s">
        <v>700</v>
      </c>
      <c r="I213" s="21" t="s">
        <v>701</v>
      </c>
      <c r="J213" s="21" t="s">
        <v>23</v>
      </c>
      <c r="K213" s="21"/>
      <c r="L213" s="21" t="s">
        <v>317</v>
      </c>
      <c r="M213" s="21" t="s">
        <v>12</v>
      </c>
      <c r="N213" s="21" t="s">
        <v>25</v>
      </c>
      <c r="O213" s="21" t="s">
        <v>422</v>
      </c>
      <c r="P213" s="21" t="s">
        <v>122</v>
      </c>
      <c r="Q213" s="92">
        <f>_xlfn.XLOOKUP(H213,Tasques!H:H,Tasques!Q:Q)</f>
        <v>15</v>
      </c>
      <c r="R213" s="10"/>
    </row>
    <row r="214" spans="1:18" ht="19.95" customHeight="1" x14ac:dyDescent="0.3">
      <c r="A214" s="3" t="s">
        <v>61</v>
      </c>
      <c r="B214" s="16" t="s">
        <v>702</v>
      </c>
      <c r="C214" s="16" t="s">
        <v>703</v>
      </c>
      <c r="D214" s="16" t="s">
        <v>519</v>
      </c>
      <c r="E214" s="16" t="s">
        <v>652</v>
      </c>
      <c r="F214" s="16" t="s">
        <v>653</v>
      </c>
      <c r="G214" s="16" t="s">
        <v>704</v>
      </c>
      <c r="H214" s="16" t="s">
        <v>705</v>
      </c>
      <c r="I214" s="16" t="s">
        <v>706</v>
      </c>
      <c r="J214" s="16" t="s">
        <v>23</v>
      </c>
      <c r="K214" s="16"/>
      <c r="L214" s="16" t="s">
        <v>326</v>
      </c>
      <c r="M214" s="16" t="s">
        <v>12</v>
      </c>
      <c r="N214" s="16" t="s">
        <v>25</v>
      </c>
      <c r="O214" s="16" t="s">
        <v>422</v>
      </c>
      <c r="P214" s="16" t="s">
        <v>122</v>
      </c>
      <c r="Q214" s="91">
        <f>_xlfn.XLOOKUP(H214,Tasques!H:H,Tasques!Q:Q)</f>
        <v>50</v>
      </c>
      <c r="R214" s="6"/>
    </row>
    <row r="215" spans="1:18" ht="19.95" customHeight="1" x14ac:dyDescent="0.3">
      <c r="A215" s="3" t="s">
        <v>61</v>
      </c>
      <c r="B215" s="16" t="s">
        <v>702</v>
      </c>
      <c r="C215" s="16" t="s">
        <v>703</v>
      </c>
      <c r="D215" s="16" t="s">
        <v>519</v>
      </c>
      <c r="E215" s="16" t="s">
        <v>657</v>
      </c>
      <c r="F215" s="16" t="s">
        <v>658</v>
      </c>
      <c r="G215" s="16" t="s">
        <v>707</v>
      </c>
      <c r="H215" s="16" t="s">
        <v>708</v>
      </c>
      <c r="I215" s="16" t="s">
        <v>709</v>
      </c>
      <c r="J215" s="16" t="s">
        <v>23</v>
      </c>
      <c r="K215" s="16"/>
      <c r="L215" s="16" t="s">
        <v>326</v>
      </c>
      <c r="M215" s="16" t="s">
        <v>12</v>
      </c>
      <c r="N215" s="16" t="s">
        <v>25</v>
      </c>
      <c r="O215" s="16" t="s">
        <v>422</v>
      </c>
      <c r="P215" s="16" t="s">
        <v>122</v>
      </c>
      <c r="Q215" s="91">
        <f>_xlfn.XLOOKUP(H215,Tasques!H:H,Tasques!Q:Q)</f>
        <v>60</v>
      </c>
      <c r="R215" s="6"/>
    </row>
    <row r="216" spans="1:18" ht="19.95" customHeight="1" x14ac:dyDescent="0.3">
      <c r="A216" s="3" t="s">
        <v>61</v>
      </c>
      <c r="B216" s="16" t="s">
        <v>702</v>
      </c>
      <c r="C216" s="16" t="s">
        <v>703</v>
      </c>
      <c r="D216" s="16" t="s">
        <v>519</v>
      </c>
      <c r="E216" s="16" t="s">
        <v>688</v>
      </c>
      <c r="F216" s="16" t="s">
        <v>689</v>
      </c>
      <c r="G216" s="16" t="s">
        <v>710</v>
      </c>
      <c r="H216" s="16" t="s">
        <v>711</v>
      </c>
      <c r="I216" s="16" t="s">
        <v>712</v>
      </c>
      <c r="J216" s="16" t="s">
        <v>23</v>
      </c>
      <c r="K216" s="16"/>
      <c r="L216" s="16" t="s">
        <v>326</v>
      </c>
      <c r="M216" s="16" t="s">
        <v>12</v>
      </c>
      <c r="N216" s="16" t="s">
        <v>25</v>
      </c>
      <c r="O216" s="16" t="s">
        <v>422</v>
      </c>
      <c r="P216" s="16" t="s">
        <v>122</v>
      </c>
      <c r="Q216" s="91">
        <f>_xlfn.XLOOKUP(H216,Tasques!H:H,Tasques!Q:Q)</f>
        <v>15</v>
      </c>
      <c r="R216" s="6"/>
    </row>
    <row r="217" spans="1:18" ht="19.95" customHeight="1" x14ac:dyDescent="0.3">
      <c r="A217" s="3" t="s">
        <v>61</v>
      </c>
      <c r="B217" s="16" t="s">
        <v>702</v>
      </c>
      <c r="C217" s="16" t="s">
        <v>703</v>
      </c>
      <c r="D217" s="16" t="s">
        <v>519</v>
      </c>
      <c r="E217" s="16" t="s">
        <v>693</v>
      </c>
      <c r="F217" s="16" t="s">
        <v>694</v>
      </c>
      <c r="G217" s="16" t="s">
        <v>713</v>
      </c>
      <c r="H217" s="16" t="s">
        <v>714</v>
      </c>
      <c r="I217" s="16" t="s">
        <v>712</v>
      </c>
      <c r="J217" s="16" t="s">
        <v>23</v>
      </c>
      <c r="K217" s="16"/>
      <c r="L217" s="16" t="s">
        <v>326</v>
      </c>
      <c r="M217" s="16" t="s">
        <v>12</v>
      </c>
      <c r="N217" s="16" t="s">
        <v>25</v>
      </c>
      <c r="O217" s="16" t="s">
        <v>422</v>
      </c>
      <c r="P217" s="16" t="s">
        <v>122</v>
      </c>
      <c r="Q217" s="91">
        <f>_xlfn.XLOOKUP(H217,Tasques!H:H,Tasques!Q:Q)</f>
        <v>15</v>
      </c>
      <c r="R217" s="6"/>
    </row>
    <row r="218" spans="1:18" ht="19.95" customHeight="1" x14ac:dyDescent="0.3">
      <c r="A218" s="3" t="s">
        <v>61</v>
      </c>
      <c r="B218" s="16" t="s">
        <v>702</v>
      </c>
      <c r="C218" s="16" t="s">
        <v>703</v>
      </c>
      <c r="D218" s="16" t="s">
        <v>519</v>
      </c>
      <c r="E218" s="16" t="s">
        <v>697</v>
      </c>
      <c r="F218" s="16" t="s">
        <v>698</v>
      </c>
      <c r="G218" s="16" t="s">
        <v>715</v>
      </c>
      <c r="H218" s="16" t="s">
        <v>716</v>
      </c>
      <c r="I218" s="16" t="s">
        <v>717</v>
      </c>
      <c r="J218" s="16" t="s">
        <v>23</v>
      </c>
      <c r="K218" s="16"/>
      <c r="L218" s="16" t="s">
        <v>326</v>
      </c>
      <c r="M218" s="16" t="s">
        <v>12</v>
      </c>
      <c r="N218" s="16" t="s">
        <v>25</v>
      </c>
      <c r="O218" s="16" t="s">
        <v>422</v>
      </c>
      <c r="P218" s="16" t="s">
        <v>122</v>
      </c>
      <c r="Q218" s="91">
        <f>_xlfn.XLOOKUP(H218,Tasques!H:H,Tasques!Q:Q)</f>
        <v>25</v>
      </c>
      <c r="R218" s="6"/>
    </row>
    <row r="219" spans="1:18" ht="19.95" customHeight="1" x14ac:dyDescent="0.3">
      <c r="A219" s="9" t="s">
        <v>61</v>
      </c>
      <c r="B219" s="21" t="s">
        <v>718</v>
      </c>
      <c r="C219" s="21" t="s">
        <v>719</v>
      </c>
      <c r="D219" s="21" t="s">
        <v>519</v>
      </c>
      <c r="E219" s="21" t="s">
        <v>688</v>
      </c>
      <c r="F219" s="21" t="s">
        <v>689</v>
      </c>
      <c r="G219" s="21" t="s">
        <v>720</v>
      </c>
      <c r="H219" s="21" t="s">
        <v>721</v>
      </c>
      <c r="I219" s="21" t="s">
        <v>722</v>
      </c>
      <c r="J219" s="21" t="s">
        <v>23</v>
      </c>
      <c r="K219" s="21"/>
      <c r="L219" s="21" t="s">
        <v>456</v>
      </c>
      <c r="M219" s="21" t="s">
        <v>12</v>
      </c>
      <c r="N219" s="21" t="s">
        <v>25</v>
      </c>
      <c r="O219" s="21" t="s">
        <v>422</v>
      </c>
      <c r="P219" s="21" t="s">
        <v>122</v>
      </c>
      <c r="Q219" s="92">
        <f>_xlfn.XLOOKUP(H219,Tasques!H:H,Tasques!Q:Q)</f>
        <v>20</v>
      </c>
      <c r="R219" s="10"/>
    </row>
    <row r="220" spans="1:18" ht="19.95" customHeight="1" x14ac:dyDescent="0.3">
      <c r="A220" s="9" t="s">
        <v>61</v>
      </c>
      <c r="B220" s="21" t="s">
        <v>718</v>
      </c>
      <c r="C220" s="21" t="s">
        <v>719</v>
      </c>
      <c r="D220" s="21" t="s">
        <v>519</v>
      </c>
      <c r="E220" s="21" t="s">
        <v>693</v>
      </c>
      <c r="F220" s="21" t="s">
        <v>694</v>
      </c>
      <c r="G220" s="21" t="s">
        <v>723</v>
      </c>
      <c r="H220" s="21" t="s">
        <v>724</v>
      </c>
      <c r="I220" s="21" t="s">
        <v>722</v>
      </c>
      <c r="J220" s="21" t="s">
        <v>23</v>
      </c>
      <c r="K220" s="21"/>
      <c r="L220" s="21" t="s">
        <v>456</v>
      </c>
      <c r="M220" s="21" t="s">
        <v>12</v>
      </c>
      <c r="N220" s="21" t="s">
        <v>25</v>
      </c>
      <c r="O220" s="21" t="s">
        <v>422</v>
      </c>
      <c r="P220" s="21" t="s">
        <v>122</v>
      </c>
      <c r="Q220" s="92">
        <f>_xlfn.XLOOKUP(H220,Tasques!H:H,Tasques!Q:Q)</f>
        <v>30</v>
      </c>
      <c r="R220" s="10"/>
    </row>
    <row r="221" spans="1:18" ht="19.95" customHeight="1" x14ac:dyDescent="0.3">
      <c r="A221" s="9" t="s">
        <v>61</v>
      </c>
      <c r="B221" s="21" t="s">
        <v>718</v>
      </c>
      <c r="C221" s="21" t="s">
        <v>719</v>
      </c>
      <c r="D221" s="21" t="s">
        <v>519</v>
      </c>
      <c r="E221" s="21" t="s">
        <v>697</v>
      </c>
      <c r="F221" s="21" t="s">
        <v>698</v>
      </c>
      <c r="G221" s="21" t="s">
        <v>725</v>
      </c>
      <c r="H221" s="21" t="s">
        <v>726</v>
      </c>
      <c r="I221" s="21" t="s">
        <v>727</v>
      </c>
      <c r="J221" s="21" t="s">
        <v>23</v>
      </c>
      <c r="K221" s="21"/>
      <c r="L221" s="21" t="s">
        <v>456</v>
      </c>
      <c r="M221" s="21" t="s">
        <v>12</v>
      </c>
      <c r="N221" s="21" t="s">
        <v>25</v>
      </c>
      <c r="O221" s="21" t="s">
        <v>422</v>
      </c>
      <c r="P221" s="21" t="s">
        <v>122</v>
      </c>
      <c r="Q221" s="92">
        <f>_xlfn.XLOOKUP(H221,Tasques!H:H,Tasques!Q:Q)</f>
        <v>20</v>
      </c>
      <c r="R221" s="10"/>
    </row>
    <row r="222" spans="1:18" ht="19.95" customHeight="1" x14ac:dyDescent="0.3">
      <c r="A222" s="3" t="s">
        <v>61</v>
      </c>
      <c r="B222" s="16" t="s">
        <v>728</v>
      </c>
      <c r="C222" s="16" t="s">
        <v>729</v>
      </c>
      <c r="D222" s="16" t="s">
        <v>541</v>
      </c>
      <c r="E222" s="16" t="s">
        <v>547</v>
      </c>
      <c r="F222" s="16" t="s">
        <v>548</v>
      </c>
      <c r="G222" s="16" t="s">
        <v>730</v>
      </c>
      <c r="H222" s="16" t="s">
        <v>731</v>
      </c>
      <c r="I222" s="16" t="s">
        <v>732</v>
      </c>
      <c r="J222" s="16" t="s">
        <v>23</v>
      </c>
      <c r="K222" s="16"/>
      <c r="L222" s="16" t="s">
        <v>412</v>
      </c>
      <c r="M222" s="16" t="s">
        <v>12</v>
      </c>
      <c r="N222" s="16" t="s">
        <v>25</v>
      </c>
      <c r="O222" s="16" t="s">
        <v>341</v>
      </c>
      <c r="P222" s="16" t="s">
        <v>465</v>
      </c>
      <c r="Q222" s="91">
        <f>_xlfn.XLOOKUP(H222,Tasques!H:H,Tasques!Q:Q)</f>
        <v>60</v>
      </c>
      <c r="R222" s="6"/>
    </row>
    <row r="223" spans="1:18" ht="19.95" customHeight="1" x14ac:dyDescent="0.3">
      <c r="A223" s="3" t="s">
        <v>61</v>
      </c>
      <c r="B223" s="16" t="s">
        <v>728</v>
      </c>
      <c r="C223" s="16" t="s">
        <v>729</v>
      </c>
      <c r="D223" s="16" t="s">
        <v>541</v>
      </c>
      <c r="E223" s="16" t="s">
        <v>547</v>
      </c>
      <c r="F223" s="16" t="s">
        <v>548</v>
      </c>
      <c r="G223" s="16" t="s">
        <v>730</v>
      </c>
      <c r="H223" s="16" t="s">
        <v>733</v>
      </c>
      <c r="I223" s="16" t="s">
        <v>734</v>
      </c>
      <c r="J223" s="16" t="s">
        <v>23</v>
      </c>
      <c r="K223" s="16"/>
      <c r="L223" s="16" t="s">
        <v>412</v>
      </c>
      <c r="M223" s="16" t="s">
        <v>12</v>
      </c>
      <c r="N223" s="16" t="s">
        <v>25</v>
      </c>
      <c r="O223" s="16" t="s">
        <v>341</v>
      </c>
      <c r="P223" s="16" t="s">
        <v>465</v>
      </c>
      <c r="Q223" s="91">
        <f>_xlfn.XLOOKUP(H223,Tasques!H:H,Tasques!Q:Q)</f>
        <v>60</v>
      </c>
      <c r="R223" s="6"/>
    </row>
    <row r="224" spans="1:18" ht="19.95" customHeight="1" x14ac:dyDescent="0.3">
      <c r="A224" s="3" t="s">
        <v>61</v>
      </c>
      <c r="B224" s="16" t="s">
        <v>728</v>
      </c>
      <c r="C224" s="16" t="s">
        <v>729</v>
      </c>
      <c r="D224" s="16" t="s">
        <v>114</v>
      </c>
      <c r="E224" s="16" t="s">
        <v>735</v>
      </c>
      <c r="F224" s="16" t="s">
        <v>736</v>
      </c>
      <c r="G224" s="16" t="s">
        <v>737</v>
      </c>
      <c r="H224" s="16" t="s">
        <v>738</v>
      </c>
      <c r="I224" s="16" t="s">
        <v>739</v>
      </c>
      <c r="J224" s="16" t="s">
        <v>23</v>
      </c>
      <c r="K224" s="16"/>
      <c r="L224" s="16" t="s">
        <v>412</v>
      </c>
      <c r="M224" s="16" t="s">
        <v>12</v>
      </c>
      <c r="N224" s="16" t="s">
        <v>25</v>
      </c>
      <c r="O224" s="16" t="s">
        <v>341</v>
      </c>
      <c r="P224" s="16" t="s">
        <v>465</v>
      </c>
      <c r="Q224" s="91">
        <f>_xlfn.XLOOKUP(H224,Tasques!H:H,Tasques!Q:Q)</f>
        <v>900</v>
      </c>
      <c r="R224" s="6"/>
    </row>
    <row r="225" spans="1:18" ht="19.95" customHeight="1" x14ac:dyDescent="0.3">
      <c r="A225" s="3" t="s">
        <v>61</v>
      </c>
      <c r="B225" s="16" t="s">
        <v>728</v>
      </c>
      <c r="C225" s="16" t="s">
        <v>729</v>
      </c>
      <c r="D225" s="16" t="s">
        <v>335</v>
      </c>
      <c r="E225" s="16" t="s">
        <v>601</v>
      </c>
      <c r="F225" s="16" t="s">
        <v>602</v>
      </c>
      <c r="G225" s="16" t="s">
        <v>737</v>
      </c>
      <c r="H225" s="16" t="s">
        <v>740</v>
      </c>
      <c r="I225" s="16" t="s">
        <v>741</v>
      </c>
      <c r="J225" s="16" t="s">
        <v>23</v>
      </c>
      <c r="K225" s="16"/>
      <c r="L225" s="16" t="s">
        <v>412</v>
      </c>
      <c r="M225" s="16" t="s">
        <v>12</v>
      </c>
      <c r="N225" s="16" t="s">
        <v>25</v>
      </c>
      <c r="O225" s="16" t="s">
        <v>341</v>
      </c>
      <c r="P225" s="16" t="s">
        <v>465</v>
      </c>
      <c r="Q225" s="91">
        <f>_xlfn.XLOOKUP(H225,Tasques!H:H,Tasques!Q:Q)</f>
        <v>900</v>
      </c>
      <c r="R225" s="6"/>
    </row>
    <row r="226" spans="1:18" ht="19.95" customHeight="1" x14ac:dyDescent="0.3">
      <c r="A226" s="3" t="s">
        <v>61</v>
      </c>
      <c r="B226" s="16" t="s">
        <v>728</v>
      </c>
      <c r="C226" s="16" t="s">
        <v>729</v>
      </c>
      <c r="D226" s="16" t="s">
        <v>335</v>
      </c>
      <c r="E226" s="16" t="s">
        <v>601</v>
      </c>
      <c r="F226" s="16" t="s">
        <v>602</v>
      </c>
      <c r="G226" s="16" t="s">
        <v>737</v>
      </c>
      <c r="H226" s="16" t="s">
        <v>742</v>
      </c>
      <c r="I226" s="16" t="s">
        <v>743</v>
      </c>
      <c r="J226" s="16" t="s">
        <v>23</v>
      </c>
      <c r="K226" s="16"/>
      <c r="L226" s="16" t="s">
        <v>412</v>
      </c>
      <c r="M226" s="16" t="s">
        <v>12</v>
      </c>
      <c r="N226" s="16" t="s">
        <v>25</v>
      </c>
      <c r="O226" s="16" t="s">
        <v>341</v>
      </c>
      <c r="P226" s="16" t="s">
        <v>465</v>
      </c>
      <c r="Q226" s="91">
        <f>_xlfn.XLOOKUP(H226,Tasques!H:H,Tasques!Q:Q)</f>
        <v>900</v>
      </c>
      <c r="R226" s="6"/>
    </row>
    <row r="227" spans="1:18" ht="19.95" customHeight="1" x14ac:dyDescent="0.3">
      <c r="A227" s="3" t="s">
        <v>61</v>
      </c>
      <c r="B227" s="16" t="s">
        <v>728</v>
      </c>
      <c r="C227" s="16" t="s">
        <v>729</v>
      </c>
      <c r="D227" s="16" t="s">
        <v>335</v>
      </c>
      <c r="E227" s="16" t="s">
        <v>601</v>
      </c>
      <c r="F227" s="16" t="s">
        <v>602</v>
      </c>
      <c r="G227" s="16" t="s">
        <v>737</v>
      </c>
      <c r="H227" s="16" t="s">
        <v>744</v>
      </c>
      <c r="I227" s="16" t="s">
        <v>745</v>
      </c>
      <c r="J227" s="16" t="s">
        <v>23</v>
      </c>
      <c r="K227" s="16"/>
      <c r="L227" s="16" t="s">
        <v>412</v>
      </c>
      <c r="M227" s="16" t="s">
        <v>12</v>
      </c>
      <c r="N227" s="16" t="s">
        <v>25</v>
      </c>
      <c r="O227" s="16" t="s">
        <v>341</v>
      </c>
      <c r="P227" s="16" t="s">
        <v>465</v>
      </c>
      <c r="Q227" s="91">
        <f>_xlfn.XLOOKUP(H227,Tasques!H:H,Tasques!Q:Q)</f>
        <v>900</v>
      </c>
      <c r="R227" s="6"/>
    </row>
    <row r="228" spans="1:18" ht="19.95" customHeight="1" x14ac:dyDescent="0.3">
      <c r="A228" s="9" t="s">
        <v>61</v>
      </c>
      <c r="B228" s="21" t="s">
        <v>746</v>
      </c>
      <c r="C228" s="21" t="s">
        <v>747</v>
      </c>
      <c r="D228" s="21" t="s">
        <v>541</v>
      </c>
      <c r="E228" s="21" t="s">
        <v>748</v>
      </c>
      <c r="F228" s="21" t="s">
        <v>749</v>
      </c>
      <c r="G228" s="21" t="s">
        <v>750</v>
      </c>
      <c r="H228" s="21" t="s">
        <v>751</v>
      </c>
      <c r="I228" s="21" t="s">
        <v>752</v>
      </c>
      <c r="J228" s="21" t="s">
        <v>23</v>
      </c>
      <c r="K228" s="21"/>
      <c r="L228" s="21" t="s">
        <v>120</v>
      </c>
      <c r="M228" s="21" t="s">
        <v>12</v>
      </c>
      <c r="N228" s="21" t="s">
        <v>25</v>
      </c>
      <c r="O228" s="21" t="s">
        <v>341</v>
      </c>
      <c r="P228" s="21" t="s">
        <v>753</v>
      </c>
      <c r="Q228" s="92">
        <f>_xlfn.XLOOKUP(H228,Tasques!H:H,Tasques!Q:Q)</f>
        <v>120</v>
      </c>
      <c r="R228" s="10"/>
    </row>
    <row r="229" spans="1:18" ht="19.95" customHeight="1" x14ac:dyDescent="0.3">
      <c r="A229" s="9" t="s">
        <v>61</v>
      </c>
      <c r="B229" s="21" t="s">
        <v>746</v>
      </c>
      <c r="C229" s="21" t="s">
        <v>747</v>
      </c>
      <c r="D229" s="21" t="s">
        <v>541</v>
      </c>
      <c r="E229" s="21" t="s">
        <v>547</v>
      </c>
      <c r="F229" s="21" t="s">
        <v>548</v>
      </c>
      <c r="G229" s="21" t="s">
        <v>750</v>
      </c>
      <c r="H229" s="21" t="s">
        <v>754</v>
      </c>
      <c r="I229" s="21" t="s">
        <v>755</v>
      </c>
      <c r="J229" s="21" t="s">
        <v>23</v>
      </c>
      <c r="K229" s="21"/>
      <c r="L229" s="21" t="s">
        <v>120</v>
      </c>
      <c r="M229" s="21" t="s">
        <v>12</v>
      </c>
      <c r="N229" s="21" t="s">
        <v>25</v>
      </c>
      <c r="O229" s="21" t="s">
        <v>341</v>
      </c>
      <c r="P229" s="21" t="s">
        <v>753</v>
      </c>
      <c r="Q229" s="92">
        <f>_xlfn.XLOOKUP(H229,Tasques!H:H,Tasques!Q:Q)</f>
        <v>120</v>
      </c>
      <c r="R229" s="10"/>
    </row>
    <row r="230" spans="1:18" ht="19.95" customHeight="1" x14ac:dyDescent="0.3">
      <c r="A230" s="9" t="s">
        <v>61</v>
      </c>
      <c r="B230" s="21" t="s">
        <v>746</v>
      </c>
      <c r="C230" s="21" t="s">
        <v>747</v>
      </c>
      <c r="D230" s="21" t="s">
        <v>541</v>
      </c>
      <c r="E230" s="21" t="s">
        <v>748</v>
      </c>
      <c r="F230" s="21" t="s">
        <v>749</v>
      </c>
      <c r="G230" s="21" t="s">
        <v>750</v>
      </c>
      <c r="H230" s="21" t="s">
        <v>756</v>
      </c>
      <c r="I230" s="21" t="s">
        <v>757</v>
      </c>
      <c r="J230" s="21" t="s">
        <v>23</v>
      </c>
      <c r="K230" s="21"/>
      <c r="L230" s="21" t="s">
        <v>120</v>
      </c>
      <c r="M230" s="21" t="s">
        <v>12</v>
      </c>
      <c r="N230" s="21" t="s">
        <v>25</v>
      </c>
      <c r="O230" s="21" t="s">
        <v>341</v>
      </c>
      <c r="P230" s="21" t="s">
        <v>753</v>
      </c>
      <c r="Q230" s="92">
        <f>_xlfn.XLOOKUP(H230,Tasques!H:H,Tasques!Q:Q)</f>
        <v>120</v>
      </c>
      <c r="R230" s="10"/>
    </row>
    <row r="231" spans="1:18" ht="19.95" customHeight="1" x14ac:dyDescent="0.3">
      <c r="A231" s="9" t="s">
        <v>61</v>
      </c>
      <c r="B231" s="21" t="s">
        <v>746</v>
      </c>
      <c r="C231" s="21" t="s">
        <v>747</v>
      </c>
      <c r="D231" s="21" t="s">
        <v>541</v>
      </c>
      <c r="E231" s="21" t="s">
        <v>748</v>
      </c>
      <c r="F231" s="21" t="s">
        <v>749</v>
      </c>
      <c r="G231" s="21" t="s">
        <v>750</v>
      </c>
      <c r="H231" s="21" t="s">
        <v>758</v>
      </c>
      <c r="I231" s="21" t="s">
        <v>759</v>
      </c>
      <c r="J231" s="21" t="s">
        <v>23</v>
      </c>
      <c r="K231" s="21"/>
      <c r="L231" s="21" t="s">
        <v>120</v>
      </c>
      <c r="M231" s="21" t="s">
        <v>12</v>
      </c>
      <c r="N231" s="21" t="s">
        <v>25</v>
      </c>
      <c r="O231" s="21" t="s">
        <v>341</v>
      </c>
      <c r="P231" s="21" t="s">
        <v>753</v>
      </c>
      <c r="Q231" s="92">
        <f>_xlfn.XLOOKUP(H231,Tasques!H:H,Tasques!Q:Q)</f>
        <v>120</v>
      </c>
      <c r="R231" s="10"/>
    </row>
    <row r="232" spans="1:18" ht="19.95" customHeight="1" x14ac:dyDescent="0.3">
      <c r="A232" s="9" t="s">
        <v>61</v>
      </c>
      <c r="B232" s="21" t="s">
        <v>746</v>
      </c>
      <c r="C232" s="21" t="s">
        <v>747</v>
      </c>
      <c r="D232" s="21" t="s">
        <v>541</v>
      </c>
      <c r="E232" s="21" t="s">
        <v>748</v>
      </c>
      <c r="F232" s="21" t="s">
        <v>749</v>
      </c>
      <c r="G232" s="21" t="s">
        <v>750</v>
      </c>
      <c r="H232" s="21" t="s">
        <v>760</v>
      </c>
      <c r="I232" s="21" t="s">
        <v>761</v>
      </c>
      <c r="J232" s="21" t="s">
        <v>23</v>
      </c>
      <c r="K232" s="21"/>
      <c r="L232" s="21" t="s">
        <v>120</v>
      </c>
      <c r="M232" s="21" t="s">
        <v>12</v>
      </c>
      <c r="N232" s="21" t="s">
        <v>25</v>
      </c>
      <c r="O232" s="21" t="s">
        <v>341</v>
      </c>
      <c r="P232" s="21" t="s">
        <v>753</v>
      </c>
      <c r="Q232" s="92">
        <f>_xlfn.XLOOKUP(H232,Tasques!H:H,Tasques!Q:Q)</f>
        <v>120</v>
      </c>
      <c r="R232" s="10"/>
    </row>
    <row r="233" spans="1:18" ht="19.95" customHeight="1" x14ac:dyDescent="0.3">
      <c r="A233" s="9" t="s">
        <v>61</v>
      </c>
      <c r="B233" s="21" t="s">
        <v>746</v>
      </c>
      <c r="C233" s="21" t="s">
        <v>747</v>
      </c>
      <c r="D233" s="21" t="s">
        <v>541</v>
      </c>
      <c r="E233" s="21" t="s">
        <v>542</v>
      </c>
      <c r="F233" s="21" t="s">
        <v>543</v>
      </c>
      <c r="G233" s="21" t="s">
        <v>750</v>
      </c>
      <c r="H233" s="21" t="s">
        <v>762</v>
      </c>
      <c r="I233" s="21" t="s">
        <v>763</v>
      </c>
      <c r="J233" s="21" t="s">
        <v>23</v>
      </c>
      <c r="K233" s="21"/>
      <c r="L233" s="21" t="s">
        <v>120</v>
      </c>
      <c r="M233" s="21" t="s">
        <v>12</v>
      </c>
      <c r="N233" s="21" t="s">
        <v>25</v>
      </c>
      <c r="O233" s="21" t="s">
        <v>341</v>
      </c>
      <c r="P233" s="21" t="s">
        <v>753</v>
      </c>
      <c r="Q233" s="92">
        <f>_xlfn.XLOOKUP(H233,Tasques!H:H,Tasques!Q:Q)</f>
        <v>1200</v>
      </c>
      <c r="R233" s="10"/>
    </row>
    <row r="234" spans="1:18" ht="19.95" customHeight="1" x14ac:dyDescent="0.3">
      <c r="A234" s="9" t="s">
        <v>61</v>
      </c>
      <c r="B234" s="21" t="s">
        <v>746</v>
      </c>
      <c r="C234" s="21" t="s">
        <v>747</v>
      </c>
      <c r="D234" s="21" t="s">
        <v>541</v>
      </c>
      <c r="E234" s="21" t="s">
        <v>542</v>
      </c>
      <c r="F234" s="21" t="s">
        <v>543</v>
      </c>
      <c r="G234" s="21" t="s">
        <v>750</v>
      </c>
      <c r="H234" s="21" t="s">
        <v>764</v>
      </c>
      <c r="I234" s="21" t="s">
        <v>765</v>
      </c>
      <c r="J234" s="21" t="s">
        <v>23</v>
      </c>
      <c r="K234" s="21"/>
      <c r="L234" s="21" t="s">
        <v>120</v>
      </c>
      <c r="M234" s="21" t="s">
        <v>12</v>
      </c>
      <c r="N234" s="21" t="s">
        <v>25</v>
      </c>
      <c r="O234" s="21" t="s">
        <v>341</v>
      </c>
      <c r="P234" s="21" t="s">
        <v>753</v>
      </c>
      <c r="Q234" s="92">
        <f>_xlfn.XLOOKUP(H234,Tasques!H:H,Tasques!Q:Q)</f>
        <v>1200</v>
      </c>
      <c r="R234" s="10"/>
    </row>
    <row r="235" spans="1:18" ht="19.95" customHeight="1" x14ac:dyDescent="0.3">
      <c r="A235" s="9" t="s">
        <v>61</v>
      </c>
      <c r="B235" s="21" t="s">
        <v>746</v>
      </c>
      <c r="C235" s="21" t="s">
        <v>747</v>
      </c>
      <c r="D235" s="21" t="s">
        <v>541</v>
      </c>
      <c r="E235" s="21" t="s">
        <v>542</v>
      </c>
      <c r="F235" s="21" t="s">
        <v>543</v>
      </c>
      <c r="G235" s="21" t="s">
        <v>750</v>
      </c>
      <c r="H235" s="21" t="s">
        <v>766</v>
      </c>
      <c r="I235" s="21" t="s">
        <v>767</v>
      </c>
      <c r="J235" s="21" t="s">
        <v>23</v>
      </c>
      <c r="K235" s="21"/>
      <c r="L235" s="21" t="s">
        <v>120</v>
      </c>
      <c r="M235" s="21" t="s">
        <v>12</v>
      </c>
      <c r="N235" s="21" t="s">
        <v>25</v>
      </c>
      <c r="O235" s="21" t="s">
        <v>341</v>
      </c>
      <c r="P235" s="21" t="s">
        <v>753</v>
      </c>
      <c r="Q235" s="92">
        <f>_xlfn.XLOOKUP(H235,Tasques!H:H,Tasques!Q:Q)</f>
        <v>1200</v>
      </c>
      <c r="R235" s="10"/>
    </row>
    <row r="236" spans="1:18" ht="19.95" customHeight="1" x14ac:dyDescent="0.3">
      <c r="A236" s="9" t="s">
        <v>61</v>
      </c>
      <c r="B236" s="21" t="s">
        <v>746</v>
      </c>
      <c r="C236" s="21" t="s">
        <v>747</v>
      </c>
      <c r="D236" s="21" t="s">
        <v>335</v>
      </c>
      <c r="E236" s="21" t="s">
        <v>349</v>
      </c>
      <c r="F236" s="21" t="s">
        <v>350</v>
      </c>
      <c r="G236" s="21" t="s">
        <v>768</v>
      </c>
      <c r="H236" s="21" t="s">
        <v>769</v>
      </c>
      <c r="I236" s="21" t="s">
        <v>770</v>
      </c>
      <c r="J236" s="21" t="s">
        <v>23</v>
      </c>
      <c r="K236" s="21"/>
      <c r="L236" s="21" t="s">
        <v>120</v>
      </c>
      <c r="M236" s="21" t="s">
        <v>12</v>
      </c>
      <c r="N236" s="21" t="s">
        <v>25</v>
      </c>
      <c r="O236" s="21" t="s">
        <v>341</v>
      </c>
      <c r="P236" s="21" t="s">
        <v>753</v>
      </c>
      <c r="Q236" s="92">
        <f>_xlfn.XLOOKUP(H236,Tasques!H:H,Tasques!Q:Q)</f>
        <v>50</v>
      </c>
      <c r="R236" s="10"/>
    </row>
    <row r="237" spans="1:18" ht="19.95" customHeight="1" x14ac:dyDescent="0.3">
      <c r="A237" s="9" t="s">
        <v>61</v>
      </c>
      <c r="B237" s="21" t="s">
        <v>746</v>
      </c>
      <c r="C237" s="21" t="s">
        <v>747</v>
      </c>
      <c r="D237" s="21" t="s">
        <v>335</v>
      </c>
      <c r="E237" s="21" t="s">
        <v>349</v>
      </c>
      <c r="F237" s="21" t="s">
        <v>350</v>
      </c>
      <c r="G237" s="21" t="s">
        <v>768</v>
      </c>
      <c r="H237" s="21" t="s">
        <v>771</v>
      </c>
      <c r="I237" s="21" t="s">
        <v>772</v>
      </c>
      <c r="J237" s="21" t="s">
        <v>23</v>
      </c>
      <c r="K237" s="21"/>
      <c r="L237" s="21" t="s">
        <v>120</v>
      </c>
      <c r="M237" s="21" t="s">
        <v>12</v>
      </c>
      <c r="N237" s="21" t="s">
        <v>25</v>
      </c>
      <c r="O237" s="21" t="s">
        <v>341</v>
      </c>
      <c r="P237" s="21" t="s">
        <v>753</v>
      </c>
      <c r="Q237" s="92">
        <f>_xlfn.XLOOKUP(H237,Tasques!H:H,Tasques!Q:Q)</f>
        <v>50</v>
      </c>
      <c r="R237" s="10"/>
    </row>
    <row r="238" spans="1:18" ht="19.95" customHeight="1" x14ac:dyDescent="0.3">
      <c r="A238" s="9" t="s">
        <v>61</v>
      </c>
      <c r="B238" s="21" t="s">
        <v>746</v>
      </c>
      <c r="C238" s="21" t="s">
        <v>747</v>
      </c>
      <c r="D238" s="21" t="s">
        <v>335</v>
      </c>
      <c r="E238" s="21" t="s">
        <v>349</v>
      </c>
      <c r="F238" s="21" t="s">
        <v>350</v>
      </c>
      <c r="G238" s="21" t="s">
        <v>768</v>
      </c>
      <c r="H238" s="21" t="s">
        <v>773</v>
      </c>
      <c r="I238" s="21" t="s">
        <v>774</v>
      </c>
      <c r="J238" s="21" t="s">
        <v>23</v>
      </c>
      <c r="K238" s="21"/>
      <c r="L238" s="21" t="s">
        <v>120</v>
      </c>
      <c r="M238" s="21" t="s">
        <v>12</v>
      </c>
      <c r="N238" s="21" t="s">
        <v>25</v>
      </c>
      <c r="O238" s="21" t="s">
        <v>341</v>
      </c>
      <c r="P238" s="21" t="s">
        <v>753</v>
      </c>
      <c r="Q238" s="92">
        <f>_xlfn.XLOOKUP(H238,Tasques!H:H,Tasques!Q:Q)</f>
        <v>50</v>
      </c>
      <c r="R238" s="10"/>
    </row>
    <row r="239" spans="1:18" ht="19.95" customHeight="1" x14ac:dyDescent="0.3">
      <c r="A239" s="9" t="s">
        <v>61</v>
      </c>
      <c r="B239" s="21" t="s">
        <v>746</v>
      </c>
      <c r="C239" s="21" t="s">
        <v>747</v>
      </c>
      <c r="D239" s="21" t="s">
        <v>335</v>
      </c>
      <c r="E239" s="21" t="s">
        <v>349</v>
      </c>
      <c r="F239" s="21" t="s">
        <v>350</v>
      </c>
      <c r="G239" s="21" t="s">
        <v>768</v>
      </c>
      <c r="H239" s="21" t="s">
        <v>775</v>
      </c>
      <c r="I239" s="21" t="s">
        <v>776</v>
      </c>
      <c r="J239" s="21" t="s">
        <v>23</v>
      </c>
      <c r="K239" s="21"/>
      <c r="L239" s="21" t="s">
        <v>120</v>
      </c>
      <c r="M239" s="21" t="s">
        <v>12</v>
      </c>
      <c r="N239" s="21" t="s">
        <v>25</v>
      </c>
      <c r="O239" s="21" t="s">
        <v>341</v>
      </c>
      <c r="P239" s="21" t="s">
        <v>753</v>
      </c>
      <c r="Q239" s="92">
        <f>_xlfn.XLOOKUP(H239,Tasques!H:H,Tasques!Q:Q)</f>
        <v>50</v>
      </c>
      <c r="R239" s="10"/>
    </row>
    <row r="240" spans="1:18" ht="19.95" customHeight="1" x14ac:dyDescent="0.3">
      <c r="A240" s="9" t="s">
        <v>61</v>
      </c>
      <c r="B240" s="21" t="s">
        <v>746</v>
      </c>
      <c r="C240" s="21" t="s">
        <v>747</v>
      </c>
      <c r="D240" s="21" t="s">
        <v>335</v>
      </c>
      <c r="E240" s="21" t="s">
        <v>349</v>
      </c>
      <c r="F240" s="21" t="s">
        <v>350</v>
      </c>
      <c r="G240" s="21" t="s">
        <v>768</v>
      </c>
      <c r="H240" s="21" t="s">
        <v>777</v>
      </c>
      <c r="I240" s="21" t="s">
        <v>778</v>
      </c>
      <c r="J240" s="21" t="s">
        <v>23</v>
      </c>
      <c r="K240" s="21"/>
      <c r="L240" s="21" t="s">
        <v>120</v>
      </c>
      <c r="M240" s="21" t="s">
        <v>12</v>
      </c>
      <c r="N240" s="21" t="s">
        <v>25</v>
      </c>
      <c r="O240" s="21" t="s">
        <v>341</v>
      </c>
      <c r="P240" s="21" t="s">
        <v>753</v>
      </c>
      <c r="Q240" s="92">
        <f>_xlfn.XLOOKUP(H240,Tasques!H:H,Tasques!Q:Q)</f>
        <v>50</v>
      </c>
      <c r="R240" s="10"/>
    </row>
    <row r="241" spans="1:18" ht="19.95" customHeight="1" x14ac:dyDescent="0.3">
      <c r="A241" s="9" t="s">
        <v>61</v>
      </c>
      <c r="B241" s="21" t="s">
        <v>746</v>
      </c>
      <c r="C241" s="21" t="s">
        <v>747</v>
      </c>
      <c r="D241" s="21" t="s">
        <v>335</v>
      </c>
      <c r="E241" s="21" t="s">
        <v>349</v>
      </c>
      <c r="F241" s="21" t="s">
        <v>350</v>
      </c>
      <c r="G241" s="21" t="s">
        <v>768</v>
      </c>
      <c r="H241" s="21" t="s">
        <v>779</v>
      </c>
      <c r="I241" s="21" t="s">
        <v>780</v>
      </c>
      <c r="J241" s="21" t="s">
        <v>23</v>
      </c>
      <c r="K241" s="21"/>
      <c r="L241" s="21" t="s">
        <v>120</v>
      </c>
      <c r="M241" s="21" t="s">
        <v>12</v>
      </c>
      <c r="N241" s="21" t="s">
        <v>25</v>
      </c>
      <c r="O241" s="21" t="s">
        <v>341</v>
      </c>
      <c r="P241" s="21" t="s">
        <v>753</v>
      </c>
      <c r="Q241" s="92">
        <f>_xlfn.XLOOKUP(H241,Tasques!H:H,Tasques!Q:Q)</f>
        <v>50</v>
      </c>
      <c r="R241" s="10"/>
    </row>
    <row r="242" spans="1:18" ht="19.95" customHeight="1" x14ac:dyDescent="0.3">
      <c r="A242" s="9" t="s">
        <v>61</v>
      </c>
      <c r="B242" s="21" t="s">
        <v>746</v>
      </c>
      <c r="C242" s="21" t="s">
        <v>747</v>
      </c>
      <c r="D242" s="21" t="s">
        <v>335</v>
      </c>
      <c r="E242" s="21" t="s">
        <v>349</v>
      </c>
      <c r="F242" s="21" t="s">
        <v>350</v>
      </c>
      <c r="G242" s="21" t="s">
        <v>768</v>
      </c>
      <c r="H242" s="21" t="s">
        <v>781</v>
      </c>
      <c r="I242" s="21" t="s">
        <v>782</v>
      </c>
      <c r="J242" s="21" t="s">
        <v>23</v>
      </c>
      <c r="K242" s="21"/>
      <c r="L242" s="21" t="s">
        <v>120</v>
      </c>
      <c r="M242" s="21" t="s">
        <v>12</v>
      </c>
      <c r="N242" s="21" t="s">
        <v>25</v>
      </c>
      <c r="O242" s="21" t="s">
        <v>341</v>
      </c>
      <c r="P242" s="21" t="s">
        <v>753</v>
      </c>
      <c r="Q242" s="92">
        <f>_xlfn.XLOOKUP(H242,Tasques!H:H,Tasques!Q:Q)</f>
        <v>50</v>
      </c>
      <c r="R242" s="10"/>
    </row>
    <row r="243" spans="1:18" ht="19.95" customHeight="1" x14ac:dyDescent="0.3">
      <c r="A243" s="9" t="s">
        <v>61</v>
      </c>
      <c r="B243" s="21" t="s">
        <v>746</v>
      </c>
      <c r="C243" s="21" t="s">
        <v>747</v>
      </c>
      <c r="D243" s="21" t="s">
        <v>335</v>
      </c>
      <c r="E243" s="21" t="s">
        <v>349</v>
      </c>
      <c r="F243" s="21" t="s">
        <v>350</v>
      </c>
      <c r="G243" s="21" t="s">
        <v>768</v>
      </c>
      <c r="H243" s="21" t="s">
        <v>783</v>
      </c>
      <c r="I243" s="21" t="s">
        <v>784</v>
      </c>
      <c r="J243" s="21" t="s">
        <v>23</v>
      </c>
      <c r="K243" s="21"/>
      <c r="L243" s="21" t="s">
        <v>120</v>
      </c>
      <c r="M243" s="21" t="s">
        <v>12</v>
      </c>
      <c r="N243" s="21" t="s">
        <v>25</v>
      </c>
      <c r="O243" s="21" t="s">
        <v>341</v>
      </c>
      <c r="P243" s="21" t="s">
        <v>753</v>
      </c>
      <c r="Q243" s="92">
        <f>_xlfn.XLOOKUP(H243,Tasques!H:H,Tasques!Q:Q)</f>
        <v>50</v>
      </c>
      <c r="R243" s="10"/>
    </row>
    <row r="244" spans="1:18" ht="19.95" customHeight="1" x14ac:dyDescent="0.3">
      <c r="A244" s="9" t="s">
        <v>61</v>
      </c>
      <c r="B244" s="21" t="s">
        <v>746</v>
      </c>
      <c r="C244" s="21" t="s">
        <v>747</v>
      </c>
      <c r="D244" s="21" t="s">
        <v>335</v>
      </c>
      <c r="E244" s="21" t="s">
        <v>349</v>
      </c>
      <c r="F244" s="21" t="s">
        <v>350</v>
      </c>
      <c r="G244" s="21" t="s">
        <v>768</v>
      </c>
      <c r="H244" s="21" t="s">
        <v>785</v>
      </c>
      <c r="I244" s="21" t="s">
        <v>786</v>
      </c>
      <c r="J244" s="21" t="s">
        <v>23</v>
      </c>
      <c r="K244" s="21"/>
      <c r="L244" s="21" t="s">
        <v>120</v>
      </c>
      <c r="M244" s="21" t="s">
        <v>12</v>
      </c>
      <c r="N244" s="21" t="s">
        <v>25</v>
      </c>
      <c r="O244" s="21" t="s">
        <v>341</v>
      </c>
      <c r="P244" s="21" t="s">
        <v>753</v>
      </c>
      <c r="Q244" s="92">
        <f>_xlfn.XLOOKUP(H244,Tasques!H:H,Tasques!Q:Q)</f>
        <v>50</v>
      </c>
      <c r="R244" s="10"/>
    </row>
    <row r="245" spans="1:18" ht="19.95" customHeight="1" x14ac:dyDescent="0.3">
      <c r="A245" s="9" t="s">
        <v>61</v>
      </c>
      <c r="B245" s="21" t="s">
        <v>746</v>
      </c>
      <c r="C245" s="21" t="s">
        <v>747</v>
      </c>
      <c r="D245" s="21" t="s">
        <v>335</v>
      </c>
      <c r="E245" s="21" t="s">
        <v>349</v>
      </c>
      <c r="F245" s="21" t="s">
        <v>350</v>
      </c>
      <c r="G245" s="21" t="s">
        <v>768</v>
      </c>
      <c r="H245" s="21" t="s">
        <v>787</v>
      </c>
      <c r="I245" s="21" t="s">
        <v>788</v>
      </c>
      <c r="J245" s="21" t="s">
        <v>23</v>
      </c>
      <c r="K245" s="21"/>
      <c r="L245" s="21" t="s">
        <v>120</v>
      </c>
      <c r="M245" s="21" t="s">
        <v>12</v>
      </c>
      <c r="N245" s="21" t="s">
        <v>25</v>
      </c>
      <c r="O245" s="21" t="s">
        <v>341</v>
      </c>
      <c r="P245" s="21" t="s">
        <v>753</v>
      </c>
      <c r="Q245" s="92">
        <f>_xlfn.XLOOKUP(H245,Tasques!H:H,Tasques!Q:Q)</f>
        <v>50</v>
      </c>
      <c r="R245" s="10"/>
    </row>
    <row r="246" spans="1:18" ht="19.95" customHeight="1" x14ac:dyDescent="0.3">
      <c r="A246" s="9" t="s">
        <v>61</v>
      </c>
      <c r="B246" s="21" t="s">
        <v>746</v>
      </c>
      <c r="C246" s="21" t="s">
        <v>747</v>
      </c>
      <c r="D246" s="21" t="s">
        <v>335</v>
      </c>
      <c r="E246" s="21" t="s">
        <v>349</v>
      </c>
      <c r="F246" s="21" t="s">
        <v>350</v>
      </c>
      <c r="G246" s="21" t="s">
        <v>768</v>
      </c>
      <c r="H246" s="21" t="s">
        <v>789</v>
      </c>
      <c r="I246" s="21" t="s">
        <v>790</v>
      </c>
      <c r="J246" s="21" t="s">
        <v>23</v>
      </c>
      <c r="K246" s="21"/>
      <c r="L246" s="21" t="s">
        <v>120</v>
      </c>
      <c r="M246" s="21" t="s">
        <v>12</v>
      </c>
      <c r="N246" s="21" t="s">
        <v>25</v>
      </c>
      <c r="O246" s="21" t="s">
        <v>341</v>
      </c>
      <c r="P246" s="21" t="s">
        <v>753</v>
      </c>
      <c r="Q246" s="92">
        <f>_xlfn.XLOOKUP(H246,Tasques!H:H,Tasques!Q:Q)</f>
        <v>50</v>
      </c>
      <c r="R246" s="10"/>
    </row>
    <row r="247" spans="1:18" ht="19.95" customHeight="1" x14ac:dyDescent="0.3">
      <c r="A247" s="9" t="s">
        <v>61</v>
      </c>
      <c r="B247" s="21" t="s">
        <v>746</v>
      </c>
      <c r="C247" s="21" t="s">
        <v>747</v>
      </c>
      <c r="D247" s="21" t="s">
        <v>335</v>
      </c>
      <c r="E247" s="21" t="s">
        <v>349</v>
      </c>
      <c r="F247" s="21" t="s">
        <v>350</v>
      </c>
      <c r="G247" s="21" t="s">
        <v>768</v>
      </c>
      <c r="H247" s="21" t="s">
        <v>791</v>
      </c>
      <c r="I247" s="21" t="s">
        <v>792</v>
      </c>
      <c r="J247" s="21" t="s">
        <v>23</v>
      </c>
      <c r="K247" s="21"/>
      <c r="L247" s="21" t="s">
        <v>120</v>
      </c>
      <c r="M247" s="21" t="s">
        <v>12</v>
      </c>
      <c r="N247" s="21" t="s">
        <v>25</v>
      </c>
      <c r="O247" s="21" t="s">
        <v>341</v>
      </c>
      <c r="P247" s="21" t="s">
        <v>753</v>
      </c>
      <c r="Q247" s="92">
        <f>_xlfn.XLOOKUP(H247,Tasques!H:H,Tasques!Q:Q)</f>
        <v>50</v>
      </c>
      <c r="R247" s="10"/>
    </row>
    <row r="248" spans="1:18" ht="19.95" customHeight="1" x14ac:dyDescent="0.3">
      <c r="A248" s="9" t="s">
        <v>61</v>
      </c>
      <c r="B248" s="21" t="s">
        <v>746</v>
      </c>
      <c r="C248" s="21" t="s">
        <v>747</v>
      </c>
      <c r="D248" s="21" t="s">
        <v>335</v>
      </c>
      <c r="E248" s="21" t="s">
        <v>349</v>
      </c>
      <c r="F248" s="21" t="s">
        <v>350</v>
      </c>
      <c r="G248" s="21" t="s">
        <v>768</v>
      </c>
      <c r="H248" s="21" t="s">
        <v>793</v>
      </c>
      <c r="I248" s="21" t="s">
        <v>794</v>
      </c>
      <c r="J248" s="21" t="s">
        <v>23</v>
      </c>
      <c r="K248" s="21"/>
      <c r="L248" s="21" t="s">
        <v>120</v>
      </c>
      <c r="M248" s="21" t="s">
        <v>12</v>
      </c>
      <c r="N248" s="21" t="s">
        <v>25</v>
      </c>
      <c r="O248" s="21" t="s">
        <v>341</v>
      </c>
      <c r="P248" s="21" t="s">
        <v>753</v>
      </c>
      <c r="Q248" s="92">
        <f>_xlfn.XLOOKUP(H248,Tasques!H:H,Tasques!Q:Q)</f>
        <v>50</v>
      </c>
      <c r="R248" s="10"/>
    </row>
    <row r="249" spans="1:18" ht="19.95" customHeight="1" x14ac:dyDescent="0.3">
      <c r="A249" s="9" t="s">
        <v>61</v>
      </c>
      <c r="B249" s="21" t="s">
        <v>746</v>
      </c>
      <c r="C249" s="21" t="s">
        <v>747</v>
      </c>
      <c r="D249" s="21" t="s">
        <v>335</v>
      </c>
      <c r="E249" s="21" t="s">
        <v>349</v>
      </c>
      <c r="F249" s="21" t="s">
        <v>350</v>
      </c>
      <c r="G249" s="21" t="s">
        <v>768</v>
      </c>
      <c r="H249" s="21" t="s">
        <v>795</v>
      </c>
      <c r="I249" s="21" t="s">
        <v>796</v>
      </c>
      <c r="J249" s="21" t="s">
        <v>23</v>
      </c>
      <c r="K249" s="21"/>
      <c r="L249" s="21" t="s">
        <v>120</v>
      </c>
      <c r="M249" s="21" t="s">
        <v>12</v>
      </c>
      <c r="N249" s="21" t="s">
        <v>25</v>
      </c>
      <c r="O249" s="21" t="s">
        <v>341</v>
      </c>
      <c r="P249" s="21" t="s">
        <v>753</v>
      </c>
      <c r="Q249" s="92">
        <f>_xlfn.XLOOKUP(H249,Tasques!H:H,Tasques!Q:Q)</f>
        <v>50</v>
      </c>
      <c r="R249" s="10"/>
    </row>
    <row r="250" spans="1:18" ht="19.95" customHeight="1" x14ac:dyDescent="0.3">
      <c r="A250" s="9" t="s">
        <v>61</v>
      </c>
      <c r="B250" s="21" t="s">
        <v>746</v>
      </c>
      <c r="C250" s="21" t="s">
        <v>747</v>
      </c>
      <c r="D250" s="21" t="s">
        <v>335</v>
      </c>
      <c r="E250" s="21" t="s">
        <v>349</v>
      </c>
      <c r="F250" s="21" t="s">
        <v>350</v>
      </c>
      <c r="G250" s="21" t="s">
        <v>768</v>
      </c>
      <c r="H250" s="21" t="s">
        <v>797</v>
      </c>
      <c r="I250" s="21" t="s">
        <v>798</v>
      </c>
      <c r="J250" s="21" t="s">
        <v>23</v>
      </c>
      <c r="K250" s="21"/>
      <c r="L250" s="21" t="s">
        <v>120</v>
      </c>
      <c r="M250" s="21" t="s">
        <v>12</v>
      </c>
      <c r="N250" s="21" t="s">
        <v>25</v>
      </c>
      <c r="O250" s="21" t="s">
        <v>341</v>
      </c>
      <c r="P250" s="21" t="s">
        <v>753</v>
      </c>
      <c r="Q250" s="92">
        <f>_xlfn.XLOOKUP(H250,Tasques!H:H,Tasques!Q:Q)</f>
        <v>50</v>
      </c>
      <c r="R250" s="10"/>
    </row>
    <row r="251" spans="1:18" ht="19.95" customHeight="1" x14ac:dyDescent="0.3">
      <c r="A251" s="9" t="s">
        <v>61</v>
      </c>
      <c r="B251" s="21" t="s">
        <v>746</v>
      </c>
      <c r="C251" s="21" t="s">
        <v>747</v>
      </c>
      <c r="D251" s="21" t="s">
        <v>335</v>
      </c>
      <c r="E251" s="21" t="s">
        <v>349</v>
      </c>
      <c r="F251" s="21" t="s">
        <v>350</v>
      </c>
      <c r="G251" s="21" t="s">
        <v>768</v>
      </c>
      <c r="H251" s="21" t="s">
        <v>799</v>
      </c>
      <c r="I251" s="21" t="s">
        <v>800</v>
      </c>
      <c r="J251" s="21" t="s">
        <v>23</v>
      </c>
      <c r="K251" s="21"/>
      <c r="L251" s="21" t="s">
        <v>120</v>
      </c>
      <c r="M251" s="21" t="s">
        <v>12</v>
      </c>
      <c r="N251" s="21" t="s">
        <v>25</v>
      </c>
      <c r="O251" s="21" t="s">
        <v>341</v>
      </c>
      <c r="P251" s="21" t="s">
        <v>753</v>
      </c>
      <c r="Q251" s="92">
        <f>_xlfn.XLOOKUP(H251,Tasques!H:H,Tasques!Q:Q)</f>
        <v>50</v>
      </c>
      <c r="R251" s="10"/>
    </row>
    <row r="252" spans="1:18" ht="19.95" customHeight="1" x14ac:dyDescent="0.3">
      <c r="A252" s="9" t="s">
        <v>61</v>
      </c>
      <c r="B252" s="21" t="s">
        <v>746</v>
      </c>
      <c r="C252" s="21" t="s">
        <v>747</v>
      </c>
      <c r="D252" s="21" t="s">
        <v>335</v>
      </c>
      <c r="E252" s="21" t="s">
        <v>349</v>
      </c>
      <c r="F252" s="21" t="s">
        <v>350</v>
      </c>
      <c r="G252" s="21" t="s">
        <v>768</v>
      </c>
      <c r="H252" s="21" t="s">
        <v>801</v>
      </c>
      <c r="I252" s="21" t="s">
        <v>802</v>
      </c>
      <c r="J252" s="21" t="s">
        <v>23</v>
      </c>
      <c r="K252" s="21"/>
      <c r="L252" s="21" t="s">
        <v>120</v>
      </c>
      <c r="M252" s="21" t="s">
        <v>12</v>
      </c>
      <c r="N252" s="21" t="s">
        <v>25</v>
      </c>
      <c r="O252" s="21" t="s">
        <v>341</v>
      </c>
      <c r="P252" s="21" t="s">
        <v>753</v>
      </c>
      <c r="Q252" s="92">
        <f>_xlfn.XLOOKUP(H252,Tasques!H:H,Tasques!Q:Q)</f>
        <v>50</v>
      </c>
      <c r="R252" s="10"/>
    </row>
    <row r="253" spans="1:18" ht="19.95" customHeight="1" x14ac:dyDescent="0.3">
      <c r="A253" s="9" t="s">
        <v>61</v>
      </c>
      <c r="B253" s="21" t="s">
        <v>746</v>
      </c>
      <c r="C253" s="21" t="s">
        <v>747</v>
      </c>
      <c r="D253" s="21" t="s">
        <v>335</v>
      </c>
      <c r="E253" s="21" t="s">
        <v>349</v>
      </c>
      <c r="F253" s="21" t="s">
        <v>350</v>
      </c>
      <c r="G253" s="21" t="s">
        <v>768</v>
      </c>
      <c r="H253" s="21" t="s">
        <v>803</v>
      </c>
      <c r="I253" s="21" t="s">
        <v>804</v>
      </c>
      <c r="J253" s="21" t="s">
        <v>23</v>
      </c>
      <c r="K253" s="21"/>
      <c r="L253" s="21" t="s">
        <v>120</v>
      </c>
      <c r="M253" s="21" t="s">
        <v>12</v>
      </c>
      <c r="N253" s="21" t="s">
        <v>25</v>
      </c>
      <c r="O253" s="21" t="s">
        <v>341</v>
      </c>
      <c r="P253" s="21" t="s">
        <v>753</v>
      </c>
      <c r="Q253" s="92">
        <f>_xlfn.XLOOKUP(H253,Tasques!H:H,Tasques!Q:Q)</f>
        <v>50</v>
      </c>
      <c r="R253" s="10"/>
    </row>
    <row r="254" spans="1:18" ht="19.95" customHeight="1" x14ac:dyDescent="0.3">
      <c r="A254" s="9" t="s">
        <v>61</v>
      </c>
      <c r="B254" s="21" t="s">
        <v>746</v>
      </c>
      <c r="C254" s="21" t="s">
        <v>747</v>
      </c>
      <c r="D254" s="21" t="s">
        <v>335</v>
      </c>
      <c r="E254" s="21" t="s">
        <v>336</v>
      </c>
      <c r="F254" s="21" t="s">
        <v>337</v>
      </c>
      <c r="G254" s="21" t="s">
        <v>805</v>
      </c>
      <c r="H254" s="21" t="s">
        <v>806</v>
      </c>
      <c r="I254" s="21" t="s">
        <v>807</v>
      </c>
      <c r="J254" s="21" t="s">
        <v>23</v>
      </c>
      <c r="K254" s="21"/>
      <c r="L254" s="21" t="s">
        <v>120</v>
      </c>
      <c r="M254" s="21" t="s">
        <v>12</v>
      </c>
      <c r="N254" s="21" t="s">
        <v>25</v>
      </c>
      <c r="O254" s="21" t="s">
        <v>341</v>
      </c>
      <c r="P254" s="21" t="s">
        <v>753</v>
      </c>
      <c r="Q254" s="92">
        <f>_xlfn.XLOOKUP(H254,Tasques!H:H,Tasques!Q:Q)</f>
        <v>33</v>
      </c>
      <c r="R254" s="10"/>
    </row>
    <row r="255" spans="1:18" ht="19.95" customHeight="1" x14ac:dyDescent="0.3">
      <c r="A255" s="9" t="s">
        <v>61</v>
      </c>
      <c r="B255" s="21" t="s">
        <v>746</v>
      </c>
      <c r="C255" s="21" t="s">
        <v>747</v>
      </c>
      <c r="D255" s="21" t="s">
        <v>335</v>
      </c>
      <c r="E255" s="21" t="s">
        <v>336</v>
      </c>
      <c r="F255" s="21" t="s">
        <v>337</v>
      </c>
      <c r="G255" s="21" t="s">
        <v>805</v>
      </c>
      <c r="H255" s="21" t="s">
        <v>808</v>
      </c>
      <c r="I255" s="21" t="s">
        <v>809</v>
      </c>
      <c r="J255" s="21" t="s">
        <v>23</v>
      </c>
      <c r="K255" s="21"/>
      <c r="L255" s="21" t="s">
        <v>120</v>
      </c>
      <c r="M255" s="21" t="s">
        <v>12</v>
      </c>
      <c r="N255" s="21" t="s">
        <v>25</v>
      </c>
      <c r="O255" s="21" t="s">
        <v>341</v>
      </c>
      <c r="P255" s="21" t="s">
        <v>753</v>
      </c>
      <c r="Q255" s="92">
        <f>_xlfn.XLOOKUP(H255,Tasques!H:H,Tasques!Q:Q)</f>
        <v>33</v>
      </c>
      <c r="R255" s="10"/>
    </row>
    <row r="256" spans="1:18" ht="19.95" customHeight="1" x14ac:dyDescent="0.3">
      <c r="A256" s="9" t="s">
        <v>61</v>
      </c>
      <c r="B256" s="21" t="s">
        <v>746</v>
      </c>
      <c r="C256" s="21" t="s">
        <v>747</v>
      </c>
      <c r="D256" s="21" t="s">
        <v>335</v>
      </c>
      <c r="E256" s="21" t="s">
        <v>336</v>
      </c>
      <c r="F256" s="21" t="s">
        <v>337</v>
      </c>
      <c r="G256" s="21" t="s">
        <v>805</v>
      </c>
      <c r="H256" s="21" t="s">
        <v>810</v>
      </c>
      <c r="I256" s="21" t="s">
        <v>811</v>
      </c>
      <c r="J256" s="21" t="s">
        <v>23</v>
      </c>
      <c r="K256" s="21"/>
      <c r="L256" s="21" t="s">
        <v>120</v>
      </c>
      <c r="M256" s="21" t="s">
        <v>12</v>
      </c>
      <c r="N256" s="21" t="s">
        <v>25</v>
      </c>
      <c r="O256" s="21" t="s">
        <v>341</v>
      </c>
      <c r="P256" s="21" t="s">
        <v>753</v>
      </c>
      <c r="Q256" s="92">
        <f>_xlfn.XLOOKUP(H256,Tasques!H:H,Tasques!Q:Q)</f>
        <v>33</v>
      </c>
      <c r="R256" s="10"/>
    </row>
    <row r="257" spans="1:18" ht="19.95" customHeight="1" x14ac:dyDescent="0.3">
      <c r="A257" s="9" t="s">
        <v>61</v>
      </c>
      <c r="B257" s="21" t="s">
        <v>746</v>
      </c>
      <c r="C257" s="21" t="s">
        <v>747</v>
      </c>
      <c r="D257" s="21" t="s">
        <v>335</v>
      </c>
      <c r="E257" s="21" t="s">
        <v>336</v>
      </c>
      <c r="F257" s="21" t="s">
        <v>337</v>
      </c>
      <c r="G257" s="21" t="s">
        <v>805</v>
      </c>
      <c r="H257" s="21" t="s">
        <v>812</v>
      </c>
      <c r="I257" s="21" t="s">
        <v>813</v>
      </c>
      <c r="J257" s="21" t="s">
        <v>23</v>
      </c>
      <c r="K257" s="21"/>
      <c r="L257" s="21" t="s">
        <v>120</v>
      </c>
      <c r="M257" s="21" t="s">
        <v>12</v>
      </c>
      <c r="N257" s="21" t="s">
        <v>25</v>
      </c>
      <c r="O257" s="21" t="s">
        <v>341</v>
      </c>
      <c r="P257" s="21" t="s">
        <v>753</v>
      </c>
      <c r="Q257" s="92">
        <f>_xlfn.XLOOKUP(H257,Tasques!H:H,Tasques!Q:Q)</f>
        <v>33</v>
      </c>
      <c r="R257" s="10"/>
    </row>
    <row r="258" spans="1:18" ht="19.95" customHeight="1" x14ac:dyDescent="0.3">
      <c r="A258" s="9" t="s">
        <v>61</v>
      </c>
      <c r="B258" s="21" t="s">
        <v>746</v>
      </c>
      <c r="C258" s="21" t="s">
        <v>747</v>
      </c>
      <c r="D258" s="21" t="s">
        <v>335</v>
      </c>
      <c r="E258" s="21" t="s">
        <v>336</v>
      </c>
      <c r="F258" s="21" t="s">
        <v>337</v>
      </c>
      <c r="G258" s="21" t="s">
        <v>805</v>
      </c>
      <c r="H258" s="21" t="s">
        <v>814</v>
      </c>
      <c r="I258" s="21" t="s">
        <v>815</v>
      </c>
      <c r="J258" s="21" t="s">
        <v>23</v>
      </c>
      <c r="K258" s="21"/>
      <c r="L258" s="21" t="s">
        <v>120</v>
      </c>
      <c r="M258" s="21" t="s">
        <v>12</v>
      </c>
      <c r="N258" s="21" t="s">
        <v>25</v>
      </c>
      <c r="O258" s="21" t="s">
        <v>341</v>
      </c>
      <c r="P258" s="21" t="s">
        <v>753</v>
      </c>
      <c r="Q258" s="92">
        <f>_xlfn.XLOOKUP(H258,Tasques!H:H,Tasques!Q:Q)</f>
        <v>33</v>
      </c>
      <c r="R258" s="10"/>
    </row>
    <row r="259" spans="1:18" ht="19.95" customHeight="1" x14ac:dyDescent="0.3">
      <c r="A259" s="9" t="s">
        <v>61</v>
      </c>
      <c r="B259" s="21" t="s">
        <v>746</v>
      </c>
      <c r="C259" s="21" t="s">
        <v>747</v>
      </c>
      <c r="D259" s="21" t="s">
        <v>335</v>
      </c>
      <c r="E259" s="21" t="s">
        <v>336</v>
      </c>
      <c r="F259" s="21" t="s">
        <v>337</v>
      </c>
      <c r="G259" s="21" t="s">
        <v>805</v>
      </c>
      <c r="H259" s="21" t="s">
        <v>816</v>
      </c>
      <c r="I259" s="21" t="s">
        <v>817</v>
      </c>
      <c r="J259" s="21" t="s">
        <v>23</v>
      </c>
      <c r="K259" s="21"/>
      <c r="L259" s="21" t="s">
        <v>120</v>
      </c>
      <c r="M259" s="21" t="s">
        <v>12</v>
      </c>
      <c r="N259" s="21" t="s">
        <v>25</v>
      </c>
      <c r="O259" s="21" t="s">
        <v>341</v>
      </c>
      <c r="P259" s="21" t="s">
        <v>753</v>
      </c>
      <c r="Q259" s="92">
        <f>_xlfn.XLOOKUP(H259,Tasques!H:H,Tasques!Q:Q)</f>
        <v>33</v>
      </c>
      <c r="R259" s="10"/>
    </row>
    <row r="260" spans="1:18" ht="19.95" customHeight="1" x14ac:dyDescent="0.3">
      <c r="A260" s="9" t="s">
        <v>61</v>
      </c>
      <c r="B260" s="21" t="s">
        <v>746</v>
      </c>
      <c r="C260" s="21" t="s">
        <v>747</v>
      </c>
      <c r="D260" s="21" t="s">
        <v>335</v>
      </c>
      <c r="E260" s="21" t="s">
        <v>336</v>
      </c>
      <c r="F260" s="21" t="s">
        <v>337</v>
      </c>
      <c r="G260" s="21" t="s">
        <v>805</v>
      </c>
      <c r="H260" s="21" t="s">
        <v>818</v>
      </c>
      <c r="I260" s="21" t="s">
        <v>819</v>
      </c>
      <c r="J260" s="21" t="s">
        <v>23</v>
      </c>
      <c r="K260" s="21"/>
      <c r="L260" s="21" t="s">
        <v>120</v>
      </c>
      <c r="M260" s="21" t="s">
        <v>12</v>
      </c>
      <c r="N260" s="21" t="s">
        <v>25</v>
      </c>
      <c r="O260" s="21" t="s">
        <v>341</v>
      </c>
      <c r="P260" s="21" t="s">
        <v>753</v>
      </c>
      <c r="Q260" s="92">
        <f>_xlfn.XLOOKUP(H260,Tasques!H:H,Tasques!Q:Q)</f>
        <v>33</v>
      </c>
      <c r="R260" s="10"/>
    </row>
    <row r="261" spans="1:18" ht="19.95" customHeight="1" x14ac:dyDescent="0.3">
      <c r="A261" s="9" t="s">
        <v>61</v>
      </c>
      <c r="B261" s="21" t="s">
        <v>746</v>
      </c>
      <c r="C261" s="21" t="s">
        <v>747</v>
      </c>
      <c r="D261" s="21" t="s">
        <v>335</v>
      </c>
      <c r="E261" s="21" t="s">
        <v>336</v>
      </c>
      <c r="F261" s="21" t="s">
        <v>337</v>
      </c>
      <c r="G261" s="21" t="s">
        <v>805</v>
      </c>
      <c r="H261" s="21" t="s">
        <v>820</v>
      </c>
      <c r="I261" s="21" t="s">
        <v>821</v>
      </c>
      <c r="J261" s="21" t="s">
        <v>23</v>
      </c>
      <c r="K261" s="21"/>
      <c r="L261" s="21" t="s">
        <v>120</v>
      </c>
      <c r="M261" s="21" t="s">
        <v>12</v>
      </c>
      <c r="N261" s="21" t="s">
        <v>25</v>
      </c>
      <c r="O261" s="21" t="s">
        <v>341</v>
      </c>
      <c r="P261" s="21" t="s">
        <v>753</v>
      </c>
      <c r="Q261" s="92">
        <f>_xlfn.XLOOKUP(H261,Tasques!H:H,Tasques!Q:Q)</f>
        <v>33</v>
      </c>
      <c r="R261" s="10"/>
    </row>
    <row r="262" spans="1:18" ht="19.95" customHeight="1" x14ac:dyDescent="0.3">
      <c r="A262" s="9" t="s">
        <v>61</v>
      </c>
      <c r="B262" s="21" t="s">
        <v>746</v>
      </c>
      <c r="C262" s="21" t="s">
        <v>747</v>
      </c>
      <c r="D262" s="21" t="s">
        <v>335</v>
      </c>
      <c r="E262" s="21" t="s">
        <v>336</v>
      </c>
      <c r="F262" s="21" t="s">
        <v>337</v>
      </c>
      <c r="G262" s="21" t="s">
        <v>805</v>
      </c>
      <c r="H262" s="21" t="s">
        <v>822</v>
      </c>
      <c r="I262" s="21" t="s">
        <v>823</v>
      </c>
      <c r="J262" s="21" t="s">
        <v>23</v>
      </c>
      <c r="K262" s="21"/>
      <c r="L262" s="21" t="s">
        <v>120</v>
      </c>
      <c r="M262" s="21" t="s">
        <v>12</v>
      </c>
      <c r="N262" s="21" t="s">
        <v>25</v>
      </c>
      <c r="O262" s="21" t="s">
        <v>341</v>
      </c>
      <c r="P262" s="21" t="s">
        <v>753</v>
      </c>
      <c r="Q262" s="92">
        <f>_xlfn.XLOOKUP(H262,Tasques!H:H,Tasques!Q:Q)</f>
        <v>33</v>
      </c>
      <c r="R262" s="10"/>
    </row>
    <row r="263" spans="1:18" ht="19.95" customHeight="1" x14ac:dyDescent="0.3">
      <c r="A263" s="9" t="s">
        <v>61</v>
      </c>
      <c r="B263" s="21" t="s">
        <v>746</v>
      </c>
      <c r="C263" s="21" t="s">
        <v>747</v>
      </c>
      <c r="D263" s="21" t="s">
        <v>335</v>
      </c>
      <c r="E263" s="21" t="s">
        <v>343</v>
      </c>
      <c r="F263" s="21" t="s">
        <v>344</v>
      </c>
      <c r="G263" s="21" t="s">
        <v>824</v>
      </c>
      <c r="H263" s="21" t="s">
        <v>825</v>
      </c>
      <c r="I263" s="21" t="s">
        <v>807</v>
      </c>
      <c r="J263" s="21" t="s">
        <v>23</v>
      </c>
      <c r="K263" s="21"/>
      <c r="L263" s="21" t="s">
        <v>120</v>
      </c>
      <c r="M263" s="21" t="s">
        <v>12</v>
      </c>
      <c r="N263" s="21" t="s">
        <v>25</v>
      </c>
      <c r="O263" s="21" t="s">
        <v>341</v>
      </c>
      <c r="P263" s="21" t="s">
        <v>753</v>
      </c>
      <c r="Q263" s="92">
        <f>_xlfn.XLOOKUP(H263,Tasques!H:H,Tasques!Q:Q)</f>
        <v>33</v>
      </c>
      <c r="R263" s="10"/>
    </row>
    <row r="264" spans="1:18" ht="19.95" customHeight="1" x14ac:dyDescent="0.3">
      <c r="A264" s="9" t="s">
        <v>61</v>
      </c>
      <c r="B264" s="21" t="s">
        <v>746</v>
      </c>
      <c r="C264" s="21" t="s">
        <v>747</v>
      </c>
      <c r="D264" s="21" t="s">
        <v>335</v>
      </c>
      <c r="E264" s="21" t="s">
        <v>343</v>
      </c>
      <c r="F264" s="21" t="s">
        <v>344</v>
      </c>
      <c r="G264" s="21" t="s">
        <v>824</v>
      </c>
      <c r="H264" s="21" t="s">
        <v>826</v>
      </c>
      <c r="I264" s="21" t="s">
        <v>809</v>
      </c>
      <c r="J264" s="21" t="s">
        <v>23</v>
      </c>
      <c r="K264" s="21"/>
      <c r="L264" s="21" t="s">
        <v>120</v>
      </c>
      <c r="M264" s="21" t="s">
        <v>12</v>
      </c>
      <c r="N264" s="21" t="s">
        <v>25</v>
      </c>
      <c r="O264" s="21" t="s">
        <v>341</v>
      </c>
      <c r="P264" s="21" t="s">
        <v>753</v>
      </c>
      <c r="Q264" s="92">
        <f>_xlfn.XLOOKUP(H264,Tasques!H:H,Tasques!Q:Q)</f>
        <v>33</v>
      </c>
      <c r="R264" s="10"/>
    </row>
    <row r="265" spans="1:18" ht="19.95" customHeight="1" x14ac:dyDescent="0.3">
      <c r="A265" s="9" t="s">
        <v>61</v>
      </c>
      <c r="B265" s="21" t="s">
        <v>746</v>
      </c>
      <c r="C265" s="21" t="s">
        <v>747</v>
      </c>
      <c r="D265" s="21" t="s">
        <v>335</v>
      </c>
      <c r="E265" s="21" t="s">
        <v>343</v>
      </c>
      <c r="F265" s="21" t="s">
        <v>344</v>
      </c>
      <c r="G265" s="21" t="s">
        <v>824</v>
      </c>
      <c r="H265" s="21" t="s">
        <v>827</v>
      </c>
      <c r="I265" s="21" t="s">
        <v>828</v>
      </c>
      <c r="J265" s="21" t="s">
        <v>23</v>
      </c>
      <c r="K265" s="21"/>
      <c r="L265" s="21" t="s">
        <v>120</v>
      </c>
      <c r="M265" s="21" t="s">
        <v>12</v>
      </c>
      <c r="N265" s="21" t="s">
        <v>25</v>
      </c>
      <c r="O265" s="21" t="s">
        <v>341</v>
      </c>
      <c r="P265" s="21" t="s">
        <v>753</v>
      </c>
      <c r="Q265" s="92">
        <f>_xlfn.XLOOKUP(H265,Tasques!H:H,Tasques!Q:Q)</f>
        <v>33</v>
      </c>
      <c r="R265" s="10"/>
    </row>
    <row r="266" spans="1:18" ht="19.95" customHeight="1" x14ac:dyDescent="0.3">
      <c r="A266" s="9" t="s">
        <v>61</v>
      </c>
      <c r="B266" s="21" t="s">
        <v>746</v>
      </c>
      <c r="C266" s="21" t="s">
        <v>747</v>
      </c>
      <c r="D266" s="21" t="s">
        <v>335</v>
      </c>
      <c r="E266" s="21" t="s">
        <v>343</v>
      </c>
      <c r="F266" s="21" t="s">
        <v>344</v>
      </c>
      <c r="G266" s="21" t="s">
        <v>824</v>
      </c>
      <c r="H266" s="21" t="s">
        <v>829</v>
      </c>
      <c r="I266" s="21" t="s">
        <v>811</v>
      </c>
      <c r="J266" s="21" t="s">
        <v>23</v>
      </c>
      <c r="K266" s="21"/>
      <c r="L266" s="21" t="s">
        <v>120</v>
      </c>
      <c r="M266" s="21" t="s">
        <v>12</v>
      </c>
      <c r="N266" s="21" t="s">
        <v>25</v>
      </c>
      <c r="O266" s="21" t="s">
        <v>341</v>
      </c>
      <c r="P266" s="21" t="s">
        <v>753</v>
      </c>
      <c r="Q266" s="92">
        <f>_xlfn.XLOOKUP(H266,Tasques!H:H,Tasques!Q:Q)</f>
        <v>33</v>
      </c>
      <c r="R266" s="10"/>
    </row>
    <row r="267" spans="1:18" ht="19.95" customHeight="1" x14ac:dyDescent="0.3">
      <c r="A267" s="9" t="s">
        <v>61</v>
      </c>
      <c r="B267" s="21" t="s">
        <v>746</v>
      </c>
      <c r="C267" s="21" t="s">
        <v>747</v>
      </c>
      <c r="D267" s="21" t="s">
        <v>335</v>
      </c>
      <c r="E267" s="21" t="s">
        <v>343</v>
      </c>
      <c r="F267" s="21" t="s">
        <v>344</v>
      </c>
      <c r="G267" s="21" t="s">
        <v>824</v>
      </c>
      <c r="H267" s="21" t="s">
        <v>830</v>
      </c>
      <c r="I267" s="21" t="s">
        <v>815</v>
      </c>
      <c r="J267" s="21" t="s">
        <v>23</v>
      </c>
      <c r="K267" s="21"/>
      <c r="L267" s="21" t="s">
        <v>120</v>
      </c>
      <c r="M267" s="21" t="s">
        <v>12</v>
      </c>
      <c r="N267" s="21" t="s">
        <v>25</v>
      </c>
      <c r="O267" s="21" t="s">
        <v>341</v>
      </c>
      <c r="P267" s="21" t="s">
        <v>753</v>
      </c>
      <c r="Q267" s="92">
        <f>_xlfn.XLOOKUP(H267,Tasques!H:H,Tasques!Q:Q)</f>
        <v>33</v>
      </c>
      <c r="R267" s="10"/>
    </row>
    <row r="268" spans="1:18" ht="19.95" customHeight="1" x14ac:dyDescent="0.3">
      <c r="A268" s="9" t="s">
        <v>61</v>
      </c>
      <c r="B268" s="21" t="s">
        <v>746</v>
      </c>
      <c r="C268" s="21" t="s">
        <v>747</v>
      </c>
      <c r="D268" s="21" t="s">
        <v>335</v>
      </c>
      <c r="E268" s="21" t="s">
        <v>343</v>
      </c>
      <c r="F268" s="21" t="s">
        <v>344</v>
      </c>
      <c r="G268" s="21" t="s">
        <v>824</v>
      </c>
      <c r="H268" s="21" t="s">
        <v>831</v>
      </c>
      <c r="I268" s="21" t="s">
        <v>817</v>
      </c>
      <c r="J268" s="21" t="s">
        <v>23</v>
      </c>
      <c r="K268" s="21"/>
      <c r="L268" s="21" t="s">
        <v>120</v>
      </c>
      <c r="M268" s="21" t="s">
        <v>12</v>
      </c>
      <c r="N268" s="21" t="s">
        <v>25</v>
      </c>
      <c r="O268" s="21" t="s">
        <v>341</v>
      </c>
      <c r="P268" s="21" t="s">
        <v>753</v>
      </c>
      <c r="Q268" s="92">
        <f>_xlfn.XLOOKUP(H268,Tasques!H:H,Tasques!Q:Q)</f>
        <v>33</v>
      </c>
      <c r="R268" s="10"/>
    </row>
    <row r="269" spans="1:18" ht="19.95" customHeight="1" x14ac:dyDescent="0.3">
      <c r="A269" s="9" t="s">
        <v>61</v>
      </c>
      <c r="B269" s="21" t="s">
        <v>746</v>
      </c>
      <c r="C269" s="21" t="s">
        <v>747</v>
      </c>
      <c r="D269" s="21" t="s">
        <v>335</v>
      </c>
      <c r="E269" s="21" t="s">
        <v>343</v>
      </c>
      <c r="F269" s="21" t="s">
        <v>344</v>
      </c>
      <c r="G269" s="21" t="s">
        <v>824</v>
      </c>
      <c r="H269" s="21" t="s">
        <v>832</v>
      </c>
      <c r="I269" s="21" t="s">
        <v>819</v>
      </c>
      <c r="J269" s="21" t="s">
        <v>23</v>
      </c>
      <c r="K269" s="21"/>
      <c r="L269" s="21" t="s">
        <v>120</v>
      </c>
      <c r="M269" s="21" t="s">
        <v>12</v>
      </c>
      <c r="N269" s="21" t="s">
        <v>25</v>
      </c>
      <c r="O269" s="21" t="s">
        <v>341</v>
      </c>
      <c r="P269" s="21" t="s">
        <v>753</v>
      </c>
      <c r="Q269" s="92">
        <f>_xlfn.XLOOKUP(H269,Tasques!H:H,Tasques!Q:Q)</f>
        <v>33</v>
      </c>
      <c r="R269" s="10"/>
    </row>
    <row r="270" spans="1:18" ht="19.95" customHeight="1" x14ac:dyDescent="0.3">
      <c r="A270" s="9" t="s">
        <v>61</v>
      </c>
      <c r="B270" s="21" t="s">
        <v>746</v>
      </c>
      <c r="C270" s="21" t="s">
        <v>747</v>
      </c>
      <c r="D270" s="21" t="s">
        <v>335</v>
      </c>
      <c r="E270" s="21" t="s">
        <v>343</v>
      </c>
      <c r="F270" s="21" t="s">
        <v>344</v>
      </c>
      <c r="G270" s="21" t="s">
        <v>824</v>
      </c>
      <c r="H270" s="21" t="s">
        <v>833</v>
      </c>
      <c r="I270" s="21" t="s">
        <v>821</v>
      </c>
      <c r="J270" s="21" t="s">
        <v>23</v>
      </c>
      <c r="K270" s="21"/>
      <c r="L270" s="21" t="s">
        <v>120</v>
      </c>
      <c r="M270" s="21" t="s">
        <v>12</v>
      </c>
      <c r="N270" s="21" t="s">
        <v>25</v>
      </c>
      <c r="O270" s="21" t="s">
        <v>341</v>
      </c>
      <c r="P270" s="21" t="s">
        <v>753</v>
      </c>
      <c r="Q270" s="92">
        <f>_xlfn.XLOOKUP(H270,Tasques!H:H,Tasques!Q:Q)</f>
        <v>33</v>
      </c>
      <c r="R270" s="10"/>
    </row>
    <row r="271" spans="1:18" ht="19.95" customHeight="1" x14ac:dyDescent="0.3">
      <c r="A271" s="9" t="s">
        <v>61</v>
      </c>
      <c r="B271" s="21" t="s">
        <v>746</v>
      </c>
      <c r="C271" s="21" t="s">
        <v>747</v>
      </c>
      <c r="D271" s="21" t="s">
        <v>335</v>
      </c>
      <c r="E271" s="21" t="s">
        <v>343</v>
      </c>
      <c r="F271" s="21" t="s">
        <v>344</v>
      </c>
      <c r="G271" s="21" t="s">
        <v>824</v>
      </c>
      <c r="H271" s="21" t="s">
        <v>834</v>
      </c>
      <c r="I271" s="21" t="s">
        <v>823</v>
      </c>
      <c r="J271" s="21" t="s">
        <v>23</v>
      </c>
      <c r="K271" s="21"/>
      <c r="L271" s="21" t="s">
        <v>120</v>
      </c>
      <c r="M271" s="21" t="s">
        <v>12</v>
      </c>
      <c r="N271" s="21" t="s">
        <v>25</v>
      </c>
      <c r="O271" s="21" t="s">
        <v>341</v>
      </c>
      <c r="P271" s="21" t="s">
        <v>753</v>
      </c>
      <c r="Q271" s="92">
        <f>_xlfn.XLOOKUP(H271,Tasques!H:H,Tasques!Q:Q)</f>
        <v>33</v>
      </c>
      <c r="R271" s="10"/>
    </row>
    <row r="272" spans="1:18" ht="19.95" customHeight="1" x14ac:dyDescent="0.3">
      <c r="A272" s="9" t="s">
        <v>61</v>
      </c>
      <c r="B272" s="21" t="s">
        <v>746</v>
      </c>
      <c r="C272" s="21" t="s">
        <v>747</v>
      </c>
      <c r="D272" s="21" t="s">
        <v>335</v>
      </c>
      <c r="E272" s="21" t="s">
        <v>601</v>
      </c>
      <c r="F272" s="21" t="s">
        <v>602</v>
      </c>
      <c r="G272" s="21" t="s">
        <v>835</v>
      </c>
      <c r="H272" s="21" t="s">
        <v>836</v>
      </c>
      <c r="I272" s="21" t="s">
        <v>837</v>
      </c>
      <c r="J272" s="21" t="s">
        <v>23</v>
      </c>
      <c r="K272" s="21"/>
      <c r="L272" s="21" t="s">
        <v>120</v>
      </c>
      <c r="M272" s="21" t="s">
        <v>12</v>
      </c>
      <c r="N272" s="21" t="s">
        <v>25</v>
      </c>
      <c r="O272" s="21" t="s">
        <v>341</v>
      </c>
      <c r="P272" s="21" t="s">
        <v>753</v>
      </c>
      <c r="Q272" s="92">
        <f>_xlfn.XLOOKUP(H272,Tasques!H:H,Tasques!Q:Q)</f>
        <v>2600</v>
      </c>
      <c r="R272" s="10"/>
    </row>
    <row r="273" spans="1:18" ht="19.95" customHeight="1" x14ac:dyDescent="0.3">
      <c r="A273" s="9" t="s">
        <v>61</v>
      </c>
      <c r="B273" s="21" t="s">
        <v>746</v>
      </c>
      <c r="C273" s="21" t="s">
        <v>747</v>
      </c>
      <c r="D273" s="21" t="s">
        <v>335</v>
      </c>
      <c r="E273" s="21" t="s">
        <v>601</v>
      </c>
      <c r="F273" s="21" t="s">
        <v>602</v>
      </c>
      <c r="G273" s="21" t="s">
        <v>835</v>
      </c>
      <c r="H273" s="21" t="s">
        <v>838</v>
      </c>
      <c r="I273" s="21" t="s">
        <v>839</v>
      </c>
      <c r="J273" s="21" t="s">
        <v>23</v>
      </c>
      <c r="K273" s="21"/>
      <c r="L273" s="21" t="s">
        <v>120</v>
      </c>
      <c r="M273" s="21" t="s">
        <v>12</v>
      </c>
      <c r="N273" s="21" t="s">
        <v>25</v>
      </c>
      <c r="O273" s="21" t="s">
        <v>341</v>
      </c>
      <c r="P273" s="21" t="s">
        <v>753</v>
      </c>
      <c r="Q273" s="92">
        <f>_xlfn.XLOOKUP(H273,Tasques!H:H,Tasques!Q:Q)</f>
        <v>2600</v>
      </c>
      <c r="R273" s="10"/>
    </row>
    <row r="274" spans="1:18" ht="19.95" customHeight="1" x14ac:dyDescent="0.3">
      <c r="A274" s="9" t="s">
        <v>61</v>
      </c>
      <c r="B274" s="21" t="s">
        <v>746</v>
      </c>
      <c r="C274" s="21" t="s">
        <v>747</v>
      </c>
      <c r="D274" s="21" t="s">
        <v>335</v>
      </c>
      <c r="E274" s="21" t="s">
        <v>601</v>
      </c>
      <c r="F274" s="21" t="s">
        <v>602</v>
      </c>
      <c r="G274" s="21" t="s">
        <v>835</v>
      </c>
      <c r="H274" s="21" t="s">
        <v>840</v>
      </c>
      <c r="I274" s="21" t="s">
        <v>841</v>
      </c>
      <c r="J274" s="21" t="s">
        <v>23</v>
      </c>
      <c r="K274" s="21"/>
      <c r="L274" s="21" t="s">
        <v>120</v>
      </c>
      <c r="M274" s="21" t="s">
        <v>12</v>
      </c>
      <c r="N274" s="21" t="s">
        <v>25</v>
      </c>
      <c r="O274" s="21" t="s">
        <v>341</v>
      </c>
      <c r="P274" s="21" t="s">
        <v>753</v>
      </c>
      <c r="Q274" s="92">
        <f>_xlfn.XLOOKUP(H274,Tasques!H:H,Tasques!Q:Q)</f>
        <v>2600</v>
      </c>
      <c r="R274" s="10"/>
    </row>
    <row r="275" spans="1:18" ht="19.95" customHeight="1" x14ac:dyDescent="0.3">
      <c r="A275" s="9" t="s">
        <v>61</v>
      </c>
      <c r="B275" s="21" t="s">
        <v>746</v>
      </c>
      <c r="C275" s="21" t="s">
        <v>747</v>
      </c>
      <c r="D275" s="21" t="s">
        <v>114</v>
      </c>
      <c r="E275" s="21" t="s">
        <v>497</v>
      </c>
      <c r="F275" s="21" t="s">
        <v>498</v>
      </c>
      <c r="G275" s="21" t="s">
        <v>488</v>
      </c>
      <c r="H275" s="21" t="s">
        <v>842</v>
      </c>
      <c r="I275" s="21" t="s">
        <v>490</v>
      </c>
      <c r="J275" s="21" t="s">
        <v>23</v>
      </c>
      <c r="K275" s="21"/>
      <c r="L275" s="21" t="s">
        <v>120</v>
      </c>
      <c r="M275" s="21" t="s">
        <v>12</v>
      </c>
      <c r="N275" s="21" t="s">
        <v>25</v>
      </c>
      <c r="O275" s="21" t="s">
        <v>341</v>
      </c>
      <c r="P275" s="21" t="s">
        <v>753</v>
      </c>
      <c r="Q275" s="92">
        <f>_xlfn.XLOOKUP(H275,Tasques!H:H,Tasques!Q:Q)</f>
        <v>180</v>
      </c>
      <c r="R275" s="10"/>
    </row>
    <row r="276" spans="1:18" ht="19.95" customHeight="1" x14ac:dyDescent="0.3">
      <c r="A276" s="9" t="s">
        <v>61</v>
      </c>
      <c r="B276" s="21" t="s">
        <v>746</v>
      </c>
      <c r="C276" s="21" t="s">
        <v>747</v>
      </c>
      <c r="D276" s="21" t="s">
        <v>114</v>
      </c>
      <c r="E276" s="21" t="s">
        <v>497</v>
      </c>
      <c r="F276" s="21" t="s">
        <v>498</v>
      </c>
      <c r="G276" s="21" t="s">
        <v>488</v>
      </c>
      <c r="H276" s="21" t="s">
        <v>843</v>
      </c>
      <c r="I276" s="21" t="s">
        <v>494</v>
      </c>
      <c r="J276" s="21" t="s">
        <v>23</v>
      </c>
      <c r="K276" s="21"/>
      <c r="L276" s="21" t="s">
        <v>120</v>
      </c>
      <c r="M276" s="21" t="s">
        <v>12</v>
      </c>
      <c r="N276" s="21" t="s">
        <v>25</v>
      </c>
      <c r="O276" s="21" t="s">
        <v>341</v>
      </c>
      <c r="P276" s="21" t="s">
        <v>753</v>
      </c>
      <c r="Q276" s="92">
        <f>_xlfn.XLOOKUP(H276,Tasques!H:H,Tasques!Q:Q)</f>
        <v>180</v>
      </c>
      <c r="R276" s="10"/>
    </row>
    <row r="277" spans="1:18" ht="19.95" customHeight="1" x14ac:dyDescent="0.3">
      <c r="A277" s="3" t="s">
        <v>61</v>
      </c>
      <c r="B277" s="16" t="s">
        <v>844</v>
      </c>
      <c r="C277" s="16" t="s">
        <v>845</v>
      </c>
      <c r="D277" s="16" t="s">
        <v>335</v>
      </c>
      <c r="E277" s="16" t="s">
        <v>336</v>
      </c>
      <c r="F277" s="16" t="s">
        <v>337</v>
      </c>
      <c r="G277" s="16" t="s">
        <v>846</v>
      </c>
      <c r="H277" s="16" t="s">
        <v>847</v>
      </c>
      <c r="I277" s="16" t="s">
        <v>848</v>
      </c>
      <c r="J277" s="16" t="s">
        <v>23</v>
      </c>
      <c r="K277" s="16"/>
      <c r="L277" s="16" t="s">
        <v>849</v>
      </c>
      <c r="M277" s="16" t="s">
        <v>12</v>
      </c>
      <c r="N277" s="16" t="s">
        <v>25</v>
      </c>
      <c r="O277" s="16" t="s">
        <v>341</v>
      </c>
      <c r="P277" s="16" t="s">
        <v>342</v>
      </c>
      <c r="Q277" s="91">
        <f>_xlfn.XLOOKUP(H277,Tasques!H:H,Tasques!Q:Q)</f>
        <v>0</v>
      </c>
      <c r="R277" s="6"/>
    </row>
    <row r="278" spans="1:18" ht="19.95" customHeight="1" x14ac:dyDescent="0.3">
      <c r="A278" s="3" t="s">
        <v>61</v>
      </c>
      <c r="B278" s="16" t="s">
        <v>844</v>
      </c>
      <c r="C278" s="16" t="s">
        <v>845</v>
      </c>
      <c r="D278" s="16" t="s">
        <v>335</v>
      </c>
      <c r="E278" s="16" t="s">
        <v>343</v>
      </c>
      <c r="F278" s="16" t="s">
        <v>344</v>
      </c>
      <c r="G278" s="16" t="s">
        <v>850</v>
      </c>
      <c r="H278" s="16" t="s">
        <v>851</v>
      </c>
      <c r="I278" s="16" t="s">
        <v>848</v>
      </c>
      <c r="J278" s="16" t="s">
        <v>23</v>
      </c>
      <c r="K278" s="16"/>
      <c r="L278" s="16" t="s">
        <v>849</v>
      </c>
      <c r="M278" s="16" t="s">
        <v>12</v>
      </c>
      <c r="N278" s="16" t="s">
        <v>25</v>
      </c>
      <c r="O278" s="16" t="s">
        <v>341</v>
      </c>
      <c r="P278" s="16" t="s">
        <v>342</v>
      </c>
      <c r="Q278" s="91">
        <f>_xlfn.XLOOKUP(H278,Tasques!H:H,Tasques!Q:Q)</f>
        <v>0</v>
      </c>
      <c r="R278" s="6"/>
    </row>
    <row r="279" spans="1:18" ht="19.95" customHeight="1" x14ac:dyDescent="0.3">
      <c r="A279" s="9" t="s">
        <v>61</v>
      </c>
      <c r="B279" s="21" t="s">
        <v>852</v>
      </c>
      <c r="C279" s="21" t="s">
        <v>853</v>
      </c>
      <c r="D279" s="21" t="s">
        <v>335</v>
      </c>
      <c r="E279" s="21" t="s">
        <v>349</v>
      </c>
      <c r="F279" s="21" t="s">
        <v>350</v>
      </c>
      <c r="G279" s="21" t="s">
        <v>854</v>
      </c>
      <c r="H279" s="21" t="s">
        <v>855</v>
      </c>
      <c r="I279" s="21" t="s">
        <v>856</v>
      </c>
      <c r="J279" s="21" t="s">
        <v>23</v>
      </c>
      <c r="K279" s="21"/>
      <c r="L279" s="21" t="s">
        <v>849</v>
      </c>
      <c r="M279" s="21" t="s">
        <v>12</v>
      </c>
      <c r="N279" s="21" t="s">
        <v>25</v>
      </c>
      <c r="O279" s="21" t="s">
        <v>341</v>
      </c>
      <c r="P279" s="21" t="s">
        <v>342</v>
      </c>
      <c r="Q279" s="92">
        <f>_xlfn.XLOOKUP(H279,Tasques!H:H,Tasques!Q:Q)</f>
        <v>0</v>
      </c>
      <c r="R279" s="10"/>
    </row>
    <row r="280" spans="1:18" ht="19.95" customHeight="1" x14ac:dyDescent="0.3">
      <c r="A280" s="3" t="s">
        <v>61</v>
      </c>
      <c r="B280" s="16" t="s">
        <v>857</v>
      </c>
      <c r="C280" s="16" t="s">
        <v>858</v>
      </c>
      <c r="D280" s="16" t="s">
        <v>541</v>
      </c>
      <c r="E280" s="16" t="s">
        <v>748</v>
      </c>
      <c r="F280" s="16" t="s">
        <v>749</v>
      </c>
      <c r="G280" s="16" t="s">
        <v>859</v>
      </c>
      <c r="H280" s="16" t="s">
        <v>860</v>
      </c>
      <c r="I280" s="16" t="s">
        <v>861</v>
      </c>
      <c r="J280" s="16" t="s">
        <v>23</v>
      </c>
      <c r="K280" s="16"/>
      <c r="L280" s="16" t="s">
        <v>456</v>
      </c>
      <c r="M280" s="16" t="s">
        <v>12</v>
      </c>
      <c r="N280" s="16" t="s">
        <v>25</v>
      </c>
      <c r="O280" s="16" t="s">
        <v>341</v>
      </c>
      <c r="P280" s="16" t="s">
        <v>862</v>
      </c>
      <c r="Q280" s="91">
        <f>_xlfn.XLOOKUP(H280,Tasques!H:H,Tasques!Q:Q)</f>
        <v>0</v>
      </c>
      <c r="R280" s="6"/>
    </row>
    <row r="281" spans="1:18" ht="19.95" customHeight="1" x14ac:dyDescent="0.3">
      <c r="A281" s="9" t="s">
        <v>61</v>
      </c>
      <c r="B281" s="21" t="s">
        <v>863</v>
      </c>
      <c r="C281" s="21" t="s">
        <v>864</v>
      </c>
      <c r="D281" s="21" t="s">
        <v>541</v>
      </c>
      <c r="E281" s="21" t="s">
        <v>865</v>
      </c>
      <c r="F281" s="21" t="s">
        <v>866</v>
      </c>
      <c r="G281" s="21" t="s">
        <v>867</v>
      </c>
      <c r="H281" s="21" t="s">
        <v>868</v>
      </c>
      <c r="I281" s="21" t="s">
        <v>869</v>
      </c>
      <c r="J281" s="21" t="s">
        <v>23</v>
      </c>
      <c r="K281" s="21"/>
      <c r="L281" s="21" t="s">
        <v>326</v>
      </c>
      <c r="M281" s="21" t="s">
        <v>12</v>
      </c>
      <c r="N281" s="21" t="s">
        <v>25</v>
      </c>
      <c r="O281" s="21" t="s">
        <v>870</v>
      </c>
      <c r="P281" s="21" t="s">
        <v>862</v>
      </c>
      <c r="Q281" s="92">
        <f>_xlfn.XLOOKUP(H281,Tasques!H:H,Tasques!Q:Q)</f>
        <v>900</v>
      </c>
      <c r="R281" s="10"/>
    </row>
    <row r="282" spans="1:18" ht="19.95" customHeight="1" x14ac:dyDescent="0.3">
      <c r="A282" s="3" t="s">
        <v>14</v>
      </c>
      <c r="B282" s="16" t="s">
        <v>871</v>
      </c>
      <c r="C282" s="16" t="s">
        <v>872</v>
      </c>
      <c r="D282" s="16" t="s">
        <v>541</v>
      </c>
      <c r="E282" s="16" t="s">
        <v>748</v>
      </c>
      <c r="F282" s="16" t="s">
        <v>749</v>
      </c>
      <c r="G282" s="16" t="s">
        <v>873</v>
      </c>
      <c r="H282" s="16" t="s">
        <v>874</v>
      </c>
      <c r="I282" s="16" t="s">
        <v>875</v>
      </c>
      <c r="J282" s="16" t="s">
        <v>23</v>
      </c>
      <c r="K282" s="16"/>
      <c r="L282" s="16" t="s">
        <v>456</v>
      </c>
      <c r="M282" s="16" t="s">
        <v>12</v>
      </c>
      <c r="N282" s="16" t="s">
        <v>25</v>
      </c>
      <c r="O282" s="16" t="s">
        <v>341</v>
      </c>
      <c r="P282" s="16" t="s">
        <v>27</v>
      </c>
      <c r="Q282" s="91">
        <f>_xlfn.XLOOKUP(H282,Tasques!H:H,Tasques!Q:Q)</f>
        <v>0</v>
      </c>
      <c r="R282" s="6"/>
    </row>
    <row r="283" spans="1:18" ht="19.95" customHeight="1" x14ac:dyDescent="0.3">
      <c r="A283" s="3" t="s">
        <v>14</v>
      </c>
      <c r="B283" s="16" t="s">
        <v>871</v>
      </c>
      <c r="C283" s="16" t="s">
        <v>872</v>
      </c>
      <c r="D283" s="16" t="s">
        <v>335</v>
      </c>
      <c r="E283" s="16" t="s">
        <v>336</v>
      </c>
      <c r="F283" s="16" t="s">
        <v>337</v>
      </c>
      <c r="G283" s="16" t="s">
        <v>873</v>
      </c>
      <c r="H283" s="16" t="s">
        <v>876</v>
      </c>
      <c r="I283" s="16" t="s">
        <v>875</v>
      </c>
      <c r="J283" s="16" t="s">
        <v>23</v>
      </c>
      <c r="K283" s="16"/>
      <c r="L283" s="16" t="s">
        <v>456</v>
      </c>
      <c r="M283" s="16" t="s">
        <v>12</v>
      </c>
      <c r="N283" s="16" t="s">
        <v>25</v>
      </c>
      <c r="O283" s="16" t="s">
        <v>341</v>
      </c>
      <c r="P283" s="16" t="s">
        <v>27</v>
      </c>
      <c r="Q283" s="91">
        <f>_xlfn.XLOOKUP(H283,Tasques!H:H,Tasques!Q:Q)</f>
        <v>0</v>
      </c>
      <c r="R283" s="6"/>
    </row>
    <row r="284" spans="1:18" ht="19.95" customHeight="1" x14ac:dyDescent="0.3">
      <c r="A284" s="3" t="s">
        <v>14</v>
      </c>
      <c r="B284" s="16" t="s">
        <v>871</v>
      </c>
      <c r="C284" s="16" t="s">
        <v>872</v>
      </c>
      <c r="D284" s="16" t="s">
        <v>335</v>
      </c>
      <c r="E284" s="16" t="s">
        <v>343</v>
      </c>
      <c r="F284" s="16" t="s">
        <v>344</v>
      </c>
      <c r="G284" s="16" t="s">
        <v>873</v>
      </c>
      <c r="H284" s="16" t="s">
        <v>877</v>
      </c>
      <c r="I284" s="16" t="s">
        <v>875</v>
      </c>
      <c r="J284" s="16" t="s">
        <v>23</v>
      </c>
      <c r="K284" s="16"/>
      <c r="L284" s="16" t="s">
        <v>456</v>
      </c>
      <c r="M284" s="16" t="s">
        <v>12</v>
      </c>
      <c r="N284" s="16" t="s">
        <v>25</v>
      </c>
      <c r="O284" s="16" t="s">
        <v>341</v>
      </c>
      <c r="P284" s="16" t="s">
        <v>27</v>
      </c>
      <c r="Q284" s="91">
        <f>_xlfn.XLOOKUP(H284,Tasques!H:H,Tasques!Q:Q)</f>
        <v>0</v>
      </c>
      <c r="R284" s="6"/>
    </row>
    <row r="285" spans="1:18" ht="19.95" customHeight="1" x14ac:dyDescent="0.3">
      <c r="A285" s="3" t="s">
        <v>14</v>
      </c>
      <c r="B285" s="16" t="s">
        <v>871</v>
      </c>
      <c r="C285" s="16" t="s">
        <v>872</v>
      </c>
      <c r="D285" s="16" t="s">
        <v>335</v>
      </c>
      <c r="E285" s="16" t="s">
        <v>349</v>
      </c>
      <c r="F285" s="16" t="s">
        <v>350</v>
      </c>
      <c r="G285" s="16" t="s">
        <v>873</v>
      </c>
      <c r="H285" s="16" t="s">
        <v>878</v>
      </c>
      <c r="I285" s="16" t="s">
        <v>875</v>
      </c>
      <c r="J285" s="16" t="s">
        <v>23</v>
      </c>
      <c r="K285" s="16"/>
      <c r="L285" s="16" t="s">
        <v>456</v>
      </c>
      <c r="M285" s="16" t="s">
        <v>12</v>
      </c>
      <c r="N285" s="16" t="s">
        <v>25</v>
      </c>
      <c r="O285" s="16" t="s">
        <v>341</v>
      </c>
      <c r="P285" s="16" t="s">
        <v>27</v>
      </c>
      <c r="Q285" s="91">
        <f>_xlfn.XLOOKUP(H285,Tasques!H:H,Tasques!Q:Q)</f>
        <v>0</v>
      </c>
      <c r="R285" s="6"/>
    </row>
    <row r="286" spans="1:18" ht="19.95" customHeight="1" x14ac:dyDescent="0.3">
      <c r="A286" s="3" t="s">
        <v>14</v>
      </c>
      <c r="B286" s="16" t="s">
        <v>871</v>
      </c>
      <c r="C286" s="16" t="s">
        <v>872</v>
      </c>
      <c r="D286" s="16" t="s">
        <v>335</v>
      </c>
      <c r="E286" s="16" t="s">
        <v>601</v>
      </c>
      <c r="F286" s="16" t="s">
        <v>602</v>
      </c>
      <c r="G286" s="16" t="s">
        <v>879</v>
      </c>
      <c r="H286" s="16" t="s">
        <v>880</v>
      </c>
      <c r="I286" s="16" t="s">
        <v>881</v>
      </c>
      <c r="J286" s="16" t="s">
        <v>23</v>
      </c>
      <c r="K286" s="16"/>
      <c r="L286" s="16" t="s">
        <v>456</v>
      </c>
      <c r="M286" s="16" t="s">
        <v>12</v>
      </c>
      <c r="N286" s="16" t="s">
        <v>25</v>
      </c>
      <c r="O286" s="16" t="s">
        <v>341</v>
      </c>
      <c r="P286" s="16" t="s">
        <v>27</v>
      </c>
      <c r="Q286" s="91">
        <f>_xlfn.XLOOKUP(H286,Tasques!H:H,Tasques!Q:Q)</f>
        <v>0</v>
      </c>
      <c r="R286" s="6"/>
    </row>
    <row r="287" spans="1:18" ht="19.95" customHeight="1" x14ac:dyDescent="0.3">
      <c r="A287" s="9" t="s">
        <v>61</v>
      </c>
      <c r="B287" s="21" t="s">
        <v>882</v>
      </c>
      <c r="C287" s="21" t="s">
        <v>883</v>
      </c>
      <c r="D287" s="21" t="s">
        <v>884</v>
      </c>
      <c r="E287" s="21" t="s">
        <v>885</v>
      </c>
      <c r="F287" s="21" t="s">
        <v>886</v>
      </c>
      <c r="G287" s="21" t="s">
        <v>887</v>
      </c>
      <c r="H287" s="21" t="s">
        <v>888</v>
      </c>
      <c r="I287" s="21" t="s">
        <v>889</v>
      </c>
      <c r="J287" s="21" t="s">
        <v>23</v>
      </c>
      <c r="K287" s="21"/>
      <c r="L287" s="21" t="s">
        <v>120</v>
      </c>
      <c r="M287" s="21" t="s">
        <v>145</v>
      </c>
      <c r="N287" s="21" t="s">
        <v>25</v>
      </c>
      <c r="O287" s="21" t="s">
        <v>146</v>
      </c>
      <c r="P287" s="21" t="s">
        <v>890</v>
      </c>
      <c r="Q287" s="92">
        <f>_xlfn.XLOOKUP(H287,Tasques!H:H,Tasques!Q:Q)</f>
        <v>0</v>
      </c>
      <c r="R287" s="10"/>
    </row>
    <row r="288" spans="1:18" ht="19.95" customHeight="1" x14ac:dyDescent="0.3">
      <c r="A288" s="3" t="s">
        <v>61</v>
      </c>
      <c r="B288" s="16" t="s">
        <v>891</v>
      </c>
      <c r="C288" s="16" t="s">
        <v>892</v>
      </c>
      <c r="D288" s="16" t="s">
        <v>17</v>
      </c>
      <c r="E288" s="16" t="s">
        <v>893</v>
      </c>
      <c r="F288" s="16" t="s">
        <v>894</v>
      </c>
      <c r="G288" s="16" t="s">
        <v>895</v>
      </c>
      <c r="H288" s="16" t="s">
        <v>896</v>
      </c>
      <c r="I288" s="16" t="s">
        <v>897</v>
      </c>
      <c r="J288" s="16" t="s">
        <v>23</v>
      </c>
      <c r="K288" s="16"/>
      <c r="L288" s="16" t="s">
        <v>412</v>
      </c>
      <c r="M288" s="16" t="s">
        <v>12</v>
      </c>
      <c r="N288" s="16" t="s">
        <v>25</v>
      </c>
      <c r="O288" s="16" t="s">
        <v>622</v>
      </c>
      <c r="P288" s="16" t="s">
        <v>898</v>
      </c>
      <c r="Q288" s="91">
        <f>_xlfn.XLOOKUP(H288,Tasques!H:H,Tasques!Q:Q)</f>
        <v>7200</v>
      </c>
      <c r="R288" s="6"/>
    </row>
    <row r="289" spans="1:18" ht="19.95" customHeight="1" x14ac:dyDescent="0.3">
      <c r="A289" s="3" t="s">
        <v>61</v>
      </c>
      <c r="B289" s="16" t="s">
        <v>891</v>
      </c>
      <c r="C289" s="16" t="s">
        <v>892</v>
      </c>
      <c r="D289" s="16" t="s">
        <v>17</v>
      </c>
      <c r="E289" s="16" t="s">
        <v>899</v>
      </c>
      <c r="F289" s="16" t="s">
        <v>900</v>
      </c>
      <c r="G289" s="16" t="s">
        <v>901</v>
      </c>
      <c r="H289" s="16" t="s">
        <v>902</v>
      </c>
      <c r="I289" s="16" t="s">
        <v>903</v>
      </c>
      <c r="J289" s="16" t="s">
        <v>23</v>
      </c>
      <c r="K289" s="16"/>
      <c r="L289" s="16" t="s">
        <v>412</v>
      </c>
      <c r="M289" s="16" t="s">
        <v>12</v>
      </c>
      <c r="N289" s="16" t="s">
        <v>25</v>
      </c>
      <c r="O289" s="16" t="s">
        <v>622</v>
      </c>
      <c r="P289" s="16" t="s">
        <v>898</v>
      </c>
      <c r="Q289" s="91">
        <f>_xlfn.XLOOKUP(H289,Tasques!H:H,Tasques!Q:Q)</f>
        <v>360</v>
      </c>
      <c r="R289" s="6"/>
    </row>
    <row r="290" spans="1:18" ht="19.95" customHeight="1" x14ac:dyDescent="0.3">
      <c r="A290" s="3" t="s">
        <v>61</v>
      </c>
      <c r="B290" s="16" t="s">
        <v>891</v>
      </c>
      <c r="C290" s="16" t="s">
        <v>892</v>
      </c>
      <c r="D290" s="16" t="s">
        <v>17</v>
      </c>
      <c r="E290" s="16" t="s">
        <v>633</v>
      </c>
      <c r="F290" s="16" t="s">
        <v>634</v>
      </c>
      <c r="G290" s="16" t="s">
        <v>904</v>
      </c>
      <c r="H290" s="16" t="s">
        <v>905</v>
      </c>
      <c r="I290" s="16" t="s">
        <v>906</v>
      </c>
      <c r="J290" s="16" t="s">
        <v>23</v>
      </c>
      <c r="K290" s="16"/>
      <c r="L290" s="16" t="s">
        <v>412</v>
      </c>
      <c r="M290" s="16" t="s">
        <v>12</v>
      </c>
      <c r="N290" s="16" t="s">
        <v>25</v>
      </c>
      <c r="O290" s="16" t="s">
        <v>622</v>
      </c>
      <c r="P290" s="16" t="s">
        <v>898</v>
      </c>
      <c r="Q290" s="91">
        <f>_xlfn.XLOOKUP(H290,Tasques!H:H,Tasques!Q:Q)</f>
        <v>1188</v>
      </c>
      <c r="R290" s="6"/>
    </row>
    <row r="291" spans="1:18" ht="19.95" customHeight="1" x14ac:dyDescent="0.3">
      <c r="A291" s="3" t="s">
        <v>61</v>
      </c>
      <c r="B291" s="16" t="s">
        <v>891</v>
      </c>
      <c r="C291" s="16" t="s">
        <v>892</v>
      </c>
      <c r="D291" s="16" t="s">
        <v>17</v>
      </c>
      <c r="E291" s="16" t="s">
        <v>640</v>
      </c>
      <c r="F291" s="16" t="s">
        <v>641</v>
      </c>
      <c r="G291" s="16" t="s">
        <v>907</v>
      </c>
      <c r="H291" s="16" t="s">
        <v>908</v>
      </c>
      <c r="I291" s="16" t="s">
        <v>909</v>
      </c>
      <c r="J291" s="16" t="s">
        <v>23</v>
      </c>
      <c r="K291" s="16"/>
      <c r="L291" s="16" t="s">
        <v>412</v>
      </c>
      <c r="M291" s="16" t="s">
        <v>12</v>
      </c>
      <c r="N291" s="16" t="s">
        <v>25</v>
      </c>
      <c r="O291" s="16" t="s">
        <v>622</v>
      </c>
      <c r="P291" s="16" t="s">
        <v>898</v>
      </c>
      <c r="Q291" s="91">
        <f>_xlfn.XLOOKUP(H291,Tasques!H:H,Tasques!Q:Q)</f>
        <v>180</v>
      </c>
      <c r="R291" s="6"/>
    </row>
    <row r="292" spans="1:18" ht="19.95" customHeight="1" x14ac:dyDescent="0.3">
      <c r="A292" s="3" t="s">
        <v>61</v>
      </c>
      <c r="B292" s="16" t="s">
        <v>891</v>
      </c>
      <c r="C292" s="16" t="s">
        <v>892</v>
      </c>
      <c r="D292" s="16" t="s">
        <v>17</v>
      </c>
      <c r="E292" s="16" t="s">
        <v>910</v>
      </c>
      <c r="F292" s="16" t="s">
        <v>911</v>
      </c>
      <c r="G292" s="16" t="s">
        <v>912</v>
      </c>
      <c r="H292" s="16" t="s">
        <v>913</v>
      </c>
      <c r="I292" s="16" t="s">
        <v>914</v>
      </c>
      <c r="J292" s="16" t="s">
        <v>23</v>
      </c>
      <c r="K292" s="16"/>
      <c r="L292" s="16" t="s">
        <v>412</v>
      </c>
      <c r="M292" s="16" t="s">
        <v>12</v>
      </c>
      <c r="N292" s="16" t="s">
        <v>25</v>
      </c>
      <c r="O292" s="16" t="s">
        <v>622</v>
      </c>
      <c r="P292" s="16" t="s">
        <v>898</v>
      </c>
      <c r="Q292" s="91">
        <f>_xlfn.XLOOKUP(H292,Tasques!H:H,Tasques!Q:Q)</f>
        <v>2700</v>
      </c>
      <c r="R292" s="6"/>
    </row>
    <row r="293" spans="1:18" ht="19.95" customHeight="1" x14ac:dyDescent="0.3">
      <c r="A293" s="3" t="s">
        <v>61</v>
      </c>
      <c r="B293" s="16" t="s">
        <v>891</v>
      </c>
      <c r="C293" s="16" t="s">
        <v>892</v>
      </c>
      <c r="D293" s="16" t="s">
        <v>17</v>
      </c>
      <c r="E293" s="16" t="s">
        <v>18</v>
      </c>
      <c r="F293" s="16" t="s">
        <v>19</v>
      </c>
      <c r="G293" s="16" t="s">
        <v>915</v>
      </c>
      <c r="H293" s="16" t="s">
        <v>916</v>
      </c>
      <c r="I293" s="16" t="s">
        <v>917</v>
      </c>
      <c r="J293" s="16" t="s">
        <v>23</v>
      </c>
      <c r="K293" s="16"/>
      <c r="L293" s="16" t="s">
        <v>412</v>
      </c>
      <c r="M293" s="16" t="s">
        <v>12</v>
      </c>
      <c r="N293" s="16" t="s">
        <v>25</v>
      </c>
      <c r="O293" s="16" t="s">
        <v>622</v>
      </c>
      <c r="P293" s="16" t="s">
        <v>898</v>
      </c>
      <c r="Q293" s="91">
        <f>_xlfn.XLOOKUP(H293,Tasques!H:H,Tasques!Q:Q)</f>
        <v>7200</v>
      </c>
      <c r="R293" s="6"/>
    </row>
    <row r="294" spans="1:18" ht="19.95" customHeight="1" x14ac:dyDescent="0.3">
      <c r="A294" s="3" t="s">
        <v>61</v>
      </c>
      <c r="B294" s="16" t="s">
        <v>891</v>
      </c>
      <c r="C294" s="16" t="s">
        <v>892</v>
      </c>
      <c r="D294" s="16" t="s">
        <v>17</v>
      </c>
      <c r="E294" s="16" t="s">
        <v>39</v>
      </c>
      <c r="F294" s="16" t="s">
        <v>40</v>
      </c>
      <c r="G294" s="16" t="s">
        <v>918</v>
      </c>
      <c r="H294" s="16" t="s">
        <v>919</v>
      </c>
      <c r="I294" s="16" t="s">
        <v>920</v>
      </c>
      <c r="J294" s="16" t="s">
        <v>23</v>
      </c>
      <c r="K294" s="16"/>
      <c r="L294" s="16" t="s">
        <v>412</v>
      </c>
      <c r="M294" s="16" t="s">
        <v>12</v>
      </c>
      <c r="N294" s="16" t="s">
        <v>25</v>
      </c>
      <c r="O294" s="16" t="s">
        <v>622</v>
      </c>
      <c r="P294" s="16" t="s">
        <v>898</v>
      </c>
      <c r="Q294" s="91">
        <f>_xlfn.XLOOKUP(H294,Tasques!H:H,Tasques!Q:Q)</f>
        <v>720</v>
      </c>
      <c r="R294" s="6"/>
    </row>
    <row r="295" spans="1:18" ht="19.95" customHeight="1" x14ac:dyDescent="0.3">
      <c r="A295" s="3" t="s">
        <v>61</v>
      </c>
      <c r="B295" s="16" t="s">
        <v>891</v>
      </c>
      <c r="C295" s="16" t="s">
        <v>892</v>
      </c>
      <c r="D295" s="16" t="s">
        <v>17</v>
      </c>
      <c r="E295" s="16" t="s">
        <v>43</v>
      </c>
      <c r="F295" s="16" t="s">
        <v>44</v>
      </c>
      <c r="G295" s="16" t="s">
        <v>921</v>
      </c>
      <c r="H295" s="16" t="s">
        <v>922</v>
      </c>
      <c r="I295" s="16" t="s">
        <v>920</v>
      </c>
      <c r="J295" s="16" t="s">
        <v>23</v>
      </c>
      <c r="K295" s="16"/>
      <c r="L295" s="16" t="s">
        <v>412</v>
      </c>
      <c r="M295" s="16" t="s">
        <v>12</v>
      </c>
      <c r="N295" s="16" t="s">
        <v>25</v>
      </c>
      <c r="O295" s="16" t="s">
        <v>622</v>
      </c>
      <c r="P295" s="16" t="s">
        <v>898</v>
      </c>
      <c r="Q295" s="91">
        <f>_xlfn.XLOOKUP(H295,Tasques!H:H,Tasques!Q:Q)</f>
        <v>720</v>
      </c>
      <c r="R295" s="6"/>
    </row>
    <row r="296" spans="1:18" ht="19.95" customHeight="1" x14ac:dyDescent="0.3">
      <c r="A296" s="3" t="s">
        <v>61</v>
      </c>
      <c r="B296" s="16" t="s">
        <v>891</v>
      </c>
      <c r="C296" s="16" t="s">
        <v>892</v>
      </c>
      <c r="D296" s="16" t="s">
        <v>17</v>
      </c>
      <c r="E296" s="16" t="s">
        <v>47</v>
      </c>
      <c r="F296" s="16" t="s">
        <v>48</v>
      </c>
      <c r="G296" s="16" t="s">
        <v>923</v>
      </c>
      <c r="H296" s="16" t="s">
        <v>924</v>
      </c>
      <c r="I296" s="16" t="s">
        <v>903</v>
      </c>
      <c r="J296" s="16" t="s">
        <v>23</v>
      </c>
      <c r="K296" s="16"/>
      <c r="L296" s="16" t="s">
        <v>412</v>
      </c>
      <c r="M296" s="16" t="s">
        <v>12</v>
      </c>
      <c r="N296" s="16" t="s">
        <v>25</v>
      </c>
      <c r="O296" s="16" t="s">
        <v>622</v>
      </c>
      <c r="P296" s="16" t="s">
        <v>898</v>
      </c>
      <c r="Q296" s="91">
        <f>_xlfn.XLOOKUP(H296,Tasques!H:H,Tasques!Q:Q)</f>
        <v>720</v>
      </c>
      <c r="R296" s="6"/>
    </row>
    <row r="297" spans="1:18" ht="19.95" customHeight="1" x14ac:dyDescent="0.3">
      <c r="A297" s="3" t="s">
        <v>61</v>
      </c>
      <c r="B297" s="16" t="s">
        <v>891</v>
      </c>
      <c r="C297" s="16" t="s">
        <v>892</v>
      </c>
      <c r="D297" s="16" t="s">
        <v>17</v>
      </c>
      <c r="E297" s="16" t="s">
        <v>925</v>
      </c>
      <c r="F297" s="16" t="s">
        <v>926</v>
      </c>
      <c r="G297" s="16" t="s">
        <v>927</v>
      </c>
      <c r="H297" s="16" t="s">
        <v>928</v>
      </c>
      <c r="I297" s="16" t="s">
        <v>929</v>
      </c>
      <c r="J297" s="16" t="s">
        <v>23</v>
      </c>
      <c r="K297" s="16"/>
      <c r="L297" s="16" t="s">
        <v>412</v>
      </c>
      <c r="M297" s="16" t="s">
        <v>12</v>
      </c>
      <c r="N297" s="16" t="s">
        <v>25</v>
      </c>
      <c r="O297" s="16" t="s">
        <v>622</v>
      </c>
      <c r="P297" s="16" t="s">
        <v>898</v>
      </c>
      <c r="Q297" s="91">
        <f>_xlfn.XLOOKUP(H297,Tasques!H:H,Tasques!Q:Q)</f>
        <v>10800</v>
      </c>
      <c r="R297" s="6"/>
    </row>
    <row r="298" spans="1:18" ht="19.95" customHeight="1" x14ac:dyDescent="0.3">
      <c r="A298" s="9" t="s">
        <v>61</v>
      </c>
      <c r="B298" s="21" t="s">
        <v>930</v>
      </c>
      <c r="C298" s="21" t="s">
        <v>931</v>
      </c>
      <c r="D298" s="21" t="s">
        <v>17</v>
      </c>
      <c r="E298" s="21" t="s">
        <v>18</v>
      </c>
      <c r="F298" s="21" t="s">
        <v>19</v>
      </c>
      <c r="G298" s="21" t="s">
        <v>932</v>
      </c>
      <c r="H298" s="21" t="s">
        <v>933</v>
      </c>
      <c r="I298" s="21" t="s">
        <v>934</v>
      </c>
      <c r="J298" s="21" t="s">
        <v>167</v>
      </c>
      <c r="K298" s="21" t="s">
        <v>935</v>
      </c>
      <c r="L298" s="21" t="s">
        <v>59</v>
      </c>
      <c r="M298" s="21" t="s">
        <v>12</v>
      </c>
      <c r="N298" s="21" t="s">
        <v>25</v>
      </c>
      <c r="O298" s="21" t="s">
        <v>622</v>
      </c>
      <c r="P298" s="21" t="s">
        <v>391</v>
      </c>
      <c r="Q298" s="92">
        <f>_xlfn.XLOOKUP(H298,Tasques!H:H,Tasques!Q:Q)</f>
        <v>180</v>
      </c>
      <c r="R298" s="10"/>
    </row>
    <row r="299" spans="1:18" ht="19.95" customHeight="1" x14ac:dyDescent="0.3">
      <c r="A299" s="9" t="s">
        <v>61</v>
      </c>
      <c r="B299" s="21" t="s">
        <v>930</v>
      </c>
      <c r="C299" s="21" t="s">
        <v>931</v>
      </c>
      <c r="D299" s="21" t="s">
        <v>17</v>
      </c>
      <c r="E299" s="21" t="s">
        <v>18</v>
      </c>
      <c r="F299" s="21" t="s">
        <v>19</v>
      </c>
      <c r="G299" s="21" t="s">
        <v>932</v>
      </c>
      <c r="H299" s="21" t="s">
        <v>936</v>
      </c>
      <c r="I299" s="21" t="s">
        <v>937</v>
      </c>
      <c r="J299" s="21" t="s">
        <v>167</v>
      </c>
      <c r="K299" s="21" t="s">
        <v>935</v>
      </c>
      <c r="L299" s="21" t="s">
        <v>59</v>
      </c>
      <c r="M299" s="21" t="s">
        <v>12</v>
      </c>
      <c r="N299" s="21" t="s">
        <v>25</v>
      </c>
      <c r="O299" s="21" t="s">
        <v>622</v>
      </c>
      <c r="P299" s="21" t="s">
        <v>391</v>
      </c>
      <c r="Q299" s="92">
        <f>_xlfn.XLOOKUP(H299,Tasques!H:H,Tasques!Q:Q)</f>
        <v>180</v>
      </c>
      <c r="R299" s="10"/>
    </row>
    <row r="300" spans="1:18" ht="19.95" customHeight="1" x14ac:dyDescent="0.3">
      <c r="A300" s="9" t="s">
        <v>61</v>
      </c>
      <c r="B300" s="21" t="s">
        <v>930</v>
      </c>
      <c r="C300" s="21" t="s">
        <v>931</v>
      </c>
      <c r="D300" s="21" t="s">
        <v>17</v>
      </c>
      <c r="E300" s="21" t="s">
        <v>18</v>
      </c>
      <c r="F300" s="21" t="s">
        <v>19</v>
      </c>
      <c r="G300" s="21" t="s">
        <v>932</v>
      </c>
      <c r="H300" s="21" t="s">
        <v>938</v>
      </c>
      <c r="I300" s="21" t="s">
        <v>939</v>
      </c>
      <c r="J300" s="21" t="s">
        <v>167</v>
      </c>
      <c r="K300" s="21" t="s">
        <v>940</v>
      </c>
      <c r="L300" s="21" t="s">
        <v>59</v>
      </c>
      <c r="M300" s="21" t="s">
        <v>12</v>
      </c>
      <c r="N300" s="21" t="s">
        <v>25</v>
      </c>
      <c r="O300" s="21" t="s">
        <v>622</v>
      </c>
      <c r="P300" s="21" t="s">
        <v>391</v>
      </c>
      <c r="Q300" s="92">
        <f>_xlfn.XLOOKUP(H300,Tasques!H:H,Tasques!Q:Q)</f>
        <v>180</v>
      </c>
      <c r="R300" s="10"/>
    </row>
    <row r="301" spans="1:18" ht="19.95" customHeight="1" x14ac:dyDescent="0.3">
      <c r="A301" s="9" t="s">
        <v>61</v>
      </c>
      <c r="B301" s="21" t="s">
        <v>930</v>
      </c>
      <c r="C301" s="21" t="s">
        <v>931</v>
      </c>
      <c r="D301" s="21" t="s">
        <v>17</v>
      </c>
      <c r="E301" s="21" t="s">
        <v>18</v>
      </c>
      <c r="F301" s="21" t="s">
        <v>19</v>
      </c>
      <c r="G301" s="21" t="s">
        <v>932</v>
      </c>
      <c r="H301" s="21" t="s">
        <v>941</v>
      </c>
      <c r="I301" s="21" t="s">
        <v>942</v>
      </c>
      <c r="J301" s="21" t="s">
        <v>167</v>
      </c>
      <c r="K301" s="21" t="s">
        <v>940</v>
      </c>
      <c r="L301" s="21" t="s">
        <v>59</v>
      </c>
      <c r="M301" s="21" t="s">
        <v>12</v>
      </c>
      <c r="N301" s="21" t="s">
        <v>25</v>
      </c>
      <c r="O301" s="21" t="s">
        <v>622</v>
      </c>
      <c r="P301" s="21" t="s">
        <v>391</v>
      </c>
      <c r="Q301" s="92">
        <f>_xlfn.XLOOKUP(H301,Tasques!H:H,Tasques!Q:Q)</f>
        <v>180</v>
      </c>
      <c r="R301" s="10"/>
    </row>
    <row r="302" spans="1:18" ht="19.95" customHeight="1" x14ac:dyDescent="0.3">
      <c r="A302" s="9" t="s">
        <v>61</v>
      </c>
      <c r="B302" s="21" t="s">
        <v>930</v>
      </c>
      <c r="C302" s="21" t="s">
        <v>931</v>
      </c>
      <c r="D302" s="21" t="s">
        <v>17</v>
      </c>
      <c r="E302" s="21" t="s">
        <v>18</v>
      </c>
      <c r="F302" s="21" t="s">
        <v>19</v>
      </c>
      <c r="G302" s="21" t="s">
        <v>932</v>
      </c>
      <c r="H302" s="21" t="s">
        <v>943</v>
      </c>
      <c r="I302" s="21" t="s">
        <v>944</v>
      </c>
      <c r="J302" s="21" t="s">
        <v>167</v>
      </c>
      <c r="K302" s="21" t="s">
        <v>935</v>
      </c>
      <c r="L302" s="21" t="s">
        <v>59</v>
      </c>
      <c r="M302" s="21" t="s">
        <v>12</v>
      </c>
      <c r="N302" s="21" t="s">
        <v>25</v>
      </c>
      <c r="O302" s="21" t="s">
        <v>622</v>
      </c>
      <c r="P302" s="21" t="s">
        <v>391</v>
      </c>
      <c r="Q302" s="92">
        <f>_xlfn.XLOOKUP(H302,Tasques!H:H,Tasques!Q:Q)</f>
        <v>600</v>
      </c>
      <c r="R302" s="10"/>
    </row>
    <row r="303" spans="1:18" ht="19.95" customHeight="1" x14ac:dyDescent="0.3">
      <c r="A303" s="9" t="s">
        <v>61</v>
      </c>
      <c r="B303" s="21" t="s">
        <v>930</v>
      </c>
      <c r="C303" s="21" t="s">
        <v>931</v>
      </c>
      <c r="D303" s="21" t="s">
        <v>17</v>
      </c>
      <c r="E303" s="21" t="s">
        <v>18</v>
      </c>
      <c r="F303" s="21" t="s">
        <v>19</v>
      </c>
      <c r="G303" s="21" t="s">
        <v>932</v>
      </c>
      <c r="H303" s="21" t="s">
        <v>945</v>
      </c>
      <c r="I303" s="21" t="s">
        <v>946</v>
      </c>
      <c r="J303" s="21" t="s">
        <v>167</v>
      </c>
      <c r="K303" s="21" t="s">
        <v>935</v>
      </c>
      <c r="L303" s="21" t="s">
        <v>59</v>
      </c>
      <c r="M303" s="21" t="s">
        <v>12</v>
      </c>
      <c r="N303" s="21" t="s">
        <v>25</v>
      </c>
      <c r="O303" s="21" t="s">
        <v>622</v>
      </c>
      <c r="P303" s="21" t="s">
        <v>391</v>
      </c>
      <c r="Q303" s="92">
        <f>_xlfn.XLOOKUP(H303,Tasques!H:H,Tasques!Q:Q)</f>
        <v>600</v>
      </c>
      <c r="R303" s="10"/>
    </row>
    <row r="304" spans="1:18" ht="19.95" customHeight="1" x14ac:dyDescent="0.3">
      <c r="A304" s="9" t="s">
        <v>61</v>
      </c>
      <c r="B304" s="21" t="s">
        <v>930</v>
      </c>
      <c r="C304" s="21" t="s">
        <v>931</v>
      </c>
      <c r="D304" s="21" t="s">
        <v>17</v>
      </c>
      <c r="E304" s="21" t="s">
        <v>18</v>
      </c>
      <c r="F304" s="21" t="s">
        <v>19</v>
      </c>
      <c r="G304" s="21" t="s">
        <v>932</v>
      </c>
      <c r="H304" s="21" t="s">
        <v>947</v>
      </c>
      <c r="I304" s="21" t="s">
        <v>948</v>
      </c>
      <c r="J304" s="21" t="s">
        <v>167</v>
      </c>
      <c r="K304" s="21" t="s">
        <v>168</v>
      </c>
      <c r="L304" s="21" t="s">
        <v>59</v>
      </c>
      <c r="M304" s="21" t="s">
        <v>12</v>
      </c>
      <c r="N304" s="21" t="s">
        <v>25</v>
      </c>
      <c r="O304" s="21" t="s">
        <v>622</v>
      </c>
      <c r="P304" s="21" t="s">
        <v>391</v>
      </c>
      <c r="Q304" s="92">
        <f>_xlfn.XLOOKUP(H304,Tasques!H:H,Tasques!Q:Q)</f>
        <v>600</v>
      </c>
      <c r="R304" s="10"/>
    </row>
    <row r="305" spans="1:18" ht="19.95" customHeight="1" x14ac:dyDescent="0.3">
      <c r="A305" s="9" t="s">
        <v>61</v>
      </c>
      <c r="B305" s="21" t="s">
        <v>930</v>
      </c>
      <c r="C305" s="21" t="s">
        <v>931</v>
      </c>
      <c r="D305" s="21" t="s">
        <v>17</v>
      </c>
      <c r="E305" s="21" t="s">
        <v>18</v>
      </c>
      <c r="F305" s="21" t="s">
        <v>19</v>
      </c>
      <c r="G305" s="21" t="s">
        <v>932</v>
      </c>
      <c r="H305" s="21" t="s">
        <v>949</v>
      </c>
      <c r="I305" s="21" t="s">
        <v>950</v>
      </c>
      <c r="J305" s="21" t="s">
        <v>167</v>
      </c>
      <c r="K305" s="21" t="s">
        <v>168</v>
      </c>
      <c r="L305" s="21" t="s">
        <v>59</v>
      </c>
      <c r="M305" s="21" t="s">
        <v>12</v>
      </c>
      <c r="N305" s="21" t="s">
        <v>25</v>
      </c>
      <c r="O305" s="21" t="s">
        <v>622</v>
      </c>
      <c r="P305" s="21" t="s">
        <v>391</v>
      </c>
      <c r="Q305" s="92">
        <f>_xlfn.XLOOKUP(H305,Tasques!H:H,Tasques!Q:Q)</f>
        <v>600</v>
      </c>
      <c r="R305" s="10"/>
    </row>
    <row r="306" spans="1:18" ht="19.95" customHeight="1" x14ac:dyDescent="0.3">
      <c r="A306" s="9" t="s">
        <v>61</v>
      </c>
      <c r="B306" s="21" t="s">
        <v>930</v>
      </c>
      <c r="C306" s="21" t="s">
        <v>931</v>
      </c>
      <c r="D306" s="21" t="s">
        <v>17</v>
      </c>
      <c r="E306" s="21" t="s">
        <v>18</v>
      </c>
      <c r="F306" s="21" t="s">
        <v>19</v>
      </c>
      <c r="G306" s="21" t="s">
        <v>932</v>
      </c>
      <c r="H306" s="21" t="s">
        <v>951</v>
      </c>
      <c r="I306" s="21" t="s">
        <v>952</v>
      </c>
      <c r="J306" s="21" t="s">
        <v>167</v>
      </c>
      <c r="K306" s="21" t="s">
        <v>168</v>
      </c>
      <c r="L306" s="21" t="s">
        <v>59</v>
      </c>
      <c r="M306" s="21" t="s">
        <v>12</v>
      </c>
      <c r="N306" s="21" t="s">
        <v>25</v>
      </c>
      <c r="O306" s="21" t="s">
        <v>622</v>
      </c>
      <c r="P306" s="21" t="s">
        <v>391</v>
      </c>
      <c r="Q306" s="92">
        <f>_xlfn.XLOOKUP(H306,Tasques!H:H,Tasques!Q:Q)</f>
        <v>600</v>
      </c>
      <c r="R306" s="10"/>
    </row>
    <row r="307" spans="1:18" ht="19.95" customHeight="1" x14ac:dyDescent="0.3">
      <c r="A307" s="9" t="s">
        <v>61</v>
      </c>
      <c r="B307" s="21" t="s">
        <v>930</v>
      </c>
      <c r="C307" s="21" t="s">
        <v>931</v>
      </c>
      <c r="D307" s="21" t="s">
        <v>17</v>
      </c>
      <c r="E307" s="21" t="s">
        <v>18</v>
      </c>
      <c r="F307" s="21" t="s">
        <v>19</v>
      </c>
      <c r="G307" s="21" t="s">
        <v>932</v>
      </c>
      <c r="H307" s="21" t="s">
        <v>953</v>
      </c>
      <c r="I307" s="21" t="s">
        <v>954</v>
      </c>
      <c r="J307" s="21" t="s">
        <v>167</v>
      </c>
      <c r="K307" s="21" t="s">
        <v>168</v>
      </c>
      <c r="L307" s="21" t="s">
        <v>59</v>
      </c>
      <c r="M307" s="21" t="s">
        <v>12</v>
      </c>
      <c r="N307" s="21" t="s">
        <v>25</v>
      </c>
      <c r="O307" s="21" t="s">
        <v>622</v>
      </c>
      <c r="P307" s="21" t="s">
        <v>391</v>
      </c>
      <c r="Q307" s="92">
        <f>_xlfn.XLOOKUP(H307,Tasques!H:H,Tasques!Q:Q)</f>
        <v>600</v>
      </c>
      <c r="R307" s="10"/>
    </row>
    <row r="308" spans="1:18" ht="19.95" customHeight="1" x14ac:dyDescent="0.3">
      <c r="A308" s="3" t="s">
        <v>61</v>
      </c>
      <c r="B308" s="16" t="s">
        <v>955</v>
      </c>
      <c r="C308" s="16" t="s">
        <v>956</v>
      </c>
      <c r="D308" s="16" t="s">
        <v>17</v>
      </c>
      <c r="E308" s="16" t="s">
        <v>18</v>
      </c>
      <c r="F308" s="16" t="s">
        <v>19</v>
      </c>
      <c r="G308" s="16" t="s">
        <v>957</v>
      </c>
      <c r="H308" s="16" t="s">
        <v>958</v>
      </c>
      <c r="I308" s="16" t="s">
        <v>959</v>
      </c>
      <c r="J308" s="16" t="s">
        <v>167</v>
      </c>
      <c r="K308" s="16" t="s">
        <v>935</v>
      </c>
      <c r="L308" s="16" t="s">
        <v>70</v>
      </c>
      <c r="M308" s="16" t="s">
        <v>12</v>
      </c>
      <c r="N308" s="16" t="s">
        <v>25</v>
      </c>
      <c r="O308" s="16" t="s">
        <v>622</v>
      </c>
      <c r="P308" s="16" t="s">
        <v>391</v>
      </c>
      <c r="Q308" s="91">
        <f>_xlfn.XLOOKUP(H308,Tasques!H:H,Tasques!Q:Q)</f>
        <v>180</v>
      </c>
      <c r="R308" s="6"/>
    </row>
    <row r="309" spans="1:18" ht="19.95" customHeight="1" x14ac:dyDescent="0.3">
      <c r="A309" s="3" t="s">
        <v>61</v>
      </c>
      <c r="B309" s="16" t="s">
        <v>955</v>
      </c>
      <c r="C309" s="16" t="s">
        <v>956</v>
      </c>
      <c r="D309" s="16" t="s">
        <v>17</v>
      </c>
      <c r="E309" s="16" t="s">
        <v>18</v>
      </c>
      <c r="F309" s="16" t="s">
        <v>19</v>
      </c>
      <c r="G309" s="16" t="s">
        <v>957</v>
      </c>
      <c r="H309" s="16" t="s">
        <v>960</v>
      </c>
      <c r="I309" s="16" t="s">
        <v>961</v>
      </c>
      <c r="J309" s="16" t="s">
        <v>167</v>
      </c>
      <c r="K309" s="16" t="s">
        <v>940</v>
      </c>
      <c r="L309" s="16" t="s">
        <v>70</v>
      </c>
      <c r="M309" s="16" t="s">
        <v>12</v>
      </c>
      <c r="N309" s="16" t="s">
        <v>25</v>
      </c>
      <c r="O309" s="16" t="s">
        <v>622</v>
      </c>
      <c r="P309" s="16" t="s">
        <v>391</v>
      </c>
      <c r="Q309" s="91">
        <f>_xlfn.XLOOKUP(H309,Tasques!H:H,Tasques!Q:Q)</f>
        <v>180</v>
      </c>
      <c r="R309" s="6"/>
    </row>
    <row r="310" spans="1:18" ht="19.95" customHeight="1" x14ac:dyDescent="0.3">
      <c r="A310" s="3" t="s">
        <v>61</v>
      </c>
      <c r="B310" s="16" t="s">
        <v>955</v>
      </c>
      <c r="C310" s="16" t="s">
        <v>956</v>
      </c>
      <c r="D310" s="16" t="s">
        <v>17</v>
      </c>
      <c r="E310" s="16" t="s">
        <v>18</v>
      </c>
      <c r="F310" s="16" t="s">
        <v>19</v>
      </c>
      <c r="G310" s="16" t="s">
        <v>957</v>
      </c>
      <c r="H310" s="16" t="s">
        <v>962</v>
      </c>
      <c r="I310" s="16" t="s">
        <v>963</v>
      </c>
      <c r="J310" s="16" t="s">
        <v>167</v>
      </c>
      <c r="K310" s="16" t="s">
        <v>940</v>
      </c>
      <c r="L310" s="16" t="s">
        <v>70</v>
      </c>
      <c r="M310" s="16" t="s">
        <v>12</v>
      </c>
      <c r="N310" s="16" t="s">
        <v>25</v>
      </c>
      <c r="O310" s="16" t="s">
        <v>622</v>
      </c>
      <c r="P310" s="16" t="s">
        <v>391</v>
      </c>
      <c r="Q310" s="91">
        <f>_xlfn.XLOOKUP(H310,Tasques!H:H,Tasques!Q:Q)</f>
        <v>180</v>
      </c>
      <c r="R310" s="6"/>
    </row>
    <row r="311" spans="1:18" ht="19.95" customHeight="1" x14ac:dyDescent="0.3">
      <c r="A311" s="3" t="s">
        <v>61</v>
      </c>
      <c r="B311" s="16" t="s">
        <v>955</v>
      </c>
      <c r="C311" s="16" t="s">
        <v>956</v>
      </c>
      <c r="D311" s="16" t="s">
        <v>17</v>
      </c>
      <c r="E311" s="16" t="s">
        <v>18</v>
      </c>
      <c r="F311" s="16" t="s">
        <v>19</v>
      </c>
      <c r="G311" s="16" t="s">
        <v>957</v>
      </c>
      <c r="H311" s="16" t="s">
        <v>964</v>
      </c>
      <c r="I311" s="16" t="s">
        <v>965</v>
      </c>
      <c r="J311" s="16" t="s">
        <v>167</v>
      </c>
      <c r="K311" s="16" t="s">
        <v>168</v>
      </c>
      <c r="L311" s="16" t="s">
        <v>70</v>
      </c>
      <c r="M311" s="16" t="s">
        <v>12</v>
      </c>
      <c r="N311" s="16" t="s">
        <v>25</v>
      </c>
      <c r="O311" s="16" t="s">
        <v>622</v>
      </c>
      <c r="P311" s="16" t="s">
        <v>391</v>
      </c>
      <c r="Q311" s="91">
        <f>_xlfn.XLOOKUP(H311,Tasques!H:H,Tasques!Q:Q)</f>
        <v>180</v>
      </c>
      <c r="R311" s="6"/>
    </row>
    <row r="312" spans="1:18" ht="19.95" customHeight="1" x14ac:dyDescent="0.3">
      <c r="A312" s="3" t="s">
        <v>61</v>
      </c>
      <c r="B312" s="16" t="s">
        <v>955</v>
      </c>
      <c r="C312" s="16" t="s">
        <v>956</v>
      </c>
      <c r="D312" s="16" t="s">
        <v>17</v>
      </c>
      <c r="E312" s="16" t="s">
        <v>18</v>
      </c>
      <c r="F312" s="16" t="s">
        <v>19</v>
      </c>
      <c r="G312" s="16" t="s">
        <v>957</v>
      </c>
      <c r="H312" s="16" t="s">
        <v>966</v>
      </c>
      <c r="I312" s="16" t="s">
        <v>967</v>
      </c>
      <c r="J312" s="16" t="s">
        <v>167</v>
      </c>
      <c r="K312" s="16" t="s">
        <v>935</v>
      </c>
      <c r="L312" s="16" t="s">
        <v>70</v>
      </c>
      <c r="M312" s="16" t="s">
        <v>12</v>
      </c>
      <c r="N312" s="16" t="s">
        <v>25</v>
      </c>
      <c r="O312" s="16" t="s">
        <v>622</v>
      </c>
      <c r="P312" s="16" t="s">
        <v>391</v>
      </c>
      <c r="Q312" s="91">
        <f>_xlfn.XLOOKUP(H312,Tasques!H:H,Tasques!Q:Q)</f>
        <v>300</v>
      </c>
      <c r="R312" s="6"/>
    </row>
    <row r="313" spans="1:18" ht="19.95" customHeight="1" x14ac:dyDescent="0.3">
      <c r="A313" s="3" t="s">
        <v>61</v>
      </c>
      <c r="B313" s="16" t="s">
        <v>955</v>
      </c>
      <c r="C313" s="16" t="s">
        <v>956</v>
      </c>
      <c r="D313" s="16" t="s">
        <v>17</v>
      </c>
      <c r="E313" s="16" t="s">
        <v>18</v>
      </c>
      <c r="F313" s="16" t="s">
        <v>19</v>
      </c>
      <c r="G313" s="16" t="s">
        <v>957</v>
      </c>
      <c r="H313" s="16" t="s">
        <v>968</v>
      </c>
      <c r="I313" s="16" t="s">
        <v>969</v>
      </c>
      <c r="J313" s="16" t="s">
        <v>167</v>
      </c>
      <c r="K313" s="16" t="s">
        <v>935</v>
      </c>
      <c r="L313" s="16" t="s">
        <v>70</v>
      </c>
      <c r="M313" s="16" t="s">
        <v>12</v>
      </c>
      <c r="N313" s="16" t="s">
        <v>25</v>
      </c>
      <c r="O313" s="16" t="s">
        <v>622</v>
      </c>
      <c r="P313" s="16" t="s">
        <v>391</v>
      </c>
      <c r="Q313" s="91">
        <f>_xlfn.XLOOKUP(H313,Tasques!H:H,Tasques!Q:Q)</f>
        <v>300</v>
      </c>
      <c r="R313" s="6"/>
    </row>
    <row r="314" spans="1:18" ht="19.95" customHeight="1" x14ac:dyDescent="0.3">
      <c r="A314" s="3" t="s">
        <v>61</v>
      </c>
      <c r="B314" s="16" t="s">
        <v>955</v>
      </c>
      <c r="C314" s="16" t="s">
        <v>956</v>
      </c>
      <c r="D314" s="16" t="s">
        <v>17</v>
      </c>
      <c r="E314" s="16" t="s">
        <v>18</v>
      </c>
      <c r="F314" s="16" t="s">
        <v>19</v>
      </c>
      <c r="G314" s="16" t="s">
        <v>957</v>
      </c>
      <c r="H314" s="16" t="s">
        <v>970</v>
      </c>
      <c r="I314" s="16" t="s">
        <v>971</v>
      </c>
      <c r="J314" s="16" t="s">
        <v>167</v>
      </c>
      <c r="K314" s="16" t="s">
        <v>935</v>
      </c>
      <c r="L314" s="16" t="s">
        <v>70</v>
      </c>
      <c r="M314" s="16" t="s">
        <v>12</v>
      </c>
      <c r="N314" s="16" t="s">
        <v>25</v>
      </c>
      <c r="O314" s="16" t="s">
        <v>622</v>
      </c>
      <c r="P314" s="16" t="s">
        <v>391</v>
      </c>
      <c r="Q314" s="91">
        <f>_xlfn.XLOOKUP(H314,Tasques!H:H,Tasques!Q:Q)</f>
        <v>300</v>
      </c>
      <c r="R314" s="6"/>
    </row>
    <row r="315" spans="1:18" ht="19.95" customHeight="1" x14ac:dyDescent="0.3">
      <c r="A315" s="3" t="s">
        <v>61</v>
      </c>
      <c r="B315" s="16" t="s">
        <v>955</v>
      </c>
      <c r="C315" s="16" t="s">
        <v>956</v>
      </c>
      <c r="D315" s="16" t="s">
        <v>17</v>
      </c>
      <c r="E315" s="16" t="s">
        <v>18</v>
      </c>
      <c r="F315" s="16" t="s">
        <v>19</v>
      </c>
      <c r="G315" s="16" t="s">
        <v>957</v>
      </c>
      <c r="H315" s="16" t="s">
        <v>972</v>
      </c>
      <c r="I315" s="16" t="s">
        <v>973</v>
      </c>
      <c r="J315" s="16" t="s">
        <v>167</v>
      </c>
      <c r="K315" s="16" t="s">
        <v>168</v>
      </c>
      <c r="L315" s="16" t="s">
        <v>70</v>
      </c>
      <c r="M315" s="16" t="s">
        <v>12</v>
      </c>
      <c r="N315" s="16" t="s">
        <v>25</v>
      </c>
      <c r="O315" s="16" t="s">
        <v>622</v>
      </c>
      <c r="P315" s="16" t="s">
        <v>391</v>
      </c>
      <c r="Q315" s="91">
        <f>_xlfn.XLOOKUP(H315,Tasques!H:H,Tasques!Q:Q)</f>
        <v>180</v>
      </c>
      <c r="R315" s="6"/>
    </row>
    <row r="316" spans="1:18" ht="19.95" customHeight="1" x14ac:dyDescent="0.3">
      <c r="A316" s="3" t="s">
        <v>61</v>
      </c>
      <c r="B316" s="16" t="s">
        <v>955</v>
      </c>
      <c r="C316" s="16" t="s">
        <v>956</v>
      </c>
      <c r="D316" s="16" t="s">
        <v>17</v>
      </c>
      <c r="E316" s="16" t="s">
        <v>18</v>
      </c>
      <c r="F316" s="16" t="s">
        <v>19</v>
      </c>
      <c r="G316" s="16" t="s">
        <v>957</v>
      </c>
      <c r="H316" s="16" t="s">
        <v>974</v>
      </c>
      <c r="I316" s="16" t="s">
        <v>975</v>
      </c>
      <c r="J316" s="16" t="s">
        <v>167</v>
      </c>
      <c r="K316" s="16" t="s">
        <v>168</v>
      </c>
      <c r="L316" s="16" t="s">
        <v>70</v>
      </c>
      <c r="M316" s="16" t="s">
        <v>12</v>
      </c>
      <c r="N316" s="16" t="s">
        <v>25</v>
      </c>
      <c r="O316" s="16" t="s">
        <v>622</v>
      </c>
      <c r="P316" s="16" t="s">
        <v>391</v>
      </c>
      <c r="Q316" s="91">
        <f>_xlfn.XLOOKUP(H316,Tasques!H:H,Tasques!Q:Q)</f>
        <v>300</v>
      </c>
      <c r="R316" s="6"/>
    </row>
    <row r="317" spans="1:18" ht="19.95" customHeight="1" x14ac:dyDescent="0.3">
      <c r="A317" s="3" t="s">
        <v>61</v>
      </c>
      <c r="B317" s="16" t="s">
        <v>955</v>
      </c>
      <c r="C317" s="16" t="s">
        <v>956</v>
      </c>
      <c r="D317" s="16" t="s">
        <v>17</v>
      </c>
      <c r="E317" s="16" t="s">
        <v>18</v>
      </c>
      <c r="F317" s="16" t="s">
        <v>19</v>
      </c>
      <c r="G317" s="16" t="s">
        <v>957</v>
      </c>
      <c r="H317" s="16" t="s">
        <v>976</v>
      </c>
      <c r="I317" s="16" t="s">
        <v>977</v>
      </c>
      <c r="J317" s="16" t="s">
        <v>23</v>
      </c>
      <c r="K317" s="16"/>
      <c r="L317" s="16" t="s">
        <v>70</v>
      </c>
      <c r="M317" s="16" t="s">
        <v>12</v>
      </c>
      <c r="N317" s="16" t="s">
        <v>25</v>
      </c>
      <c r="O317" s="16" t="s">
        <v>622</v>
      </c>
      <c r="P317" s="16" t="s">
        <v>391</v>
      </c>
      <c r="Q317" s="91">
        <f>_xlfn.XLOOKUP(H317,Tasques!H:H,Tasques!Q:Q)</f>
        <v>300</v>
      </c>
      <c r="R317" s="6"/>
    </row>
    <row r="318" spans="1:18" ht="19.95" customHeight="1" x14ac:dyDescent="0.3">
      <c r="A318" s="9" t="s">
        <v>61</v>
      </c>
      <c r="B318" s="21" t="s">
        <v>978</v>
      </c>
      <c r="C318" s="21" t="s">
        <v>979</v>
      </c>
      <c r="D318" s="21" t="s">
        <v>17</v>
      </c>
      <c r="E318" s="21" t="s">
        <v>39</v>
      </c>
      <c r="F318" s="21" t="s">
        <v>40</v>
      </c>
      <c r="G318" s="21" t="s">
        <v>980</v>
      </c>
      <c r="H318" s="21" t="s">
        <v>981</v>
      </c>
      <c r="I318" s="21" t="s">
        <v>982</v>
      </c>
      <c r="J318" s="21" t="s">
        <v>167</v>
      </c>
      <c r="K318" s="21" t="s">
        <v>935</v>
      </c>
      <c r="L318" s="21" t="s">
        <v>70</v>
      </c>
      <c r="M318" s="21" t="s">
        <v>12</v>
      </c>
      <c r="N318" s="21" t="s">
        <v>25</v>
      </c>
      <c r="O318" s="21" t="s">
        <v>622</v>
      </c>
      <c r="P318" s="21" t="s">
        <v>391</v>
      </c>
      <c r="Q318" s="92">
        <f>_xlfn.XLOOKUP(H318,Tasques!H:H,Tasques!Q:Q)</f>
        <v>111</v>
      </c>
      <c r="R318" s="10"/>
    </row>
    <row r="319" spans="1:18" ht="19.95" customHeight="1" x14ac:dyDescent="0.3">
      <c r="A319" s="9" t="s">
        <v>61</v>
      </c>
      <c r="B319" s="21" t="s">
        <v>978</v>
      </c>
      <c r="C319" s="21" t="s">
        <v>979</v>
      </c>
      <c r="D319" s="21" t="s">
        <v>17</v>
      </c>
      <c r="E319" s="21" t="s">
        <v>39</v>
      </c>
      <c r="F319" s="21" t="s">
        <v>40</v>
      </c>
      <c r="G319" s="21" t="s">
        <v>980</v>
      </c>
      <c r="H319" s="21" t="s">
        <v>983</v>
      </c>
      <c r="I319" s="21" t="s">
        <v>984</v>
      </c>
      <c r="J319" s="21" t="s">
        <v>167</v>
      </c>
      <c r="K319" s="21" t="s">
        <v>935</v>
      </c>
      <c r="L319" s="21" t="s">
        <v>70</v>
      </c>
      <c r="M319" s="21" t="s">
        <v>12</v>
      </c>
      <c r="N319" s="21" t="s">
        <v>25</v>
      </c>
      <c r="O319" s="21" t="s">
        <v>622</v>
      </c>
      <c r="P319" s="21" t="s">
        <v>391</v>
      </c>
      <c r="Q319" s="92">
        <f>_xlfn.XLOOKUP(H319,Tasques!H:H,Tasques!Q:Q)</f>
        <v>111</v>
      </c>
      <c r="R319" s="10"/>
    </row>
    <row r="320" spans="1:18" ht="19.95" customHeight="1" x14ac:dyDescent="0.3">
      <c r="A320" s="9" t="s">
        <v>61</v>
      </c>
      <c r="B320" s="21" t="s">
        <v>978</v>
      </c>
      <c r="C320" s="21" t="s">
        <v>979</v>
      </c>
      <c r="D320" s="21" t="s">
        <v>17</v>
      </c>
      <c r="E320" s="21" t="s">
        <v>39</v>
      </c>
      <c r="F320" s="21" t="s">
        <v>40</v>
      </c>
      <c r="G320" s="21" t="s">
        <v>980</v>
      </c>
      <c r="H320" s="21" t="s">
        <v>985</v>
      </c>
      <c r="I320" s="21" t="s">
        <v>986</v>
      </c>
      <c r="J320" s="21" t="s">
        <v>167</v>
      </c>
      <c r="K320" s="21" t="s">
        <v>987</v>
      </c>
      <c r="L320" s="21" t="s">
        <v>70</v>
      </c>
      <c r="M320" s="21" t="s">
        <v>12</v>
      </c>
      <c r="N320" s="21" t="s">
        <v>25</v>
      </c>
      <c r="O320" s="21" t="s">
        <v>622</v>
      </c>
      <c r="P320" s="21" t="s">
        <v>391</v>
      </c>
      <c r="Q320" s="92">
        <f>_xlfn.XLOOKUP(H320,Tasques!H:H,Tasques!Q:Q)</f>
        <v>111</v>
      </c>
      <c r="R320" s="10"/>
    </row>
    <row r="321" spans="1:18" ht="19.95" customHeight="1" x14ac:dyDescent="0.3">
      <c r="A321" s="9" t="s">
        <v>61</v>
      </c>
      <c r="B321" s="21" t="s">
        <v>978</v>
      </c>
      <c r="C321" s="21" t="s">
        <v>979</v>
      </c>
      <c r="D321" s="21" t="s">
        <v>17</v>
      </c>
      <c r="E321" s="21" t="s">
        <v>39</v>
      </c>
      <c r="F321" s="21" t="s">
        <v>40</v>
      </c>
      <c r="G321" s="21" t="s">
        <v>980</v>
      </c>
      <c r="H321" s="21" t="s">
        <v>988</v>
      </c>
      <c r="I321" s="21" t="s">
        <v>989</v>
      </c>
      <c r="J321" s="21" t="s">
        <v>167</v>
      </c>
      <c r="K321" s="21" t="s">
        <v>987</v>
      </c>
      <c r="L321" s="21" t="s">
        <v>70</v>
      </c>
      <c r="M321" s="21" t="s">
        <v>12</v>
      </c>
      <c r="N321" s="21" t="s">
        <v>25</v>
      </c>
      <c r="O321" s="21" t="s">
        <v>622</v>
      </c>
      <c r="P321" s="21" t="s">
        <v>391</v>
      </c>
      <c r="Q321" s="92">
        <f>_xlfn.XLOOKUP(H321,Tasques!H:H,Tasques!Q:Q)</f>
        <v>111</v>
      </c>
      <c r="R321" s="10"/>
    </row>
    <row r="322" spans="1:18" ht="19.95" customHeight="1" x14ac:dyDescent="0.3">
      <c r="A322" s="9" t="s">
        <v>61</v>
      </c>
      <c r="B322" s="21" t="s">
        <v>978</v>
      </c>
      <c r="C322" s="21" t="s">
        <v>979</v>
      </c>
      <c r="D322" s="21" t="s">
        <v>17</v>
      </c>
      <c r="E322" s="21" t="s">
        <v>39</v>
      </c>
      <c r="F322" s="21" t="s">
        <v>40</v>
      </c>
      <c r="G322" s="21" t="s">
        <v>980</v>
      </c>
      <c r="H322" s="21" t="s">
        <v>990</v>
      </c>
      <c r="I322" s="21" t="s">
        <v>991</v>
      </c>
      <c r="J322" s="21" t="s">
        <v>167</v>
      </c>
      <c r="K322" s="21" t="s">
        <v>940</v>
      </c>
      <c r="L322" s="21" t="s">
        <v>70</v>
      </c>
      <c r="M322" s="21" t="s">
        <v>12</v>
      </c>
      <c r="N322" s="21" t="s">
        <v>25</v>
      </c>
      <c r="O322" s="21" t="s">
        <v>622</v>
      </c>
      <c r="P322" s="21" t="s">
        <v>391</v>
      </c>
      <c r="Q322" s="92">
        <f>_xlfn.XLOOKUP(H322,Tasques!H:H,Tasques!Q:Q)</f>
        <v>111</v>
      </c>
      <c r="R322" s="10"/>
    </row>
    <row r="323" spans="1:18" ht="19.95" customHeight="1" x14ac:dyDescent="0.3">
      <c r="A323" s="9" t="s">
        <v>61</v>
      </c>
      <c r="B323" s="21" t="s">
        <v>978</v>
      </c>
      <c r="C323" s="21" t="s">
        <v>979</v>
      </c>
      <c r="D323" s="21" t="s">
        <v>17</v>
      </c>
      <c r="E323" s="21" t="s">
        <v>39</v>
      </c>
      <c r="F323" s="21" t="s">
        <v>40</v>
      </c>
      <c r="G323" s="21" t="s">
        <v>980</v>
      </c>
      <c r="H323" s="21" t="s">
        <v>992</v>
      </c>
      <c r="I323" s="21" t="s">
        <v>993</v>
      </c>
      <c r="J323" s="21" t="s">
        <v>167</v>
      </c>
      <c r="K323" s="21" t="s">
        <v>168</v>
      </c>
      <c r="L323" s="21" t="s">
        <v>70</v>
      </c>
      <c r="M323" s="21" t="s">
        <v>12</v>
      </c>
      <c r="N323" s="21" t="s">
        <v>25</v>
      </c>
      <c r="O323" s="21" t="s">
        <v>622</v>
      </c>
      <c r="P323" s="21" t="s">
        <v>391</v>
      </c>
      <c r="Q323" s="92">
        <f>_xlfn.XLOOKUP(H323,Tasques!H:H,Tasques!Q:Q)</f>
        <v>111</v>
      </c>
      <c r="R323" s="10"/>
    </row>
    <row r="324" spans="1:18" ht="19.95" customHeight="1" x14ac:dyDescent="0.3">
      <c r="A324" s="9" t="s">
        <v>61</v>
      </c>
      <c r="B324" s="21" t="s">
        <v>978</v>
      </c>
      <c r="C324" s="21" t="s">
        <v>979</v>
      </c>
      <c r="D324" s="21" t="s">
        <v>17</v>
      </c>
      <c r="E324" s="21" t="s">
        <v>39</v>
      </c>
      <c r="F324" s="21" t="s">
        <v>40</v>
      </c>
      <c r="G324" s="21" t="s">
        <v>980</v>
      </c>
      <c r="H324" s="21" t="s">
        <v>994</v>
      </c>
      <c r="I324" s="21" t="s">
        <v>995</v>
      </c>
      <c r="J324" s="21" t="s">
        <v>167</v>
      </c>
      <c r="K324" s="21" t="s">
        <v>996</v>
      </c>
      <c r="L324" s="21" t="s">
        <v>70</v>
      </c>
      <c r="M324" s="21" t="s">
        <v>12</v>
      </c>
      <c r="N324" s="21" t="s">
        <v>25</v>
      </c>
      <c r="O324" s="21" t="s">
        <v>622</v>
      </c>
      <c r="P324" s="21" t="s">
        <v>391</v>
      </c>
      <c r="Q324" s="92">
        <f>_xlfn.XLOOKUP(H324,Tasques!H:H,Tasques!Q:Q)</f>
        <v>111</v>
      </c>
      <c r="R324" s="10"/>
    </row>
    <row r="325" spans="1:18" ht="19.95" customHeight="1" x14ac:dyDescent="0.3">
      <c r="A325" s="9" t="s">
        <v>61</v>
      </c>
      <c r="B325" s="21" t="s">
        <v>978</v>
      </c>
      <c r="C325" s="21" t="s">
        <v>979</v>
      </c>
      <c r="D325" s="21" t="s">
        <v>17</v>
      </c>
      <c r="E325" s="21" t="s">
        <v>39</v>
      </c>
      <c r="F325" s="21" t="s">
        <v>40</v>
      </c>
      <c r="G325" s="21" t="s">
        <v>980</v>
      </c>
      <c r="H325" s="21" t="s">
        <v>997</v>
      </c>
      <c r="I325" s="21" t="s">
        <v>998</v>
      </c>
      <c r="J325" s="21" t="s">
        <v>167</v>
      </c>
      <c r="K325" s="21" t="s">
        <v>996</v>
      </c>
      <c r="L325" s="21" t="s">
        <v>70</v>
      </c>
      <c r="M325" s="21" t="s">
        <v>12</v>
      </c>
      <c r="N325" s="21" t="s">
        <v>25</v>
      </c>
      <c r="O325" s="21" t="s">
        <v>622</v>
      </c>
      <c r="P325" s="21" t="s">
        <v>391</v>
      </c>
      <c r="Q325" s="92">
        <f>_xlfn.XLOOKUP(H325,Tasques!H:H,Tasques!Q:Q)</f>
        <v>111</v>
      </c>
      <c r="R325" s="10"/>
    </row>
    <row r="326" spans="1:18" ht="19.95" customHeight="1" x14ac:dyDescent="0.3">
      <c r="A326" s="9" t="s">
        <v>61</v>
      </c>
      <c r="B326" s="21" t="s">
        <v>978</v>
      </c>
      <c r="C326" s="21" t="s">
        <v>979</v>
      </c>
      <c r="D326" s="21" t="s">
        <v>17</v>
      </c>
      <c r="E326" s="21" t="s">
        <v>39</v>
      </c>
      <c r="F326" s="21" t="s">
        <v>40</v>
      </c>
      <c r="G326" s="21" t="s">
        <v>980</v>
      </c>
      <c r="H326" s="21" t="s">
        <v>999</v>
      </c>
      <c r="I326" s="21" t="s">
        <v>1000</v>
      </c>
      <c r="J326" s="21" t="s">
        <v>167</v>
      </c>
      <c r="K326" s="21" t="s">
        <v>940</v>
      </c>
      <c r="L326" s="21" t="s">
        <v>70</v>
      </c>
      <c r="M326" s="21" t="s">
        <v>12</v>
      </c>
      <c r="N326" s="21" t="s">
        <v>25</v>
      </c>
      <c r="O326" s="21" t="s">
        <v>622</v>
      </c>
      <c r="P326" s="21" t="s">
        <v>391</v>
      </c>
      <c r="Q326" s="92">
        <f>_xlfn.XLOOKUP(H326,Tasques!H:H,Tasques!Q:Q)</f>
        <v>111</v>
      </c>
      <c r="R326" s="10"/>
    </row>
    <row r="327" spans="1:18" ht="19.95" customHeight="1" x14ac:dyDescent="0.3">
      <c r="A327" s="9" t="s">
        <v>61</v>
      </c>
      <c r="B327" s="21" t="s">
        <v>978</v>
      </c>
      <c r="C327" s="21" t="s">
        <v>979</v>
      </c>
      <c r="D327" s="21" t="s">
        <v>17</v>
      </c>
      <c r="E327" s="21" t="s">
        <v>39</v>
      </c>
      <c r="F327" s="21" t="s">
        <v>40</v>
      </c>
      <c r="G327" s="21" t="s">
        <v>980</v>
      </c>
      <c r="H327" s="21" t="s">
        <v>1001</v>
      </c>
      <c r="I327" s="21" t="s">
        <v>1002</v>
      </c>
      <c r="J327" s="21" t="s">
        <v>167</v>
      </c>
      <c r="K327" s="21" t="s">
        <v>935</v>
      </c>
      <c r="L327" s="21" t="s">
        <v>70</v>
      </c>
      <c r="M327" s="21" t="s">
        <v>12</v>
      </c>
      <c r="N327" s="21" t="s">
        <v>25</v>
      </c>
      <c r="O327" s="21" t="s">
        <v>622</v>
      </c>
      <c r="P327" s="21" t="s">
        <v>391</v>
      </c>
      <c r="Q327" s="92">
        <f>_xlfn.XLOOKUP(H327,Tasques!H:H,Tasques!Q:Q)</f>
        <v>111</v>
      </c>
      <c r="R327" s="10"/>
    </row>
    <row r="328" spans="1:18" ht="19.95" customHeight="1" x14ac:dyDescent="0.3">
      <c r="A328" s="9" t="s">
        <v>61</v>
      </c>
      <c r="B328" s="21" t="s">
        <v>978</v>
      </c>
      <c r="C328" s="21" t="s">
        <v>979</v>
      </c>
      <c r="D328" s="21" t="s">
        <v>17</v>
      </c>
      <c r="E328" s="21" t="s">
        <v>39</v>
      </c>
      <c r="F328" s="21" t="s">
        <v>40</v>
      </c>
      <c r="G328" s="21" t="s">
        <v>980</v>
      </c>
      <c r="H328" s="21" t="s">
        <v>1003</v>
      </c>
      <c r="I328" s="21" t="s">
        <v>1004</v>
      </c>
      <c r="J328" s="21" t="s">
        <v>167</v>
      </c>
      <c r="K328" s="21" t="s">
        <v>935</v>
      </c>
      <c r="L328" s="21" t="s">
        <v>70</v>
      </c>
      <c r="M328" s="21" t="s">
        <v>12</v>
      </c>
      <c r="N328" s="21" t="s">
        <v>25</v>
      </c>
      <c r="O328" s="21" t="s">
        <v>622</v>
      </c>
      <c r="P328" s="21" t="s">
        <v>391</v>
      </c>
      <c r="Q328" s="92">
        <f>_xlfn.XLOOKUP(H328,Tasques!H:H,Tasques!Q:Q)</f>
        <v>111</v>
      </c>
      <c r="R328" s="10"/>
    </row>
    <row r="329" spans="1:18" ht="19.95" customHeight="1" x14ac:dyDescent="0.3">
      <c r="A329" s="9" t="s">
        <v>61</v>
      </c>
      <c r="B329" s="21" t="s">
        <v>978</v>
      </c>
      <c r="C329" s="21" t="s">
        <v>979</v>
      </c>
      <c r="D329" s="21" t="s">
        <v>17</v>
      </c>
      <c r="E329" s="21" t="s">
        <v>39</v>
      </c>
      <c r="F329" s="21" t="s">
        <v>40</v>
      </c>
      <c r="G329" s="21" t="s">
        <v>980</v>
      </c>
      <c r="H329" s="21" t="s">
        <v>1005</v>
      </c>
      <c r="I329" s="21" t="s">
        <v>1006</v>
      </c>
      <c r="J329" s="21" t="s">
        <v>167</v>
      </c>
      <c r="K329" s="21" t="s">
        <v>935</v>
      </c>
      <c r="L329" s="21" t="s">
        <v>70</v>
      </c>
      <c r="M329" s="21" t="s">
        <v>12</v>
      </c>
      <c r="N329" s="21" t="s">
        <v>25</v>
      </c>
      <c r="O329" s="21" t="s">
        <v>622</v>
      </c>
      <c r="P329" s="21" t="s">
        <v>391</v>
      </c>
      <c r="Q329" s="92">
        <f>_xlfn.XLOOKUP(H329,Tasques!H:H,Tasques!Q:Q)</f>
        <v>111</v>
      </c>
      <c r="R329" s="10"/>
    </row>
    <row r="330" spans="1:18" ht="19.95" customHeight="1" x14ac:dyDescent="0.3">
      <c r="A330" s="9" t="s">
        <v>61</v>
      </c>
      <c r="B330" s="21" t="s">
        <v>978</v>
      </c>
      <c r="C330" s="21" t="s">
        <v>979</v>
      </c>
      <c r="D330" s="21" t="s">
        <v>17</v>
      </c>
      <c r="E330" s="21" t="s">
        <v>39</v>
      </c>
      <c r="F330" s="21" t="s">
        <v>40</v>
      </c>
      <c r="G330" s="21" t="s">
        <v>980</v>
      </c>
      <c r="H330" s="21" t="s">
        <v>1007</v>
      </c>
      <c r="I330" s="21" t="s">
        <v>1008</v>
      </c>
      <c r="J330" s="21" t="s">
        <v>167</v>
      </c>
      <c r="K330" s="21" t="s">
        <v>935</v>
      </c>
      <c r="L330" s="21" t="s">
        <v>70</v>
      </c>
      <c r="M330" s="21" t="s">
        <v>12</v>
      </c>
      <c r="N330" s="21" t="s">
        <v>25</v>
      </c>
      <c r="O330" s="21" t="s">
        <v>622</v>
      </c>
      <c r="P330" s="21" t="s">
        <v>391</v>
      </c>
      <c r="Q330" s="92">
        <f>_xlfn.XLOOKUP(H330,Tasques!H:H,Tasques!Q:Q)</f>
        <v>111</v>
      </c>
      <c r="R330" s="10"/>
    </row>
    <row r="331" spans="1:18" ht="19.95" customHeight="1" x14ac:dyDescent="0.3">
      <c r="A331" s="9" t="s">
        <v>61</v>
      </c>
      <c r="B331" s="21" t="s">
        <v>978</v>
      </c>
      <c r="C331" s="21" t="s">
        <v>979</v>
      </c>
      <c r="D331" s="21" t="s">
        <v>17</v>
      </c>
      <c r="E331" s="21" t="s">
        <v>43</v>
      </c>
      <c r="F331" s="21" t="s">
        <v>44</v>
      </c>
      <c r="G331" s="21" t="s">
        <v>1009</v>
      </c>
      <c r="H331" s="21" t="s">
        <v>1010</v>
      </c>
      <c r="I331" s="21" t="s">
        <v>991</v>
      </c>
      <c r="J331" s="21" t="s">
        <v>167</v>
      </c>
      <c r="K331" s="21" t="s">
        <v>940</v>
      </c>
      <c r="L331" s="21" t="s">
        <v>70</v>
      </c>
      <c r="M331" s="21" t="s">
        <v>12</v>
      </c>
      <c r="N331" s="21" t="s">
        <v>25</v>
      </c>
      <c r="O331" s="21" t="s">
        <v>622</v>
      </c>
      <c r="P331" s="21" t="s">
        <v>391</v>
      </c>
      <c r="Q331" s="92">
        <f>_xlfn.XLOOKUP(H331,Tasques!H:H,Tasques!Q:Q)</f>
        <v>111</v>
      </c>
      <c r="R331" s="10"/>
    </row>
    <row r="332" spans="1:18" ht="19.95" customHeight="1" x14ac:dyDescent="0.3">
      <c r="A332" s="9" t="s">
        <v>61</v>
      </c>
      <c r="B332" s="21" t="s">
        <v>978</v>
      </c>
      <c r="C332" s="21" t="s">
        <v>979</v>
      </c>
      <c r="D332" s="21" t="s">
        <v>17</v>
      </c>
      <c r="E332" s="21" t="s">
        <v>43</v>
      </c>
      <c r="F332" s="21" t="s">
        <v>44</v>
      </c>
      <c r="G332" s="21" t="s">
        <v>1009</v>
      </c>
      <c r="H332" s="21" t="s">
        <v>1011</v>
      </c>
      <c r="I332" s="21" t="s">
        <v>1000</v>
      </c>
      <c r="J332" s="21" t="s">
        <v>167</v>
      </c>
      <c r="K332" s="21" t="s">
        <v>940</v>
      </c>
      <c r="L332" s="21" t="s">
        <v>70</v>
      </c>
      <c r="M332" s="21" t="s">
        <v>12</v>
      </c>
      <c r="N332" s="21" t="s">
        <v>25</v>
      </c>
      <c r="O332" s="21" t="s">
        <v>622</v>
      </c>
      <c r="P332" s="21" t="s">
        <v>391</v>
      </c>
      <c r="Q332" s="92">
        <f>_xlfn.XLOOKUP(H332,Tasques!H:H,Tasques!Q:Q)</f>
        <v>111</v>
      </c>
      <c r="R332" s="10"/>
    </row>
    <row r="333" spans="1:18" ht="19.95" customHeight="1" x14ac:dyDescent="0.3">
      <c r="A333" s="9" t="s">
        <v>61</v>
      </c>
      <c r="B333" s="21" t="s">
        <v>978</v>
      </c>
      <c r="C333" s="21" t="s">
        <v>979</v>
      </c>
      <c r="D333" s="21" t="s">
        <v>17</v>
      </c>
      <c r="E333" s="21" t="s">
        <v>43</v>
      </c>
      <c r="F333" s="21" t="s">
        <v>44</v>
      </c>
      <c r="G333" s="21" t="s">
        <v>1009</v>
      </c>
      <c r="H333" s="21" t="s">
        <v>1012</v>
      </c>
      <c r="I333" s="21" t="s">
        <v>982</v>
      </c>
      <c r="J333" s="21" t="s">
        <v>167</v>
      </c>
      <c r="K333" s="21" t="s">
        <v>935</v>
      </c>
      <c r="L333" s="21" t="s">
        <v>70</v>
      </c>
      <c r="M333" s="21" t="s">
        <v>12</v>
      </c>
      <c r="N333" s="21" t="s">
        <v>25</v>
      </c>
      <c r="O333" s="21" t="s">
        <v>622</v>
      </c>
      <c r="P333" s="21" t="s">
        <v>391</v>
      </c>
      <c r="Q333" s="92">
        <f>_xlfn.XLOOKUP(H333,Tasques!H:H,Tasques!Q:Q)</f>
        <v>111</v>
      </c>
      <c r="R333" s="10"/>
    </row>
    <row r="334" spans="1:18" ht="19.95" customHeight="1" x14ac:dyDescent="0.3">
      <c r="A334" s="9" t="s">
        <v>61</v>
      </c>
      <c r="B334" s="21" t="s">
        <v>978</v>
      </c>
      <c r="C334" s="21" t="s">
        <v>979</v>
      </c>
      <c r="D334" s="21" t="s">
        <v>17</v>
      </c>
      <c r="E334" s="21" t="s">
        <v>43</v>
      </c>
      <c r="F334" s="21" t="s">
        <v>44</v>
      </c>
      <c r="G334" s="21" t="s">
        <v>1009</v>
      </c>
      <c r="H334" s="21" t="s">
        <v>1013</v>
      </c>
      <c r="I334" s="21" t="s">
        <v>984</v>
      </c>
      <c r="J334" s="21" t="s">
        <v>167</v>
      </c>
      <c r="K334" s="21" t="s">
        <v>935</v>
      </c>
      <c r="L334" s="21" t="s">
        <v>70</v>
      </c>
      <c r="M334" s="21" t="s">
        <v>12</v>
      </c>
      <c r="N334" s="21" t="s">
        <v>25</v>
      </c>
      <c r="O334" s="21" t="s">
        <v>622</v>
      </c>
      <c r="P334" s="21" t="s">
        <v>391</v>
      </c>
      <c r="Q334" s="92">
        <f>_xlfn.XLOOKUP(H334,Tasques!H:H,Tasques!Q:Q)</f>
        <v>111</v>
      </c>
      <c r="R334" s="10"/>
    </row>
    <row r="335" spans="1:18" ht="19.95" customHeight="1" x14ac:dyDescent="0.3">
      <c r="A335" s="9" t="s">
        <v>61</v>
      </c>
      <c r="B335" s="21" t="s">
        <v>978</v>
      </c>
      <c r="C335" s="21" t="s">
        <v>979</v>
      </c>
      <c r="D335" s="21" t="s">
        <v>17</v>
      </c>
      <c r="E335" s="21" t="s">
        <v>43</v>
      </c>
      <c r="F335" s="21" t="s">
        <v>44</v>
      </c>
      <c r="G335" s="21" t="s">
        <v>1009</v>
      </c>
      <c r="H335" s="21" t="s">
        <v>1014</v>
      </c>
      <c r="I335" s="21" t="s">
        <v>986</v>
      </c>
      <c r="J335" s="21" t="s">
        <v>167</v>
      </c>
      <c r="K335" s="21" t="s">
        <v>987</v>
      </c>
      <c r="L335" s="21" t="s">
        <v>70</v>
      </c>
      <c r="M335" s="21" t="s">
        <v>12</v>
      </c>
      <c r="N335" s="21" t="s">
        <v>25</v>
      </c>
      <c r="O335" s="21" t="s">
        <v>622</v>
      </c>
      <c r="P335" s="21" t="s">
        <v>391</v>
      </c>
      <c r="Q335" s="92">
        <f>_xlfn.XLOOKUP(H335,Tasques!H:H,Tasques!Q:Q)</f>
        <v>111</v>
      </c>
      <c r="R335" s="10"/>
    </row>
    <row r="336" spans="1:18" ht="19.95" customHeight="1" x14ac:dyDescent="0.3">
      <c r="A336" s="9" t="s">
        <v>61</v>
      </c>
      <c r="B336" s="21" t="s">
        <v>978</v>
      </c>
      <c r="C336" s="21" t="s">
        <v>979</v>
      </c>
      <c r="D336" s="21" t="s">
        <v>17</v>
      </c>
      <c r="E336" s="21" t="s">
        <v>43</v>
      </c>
      <c r="F336" s="21" t="s">
        <v>44</v>
      </c>
      <c r="G336" s="21" t="s">
        <v>1009</v>
      </c>
      <c r="H336" s="21" t="s">
        <v>1015</v>
      </c>
      <c r="I336" s="21" t="s">
        <v>989</v>
      </c>
      <c r="J336" s="21" t="s">
        <v>167</v>
      </c>
      <c r="K336" s="21" t="s">
        <v>987</v>
      </c>
      <c r="L336" s="21" t="s">
        <v>70</v>
      </c>
      <c r="M336" s="21" t="s">
        <v>12</v>
      </c>
      <c r="N336" s="21" t="s">
        <v>25</v>
      </c>
      <c r="O336" s="21" t="s">
        <v>622</v>
      </c>
      <c r="P336" s="21" t="s">
        <v>391</v>
      </c>
      <c r="Q336" s="92">
        <f>_xlfn.XLOOKUP(H336,Tasques!H:H,Tasques!Q:Q)</f>
        <v>111</v>
      </c>
      <c r="R336" s="10"/>
    </row>
    <row r="337" spans="1:18" ht="19.95" customHeight="1" x14ac:dyDescent="0.3">
      <c r="A337" s="9" t="s">
        <v>61</v>
      </c>
      <c r="B337" s="21" t="s">
        <v>978</v>
      </c>
      <c r="C337" s="21" t="s">
        <v>979</v>
      </c>
      <c r="D337" s="21" t="s">
        <v>17</v>
      </c>
      <c r="E337" s="21" t="s">
        <v>43</v>
      </c>
      <c r="F337" s="21" t="s">
        <v>44</v>
      </c>
      <c r="G337" s="21" t="s">
        <v>1009</v>
      </c>
      <c r="H337" s="21" t="s">
        <v>1016</v>
      </c>
      <c r="I337" s="21" t="s">
        <v>993</v>
      </c>
      <c r="J337" s="21" t="s">
        <v>167</v>
      </c>
      <c r="K337" s="21" t="s">
        <v>168</v>
      </c>
      <c r="L337" s="21" t="s">
        <v>70</v>
      </c>
      <c r="M337" s="21" t="s">
        <v>12</v>
      </c>
      <c r="N337" s="21" t="s">
        <v>25</v>
      </c>
      <c r="O337" s="21" t="s">
        <v>622</v>
      </c>
      <c r="P337" s="21" t="s">
        <v>391</v>
      </c>
      <c r="Q337" s="92">
        <f>_xlfn.XLOOKUP(H337,Tasques!H:H,Tasques!Q:Q)</f>
        <v>111</v>
      </c>
      <c r="R337" s="10"/>
    </row>
    <row r="338" spans="1:18" ht="19.95" customHeight="1" x14ac:dyDescent="0.3">
      <c r="A338" s="9" t="s">
        <v>61</v>
      </c>
      <c r="B338" s="21" t="s">
        <v>978</v>
      </c>
      <c r="C338" s="21" t="s">
        <v>979</v>
      </c>
      <c r="D338" s="21" t="s">
        <v>17</v>
      </c>
      <c r="E338" s="21" t="s">
        <v>43</v>
      </c>
      <c r="F338" s="21" t="s">
        <v>44</v>
      </c>
      <c r="G338" s="21" t="s">
        <v>1009</v>
      </c>
      <c r="H338" s="21" t="s">
        <v>1017</v>
      </c>
      <c r="I338" s="21" t="s">
        <v>995</v>
      </c>
      <c r="J338" s="21" t="s">
        <v>167</v>
      </c>
      <c r="K338" s="21" t="s">
        <v>996</v>
      </c>
      <c r="L338" s="21" t="s">
        <v>70</v>
      </c>
      <c r="M338" s="21" t="s">
        <v>12</v>
      </c>
      <c r="N338" s="21" t="s">
        <v>25</v>
      </c>
      <c r="O338" s="21" t="s">
        <v>622</v>
      </c>
      <c r="P338" s="21" t="s">
        <v>391</v>
      </c>
      <c r="Q338" s="92">
        <f>_xlfn.XLOOKUP(H338,Tasques!H:H,Tasques!Q:Q)</f>
        <v>111</v>
      </c>
      <c r="R338" s="10"/>
    </row>
    <row r="339" spans="1:18" ht="19.95" customHeight="1" x14ac:dyDescent="0.3">
      <c r="A339" s="9" t="s">
        <v>61</v>
      </c>
      <c r="B339" s="21" t="s">
        <v>978</v>
      </c>
      <c r="C339" s="21" t="s">
        <v>979</v>
      </c>
      <c r="D339" s="21" t="s">
        <v>17</v>
      </c>
      <c r="E339" s="21" t="s">
        <v>43</v>
      </c>
      <c r="F339" s="21" t="s">
        <v>44</v>
      </c>
      <c r="G339" s="21" t="s">
        <v>1009</v>
      </c>
      <c r="H339" s="21" t="s">
        <v>1018</v>
      </c>
      <c r="I339" s="21" t="s">
        <v>998</v>
      </c>
      <c r="J339" s="21" t="s">
        <v>167</v>
      </c>
      <c r="K339" s="21" t="s">
        <v>996</v>
      </c>
      <c r="L339" s="21" t="s">
        <v>70</v>
      </c>
      <c r="M339" s="21" t="s">
        <v>12</v>
      </c>
      <c r="N339" s="21" t="s">
        <v>25</v>
      </c>
      <c r="O339" s="21" t="s">
        <v>622</v>
      </c>
      <c r="P339" s="21" t="s">
        <v>391</v>
      </c>
      <c r="Q339" s="92">
        <f>_xlfn.XLOOKUP(H339,Tasques!H:H,Tasques!Q:Q)</f>
        <v>111</v>
      </c>
      <c r="R339" s="10"/>
    </row>
    <row r="340" spans="1:18" ht="19.95" customHeight="1" x14ac:dyDescent="0.3">
      <c r="A340" s="9" t="s">
        <v>61</v>
      </c>
      <c r="B340" s="21" t="s">
        <v>978</v>
      </c>
      <c r="C340" s="21" t="s">
        <v>979</v>
      </c>
      <c r="D340" s="21" t="s">
        <v>17</v>
      </c>
      <c r="E340" s="21" t="s">
        <v>43</v>
      </c>
      <c r="F340" s="21" t="s">
        <v>44</v>
      </c>
      <c r="G340" s="21" t="s">
        <v>1009</v>
      </c>
      <c r="H340" s="21" t="s">
        <v>1019</v>
      </c>
      <c r="I340" s="21" t="s">
        <v>1002</v>
      </c>
      <c r="J340" s="21" t="s">
        <v>167</v>
      </c>
      <c r="K340" s="21" t="s">
        <v>935</v>
      </c>
      <c r="L340" s="21" t="s">
        <v>70</v>
      </c>
      <c r="M340" s="21" t="s">
        <v>12</v>
      </c>
      <c r="N340" s="21" t="s">
        <v>25</v>
      </c>
      <c r="O340" s="21" t="s">
        <v>622</v>
      </c>
      <c r="P340" s="21" t="s">
        <v>391</v>
      </c>
      <c r="Q340" s="92">
        <f>_xlfn.XLOOKUP(H340,Tasques!H:H,Tasques!Q:Q)</f>
        <v>111</v>
      </c>
      <c r="R340" s="10"/>
    </row>
    <row r="341" spans="1:18" ht="19.95" customHeight="1" x14ac:dyDescent="0.3">
      <c r="A341" s="9" t="s">
        <v>61</v>
      </c>
      <c r="B341" s="21" t="s">
        <v>978</v>
      </c>
      <c r="C341" s="21" t="s">
        <v>979</v>
      </c>
      <c r="D341" s="21" t="s">
        <v>17</v>
      </c>
      <c r="E341" s="21" t="s">
        <v>43</v>
      </c>
      <c r="F341" s="21" t="s">
        <v>44</v>
      </c>
      <c r="G341" s="21" t="s">
        <v>1009</v>
      </c>
      <c r="H341" s="21" t="s">
        <v>1020</v>
      </c>
      <c r="I341" s="21" t="s">
        <v>1004</v>
      </c>
      <c r="J341" s="21" t="s">
        <v>167</v>
      </c>
      <c r="K341" s="21" t="s">
        <v>935</v>
      </c>
      <c r="L341" s="21" t="s">
        <v>70</v>
      </c>
      <c r="M341" s="21" t="s">
        <v>12</v>
      </c>
      <c r="N341" s="21" t="s">
        <v>25</v>
      </c>
      <c r="O341" s="21" t="s">
        <v>622</v>
      </c>
      <c r="P341" s="21" t="s">
        <v>391</v>
      </c>
      <c r="Q341" s="92">
        <f>_xlfn.XLOOKUP(H341,Tasques!H:H,Tasques!Q:Q)</f>
        <v>111</v>
      </c>
      <c r="R341" s="10"/>
    </row>
    <row r="342" spans="1:18" ht="19.95" customHeight="1" x14ac:dyDescent="0.3">
      <c r="A342" s="9" t="s">
        <v>61</v>
      </c>
      <c r="B342" s="21" t="s">
        <v>978</v>
      </c>
      <c r="C342" s="21" t="s">
        <v>979</v>
      </c>
      <c r="D342" s="21" t="s">
        <v>17</v>
      </c>
      <c r="E342" s="21" t="s">
        <v>43</v>
      </c>
      <c r="F342" s="21" t="s">
        <v>44</v>
      </c>
      <c r="G342" s="21" t="s">
        <v>1009</v>
      </c>
      <c r="H342" s="21" t="s">
        <v>1021</v>
      </c>
      <c r="I342" s="21" t="s">
        <v>1006</v>
      </c>
      <c r="J342" s="21" t="s">
        <v>167</v>
      </c>
      <c r="K342" s="21" t="s">
        <v>935</v>
      </c>
      <c r="L342" s="21" t="s">
        <v>70</v>
      </c>
      <c r="M342" s="21" t="s">
        <v>12</v>
      </c>
      <c r="N342" s="21" t="s">
        <v>25</v>
      </c>
      <c r="O342" s="21" t="s">
        <v>622</v>
      </c>
      <c r="P342" s="21" t="s">
        <v>391</v>
      </c>
      <c r="Q342" s="92">
        <f>_xlfn.XLOOKUP(H342,Tasques!H:H,Tasques!Q:Q)</f>
        <v>111</v>
      </c>
      <c r="R342" s="10"/>
    </row>
    <row r="343" spans="1:18" ht="19.95" customHeight="1" x14ac:dyDescent="0.3">
      <c r="A343" s="9" t="s">
        <v>61</v>
      </c>
      <c r="B343" s="21" t="s">
        <v>978</v>
      </c>
      <c r="C343" s="21" t="s">
        <v>979</v>
      </c>
      <c r="D343" s="21" t="s">
        <v>17</v>
      </c>
      <c r="E343" s="21" t="s">
        <v>43</v>
      </c>
      <c r="F343" s="21" t="s">
        <v>44</v>
      </c>
      <c r="G343" s="21" t="s">
        <v>1009</v>
      </c>
      <c r="H343" s="21" t="s">
        <v>1022</v>
      </c>
      <c r="I343" s="21" t="s">
        <v>1008</v>
      </c>
      <c r="J343" s="21" t="s">
        <v>167</v>
      </c>
      <c r="K343" s="21" t="s">
        <v>935</v>
      </c>
      <c r="L343" s="21" t="s">
        <v>70</v>
      </c>
      <c r="M343" s="21" t="s">
        <v>12</v>
      </c>
      <c r="N343" s="21" t="s">
        <v>25</v>
      </c>
      <c r="O343" s="21" t="s">
        <v>622</v>
      </c>
      <c r="P343" s="21" t="s">
        <v>391</v>
      </c>
      <c r="Q343" s="92">
        <f>_xlfn.XLOOKUP(H343,Tasques!H:H,Tasques!Q:Q)</f>
        <v>111</v>
      </c>
      <c r="R343" s="10"/>
    </row>
    <row r="344" spans="1:18" ht="19.95" customHeight="1" x14ac:dyDescent="0.3">
      <c r="A344" s="9" t="s">
        <v>61</v>
      </c>
      <c r="B344" s="21" t="s">
        <v>978</v>
      </c>
      <c r="C344" s="21" t="s">
        <v>979</v>
      </c>
      <c r="D344" s="21" t="s">
        <v>17</v>
      </c>
      <c r="E344" s="21" t="s">
        <v>47</v>
      </c>
      <c r="F344" s="21" t="s">
        <v>48</v>
      </c>
      <c r="G344" s="21" t="s">
        <v>1023</v>
      </c>
      <c r="H344" s="21" t="s">
        <v>1024</v>
      </c>
      <c r="I344" s="21" t="s">
        <v>1002</v>
      </c>
      <c r="J344" s="21" t="s">
        <v>167</v>
      </c>
      <c r="K344" s="21" t="s">
        <v>935</v>
      </c>
      <c r="L344" s="21" t="s">
        <v>70</v>
      </c>
      <c r="M344" s="21" t="s">
        <v>12</v>
      </c>
      <c r="N344" s="21" t="s">
        <v>25</v>
      </c>
      <c r="O344" s="21" t="s">
        <v>622</v>
      </c>
      <c r="P344" s="21" t="s">
        <v>391</v>
      </c>
      <c r="Q344" s="92">
        <f>_xlfn.XLOOKUP(H344,Tasques!H:H,Tasques!Q:Q)</f>
        <v>111</v>
      </c>
      <c r="R344" s="10"/>
    </row>
    <row r="345" spans="1:18" ht="19.95" customHeight="1" x14ac:dyDescent="0.3">
      <c r="A345" s="9" t="s">
        <v>61</v>
      </c>
      <c r="B345" s="21" t="s">
        <v>978</v>
      </c>
      <c r="C345" s="21" t="s">
        <v>979</v>
      </c>
      <c r="D345" s="21" t="s">
        <v>17</v>
      </c>
      <c r="E345" s="21" t="s">
        <v>47</v>
      </c>
      <c r="F345" s="21" t="s">
        <v>48</v>
      </c>
      <c r="G345" s="21" t="s">
        <v>1023</v>
      </c>
      <c r="H345" s="21" t="s">
        <v>1025</v>
      </c>
      <c r="I345" s="21" t="s">
        <v>1004</v>
      </c>
      <c r="J345" s="21" t="s">
        <v>167</v>
      </c>
      <c r="K345" s="21" t="s">
        <v>935</v>
      </c>
      <c r="L345" s="21" t="s">
        <v>70</v>
      </c>
      <c r="M345" s="21" t="s">
        <v>12</v>
      </c>
      <c r="N345" s="21" t="s">
        <v>25</v>
      </c>
      <c r="O345" s="21" t="s">
        <v>622</v>
      </c>
      <c r="P345" s="21" t="s">
        <v>391</v>
      </c>
      <c r="Q345" s="92">
        <f>_xlfn.XLOOKUP(H345,Tasques!H:H,Tasques!Q:Q)</f>
        <v>111</v>
      </c>
      <c r="R345" s="10"/>
    </row>
    <row r="346" spans="1:18" ht="19.95" customHeight="1" x14ac:dyDescent="0.3">
      <c r="A346" s="9" t="s">
        <v>61</v>
      </c>
      <c r="B346" s="21" t="s">
        <v>978</v>
      </c>
      <c r="C346" s="21" t="s">
        <v>979</v>
      </c>
      <c r="D346" s="21" t="s">
        <v>17</v>
      </c>
      <c r="E346" s="21" t="s">
        <v>47</v>
      </c>
      <c r="F346" s="21" t="s">
        <v>48</v>
      </c>
      <c r="G346" s="21" t="s">
        <v>1023</v>
      </c>
      <c r="H346" s="21" t="s">
        <v>1026</v>
      </c>
      <c r="I346" s="21" t="s">
        <v>1006</v>
      </c>
      <c r="J346" s="21" t="s">
        <v>167</v>
      </c>
      <c r="K346" s="21" t="s">
        <v>935</v>
      </c>
      <c r="L346" s="21" t="s">
        <v>70</v>
      </c>
      <c r="M346" s="21" t="s">
        <v>12</v>
      </c>
      <c r="N346" s="21" t="s">
        <v>25</v>
      </c>
      <c r="O346" s="21" t="s">
        <v>622</v>
      </c>
      <c r="P346" s="21" t="s">
        <v>391</v>
      </c>
      <c r="Q346" s="92">
        <f>_xlfn.XLOOKUP(H346,Tasques!H:H,Tasques!Q:Q)</f>
        <v>111</v>
      </c>
      <c r="R346" s="10"/>
    </row>
    <row r="347" spans="1:18" ht="19.95" customHeight="1" x14ac:dyDescent="0.3">
      <c r="A347" s="9" t="s">
        <v>61</v>
      </c>
      <c r="B347" s="21" t="s">
        <v>978</v>
      </c>
      <c r="C347" s="21" t="s">
        <v>979</v>
      </c>
      <c r="D347" s="21" t="s">
        <v>17</v>
      </c>
      <c r="E347" s="21" t="s">
        <v>47</v>
      </c>
      <c r="F347" s="21" t="s">
        <v>48</v>
      </c>
      <c r="G347" s="21" t="s">
        <v>1023</v>
      </c>
      <c r="H347" s="21" t="s">
        <v>1027</v>
      </c>
      <c r="I347" s="21" t="s">
        <v>1008</v>
      </c>
      <c r="J347" s="21" t="s">
        <v>167</v>
      </c>
      <c r="K347" s="21" t="s">
        <v>935</v>
      </c>
      <c r="L347" s="21" t="s">
        <v>70</v>
      </c>
      <c r="M347" s="21" t="s">
        <v>12</v>
      </c>
      <c r="N347" s="21" t="s">
        <v>25</v>
      </c>
      <c r="O347" s="21" t="s">
        <v>622</v>
      </c>
      <c r="P347" s="21" t="s">
        <v>391</v>
      </c>
      <c r="Q347" s="92">
        <f>_xlfn.XLOOKUP(H347,Tasques!H:H,Tasques!Q:Q)</f>
        <v>111</v>
      </c>
      <c r="R347" s="10"/>
    </row>
    <row r="348" spans="1:18" ht="19.95" customHeight="1" x14ac:dyDescent="0.3">
      <c r="A348" s="9" t="s">
        <v>61</v>
      </c>
      <c r="B348" s="21" t="s">
        <v>978</v>
      </c>
      <c r="C348" s="21" t="s">
        <v>979</v>
      </c>
      <c r="D348" s="21" t="s">
        <v>17</v>
      </c>
      <c r="E348" s="21" t="s">
        <v>47</v>
      </c>
      <c r="F348" s="21" t="s">
        <v>48</v>
      </c>
      <c r="G348" s="21" t="s">
        <v>1023</v>
      </c>
      <c r="H348" s="21" t="s">
        <v>1028</v>
      </c>
      <c r="I348" s="21" t="s">
        <v>1029</v>
      </c>
      <c r="J348" s="21" t="s">
        <v>167</v>
      </c>
      <c r="K348" s="21" t="s">
        <v>940</v>
      </c>
      <c r="L348" s="21" t="s">
        <v>70</v>
      </c>
      <c r="M348" s="21" t="s">
        <v>12</v>
      </c>
      <c r="N348" s="21" t="s">
        <v>25</v>
      </c>
      <c r="O348" s="21" t="s">
        <v>622</v>
      </c>
      <c r="P348" s="21" t="s">
        <v>391</v>
      </c>
      <c r="Q348" s="92">
        <f>_xlfn.XLOOKUP(H348,Tasques!H:H,Tasques!Q:Q)</f>
        <v>111</v>
      </c>
      <c r="R348" s="10"/>
    </row>
    <row r="349" spans="1:18" ht="19.95" customHeight="1" x14ac:dyDescent="0.3">
      <c r="A349" s="9" t="s">
        <v>61</v>
      </c>
      <c r="B349" s="21" t="s">
        <v>978</v>
      </c>
      <c r="C349" s="21" t="s">
        <v>979</v>
      </c>
      <c r="D349" s="21" t="s">
        <v>17</v>
      </c>
      <c r="E349" s="21" t="s">
        <v>47</v>
      </c>
      <c r="F349" s="21" t="s">
        <v>48</v>
      </c>
      <c r="G349" s="21" t="s">
        <v>1023</v>
      </c>
      <c r="H349" s="21" t="s">
        <v>1030</v>
      </c>
      <c r="I349" s="21" t="s">
        <v>1031</v>
      </c>
      <c r="J349" s="21" t="s">
        <v>167</v>
      </c>
      <c r="K349" s="21" t="s">
        <v>935</v>
      </c>
      <c r="L349" s="21" t="s">
        <v>70</v>
      </c>
      <c r="M349" s="21" t="s">
        <v>12</v>
      </c>
      <c r="N349" s="21" t="s">
        <v>25</v>
      </c>
      <c r="O349" s="21" t="s">
        <v>622</v>
      </c>
      <c r="P349" s="21" t="s">
        <v>391</v>
      </c>
      <c r="Q349" s="92">
        <f>_xlfn.XLOOKUP(H349,Tasques!H:H,Tasques!Q:Q)</f>
        <v>111</v>
      </c>
      <c r="R349" s="10"/>
    </row>
    <row r="350" spans="1:18" ht="19.95" customHeight="1" x14ac:dyDescent="0.3">
      <c r="A350" s="9" t="s">
        <v>61</v>
      </c>
      <c r="B350" s="21" t="s">
        <v>978</v>
      </c>
      <c r="C350" s="21" t="s">
        <v>979</v>
      </c>
      <c r="D350" s="21" t="s">
        <v>17</v>
      </c>
      <c r="E350" s="21" t="s">
        <v>47</v>
      </c>
      <c r="F350" s="21" t="s">
        <v>48</v>
      </c>
      <c r="G350" s="21" t="s">
        <v>1023</v>
      </c>
      <c r="H350" s="21" t="s">
        <v>1032</v>
      </c>
      <c r="I350" s="21" t="s">
        <v>1033</v>
      </c>
      <c r="J350" s="21" t="s">
        <v>167</v>
      </c>
      <c r="K350" s="21" t="s">
        <v>935</v>
      </c>
      <c r="L350" s="21" t="s">
        <v>70</v>
      </c>
      <c r="M350" s="21" t="s">
        <v>12</v>
      </c>
      <c r="N350" s="21" t="s">
        <v>25</v>
      </c>
      <c r="O350" s="21" t="s">
        <v>622</v>
      </c>
      <c r="P350" s="21" t="s">
        <v>391</v>
      </c>
      <c r="Q350" s="92">
        <f>_xlfn.XLOOKUP(H350,Tasques!H:H,Tasques!Q:Q)</f>
        <v>111</v>
      </c>
      <c r="R350" s="10"/>
    </row>
    <row r="351" spans="1:18" ht="19.95" customHeight="1" x14ac:dyDescent="0.3">
      <c r="A351" s="9" t="s">
        <v>61</v>
      </c>
      <c r="B351" s="21" t="s">
        <v>978</v>
      </c>
      <c r="C351" s="21" t="s">
        <v>979</v>
      </c>
      <c r="D351" s="21" t="s">
        <v>17</v>
      </c>
      <c r="E351" s="21" t="s">
        <v>47</v>
      </c>
      <c r="F351" s="21" t="s">
        <v>48</v>
      </c>
      <c r="G351" s="21" t="s">
        <v>1023</v>
      </c>
      <c r="H351" s="21" t="s">
        <v>1034</v>
      </c>
      <c r="I351" s="21" t="s">
        <v>986</v>
      </c>
      <c r="J351" s="21" t="s">
        <v>167</v>
      </c>
      <c r="K351" s="21" t="s">
        <v>987</v>
      </c>
      <c r="L351" s="21" t="s">
        <v>70</v>
      </c>
      <c r="M351" s="21" t="s">
        <v>12</v>
      </c>
      <c r="N351" s="21" t="s">
        <v>25</v>
      </c>
      <c r="O351" s="21" t="s">
        <v>622</v>
      </c>
      <c r="P351" s="21" t="s">
        <v>391</v>
      </c>
      <c r="Q351" s="92">
        <f>_xlfn.XLOOKUP(H351,Tasques!H:H,Tasques!Q:Q)</f>
        <v>111</v>
      </c>
      <c r="R351" s="10"/>
    </row>
    <row r="352" spans="1:18" ht="19.95" customHeight="1" x14ac:dyDescent="0.3">
      <c r="A352" s="9" t="s">
        <v>61</v>
      </c>
      <c r="B352" s="21" t="s">
        <v>978</v>
      </c>
      <c r="C352" s="21" t="s">
        <v>979</v>
      </c>
      <c r="D352" s="21" t="s">
        <v>17</v>
      </c>
      <c r="E352" s="21" t="s">
        <v>47</v>
      </c>
      <c r="F352" s="21" t="s">
        <v>48</v>
      </c>
      <c r="G352" s="21" t="s">
        <v>1023</v>
      </c>
      <c r="H352" s="21" t="s">
        <v>1035</v>
      </c>
      <c r="I352" s="21" t="s">
        <v>1036</v>
      </c>
      <c r="J352" s="21" t="s">
        <v>167</v>
      </c>
      <c r="K352" s="21" t="s">
        <v>987</v>
      </c>
      <c r="L352" s="21" t="s">
        <v>70</v>
      </c>
      <c r="M352" s="21" t="s">
        <v>12</v>
      </c>
      <c r="N352" s="21" t="s">
        <v>25</v>
      </c>
      <c r="O352" s="21" t="s">
        <v>622</v>
      </c>
      <c r="P352" s="21" t="s">
        <v>391</v>
      </c>
      <c r="Q352" s="92">
        <f>_xlfn.XLOOKUP(H352,Tasques!H:H,Tasques!Q:Q)</f>
        <v>111</v>
      </c>
      <c r="R352" s="10"/>
    </row>
    <row r="353" spans="1:18" ht="19.95" customHeight="1" x14ac:dyDescent="0.3">
      <c r="A353" s="9" t="s">
        <v>61</v>
      </c>
      <c r="B353" s="21" t="s">
        <v>978</v>
      </c>
      <c r="C353" s="21" t="s">
        <v>979</v>
      </c>
      <c r="D353" s="21" t="s">
        <v>17</v>
      </c>
      <c r="E353" s="21" t="s">
        <v>47</v>
      </c>
      <c r="F353" s="21" t="s">
        <v>48</v>
      </c>
      <c r="G353" s="21" t="s">
        <v>1023</v>
      </c>
      <c r="H353" s="21" t="s">
        <v>1037</v>
      </c>
      <c r="I353" s="21" t="s">
        <v>1038</v>
      </c>
      <c r="J353" s="21" t="s">
        <v>167</v>
      </c>
      <c r="K353" s="21" t="s">
        <v>168</v>
      </c>
      <c r="L353" s="21" t="s">
        <v>70</v>
      </c>
      <c r="M353" s="21" t="s">
        <v>12</v>
      </c>
      <c r="N353" s="21" t="s">
        <v>25</v>
      </c>
      <c r="O353" s="21" t="s">
        <v>622</v>
      </c>
      <c r="P353" s="21" t="s">
        <v>391</v>
      </c>
      <c r="Q353" s="92">
        <f>_xlfn.XLOOKUP(H353,Tasques!H:H,Tasques!Q:Q)</f>
        <v>111</v>
      </c>
      <c r="R353" s="10"/>
    </row>
    <row r="354" spans="1:18" ht="19.95" customHeight="1" x14ac:dyDescent="0.3">
      <c r="A354" s="9" t="s">
        <v>61</v>
      </c>
      <c r="B354" s="21" t="s">
        <v>978</v>
      </c>
      <c r="C354" s="21" t="s">
        <v>979</v>
      </c>
      <c r="D354" s="21" t="s">
        <v>17</v>
      </c>
      <c r="E354" s="21" t="s">
        <v>47</v>
      </c>
      <c r="F354" s="21" t="s">
        <v>48</v>
      </c>
      <c r="G354" s="21" t="s">
        <v>1023</v>
      </c>
      <c r="H354" s="21" t="s">
        <v>1039</v>
      </c>
      <c r="I354" s="21" t="s">
        <v>1040</v>
      </c>
      <c r="J354" s="21" t="s">
        <v>167</v>
      </c>
      <c r="K354" s="21" t="s">
        <v>996</v>
      </c>
      <c r="L354" s="21" t="s">
        <v>70</v>
      </c>
      <c r="M354" s="21" t="s">
        <v>12</v>
      </c>
      <c r="N354" s="21" t="s">
        <v>25</v>
      </c>
      <c r="O354" s="21" t="s">
        <v>622</v>
      </c>
      <c r="P354" s="21" t="s">
        <v>391</v>
      </c>
      <c r="Q354" s="92">
        <f>_xlfn.XLOOKUP(H354,Tasques!H:H,Tasques!Q:Q)</f>
        <v>111</v>
      </c>
      <c r="R354" s="10"/>
    </row>
    <row r="355" spans="1:18" ht="19.95" customHeight="1" x14ac:dyDescent="0.3">
      <c r="A355" s="9" t="s">
        <v>61</v>
      </c>
      <c r="B355" s="21" t="s">
        <v>978</v>
      </c>
      <c r="C355" s="21" t="s">
        <v>979</v>
      </c>
      <c r="D355" s="21" t="s">
        <v>17</v>
      </c>
      <c r="E355" s="21" t="s">
        <v>47</v>
      </c>
      <c r="F355" s="21" t="s">
        <v>48</v>
      </c>
      <c r="G355" s="21" t="s">
        <v>1023</v>
      </c>
      <c r="H355" s="21" t="s">
        <v>1041</v>
      </c>
      <c r="I355" s="21" t="s">
        <v>1042</v>
      </c>
      <c r="J355" s="21" t="s">
        <v>167</v>
      </c>
      <c r="K355" s="21" t="s">
        <v>996</v>
      </c>
      <c r="L355" s="21" t="s">
        <v>70</v>
      </c>
      <c r="M355" s="21" t="s">
        <v>12</v>
      </c>
      <c r="N355" s="21" t="s">
        <v>25</v>
      </c>
      <c r="O355" s="21" t="s">
        <v>622</v>
      </c>
      <c r="P355" s="21" t="s">
        <v>391</v>
      </c>
      <c r="Q355" s="92">
        <f>_xlfn.XLOOKUP(H355,Tasques!H:H,Tasques!Q:Q)</f>
        <v>111</v>
      </c>
      <c r="R355" s="10"/>
    </row>
    <row r="356" spans="1:18" ht="19.95" customHeight="1" x14ac:dyDescent="0.3">
      <c r="A356" s="9" t="s">
        <v>61</v>
      </c>
      <c r="B356" s="21" t="s">
        <v>978</v>
      </c>
      <c r="C356" s="21" t="s">
        <v>979</v>
      </c>
      <c r="D356" s="21" t="s">
        <v>17</v>
      </c>
      <c r="E356" s="21" t="s">
        <v>47</v>
      </c>
      <c r="F356" s="21" t="s">
        <v>48</v>
      </c>
      <c r="G356" s="21" t="s">
        <v>1023</v>
      </c>
      <c r="H356" s="21" t="s">
        <v>1043</v>
      </c>
      <c r="I356" s="21" t="s">
        <v>1044</v>
      </c>
      <c r="J356" s="21" t="s">
        <v>167</v>
      </c>
      <c r="K356" s="21" t="s">
        <v>940</v>
      </c>
      <c r="L356" s="21" t="s">
        <v>70</v>
      </c>
      <c r="M356" s="21" t="s">
        <v>12</v>
      </c>
      <c r="N356" s="21" t="s">
        <v>25</v>
      </c>
      <c r="O356" s="21" t="s">
        <v>622</v>
      </c>
      <c r="P356" s="21" t="s">
        <v>391</v>
      </c>
      <c r="Q356" s="92">
        <f>_xlfn.XLOOKUP(H356,Tasques!H:H,Tasques!Q:Q)</f>
        <v>111</v>
      </c>
      <c r="R356" s="10"/>
    </row>
    <row r="357" spans="1:18" ht="19.95" customHeight="1" x14ac:dyDescent="0.3">
      <c r="A357" s="3" t="s">
        <v>61</v>
      </c>
      <c r="B357" s="16" t="s">
        <v>1045</v>
      </c>
      <c r="C357" s="16" t="s">
        <v>1046</v>
      </c>
      <c r="D357" s="16" t="s">
        <v>17</v>
      </c>
      <c r="E357" s="16" t="s">
        <v>384</v>
      </c>
      <c r="F357" s="16" t="s">
        <v>385</v>
      </c>
      <c r="G357" s="16" t="s">
        <v>1047</v>
      </c>
      <c r="H357" s="16" t="s">
        <v>1048</v>
      </c>
      <c r="I357" s="16" t="s">
        <v>1049</v>
      </c>
      <c r="J357" s="16" t="s">
        <v>23</v>
      </c>
      <c r="K357" s="16"/>
      <c r="L357" s="16" t="s">
        <v>412</v>
      </c>
      <c r="M357" s="16" t="s">
        <v>12</v>
      </c>
      <c r="N357" s="16" t="s">
        <v>25</v>
      </c>
      <c r="O357" s="16" t="s">
        <v>622</v>
      </c>
      <c r="P357" s="16" t="s">
        <v>391</v>
      </c>
      <c r="Q357" s="91">
        <f>_xlfn.XLOOKUP(H357,Tasques!H:H,Tasques!Q:Q)</f>
        <v>28800</v>
      </c>
      <c r="R357" s="6"/>
    </row>
    <row r="358" spans="1:18" ht="19.95" customHeight="1" x14ac:dyDescent="0.3">
      <c r="A358" s="9" t="s">
        <v>14</v>
      </c>
      <c r="B358" s="21" t="s">
        <v>1050</v>
      </c>
      <c r="C358" s="21" t="s">
        <v>1051</v>
      </c>
      <c r="D358" s="21" t="s">
        <v>139</v>
      </c>
      <c r="E358" s="21" t="s">
        <v>179</v>
      </c>
      <c r="F358" s="21" t="s">
        <v>180</v>
      </c>
      <c r="G358" s="21" t="s">
        <v>1052</v>
      </c>
      <c r="H358" s="21" t="s">
        <v>1053</v>
      </c>
      <c r="I358" s="21" t="s">
        <v>1054</v>
      </c>
      <c r="J358" s="21" t="s">
        <v>23</v>
      </c>
      <c r="K358" s="21"/>
      <c r="L358" s="21" t="s">
        <v>326</v>
      </c>
      <c r="M358" s="21" t="s">
        <v>12</v>
      </c>
      <c r="N358" s="21" t="s">
        <v>25</v>
      </c>
      <c r="O358" s="21" t="s">
        <v>1055</v>
      </c>
      <c r="P358" s="21" t="s">
        <v>27</v>
      </c>
      <c r="Q358" s="92">
        <f>_xlfn.XLOOKUP(H358,Tasques!H:H,Tasques!Q:Q)</f>
        <v>0</v>
      </c>
      <c r="R358" s="10"/>
    </row>
    <row r="359" spans="1:18" ht="19.95" customHeight="1" x14ac:dyDescent="0.3">
      <c r="A359" s="3" t="s">
        <v>61</v>
      </c>
      <c r="B359" s="16" t="s">
        <v>1056</v>
      </c>
      <c r="C359" s="16" t="s">
        <v>1057</v>
      </c>
      <c r="D359" s="16" t="s">
        <v>139</v>
      </c>
      <c r="E359" s="16" t="s">
        <v>266</v>
      </c>
      <c r="F359" s="16" t="s">
        <v>267</v>
      </c>
      <c r="G359" s="16" t="s">
        <v>268</v>
      </c>
      <c r="H359" s="16" t="s">
        <v>269</v>
      </c>
      <c r="I359" s="16" t="s">
        <v>1058</v>
      </c>
      <c r="J359" s="16" t="s">
        <v>23</v>
      </c>
      <c r="K359" s="16"/>
      <c r="L359" s="16" t="s">
        <v>120</v>
      </c>
      <c r="M359" s="16" t="s">
        <v>12</v>
      </c>
      <c r="N359" s="16" t="s">
        <v>25</v>
      </c>
      <c r="O359" s="16" t="s">
        <v>1055</v>
      </c>
      <c r="P359" s="16" t="s">
        <v>147</v>
      </c>
      <c r="Q359" s="91">
        <f>_xlfn.XLOOKUP(H359,Tasques!H:H,Tasques!Q:Q)</f>
        <v>1800</v>
      </c>
      <c r="R359" s="6"/>
    </row>
    <row r="360" spans="1:18" ht="19.95" customHeight="1" x14ac:dyDescent="0.3">
      <c r="A360" s="9" t="s">
        <v>61</v>
      </c>
      <c r="B360" s="21" t="s">
        <v>1059</v>
      </c>
      <c r="C360" s="21" t="s">
        <v>1060</v>
      </c>
      <c r="D360" s="21" t="s">
        <v>139</v>
      </c>
      <c r="E360" s="21" t="s">
        <v>1061</v>
      </c>
      <c r="F360" s="21" t="s">
        <v>1062</v>
      </c>
      <c r="G360" s="21" t="s">
        <v>1063</v>
      </c>
      <c r="H360" s="21" t="s">
        <v>1064</v>
      </c>
      <c r="I360" s="21" t="s">
        <v>1065</v>
      </c>
      <c r="J360" s="21" t="s">
        <v>23</v>
      </c>
      <c r="K360" s="21"/>
      <c r="L360" s="21" t="s">
        <v>120</v>
      </c>
      <c r="M360" s="21" t="s">
        <v>145</v>
      </c>
      <c r="N360" s="21" t="s">
        <v>25</v>
      </c>
      <c r="O360" s="21" t="s">
        <v>146</v>
      </c>
      <c r="P360" s="21" t="s">
        <v>1066</v>
      </c>
      <c r="Q360" s="92">
        <f>_xlfn.XLOOKUP(H360,Tasques!H:H,Tasques!Q:Q)</f>
        <v>3600</v>
      </c>
      <c r="R360" s="10"/>
    </row>
    <row r="361" spans="1:18" ht="19.95" customHeight="1" x14ac:dyDescent="0.3">
      <c r="A361" s="9" t="s">
        <v>61</v>
      </c>
      <c r="B361" s="21" t="s">
        <v>1059</v>
      </c>
      <c r="C361" s="21" t="s">
        <v>1060</v>
      </c>
      <c r="D361" s="21" t="s">
        <v>139</v>
      </c>
      <c r="E361" s="21" t="s">
        <v>1061</v>
      </c>
      <c r="F361" s="21" t="s">
        <v>1062</v>
      </c>
      <c r="G361" s="21" t="s">
        <v>1063</v>
      </c>
      <c r="H361" s="21" t="s">
        <v>1067</v>
      </c>
      <c r="I361" s="21" t="s">
        <v>1068</v>
      </c>
      <c r="J361" s="21" t="s">
        <v>23</v>
      </c>
      <c r="K361" s="21"/>
      <c r="L361" s="21" t="s">
        <v>120</v>
      </c>
      <c r="M361" s="21" t="s">
        <v>145</v>
      </c>
      <c r="N361" s="21" t="s">
        <v>25</v>
      </c>
      <c r="O361" s="21" t="s">
        <v>146</v>
      </c>
      <c r="P361" s="21" t="s">
        <v>1066</v>
      </c>
      <c r="Q361" s="92">
        <f>_xlfn.XLOOKUP(H361,Tasques!H:H,Tasques!Q:Q)</f>
        <v>3600</v>
      </c>
      <c r="R361" s="10"/>
    </row>
    <row r="362" spans="1:18" ht="19.95" customHeight="1" x14ac:dyDescent="0.3">
      <c r="A362" s="9" t="s">
        <v>61</v>
      </c>
      <c r="B362" s="21" t="s">
        <v>1059</v>
      </c>
      <c r="C362" s="21" t="s">
        <v>1060</v>
      </c>
      <c r="D362" s="21" t="s">
        <v>139</v>
      </c>
      <c r="E362" s="21" t="s">
        <v>1061</v>
      </c>
      <c r="F362" s="21" t="s">
        <v>1062</v>
      </c>
      <c r="G362" s="21" t="s">
        <v>1063</v>
      </c>
      <c r="H362" s="21" t="s">
        <v>1069</v>
      </c>
      <c r="I362" s="21" t="s">
        <v>1070</v>
      </c>
      <c r="J362" s="21" t="s">
        <v>23</v>
      </c>
      <c r="K362" s="21"/>
      <c r="L362" s="21" t="s">
        <v>120</v>
      </c>
      <c r="M362" s="21" t="s">
        <v>145</v>
      </c>
      <c r="N362" s="21" t="s">
        <v>25</v>
      </c>
      <c r="O362" s="21" t="s">
        <v>146</v>
      </c>
      <c r="P362" s="21" t="s">
        <v>1066</v>
      </c>
      <c r="Q362" s="92">
        <f>_xlfn.XLOOKUP(H362,Tasques!H:H,Tasques!Q:Q)</f>
        <v>3600</v>
      </c>
      <c r="R362" s="10"/>
    </row>
    <row r="363" spans="1:18" ht="19.95" customHeight="1" x14ac:dyDescent="0.3">
      <c r="A363" s="3" t="s">
        <v>61</v>
      </c>
      <c r="B363" s="16" t="s">
        <v>1071</v>
      </c>
      <c r="C363" s="16" t="s">
        <v>1072</v>
      </c>
      <c r="D363" s="16" t="s">
        <v>89</v>
      </c>
      <c r="E363" s="16" t="s">
        <v>1073</v>
      </c>
      <c r="F363" s="16" t="s">
        <v>1074</v>
      </c>
      <c r="G363" s="16" t="s">
        <v>1075</v>
      </c>
      <c r="H363" s="16" t="s">
        <v>1076</v>
      </c>
      <c r="I363" s="16" t="s">
        <v>1077</v>
      </c>
      <c r="J363" s="16" t="s">
        <v>23</v>
      </c>
      <c r="K363" s="16"/>
      <c r="L363" s="16" t="s">
        <v>120</v>
      </c>
      <c r="M363" s="16" t="s">
        <v>12</v>
      </c>
      <c r="N363" s="16" t="s">
        <v>25</v>
      </c>
      <c r="O363" s="16" t="s">
        <v>622</v>
      </c>
      <c r="P363" s="16" t="s">
        <v>391</v>
      </c>
      <c r="Q363" s="91">
        <f>_xlfn.XLOOKUP(H363,Tasques!H:H,Tasques!Q:Q)</f>
        <v>240</v>
      </c>
      <c r="R363" s="6"/>
    </row>
    <row r="364" spans="1:18" ht="19.95" customHeight="1" x14ac:dyDescent="0.3">
      <c r="A364" s="3" t="s">
        <v>61</v>
      </c>
      <c r="B364" s="16" t="s">
        <v>1071</v>
      </c>
      <c r="C364" s="16" t="s">
        <v>1072</v>
      </c>
      <c r="D364" s="16" t="s">
        <v>89</v>
      </c>
      <c r="E364" s="16" t="s">
        <v>1073</v>
      </c>
      <c r="F364" s="16" t="s">
        <v>1074</v>
      </c>
      <c r="G364" s="16" t="s">
        <v>1075</v>
      </c>
      <c r="H364" s="16" t="s">
        <v>1078</v>
      </c>
      <c r="I364" s="16" t="s">
        <v>199</v>
      </c>
      <c r="J364" s="16" t="s">
        <v>23</v>
      </c>
      <c r="K364" s="16"/>
      <c r="L364" s="16" t="s">
        <v>120</v>
      </c>
      <c r="M364" s="16" t="s">
        <v>12</v>
      </c>
      <c r="N364" s="16" t="s">
        <v>25</v>
      </c>
      <c r="O364" s="16" t="s">
        <v>622</v>
      </c>
      <c r="P364" s="16" t="s">
        <v>391</v>
      </c>
      <c r="Q364" s="91">
        <f>_xlfn.XLOOKUP(H364,Tasques!H:H,Tasques!Q:Q)</f>
        <v>240</v>
      </c>
      <c r="R364" s="6"/>
    </row>
    <row r="365" spans="1:18" ht="19.95" customHeight="1" x14ac:dyDescent="0.3">
      <c r="A365" s="3" t="s">
        <v>61</v>
      </c>
      <c r="B365" s="16" t="s">
        <v>1071</v>
      </c>
      <c r="C365" s="16" t="s">
        <v>1072</v>
      </c>
      <c r="D365" s="16" t="s">
        <v>89</v>
      </c>
      <c r="E365" s="16" t="s">
        <v>1073</v>
      </c>
      <c r="F365" s="16" t="s">
        <v>1074</v>
      </c>
      <c r="G365" s="16" t="s">
        <v>1075</v>
      </c>
      <c r="H365" s="16" t="s">
        <v>1079</v>
      </c>
      <c r="I365" s="16" t="s">
        <v>1080</v>
      </c>
      <c r="J365" s="16" t="s">
        <v>23</v>
      </c>
      <c r="K365" s="16"/>
      <c r="L365" s="16" t="s">
        <v>120</v>
      </c>
      <c r="M365" s="16" t="s">
        <v>12</v>
      </c>
      <c r="N365" s="16" t="s">
        <v>25</v>
      </c>
      <c r="O365" s="16" t="s">
        <v>622</v>
      </c>
      <c r="P365" s="16" t="s">
        <v>391</v>
      </c>
      <c r="Q365" s="91">
        <f>_xlfn.XLOOKUP(H365,Tasques!H:H,Tasques!Q:Q)</f>
        <v>240</v>
      </c>
      <c r="R365" s="6"/>
    </row>
    <row r="366" spans="1:18" ht="19.95" customHeight="1" x14ac:dyDescent="0.3">
      <c r="A366" s="3" t="s">
        <v>61</v>
      </c>
      <c r="B366" s="16" t="s">
        <v>1071</v>
      </c>
      <c r="C366" s="16" t="s">
        <v>1072</v>
      </c>
      <c r="D366" s="16" t="s">
        <v>216</v>
      </c>
      <c r="E366" s="16" t="s">
        <v>329</v>
      </c>
      <c r="F366" s="16" t="s">
        <v>330</v>
      </c>
      <c r="G366" s="16" t="s">
        <v>1081</v>
      </c>
      <c r="H366" s="16" t="s">
        <v>1082</v>
      </c>
      <c r="I366" s="16" t="s">
        <v>1077</v>
      </c>
      <c r="J366" s="16" t="s">
        <v>23</v>
      </c>
      <c r="K366" s="16"/>
      <c r="L366" s="16" t="s">
        <v>120</v>
      </c>
      <c r="M366" s="16" t="s">
        <v>12</v>
      </c>
      <c r="N366" s="16" t="s">
        <v>25</v>
      </c>
      <c r="O366" s="16" t="s">
        <v>622</v>
      </c>
      <c r="P366" s="16" t="s">
        <v>391</v>
      </c>
      <c r="Q366" s="91">
        <f>_xlfn.XLOOKUP(H366,Tasques!H:H,Tasques!Q:Q)</f>
        <v>360</v>
      </c>
      <c r="R366" s="6"/>
    </row>
    <row r="367" spans="1:18" ht="19.95" customHeight="1" x14ac:dyDescent="0.3">
      <c r="A367" s="3" t="s">
        <v>61</v>
      </c>
      <c r="B367" s="16" t="s">
        <v>1071</v>
      </c>
      <c r="C367" s="16" t="s">
        <v>1072</v>
      </c>
      <c r="D367" s="16" t="s">
        <v>216</v>
      </c>
      <c r="E367" s="16" t="s">
        <v>329</v>
      </c>
      <c r="F367" s="16" t="s">
        <v>330</v>
      </c>
      <c r="G367" s="16" t="s">
        <v>1081</v>
      </c>
      <c r="H367" s="16" t="s">
        <v>1083</v>
      </c>
      <c r="I367" s="16" t="s">
        <v>1084</v>
      </c>
      <c r="J367" s="16" t="s">
        <v>23</v>
      </c>
      <c r="K367" s="16"/>
      <c r="L367" s="16" t="s">
        <v>120</v>
      </c>
      <c r="M367" s="16" t="s">
        <v>12</v>
      </c>
      <c r="N367" s="16" t="s">
        <v>25</v>
      </c>
      <c r="O367" s="16" t="s">
        <v>622</v>
      </c>
      <c r="P367" s="16" t="s">
        <v>391</v>
      </c>
      <c r="Q367" s="91">
        <f>_xlfn.XLOOKUP(H367,Tasques!H:H,Tasques!Q:Q)</f>
        <v>360</v>
      </c>
      <c r="R367" s="6"/>
    </row>
    <row r="368" spans="1:18" ht="19.95" customHeight="1" x14ac:dyDescent="0.3">
      <c r="A368" s="3" t="s">
        <v>61</v>
      </c>
      <c r="B368" s="16" t="s">
        <v>1071</v>
      </c>
      <c r="C368" s="16" t="s">
        <v>1072</v>
      </c>
      <c r="D368" s="16" t="s">
        <v>216</v>
      </c>
      <c r="E368" s="16" t="s">
        <v>329</v>
      </c>
      <c r="F368" s="16" t="s">
        <v>330</v>
      </c>
      <c r="G368" s="16" t="s">
        <v>1081</v>
      </c>
      <c r="H368" s="16" t="s">
        <v>1085</v>
      </c>
      <c r="I368" s="16" t="s">
        <v>1080</v>
      </c>
      <c r="J368" s="16" t="s">
        <v>23</v>
      </c>
      <c r="K368" s="16"/>
      <c r="L368" s="16" t="s">
        <v>120</v>
      </c>
      <c r="M368" s="16" t="s">
        <v>12</v>
      </c>
      <c r="N368" s="16" t="s">
        <v>25</v>
      </c>
      <c r="O368" s="16" t="s">
        <v>622</v>
      </c>
      <c r="P368" s="16" t="s">
        <v>391</v>
      </c>
      <c r="Q368" s="91">
        <f>_xlfn.XLOOKUP(H368,Tasques!H:H,Tasques!Q:Q)</f>
        <v>360</v>
      </c>
      <c r="R368" s="6"/>
    </row>
    <row r="369" spans="1:18" ht="19.95" customHeight="1" x14ac:dyDescent="0.3">
      <c r="A369" s="3" t="s">
        <v>61</v>
      </c>
      <c r="B369" s="16" t="s">
        <v>1071</v>
      </c>
      <c r="C369" s="16" t="s">
        <v>1072</v>
      </c>
      <c r="D369" s="16" t="s">
        <v>216</v>
      </c>
      <c r="E369" s="16" t="s">
        <v>329</v>
      </c>
      <c r="F369" s="16" t="s">
        <v>330</v>
      </c>
      <c r="G369" s="16" t="s">
        <v>1081</v>
      </c>
      <c r="H369" s="16" t="s">
        <v>1086</v>
      </c>
      <c r="I369" s="16" t="s">
        <v>1087</v>
      </c>
      <c r="J369" s="16" t="s">
        <v>23</v>
      </c>
      <c r="K369" s="16"/>
      <c r="L369" s="16" t="s">
        <v>120</v>
      </c>
      <c r="M369" s="16" t="s">
        <v>12</v>
      </c>
      <c r="N369" s="16" t="s">
        <v>25</v>
      </c>
      <c r="O369" s="16" t="s">
        <v>622</v>
      </c>
      <c r="P369" s="16" t="s">
        <v>391</v>
      </c>
      <c r="Q369" s="91">
        <f>_xlfn.XLOOKUP(H369,Tasques!H:H,Tasques!Q:Q)</f>
        <v>360</v>
      </c>
      <c r="R369" s="6"/>
    </row>
    <row r="370" spans="1:18" ht="19.95" customHeight="1" x14ac:dyDescent="0.3">
      <c r="A370" s="3" t="s">
        <v>61</v>
      </c>
      <c r="B370" s="16" t="s">
        <v>1071</v>
      </c>
      <c r="C370" s="16" t="s">
        <v>1072</v>
      </c>
      <c r="D370" s="16" t="s">
        <v>216</v>
      </c>
      <c r="E370" s="16" t="s">
        <v>329</v>
      </c>
      <c r="F370" s="16" t="s">
        <v>330</v>
      </c>
      <c r="G370" s="16" t="s">
        <v>1081</v>
      </c>
      <c r="H370" s="16" t="s">
        <v>1088</v>
      </c>
      <c r="I370" s="16" t="s">
        <v>1089</v>
      </c>
      <c r="J370" s="16" t="s">
        <v>23</v>
      </c>
      <c r="K370" s="16"/>
      <c r="L370" s="16" t="s">
        <v>120</v>
      </c>
      <c r="M370" s="16" t="s">
        <v>12</v>
      </c>
      <c r="N370" s="16" t="s">
        <v>25</v>
      </c>
      <c r="O370" s="16" t="s">
        <v>622</v>
      </c>
      <c r="P370" s="16" t="s">
        <v>391</v>
      </c>
      <c r="Q370" s="91">
        <f>_xlfn.XLOOKUP(H370,Tasques!H:H,Tasques!Q:Q)</f>
        <v>360</v>
      </c>
      <c r="R370" s="6"/>
    </row>
    <row r="371" spans="1:18" ht="19.95" customHeight="1" x14ac:dyDescent="0.3">
      <c r="A371" s="3" t="s">
        <v>61</v>
      </c>
      <c r="B371" s="16" t="s">
        <v>1071</v>
      </c>
      <c r="C371" s="16" t="s">
        <v>1072</v>
      </c>
      <c r="D371" s="16" t="s">
        <v>216</v>
      </c>
      <c r="E371" s="16" t="s">
        <v>329</v>
      </c>
      <c r="F371" s="16" t="s">
        <v>330</v>
      </c>
      <c r="G371" s="16" t="s">
        <v>1081</v>
      </c>
      <c r="H371" s="16" t="s">
        <v>1090</v>
      </c>
      <c r="I371" s="16" t="s">
        <v>1091</v>
      </c>
      <c r="J371" s="16" t="s">
        <v>23</v>
      </c>
      <c r="K371" s="16"/>
      <c r="L371" s="16" t="s">
        <v>120</v>
      </c>
      <c r="M371" s="16" t="s">
        <v>12</v>
      </c>
      <c r="N371" s="16" t="s">
        <v>25</v>
      </c>
      <c r="O371" s="16" t="s">
        <v>622</v>
      </c>
      <c r="P371" s="16" t="s">
        <v>391</v>
      </c>
      <c r="Q371" s="91">
        <f>_xlfn.XLOOKUP(H371,Tasques!H:H,Tasques!Q:Q)</f>
        <v>360</v>
      </c>
      <c r="R371" s="6"/>
    </row>
    <row r="372" spans="1:18" ht="19.95" customHeight="1" x14ac:dyDescent="0.3">
      <c r="A372" s="3" t="s">
        <v>61</v>
      </c>
      <c r="B372" s="16" t="s">
        <v>1071</v>
      </c>
      <c r="C372" s="16" t="s">
        <v>1072</v>
      </c>
      <c r="D372" s="16" t="s">
        <v>216</v>
      </c>
      <c r="E372" s="16" t="s">
        <v>329</v>
      </c>
      <c r="F372" s="16" t="s">
        <v>330</v>
      </c>
      <c r="G372" s="16" t="s">
        <v>1081</v>
      </c>
      <c r="H372" s="16" t="s">
        <v>1092</v>
      </c>
      <c r="I372" s="16" t="s">
        <v>1093</v>
      </c>
      <c r="J372" s="16" t="s">
        <v>23</v>
      </c>
      <c r="K372" s="16"/>
      <c r="L372" s="16" t="s">
        <v>120</v>
      </c>
      <c r="M372" s="16" t="s">
        <v>12</v>
      </c>
      <c r="N372" s="16" t="s">
        <v>25</v>
      </c>
      <c r="O372" s="16" t="s">
        <v>622</v>
      </c>
      <c r="P372" s="16" t="s">
        <v>391</v>
      </c>
      <c r="Q372" s="91">
        <f>_xlfn.XLOOKUP(H372,Tasques!H:H,Tasques!Q:Q)</f>
        <v>360</v>
      </c>
      <c r="R372" s="6"/>
    </row>
    <row r="373" spans="1:18" ht="19.95" customHeight="1" x14ac:dyDescent="0.3">
      <c r="A373" s="3" t="s">
        <v>61</v>
      </c>
      <c r="B373" s="16" t="s">
        <v>1071</v>
      </c>
      <c r="C373" s="16" t="s">
        <v>1072</v>
      </c>
      <c r="D373" s="16" t="s">
        <v>17</v>
      </c>
      <c r="E373" s="16" t="s">
        <v>1094</v>
      </c>
      <c r="F373" s="16" t="s">
        <v>1095</v>
      </c>
      <c r="G373" s="16" t="s">
        <v>1096</v>
      </c>
      <c r="H373" s="16" t="s">
        <v>1097</v>
      </c>
      <c r="I373" s="16" t="s">
        <v>1098</v>
      </c>
      <c r="J373" s="16" t="s">
        <v>23</v>
      </c>
      <c r="K373" s="16"/>
      <c r="L373" s="16" t="s">
        <v>120</v>
      </c>
      <c r="M373" s="16" t="s">
        <v>12</v>
      </c>
      <c r="N373" s="16" t="s">
        <v>25</v>
      </c>
      <c r="O373" s="16" t="s">
        <v>622</v>
      </c>
      <c r="P373" s="16" t="s">
        <v>391</v>
      </c>
      <c r="Q373" s="91">
        <f>_xlfn.XLOOKUP(H373,Tasques!H:H,Tasques!Q:Q)</f>
        <v>1800</v>
      </c>
      <c r="R373" s="6"/>
    </row>
    <row r="374" spans="1:18" ht="19.95" customHeight="1" x14ac:dyDescent="0.3">
      <c r="A374" s="3" t="s">
        <v>61</v>
      </c>
      <c r="B374" s="16" t="s">
        <v>1071</v>
      </c>
      <c r="C374" s="16" t="s">
        <v>1072</v>
      </c>
      <c r="D374" s="16" t="s">
        <v>17</v>
      </c>
      <c r="E374" s="16" t="s">
        <v>1099</v>
      </c>
      <c r="F374" s="16" t="s">
        <v>1100</v>
      </c>
      <c r="G374" s="16" t="s">
        <v>1101</v>
      </c>
      <c r="H374" s="16" t="s">
        <v>1102</v>
      </c>
      <c r="I374" s="16" t="s">
        <v>897</v>
      </c>
      <c r="J374" s="16" t="s">
        <v>23</v>
      </c>
      <c r="K374" s="16"/>
      <c r="L374" s="16" t="s">
        <v>120</v>
      </c>
      <c r="M374" s="16" t="s">
        <v>12</v>
      </c>
      <c r="N374" s="16" t="s">
        <v>25</v>
      </c>
      <c r="O374" s="16" t="s">
        <v>622</v>
      </c>
      <c r="P374" s="16" t="s">
        <v>391</v>
      </c>
      <c r="Q374" s="91">
        <f>_xlfn.XLOOKUP(H374,Tasques!H:H,Tasques!Q:Q)</f>
        <v>1800</v>
      </c>
      <c r="R374" s="6"/>
    </row>
    <row r="375" spans="1:18" ht="19.95" customHeight="1" x14ac:dyDescent="0.3">
      <c r="A375" s="3" t="s">
        <v>61</v>
      </c>
      <c r="B375" s="16" t="s">
        <v>1071</v>
      </c>
      <c r="C375" s="16" t="s">
        <v>1072</v>
      </c>
      <c r="D375" s="16" t="s">
        <v>17</v>
      </c>
      <c r="E375" s="16" t="s">
        <v>1099</v>
      </c>
      <c r="F375" s="16" t="s">
        <v>1100</v>
      </c>
      <c r="G375" s="16" t="s">
        <v>1101</v>
      </c>
      <c r="H375" s="16" t="s">
        <v>1103</v>
      </c>
      <c r="I375" s="16" t="s">
        <v>1104</v>
      </c>
      <c r="J375" s="16" t="s">
        <v>23</v>
      </c>
      <c r="K375" s="16"/>
      <c r="L375" s="16" t="s">
        <v>120</v>
      </c>
      <c r="M375" s="16" t="s">
        <v>12</v>
      </c>
      <c r="N375" s="16" t="s">
        <v>25</v>
      </c>
      <c r="O375" s="16" t="s">
        <v>622</v>
      </c>
      <c r="P375" s="16" t="s">
        <v>391</v>
      </c>
      <c r="Q375" s="91">
        <f>_xlfn.XLOOKUP(H375,Tasques!H:H,Tasques!Q:Q)</f>
        <v>1800</v>
      </c>
      <c r="R375" s="6"/>
    </row>
    <row r="376" spans="1:18" ht="19.95" customHeight="1" x14ac:dyDescent="0.3">
      <c r="A376" s="3" t="s">
        <v>61</v>
      </c>
      <c r="B376" s="16" t="s">
        <v>1071</v>
      </c>
      <c r="C376" s="16" t="s">
        <v>1072</v>
      </c>
      <c r="D376" s="16" t="s">
        <v>17</v>
      </c>
      <c r="E376" s="16" t="s">
        <v>1099</v>
      </c>
      <c r="F376" s="16" t="s">
        <v>1100</v>
      </c>
      <c r="G376" s="16" t="s">
        <v>1101</v>
      </c>
      <c r="H376" s="16" t="s">
        <v>1105</v>
      </c>
      <c r="I376" s="16" t="s">
        <v>1106</v>
      </c>
      <c r="J376" s="16" t="s">
        <v>23</v>
      </c>
      <c r="K376" s="16"/>
      <c r="L376" s="16" t="s">
        <v>120</v>
      </c>
      <c r="M376" s="16" t="s">
        <v>12</v>
      </c>
      <c r="N376" s="16" t="s">
        <v>25</v>
      </c>
      <c r="O376" s="16" t="s">
        <v>622</v>
      </c>
      <c r="P376" s="16" t="s">
        <v>391</v>
      </c>
      <c r="Q376" s="91">
        <f>_xlfn.XLOOKUP(H376,Tasques!H:H,Tasques!Q:Q)</f>
        <v>1800</v>
      </c>
      <c r="R376" s="6"/>
    </row>
    <row r="377" spans="1:18" ht="19.95" customHeight="1" x14ac:dyDescent="0.3">
      <c r="A377" s="3" t="s">
        <v>61</v>
      </c>
      <c r="B377" s="16" t="s">
        <v>1071</v>
      </c>
      <c r="C377" s="16" t="s">
        <v>1072</v>
      </c>
      <c r="D377" s="16" t="s">
        <v>17</v>
      </c>
      <c r="E377" s="16" t="s">
        <v>1099</v>
      </c>
      <c r="F377" s="16" t="s">
        <v>1100</v>
      </c>
      <c r="G377" s="16" t="s">
        <v>1101</v>
      </c>
      <c r="H377" s="16" t="s">
        <v>1107</v>
      </c>
      <c r="I377" s="16" t="s">
        <v>1108</v>
      </c>
      <c r="J377" s="16" t="s">
        <v>23</v>
      </c>
      <c r="K377" s="16"/>
      <c r="L377" s="16" t="s">
        <v>120</v>
      </c>
      <c r="M377" s="16" t="s">
        <v>12</v>
      </c>
      <c r="N377" s="16" t="s">
        <v>25</v>
      </c>
      <c r="O377" s="16" t="s">
        <v>622</v>
      </c>
      <c r="P377" s="16" t="s">
        <v>391</v>
      </c>
      <c r="Q377" s="91">
        <f>_xlfn.XLOOKUP(H377,Tasques!H:H,Tasques!Q:Q)</f>
        <v>1800</v>
      </c>
      <c r="R377" s="6"/>
    </row>
    <row r="378" spans="1:18" ht="19.95" customHeight="1" x14ac:dyDescent="0.3">
      <c r="A378" s="3" t="s">
        <v>61</v>
      </c>
      <c r="B378" s="16" t="s">
        <v>1071</v>
      </c>
      <c r="C378" s="16" t="s">
        <v>1072</v>
      </c>
      <c r="D378" s="16" t="s">
        <v>17</v>
      </c>
      <c r="E378" s="16" t="s">
        <v>1099</v>
      </c>
      <c r="F378" s="16" t="s">
        <v>1100</v>
      </c>
      <c r="G378" s="16" t="s">
        <v>1101</v>
      </c>
      <c r="H378" s="16" t="s">
        <v>1109</v>
      </c>
      <c r="I378" s="16" t="s">
        <v>1110</v>
      </c>
      <c r="J378" s="16" t="s">
        <v>23</v>
      </c>
      <c r="K378" s="16"/>
      <c r="L378" s="16" t="s">
        <v>120</v>
      </c>
      <c r="M378" s="16" t="s">
        <v>12</v>
      </c>
      <c r="N378" s="16" t="s">
        <v>25</v>
      </c>
      <c r="O378" s="16" t="s">
        <v>622</v>
      </c>
      <c r="P378" s="16" t="s">
        <v>391</v>
      </c>
      <c r="Q378" s="91">
        <f>_xlfn.XLOOKUP(H378,Tasques!H:H,Tasques!Q:Q)</f>
        <v>1800</v>
      </c>
      <c r="R378" s="6"/>
    </row>
    <row r="379" spans="1:18" ht="19.95" customHeight="1" x14ac:dyDescent="0.3">
      <c r="A379" s="3" t="s">
        <v>61</v>
      </c>
      <c r="B379" s="16" t="s">
        <v>1071</v>
      </c>
      <c r="C379" s="16" t="s">
        <v>1072</v>
      </c>
      <c r="D379" s="16" t="s">
        <v>17</v>
      </c>
      <c r="E379" s="16" t="s">
        <v>1099</v>
      </c>
      <c r="F379" s="16" t="s">
        <v>1100</v>
      </c>
      <c r="G379" s="16" t="s">
        <v>1111</v>
      </c>
      <c r="H379" s="16" t="s">
        <v>1112</v>
      </c>
      <c r="I379" s="16" t="s">
        <v>1113</v>
      </c>
      <c r="J379" s="16" t="s">
        <v>23</v>
      </c>
      <c r="K379" s="16"/>
      <c r="L379" s="16" t="s">
        <v>120</v>
      </c>
      <c r="M379" s="16" t="s">
        <v>12</v>
      </c>
      <c r="N379" s="16" t="s">
        <v>25</v>
      </c>
      <c r="O379" s="16" t="s">
        <v>622</v>
      </c>
      <c r="P379" s="16" t="s">
        <v>391</v>
      </c>
      <c r="Q379" s="91">
        <f>_xlfn.XLOOKUP(H379,Tasques!H:H,Tasques!Q:Q)</f>
        <v>1200</v>
      </c>
      <c r="R379" s="6"/>
    </row>
    <row r="380" spans="1:18" ht="19.95" customHeight="1" x14ac:dyDescent="0.3">
      <c r="A380" s="3" t="s">
        <v>61</v>
      </c>
      <c r="B380" s="16" t="s">
        <v>1071</v>
      </c>
      <c r="C380" s="16" t="s">
        <v>1072</v>
      </c>
      <c r="D380" s="16" t="s">
        <v>17</v>
      </c>
      <c r="E380" s="16" t="s">
        <v>1099</v>
      </c>
      <c r="F380" s="16" t="s">
        <v>1100</v>
      </c>
      <c r="G380" s="16" t="s">
        <v>1111</v>
      </c>
      <c r="H380" s="16" t="s">
        <v>1114</v>
      </c>
      <c r="I380" s="16" t="s">
        <v>1115</v>
      </c>
      <c r="J380" s="16" t="s">
        <v>23</v>
      </c>
      <c r="K380" s="16"/>
      <c r="L380" s="16" t="s">
        <v>120</v>
      </c>
      <c r="M380" s="16" t="s">
        <v>12</v>
      </c>
      <c r="N380" s="16" t="s">
        <v>25</v>
      </c>
      <c r="O380" s="16" t="s">
        <v>622</v>
      </c>
      <c r="P380" s="16" t="s">
        <v>391</v>
      </c>
      <c r="Q380" s="91">
        <f>_xlfn.XLOOKUP(H380,Tasques!H:H,Tasques!Q:Q)</f>
        <v>1200</v>
      </c>
      <c r="R380" s="6"/>
    </row>
    <row r="381" spans="1:18" ht="19.95" customHeight="1" x14ac:dyDescent="0.3">
      <c r="A381" s="3" t="s">
        <v>61</v>
      </c>
      <c r="B381" s="16" t="s">
        <v>1071</v>
      </c>
      <c r="C381" s="16" t="s">
        <v>1072</v>
      </c>
      <c r="D381" s="16" t="s">
        <v>17</v>
      </c>
      <c r="E381" s="16" t="s">
        <v>1099</v>
      </c>
      <c r="F381" s="16" t="s">
        <v>1100</v>
      </c>
      <c r="G381" s="16" t="s">
        <v>1111</v>
      </c>
      <c r="H381" s="16" t="s">
        <v>1116</v>
      </c>
      <c r="I381" s="16" t="s">
        <v>1117</v>
      </c>
      <c r="J381" s="16" t="s">
        <v>23</v>
      </c>
      <c r="K381" s="16"/>
      <c r="L381" s="16" t="s">
        <v>120</v>
      </c>
      <c r="M381" s="16" t="s">
        <v>12</v>
      </c>
      <c r="N381" s="16" t="s">
        <v>25</v>
      </c>
      <c r="O381" s="16" t="s">
        <v>622</v>
      </c>
      <c r="P381" s="16" t="s">
        <v>391</v>
      </c>
      <c r="Q381" s="91">
        <f>_xlfn.XLOOKUP(H381,Tasques!H:H,Tasques!Q:Q)</f>
        <v>1200</v>
      </c>
      <c r="R381" s="6"/>
    </row>
    <row r="382" spans="1:18" ht="19.95" customHeight="1" x14ac:dyDescent="0.3">
      <c r="A382" s="3" t="s">
        <v>61</v>
      </c>
      <c r="B382" s="16" t="s">
        <v>1071</v>
      </c>
      <c r="C382" s="16" t="s">
        <v>1072</v>
      </c>
      <c r="D382" s="16" t="s">
        <v>89</v>
      </c>
      <c r="E382" s="16" t="s">
        <v>1118</v>
      </c>
      <c r="F382" s="16" t="s">
        <v>1119</v>
      </c>
      <c r="G382" s="16" t="s">
        <v>1120</v>
      </c>
      <c r="H382" s="16" t="s">
        <v>1121</v>
      </c>
      <c r="I382" s="16" t="s">
        <v>1122</v>
      </c>
      <c r="J382" s="16" t="s">
        <v>23</v>
      </c>
      <c r="K382" s="16"/>
      <c r="L382" s="16" t="s">
        <v>120</v>
      </c>
      <c r="M382" s="16" t="s">
        <v>12</v>
      </c>
      <c r="N382" s="16" t="s">
        <v>25</v>
      </c>
      <c r="O382" s="16" t="s">
        <v>622</v>
      </c>
      <c r="P382" s="16" t="s">
        <v>391</v>
      </c>
      <c r="Q382" s="91">
        <f>_xlfn.XLOOKUP(H382,Tasques!H:H,Tasques!Q:Q)</f>
        <v>600</v>
      </c>
      <c r="R382" s="6"/>
    </row>
    <row r="383" spans="1:18" ht="19.95" customHeight="1" x14ac:dyDescent="0.3">
      <c r="A383" s="3" t="s">
        <v>61</v>
      </c>
      <c r="B383" s="16" t="s">
        <v>1071</v>
      </c>
      <c r="C383" s="16" t="s">
        <v>1072</v>
      </c>
      <c r="D383" s="16" t="s">
        <v>17</v>
      </c>
      <c r="E383" s="16" t="s">
        <v>1123</v>
      </c>
      <c r="F383" s="16" t="s">
        <v>1124</v>
      </c>
      <c r="G383" s="16" t="s">
        <v>1125</v>
      </c>
      <c r="H383" s="16" t="s">
        <v>1126</v>
      </c>
      <c r="I383" s="16" t="s">
        <v>1127</v>
      </c>
      <c r="J383" s="16" t="s">
        <v>23</v>
      </c>
      <c r="K383" s="16"/>
      <c r="L383" s="16" t="s">
        <v>120</v>
      </c>
      <c r="M383" s="16" t="s">
        <v>12</v>
      </c>
      <c r="N383" s="16" t="s">
        <v>25</v>
      </c>
      <c r="O383" s="16" t="s">
        <v>622</v>
      </c>
      <c r="P383" s="16" t="s">
        <v>391</v>
      </c>
      <c r="Q383" s="91">
        <f>_xlfn.XLOOKUP(H383,Tasques!H:H,Tasques!Q:Q)</f>
        <v>240</v>
      </c>
      <c r="R383" s="6"/>
    </row>
    <row r="384" spans="1:18" ht="19.95" customHeight="1" x14ac:dyDescent="0.3">
      <c r="A384" s="9" t="s">
        <v>61</v>
      </c>
      <c r="B384" s="21" t="s">
        <v>1128</v>
      </c>
      <c r="C384" s="21" t="s">
        <v>1129</v>
      </c>
      <c r="D384" s="21" t="s">
        <v>17</v>
      </c>
      <c r="E384" s="21" t="s">
        <v>1130</v>
      </c>
      <c r="F384" s="21" t="s">
        <v>1131</v>
      </c>
      <c r="G384" s="21" t="s">
        <v>1132</v>
      </c>
      <c r="H384" s="21" t="s">
        <v>1133</v>
      </c>
      <c r="I384" s="21" t="s">
        <v>1134</v>
      </c>
      <c r="J384" s="21" t="s">
        <v>23</v>
      </c>
      <c r="K384" s="21"/>
      <c r="L384" s="21" t="s">
        <v>368</v>
      </c>
      <c r="M384" s="21" t="s">
        <v>12</v>
      </c>
      <c r="N384" s="21" t="s">
        <v>25</v>
      </c>
      <c r="O384" s="21" t="s">
        <v>622</v>
      </c>
      <c r="P384" s="21" t="s">
        <v>391</v>
      </c>
      <c r="Q384" s="92">
        <f>_xlfn.XLOOKUP(H384,Tasques!H:H,Tasques!Q:Q)</f>
        <v>900</v>
      </c>
      <c r="R384" s="10"/>
    </row>
    <row r="385" spans="1:18" ht="19.95" customHeight="1" x14ac:dyDescent="0.3">
      <c r="A385" s="9" t="s">
        <v>61</v>
      </c>
      <c r="B385" s="21" t="s">
        <v>1128</v>
      </c>
      <c r="C385" s="21" t="s">
        <v>1129</v>
      </c>
      <c r="D385" s="21" t="s">
        <v>17</v>
      </c>
      <c r="E385" s="21" t="s">
        <v>1135</v>
      </c>
      <c r="F385" s="21" t="s">
        <v>1136</v>
      </c>
      <c r="G385" s="21" t="s">
        <v>1137</v>
      </c>
      <c r="H385" s="21" t="s">
        <v>1138</v>
      </c>
      <c r="I385" s="21" t="s">
        <v>1139</v>
      </c>
      <c r="J385" s="21" t="s">
        <v>23</v>
      </c>
      <c r="K385" s="21"/>
      <c r="L385" s="21" t="s">
        <v>368</v>
      </c>
      <c r="M385" s="21" t="s">
        <v>12</v>
      </c>
      <c r="N385" s="21" t="s">
        <v>25</v>
      </c>
      <c r="O385" s="21" t="s">
        <v>622</v>
      </c>
      <c r="P385" s="21" t="s">
        <v>391</v>
      </c>
      <c r="Q385" s="92">
        <f>_xlfn.XLOOKUP(H385,Tasques!H:H,Tasques!Q:Q)</f>
        <v>1800</v>
      </c>
      <c r="R385" s="10"/>
    </row>
    <row r="386" spans="1:18" ht="19.95" customHeight="1" x14ac:dyDescent="0.3">
      <c r="A386" s="9" t="s">
        <v>61</v>
      </c>
      <c r="B386" s="21" t="s">
        <v>1128</v>
      </c>
      <c r="C386" s="21" t="s">
        <v>1129</v>
      </c>
      <c r="D386" s="21" t="s">
        <v>17</v>
      </c>
      <c r="E386" s="21" t="s">
        <v>1094</v>
      </c>
      <c r="F386" s="21" t="s">
        <v>1095</v>
      </c>
      <c r="G386" s="21" t="s">
        <v>1140</v>
      </c>
      <c r="H386" s="21" t="s">
        <v>1141</v>
      </c>
      <c r="I386" s="21" t="s">
        <v>1142</v>
      </c>
      <c r="J386" s="21" t="s">
        <v>23</v>
      </c>
      <c r="K386" s="21"/>
      <c r="L386" s="21" t="s">
        <v>368</v>
      </c>
      <c r="M386" s="21" t="s">
        <v>12</v>
      </c>
      <c r="N386" s="21" t="s">
        <v>25</v>
      </c>
      <c r="O386" s="21" t="s">
        <v>622</v>
      </c>
      <c r="P386" s="21" t="s">
        <v>391</v>
      </c>
      <c r="Q386" s="92">
        <f>_xlfn.XLOOKUP(H386,Tasques!H:H,Tasques!Q:Q)</f>
        <v>900</v>
      </c>
      <c r="R386" s="10"/>
    </row>
    <row r="387" spans="1:18" ht="19.95" customHeight="1" x14ac:dyDescent="0.3">
      <c r="A387" s="9" t="s">
        <v>61</v>
      </c>
      <c r="B387" s="21" t="s">
        <v>1128</v>
      </c>
      <c r="C387" s="21" t="s">
        <v>1129</v>
      </c>
      <c r="D387" s="21" t="s">
        <v>17</v>
      </c>
      <c r="E387" s="21" t="s">
        <v>893</v>
      </c>
      <c r="F387" s="21" t="s">
        <v>894</v>
      </c>
      <c r="G387" s="21" t="s">
        <v>1143</v>
      </c>
      <c r="H387" s="21" t="s">
        <v>1144</v>
      </c>
      <c r="I387" s="21" t="s">
        <v>1145</v>
      </c>
      <c r="J387" s="21" t="s">
        <v>23</v>
      </c>
      <c r="K387" s="21"/>
      <c r="L387" s="21" t="s">
        <v>368</v>
      </c>
      <c r="M387" s="21" t="s">
        <v>12</v>
      </c>
      <c r="N387" s="21" t="s">
        <v>25</v>
      </c>
      <c r="O387" s="21" t="s">
        <v>622</v>
      </c>
      <c r="P387" s="21" t="s">
        <v>391</v>
      </c>
      <c r="Q387" s="92">
        <f>_xlfn.XLOOKUP(H387,Tasques!H:H,Tasques!Q:Q)</f>
        <v>900</v>
      </c>
      <c r="R387" s="10"/>
    </row>
    <row r="388" spans="1:18" ht="19.95" customHeight="1" x14ac:dyDescent="0.3">
      <c r="A388" s="9" t="s">
        <v>61</v>
      </c>
      <c r="B388" s="21" t="s">
        <v>1128</v>
      </c>
      <c r="C388" s="21" t="s">
        <v>1129</v>
      </c>
      <c r="D388" s="21" t="s">
        <v>17</v>
      </c>
      <c r="E388" s="21" t="s">
        <v>893</v>
      </c>
      <c r="F388" s="21" t="s">
        <v>894</v>
      </c>
      <c r="G388" s="21" t="s">
        <v>1143</v>
      </c>
      <c r="H388" s="21" t="s">
        <v>1146</v>
      </c>
      <c r="I388" s="21" t="s">
        <v>1147</v>
      </c>
      <c r="J388" s="21" t="s">
        <v>23</v>
      </c>
      <c r="K388" s="21"/>
      <c r="L388" s="21" t="s">
        <v>368</v>
      </c>
      <c r="M388" s="21" t="s">
        <v>12</v>
      </c>
      <c r="N388" s="21" t="s">
        <v>25</v>
      </c>
      <c r="O388" s="21" t="s">
        <v>622</v>
      </c>
      <c r="P388" s="21" t="s">
        <v>391</v>
      </c>
      <c r="Q388" s="92">
        <f>_xlfn.XLOOKUP(H388,Tasques!H:H,Tasques!Q:Q)</f>
        <v>900</v>
      </c>
      <c r="R388" s="10"/>
    </row>
    <row r="389" spans="1:18" ht="19.95" customHeight="1" x14ac:dyDescent="0.3">
      <c r="A389" s="9" t="s">
        <v>61</v>
      </c>
      <c r="B389" s="21" t="s">
        <v>1128</v>
      </c>
      <c r="C389" s="21" t="s">
        <v>1129</v>
      </c>
      <c r="D389" s="21" t="s">
        <v>17</v>
      </c>
      <c r="E389" s="21" t="s">
        <v>893</v>
      </c>
      <c r="F389" s="21" t="s">
        <v>894</v>
      </c>
      <c r="G389" s="21" t="s">
        <v>1143</v>
      </c>
      <c r="H389" s="21" t="s">
        <v>1148</v>
      </c>
      <c r="I389" s="21" t="s">
        <v>1149</v>
      </c>
      <c r="J389" s="21" t="s">
        <v>23</v>
      </c>
      <c r="K389" s="21"/>
      <c r="L389" s="21" t="s">
        <v>368</v>
      </c>
      <c r="M389" s="21" t="s">
        <v>12</v>
      </c>
      <c r="N389" s="21" t="s">
        <v>25</v>
      </c>
      <c r="O389" s="21" t="s">
        <v>622</v>
      </c>
      <c r="P389" s="21" t="s">
        <v>391</v>
      </c>
      <c r="Q389" s="92">
        <f>_xlfn.XLOOKUP(H389,Tasques!H:H,Tasques!Q:Q)</f>
        <v>900</v>
      </c>
      <c r="R389" s="10"/>
    </row>
    <row r="390" spans="1:18" ht="19.95" customHeight="1" x14ac:dyDescent="0.3">
      <c r="A390" s="9" t="s">
        <v>61</v>
      </c>
      <c r="B390" s="21" t="s">
        <v>1128</v>
      </c>
      <c r="C390" s="21" t="s">
        <v>1129</v>
      </c>
      <c r="D390" s="21" t="s">
        <v>17</v>
      </c>
      <c r="E390" s="21" t="s">
        <v>899</v>
      </c>
      <c r="F390" s="21" t="s">
        <v>900</v>
      </c>
      <c r="G390" s="21" t="s">
        <v>1150</v>
      </c>
      <c r="H390" s="21" t="s">
        <v>1151</v>
      </c>
      <c r="I390" s="21" t="s">
        <v>1152</v>
      </c>
      <c r="J390" s="21" t="s">
        <v>23</v>
      </c>
      <c r="K390" s="21"/>
      <c r="L390" s="21" t="s">
        <v>368</v>
      </c>
      <c r="M390" s="21" t="s">
        <v>12</v>
      </c>
      <c r="N390" s="21" t="s">
        <v>25</v>
      </c>
      <c r="O390" s="21" t="s">
        <v>622</v>
      </c>
      <c r="P390" s="21" t="s">
        <v>391</v>
      </c>
      <c r="Q390" s="92">
        <f>_xlfn.XLOOKUP(H390,Tasques!H:H,Tasques!Q:Q)</f>
        <v>180</v>
      </c>
      <c r="R390" s="10"/>
    </row>
    <row r="391" spans="1:18" ht="19.95" customHeight="1" x14ac:dyDescent="0.3">
      <c r="A391" s="9" t="s">
        <v>61</v>
      </c>
      <c r="B391" s="21" t="s">
        <v>1128</v>
      </c>
      <c r="C391" s="21" t="s">
        <v>1129</v>
      </c>
      <c r="D391" s="21" t="s">
        <v>17</v>
      </c>
      <c r="E391" s="21" t="s">
        <v>899</v>
      </c>
      <c r="F391" s="21" t="s">
        <v>900</v>
      </c>
      <c r="G391" s="21" t="s">
        <v>1150</v>
      </c>
      <c r="H391" s="21" t="s">
        <v>1153</v>
      </c>
      <c r="I391" s="21" t="s">
        <v>1154</v>
      </c>
      <c r="J391" s="21" t="s">
        <v>23</v>
      </c>
      <c r="K391" s="21"/>
      <c r="L391" s="21" t="s">
        <v>368</v>
      </c>
      <c r="M391" s="21" t="s">
        <v>12</v>
      </c>
      <c r="N391" s="21" t="s">
        <v>25</v>
      </c>
      <c r="O391" s="21" t="s">
        <v>622</v>
      </c>
      <c r="P391" s="21" t="s">
        <v>391</v>
      </c>
      <c r="Q391" s="92">
        <f>_xlfn.XLOOKUP(H391,Tasques!H:H,Tasques!Q:Q)</f>
        <v>180</v>
      </c>
      <c r="R391" s="10"/>
    </row>
    <row r="392" spans="1:18" ht="19.95" customHeight="1" x14ac:dyDescent="0.3">
      <c r="A392" s="9" t="s">
        <v>61</v>
      </c>
      <c r="B392" s="21" t="s">
        <v>1128</v>
      </c>
      <c r="C392" s="21" t="s">
        <v>1129</v>
      </c>
      <c r="D392" s="21" t="s">
        <v>17</v>
      </c>
      <c r="E392" s="21" t="s">
        <v>633</v>
      </c>
      <c r="F392" s="21" t="s">
        <v>634</v>
      </c>
      <c r="G392" s="21" t="s">
        <v>1155</v>
      </c>
      <c r="H392" s="21" t="s">
        <v>1156</v>
      </c>
      <c r="I392" s="21" t="s">
        <v>1152</v>
      </c>
      <c r="J392" s="21" t="s">
        <v>23</v>
      </c>
      <c r="K392" s="21"/>
      <c r="L392" s="21" t="s">
        <v>368</v>
      </c>
      <c r="M392" s="21" t="s">
        <v>12</v>
      </c>
      <c r="N392" s="21" t="s">
        <v>25</v>
      </c>
      <c r="O392" s="21" t="s">
        <v>622</v>
      </c>
      <c r="P392" s="21" t="s">
        <v>391</v>
      </c>
      <c r="Q392" s="92">
        <f>_xlfn.XLOOKUP(H392,Tasques!H:H,Tasques!Q:Q)</f>
        <v>396</v>
      </c>
      <c r="R392" s="10"/>
    </row>
    <row r="393" spans="1:18" ht="19.95" customHeight="1" x14ac:dyDescent="0.3">
      <c r="A393" s="9" t="s">
        <v>61</v>
      </c>
      <c r="B393" s="21" t="s">
        <v>1128</v>
      </c>
      <c r="C393" s="21" t="s">
        <v>1129</v>
      </c>
      <c r="D393" s="21" t="s">
        <v>17</v>
      </c>
      <c r="E393" s="21" t="s">
        <v>633</v>
      </c>
      <c r="F393" s="21" t="s">
        <v>634</v>
      </c>
      <c r="G393" s="21" t="s">
        <v>1155</v>
      </c>
      <c r="H393" s="21" t="s">
        <v>1157</v>
      </c>
      <c r="I393" s="21" t="s">
        <v>1158</v>
      </c>
      <c r="J393" s="21" t="s">
        <v>23</v>
      </c>
      <c r="K393" s="21"/>
      <c r="L393" s="21" t="s">
        <v>368</v>
      </c>
      <c r="M393" s="21" t="s">
        <v>12</v>
      </c>
      <c r="N393" s="21" t="s">
        <v>25</v>
      </c>
      <c r="O393" s="21" t="s">
        <v>622</v>
      </c>
      <c r="P393" s="21" t="s">
        <v>391</v>
      </c>
      <c r="Q393" s="92">
        <f>_xlfn.XLOOKUP(H393,Tasques!H:H,Tasques!Q:Q)</f>
        <v>396</v>
      </c>
      <c r="R393" s="10"/>
    </row>
    <row r="394" spans="1:18" ht="19.95" customHeight="1" x14ac:dyDescent="0.3">
      <c r="A394" s="9" t="s">
        <v>61</v>
      </c>
      <c r="B394" s="21" t="s">
        <v>1128</v>
      </c>
      <c r="C394" s="21" t="s">
        <v>1129</v>
      </c>
      <c r="D394" s="21" t="s">
        <v>17</v>
      </c>
      <c r="E394" s="21" t="s">
        <v>633</v>
      </c>
      <c r="F394" s="21" t="s">
        <v>634</v>
      </c>
      <c r="G394" s="21" t="s">
        <v>1155</v>
      </c>
      <c r="H394" s="21" t="s">
        <v>1159</v>
      </c>
      <c r="I394" s="21" t="s">
        <v>1160</v>
      </c>
      <c r="J394" s="21" t="s">
        <v>23</v>
      </c>
      <c r="K394" s="21"/>
      <c r="L394" s="21" t="s">
        <v>368</v>
      </c>
      <c r="M394" s="21" t="s">
        <v>12</v>
      </c>
      <c r="N394" s="21" t="s">
        <v>25</v>
      </c>
      <c r="O394" s="21" t="s">
        <v>622</v>
      </c>
      <c r="P394" s="21" t="s">
        <v>391</v>
      </c>
      <c r="Q394" s="92">
        <f>_xlfn.XLOOKUP(H394,Tasques!H:H,Tasques!Q:Q)</f>
        <v>396</v>
      </c>
      <c r="R394" s="10"/>
    </row>
    <row r="395" spans="1:18" ht="19.95" customHeight="1" x14ac:dyDescent="0.3">
      <c r="A395" s="9" t="s">
        <v>61</v>
      </c>
      <c r="B395" s="21" t="s">
        <v>1128</v>
      </c>
      <c r="C395" s="21" t="s">
        <v>1129</v>
      </c>
      <c r="D395" s="21" t="s">
        <v>17</v>
      </c>
      <c r="E395" s="21" t="s">
        <v>640</v>
      </c>
      <c r="F395" s="21" t="s">
        <v>641</v>
      </c>
      <c r="G395" s="21" t="s">
        <v>1161</v>
      </c>
      <c r="H395" s="21" t="s">
        <v>1162</v>
      </c>
      <c r="I395" s="21" t="s">
        <v>1152</v>
      </c>
      <c r="J395" s="21" t="s">
        <v>23</v>
      </c>
      <c r="K395" s="21"/>
      <c r="L395" s="21" t="s">
        <v>368</v>
      </c>
      <c r="M395" s="21" t="s">
        <v>12</v>
      </c>
      <c r="N395" s="21" t="s">
        <v>25</v>
      </c>
      <c r="O395" s="21" t="s">
        <v>622</v>
      </c>
      <c r="P395" s="21" t="s">
        <v>391</v>
      </c>
      <c r="Q395" s="92">
        <f>_xlfn.XLOOKUP(H395,Tasques!H:H,Tasques!Q:Q)</f>
        <v>180</v>
      </c>
      <c r="R395" s="10"/>
    </row>
    <row r="396" spans="1:18" ht="19.95" customHeight="1" x14ac:dyDescent="0.3">
      <c r="A396" s="9" t="s">
        <v>61</v>
      </c>
      <c r="B396" s="21" t="s">
        <v>1128</v>
      </c>
      <c r="C396" s="21" t="s">
        <v>1129</v>
      </c>
      <c r="D396" s="21" t="s">
        <v>17</v>
      </c>
      <c r="E396" s="21" t="s">
        <v>640</v>
      </c>
      <c r="F396" s="21" t="s">
        <v>641</v>
      </c>
      <c r="G396" s="21" t="s">
        <v>1161</v>
      </c>
      <c r="H396" s="21" t="s">
        <v>1163</v>
      </c>
      <c r="I396" s="21" t="s">
        <v>1164</v>
      </c>
      <c r="J396" s="21" t="s">
        <v>23</v>
      </c>
      <c r="K396" s="21"/>
      <c r="L396" s="21" t="s">
        <v>368</v>
      </c>
      <c r="M396" s="21" t="s">
        <v>12</v>
      </c>
      <c r="N396" s="21" t="s">
        <v>25</v>
      </c>
      <c r="O396" s="21" t="s">
        <v>622</v>
      </c>
      <c r="P396" s="21" t="s">
        <v>391</v>
      </c>
      <c r="Q396" s="92">
        <f>_xlfn.XLOOKUP(H396,Tasques!H:H,Tasques!Q:Q)</f>
        <v>180</v>
      </c>
      <c r="R396" s="10"/>
    </row>
    <row r="397" spans="1:18" ht="19.95" customHeight="1" x14ac:dyDescent="0.3">
      <c r="A397" s="9" t="s">
        <v>61</v>
      </c>
      <c r="B397" s="21" t="s">
        <v>1128</v>
      </c>
      <c r="C397" s="21" t="s">
        <v>1129</v>
      </c>
      <c r="D397" s="21" t="s">
        <v>17</v>
      </c>
      <c r="E397" s="21" t="s">
        <v>910</v>
      </c>
      <c r="F397" s="21" t="s">
        <v>911</v>
      </c>
      <c r="G397" s="21" t="s">
        <v>1165</v>
      </c>
      <c r="H397" s="21" t="s">
        <v>1166</v>
      </c>
      <c r="I397" s="21" t="s">
        <v>1106</v>
      </c>
      <c r="J397" s="21" t="s">
        <v>23</v>
      </c>
      <c r="K397" s="21"/>
      <c r="L397" s="21" t="s">
        <v>368</v>
      </c>
      <c r="M397" s="21" t="s">
        <v>12</v>
      </c>
      <c r="N397" s="21" t="s">
        <v>25</v>
      </c>
      <c r="O397" s="21" t="s">
        <v>622</v>
      </c>
      <c r="P397" s="21" t="s">
        <v>391</v>
      </c>
      <c r="Q397" s="92">
        <f>_xlfn.XLOOKUP(H397,Tasques!H:H,Tasques!Q:Q)</f>
        <v>450</v>
      </c>
      <c r="R397" s="10"/>
    </row>
    <row r="398" spans="1:18" ht="19.95" customHeight="1" x14ac:dyDescent="0.3">
      <c r="A398" s="9" t="s">
        <v>61</v>
      </c>
      <c r="B398" s="21" t="s">
        <v>1128</v>
      </c>
      <c r="C398" s="21" t="s">
        <v>1129</v>
      </c>
      <c r="D398" s="21" t="s">
        <v>17</v>
      </c>
      <c r="E398" s="21" t="s">
        <v>910</v>
      </c>
      <c r="F398" s="21" t="s">
        <v>911</v>
      </c>
      <c r="G398" s="21" t="s">
        <v>1165</v>
      </c>
      <c r="H398" s="21" t="s">
        <v>1167</v>
      </c>
      <c r="I398" s="21" t="s">
        <v>1110</v>
      </c>
      <c r="J398" s="21" t="s">
        <v>23</v>
      </c>
      <c r="K398" s="21"/>
      <c r="L398" s="21" t="s">
        <v>368</v>
      </c>
      <c r="M398" s="21" t="s">
        <v>12</v>
      </c>
      <c r="N398" s="21" t="s">
        <v>25</v>
      </c>
      <c r="O398" s="21" t="s">
        <v>622</v>
      </c>
      <c r="P398" s="21" t="s">
        <v>391</v>
      </c>
      <c r="Q398" s="92">
        <f>_xlfn.XLOOKUP(H398,Tasques!H:H,Tasques!Q:Q)</f>
        <v>450</v>
      </c>
      <c r="R398" s="10"/>
    </row>
    <row r="399" spans="1:18" ht="19.95" customHeight="1" x14ac:dyDescent="0.3">
      <c r="A399" s="9" t="s">
        <v>61</v>
      </c>
      <c r="B399" s="21" t="s">
        <v>1128</v>
      </c>
      <c r="C399" s="21" t="s">
        <v>1129</v>
      </c>
      <c r="D399" s="21" t="s">
        <v>17</v>
      </c>
      <c r="E399" s="21" t="s">
        <v>18</v>
      </c>
      <c r="F399" s="21" t="s">
        <v>19</v>
      </c>
      <c r="G399" s="21" t="s">
        <v>1168</v>
      </c>
      <c r="H399" s="21" t="s">
        <v>1169</v>
      </c>
      <c r="I399" s="21" t="s">
        <v>1170</v>
      </c>
      <c r="J399" s="21" t="s">
        <v>23</v>
      </c>
      <c r="K399" s="21"/>
      <c r="L399" s="21" t="s">
        <v>368</v>
      </c>
      <c r="M399" s="21" t="s">
        <v>12</v>
      </c>
      <c r="N399" s="21" t="s">
        <v>25</v>
      </c>
      <c r="O399" s="21" t="s">
        <v>622</v>
      </c>
      <c r="P399" s="21" t="s">
        <v>391</v>
      </c>
      <c r="Q399" s="92">
        <f>_xlfn.XLOOKUP(H399,Tasques!H:H,Tasques!Q:Q)</f>
        <v>1800</v>
      </c>
      <c r="R399" s="10"/>
    </row>
    <row r="400" spans="1:18" ht="19.95" customHeight="1" x14ac:dyDescent="0.3">
      <c r="A400" s="9" t="s">
        <v>61</v>
      </c>
      <c r="B400" s="21" t="s">
        <v>1128</v>
      </c>
      <c r="C400" s="21" t="s">
        <v>1129</v>
      </c>
      <c r="D400" s="21" t="s">
        <v>17</v>
      </c>
      <c r="E400" s="21" t="s">
        <v>18</v>
      </c>
      <c r="F400" s="21" t="s">
        <v>19</v>
      </c>
      <c r="G400" s="21" t="s">
        <v>1168</v>
      </c>
      <c r="H400" s="21" t="s">
        <v>1171</v>
      </c>
      <c r="I400" s="21" t="s">
        <v>1104</v>
      </c>
      <c r="J400" s="21" t="s">
        <v>23</v>
      </c>
      <c r="K400" s="21"/>
      <c r="L400" s="21" t="s">
        <v>368</v>
      </c>
      <c r="M400" s="21" t="s">
        <v>12</v>
      </c>
      <c r="N400" s="21" t="s">
        <v>25</v>
      </c>
      <c r="O400" s="21" t="s">
        <v>622</v>
      </c>
      <c r="P400" s="21" t="s">
        <v>391</v>
      </c>
      <c r="Q400" s="92">
        <f>_xlfn.XLOOKUP(H400,Tasques!H:H,Tasques!Q:Q)</f>
        <v>1800</v>
      </c>
      <c r="R400" s="10"/>
    </row>
    <row r="401" spans="1:18" ht="19.95" customHeight="1" x14ac:dyDescent="0.3">
      <c r="A401" s="9" t="s">
        <v>61</v>
      </c>
      <c r="B401" s="21" t="s">
        <v>1128</v>
      </c>
      <c r="C401" s="21" t="s">
        <v>1129</v>
      </c>
      <c r="D401" s="21" t="s">
        <v>17</v>
      </c>
      <c r="E401" s="21" t="s">
        <v>18</v>
      </c>
      <c r="F401" s="21" t="s">
        <v>19</v>
      </c>
      <c r="G401" s="21" t="s">
        <v>1168</v>
      </c>
      <c r="H401" s="21" t="s">
        <v>1172</v>
      </c>
      <c r="I401" s="21" t="s">
        <v>1173</v>
      </c>
      <c r="J401" s="21" t="s">
        <v>23</v>
      </c>
      <c r="K401" s="21"/>
      <c r="L401" s="21" t="s">
        <v>368</v>
      </c>
      <c r="M401" s="21" t="s">
        <v>12</v>
      </c>
      <c r="N401" s="21" t="s">
        <v>25</v>
      </c>
      <c r="O401" s="21" t="s">
        <v>622</v>
      </c>
      <c r="P401" s="21" t="s">
        <v>391</v>
      </c>
      <c r="Q401" s="92">
        <f>_xlfn.XLOOKUP(H401,Tasques!H:H,Tasques!Q:Q)</f>
        <v>1800</v>
      </c>
      <c r="R401" s="10"/>
    </row>
    <row r="402" spans="1:18" ht="19.95" customHeight="1" x14ac:dyDescent="0.3">
      <c r="A402" s="9" t="s">
        <v>61</v>
      </c>
      <c r="B402" s="21" t="s">
        <v>1128</v>
      </c>
      <c r="C402" s="21" t="s">
        <v>1129</v>
      </c>
      <c r="D402" s="21" t="s">
        <v>17</v>
      </c>
      <c r="E402" s="21" t="s">
        <v>18</v>
      </c>
      <c r="F402" s="21" t="s">
        <v>19</v>
      </c>
      <c r="G402" s="21" t="s">
        <v>1168</v>
      </c>
      <c r="H402" s="21" t="s">
        <v>1174</v>
      </c>
      <c r="I402" s="21" t="s">
        <v>1110</v>
      </c>
      <c r="J402" s="21" t="s">
        <v>23</v>
      </c>
      <c r="K402" s="21"/>
      <c r="L402" s="21" t="s">
        <v>368</v>
      </c>
      <c r="M402" s="21" t="s">
        <v>12</v>
      </c>
      <c r="N402" s="21" t="s">
        <v>25</v>
      </c>
      <c r="O402" s="21" t="s">
        <v>622</v>
      </c>
      <c r="P402" s="21" t="s">
        <v>391</v>
      </c>
      <c r="Q402" s="92">
        <f>_xlfn.XLOOKUP(H402,Tasques!H:H,Tasques!Q:Q)</f>
        <v>1800</v>
      </c>
      <c r="R402" s="10"/>
    </row>
    <row r="403" spans="1:18" ht="19.95" customHeight="1" x14ac:dyDescent="0.3">
      <c r="A403" s="9" t="s">
        <v>61</v>
      </c>
      <c r="B403" s="21" t="s">
        <v>1128</v>
      </c>
      <c r="C403" s="21" t="s">
        <v>1129</v>
      </c>
      <c r="D403" s="21" t="s">
        <v>17</v>
      </c>
      <c r="E403" s="21" t="s">
        <v>32</v>
      </c>
      <c r="F403" s="21" t="s">
        <v>33</v>
      </c>
      <c r="G403" s="21" t="s">
        <v>1175</v>
      </c>
      <c r="H403" s="21" t="s">
        <v>1176</v>
      </c>
      <c r="I403" s="21" t="s">
        <v>1177</v>
      </c>
      <c r="J403" s="21" t="s">
        <v>23</v>
      </c>
      <c r="K403" s="21"/>
      <c r="L403" s="21" t="s">
        <v>368</v>
      </c>
      <c r="M403" s="21" t="s">
        <v>12</v>
      </c>
      <c r="N403" s="21" t="s">
        <v>25</v>
      </c>
      <c r="O403" s="21" t="s">
        <v>622</v>
      </c>
      <c r="P403" s="21" t="s">
        <v>391</v>
      </c>
      <c r="Q403" s="92">
        <f>_xlfn.XLOOKUP(H403,Tasques!H:H,Tasques!Q:Q)</f>
        <v>360</v>
      </c>
      <c r="R403" s="10"/>
    </row>
    <row r="404" spans="1:18" ht="19.95" customHeight="1" x14ac:dyDescent="0.3">
      <c r="A404" s="9" t="s">
        <v>61</v>
      </c>
      <c r="B404" s="21" t="s">
        <v>1128</v>
      </c>
      <c r="C404" s="21" t="s">
        <v>1129</v>
      </c>
      <c r="D404" s="21" t="s">
        <v>17</v>
      </c>
      <c r="E404" s="21" t="s">
        <v>32</v>
      </c>
      <c r="F404" s="21" t="s">
        <v>33</v>
      </c>
      <c r="G404" s="21" t="s">
        <v>1175</v>
      </c>
      <c r="H404" s="21" t="s">
        <v>1178</v>
      </c>
      <c r="I404" s="21" t="s">
        <v>1152</v>
      </c>
      <c r="J404" s="21" t="s">
        <v>23</v>
      </c>
      <c r="K404" s="21"/>
      <c r="L404" s="21" t="s">
        <v>368</v>
      </c>
      <c r="M404" s="21" t="s">
        <v>12</v>
      </c>
      <c r="N404" s="21" t="s">
        <v>25</v>
      </c>
      <c r="O404" s="21" t="s">
        <v>622</v>
      </c>
      <c r="P404" s="21" t="s">
        <v>391</v>
      </c>
      <c r="Q404" s="92">
        <f>_xlfn.XLOOKUP(H404,Tasques!H:H,Tasques!Q:Q)</f>
        <v>360</v>
      </c>
      <c r="R404" s="10"/>
    </row>
    <row r="405" spans="1:18" ht="19.95" customHeight="1" x14ac:dyDescent="0.3">
      <c r="A405" s="9" t="s">
        <v>61</v>
      </c>
      <c r="B405" s="21" t="s">
        <v>1128</v>
      </c>
      <c r="C405" s="21" t="s">
        <v>1129</v>
      </c>
      <c r="D405" s="21" t="s">
        <v>17</v>
      </c>
      <c r="E405" s="21" t="s">
        <v>28</v>
      </c>
      <c r="F405" s="21" t="s">
        <v>29</v>
      </c>
      <c r="G405" s="21" t="s">
        <v>1175</v>
      </c>
      <c r="H405" s="21" t="s">
        <v>1179</v>
      </c>
      <c r="I405" s="21" t="s">
        <v>1177</v>
      </c>
      <c r="J405" s="21" t="s">
        <v>23</v>
      </c>
      <c r="K405" s="21"/>
      <c r="L405" s="21" t="s">
        <v>368</v>
      </c>
      <c r="M405" s="21" t="s">
        <v>12</v>
      </c>
      <c r="N405" s="21" t="s">
        <v>25</v>
      </c>
      <c r="O405" s="21" t="s">
        <v>622</v>
      </c>
      <c r="P405" s="21" t="s">
        <v>391</v>
      </c>
      <c r="Q405" s="92">
        <f>_xlfn.XLOOKUP(H405,Tasques!H:H,Tasques!Q:Q)</f>
        <v>360</v>
      </c>
      <c r="R405" s="10"/>
    </row>
    <row r="406" spans="1:18" ht="19.95" customHeight="1" x14ac:dyDescent="0.3">
      <c r="A406" s="9" t="s">
        <v>61</v>
      </c>
      <c r="B406" s="21" t="s">
        <v>1128</v>
      </c>
      <c r="C406" s="21" t="s">
        <v>1129</v>
      </c>
      <c r="D406" s="21" t="s">
        <v>17</v>
      </c>
      <c r="E406" s="21" t="s">
        <v>28</v>
      </c>
      <c r="F406" s="21" t="s">
        <v>29</v>
      </c>
      <c r="G406" s="21" t="s">
        <v>1175</v>
      </c>
      <c r="H406" s="21" t="s">
        <v>1180</v>
      </c>
      <c r="I406" s="21" t="s">
        <v>1152</v>
      </c>
      <c r="J406" s="21" t="s">
        <v>23</v>
      </c>
      <c r="K406" s="21"/>
      <c r="L406" s="21" t="s">
        <v>368</v>
      </c>
      <c r="M406" s="21" t="s">
        <v>12</v>
      </c>
      <c r="N406" s="21" t="s">
        <v>25</v>
      </c>
      <c r="O406" s="21" t="s">
        <v>622</v>
      </c>
      <c r="P406" s="21" t="s">
        <v>391</v>
      </c>
      <c r="Q406" s="92">
        <f>_xlfn.XLOOKUP(H406,Tasques!H:H,Tasques!Q:Q)</f>
        <v>360</v>
      </c>
      <c r="R406" s="10"/>
    </row>
    <row r="407" spans="1:18" ht="19.95" customHeight="1" x14ac:dyDescent="0.3">
      <c r="A407" s="9" t="s">
        <v>61</v>
      </c>
      <c r="B407" s="21" t="s">
        <v>1128</v>
      </c>
      <c r="C407" s="21" t="s">
        <v>1129</v>
      </c>
      <c r="D407" s="21" t="s">
        <v>17</v>
      </c>
      <c r="E407" s="21" t="s">
        <v>35</v>
      </c>
      <c r="F407" s="21" t="s">
        <v>36</v>
      </c>
      <c r="G407" s="21" t="s">
        <v>1181</v>
      </c>
      <c r="H407" s="21" t="s">
        <v>1182</v>
      </c>
      <c r="I407" s="21" t="s">
        <v>1177</v>
      </c>
      <c r="J407" s="21" t="s">
        <v>23</v>
      </c>
      <c r="K407" s="21"/>
      <c r="L407" s="21" t="s">
        <v>368</v>
      </c>
      <c r="M407" s="21" t="s">
        <v>12</v>
      </c>
      <c r="N407" s="21" t="s">
        <v>25</v>
      </c>
      <c r="O407" s="21" t="s">
        <v>622</v>
      </c>
      <c r="P407" s="21" t="s">
        <v>391</v>
      </c>
      <c r="Q407" s="92">
        <f>_xlfn.XLOOKUP(H407,Tasques!H:H,Tasques!Q:Q)</f>
        <v>360</v>
      </c>
      <c r="R407" s="10"/>
    </row>
    <row r="408" spans="1:18" ht="19.95" customHeight="1" x14ac:dyDescent="0.3">
      <c r="A408" s="9" t="s">
        <v>61</v>
      </c>
      <c r="B408" s="21" t="s">
        <v>1128</v>
      </c>
      <c r="C408" s="21" t="s">
        <v>1129</v>
      </c>
      <c r="D408" s="21" t="s">
        <v>17</v>
      </c>
      <c r="E408" s="21" t="s">
        <v>35</v>
      </c>
      <c r="F408" s="21" t="s">
        <v>36</v>
      </c>
      <c r="G408" s="21" t="s">
        <v>1181</v>
      </c>
      <c r="H408" s="21" t="s">
        <v>1183</v>
      </c>
      <c r="I408" s="21" t="s">
        <v>1152</v>
      </c>
      <c r="J408" s="21" t="s">
        <v>23</v>
      </c>
      <c r="K408" s="21"/>
      <c r="L408" s="21" t="s">
        <v>368</v>
      </c>
      <c r="M408" s="21" t="s">
        <v>12</v>
      </c>
      <c r="N408" s="21" t="s">
        <v>25</v>
      </c>
      <c r="O408" s="21" t="s">
        <v>622</v>
      </c>
      <c r="P408" s="21" t="s">
        <v>391</v>
      </c>
      <c r="Q408" s="92">
        <f>_xlfn.XLOOKUP(H408,Tasques!H:H,Tasques!Q:Q)</f>
        <v>360</v>
      </c>
      <c r="R408" s="10"/>
    </row>
    <row r="409" spans="1:18" ht="19.95" customHeight="1" x14ac:dyDescent="0.3">
      <c r="A409" s="9" t="s">
        <v>61</v>
      </c>
      <c r="B409" s="21" t="s">
        <v>1128</v>
      </c>
      <c r="C409" s="21" t="s">
        <v>1129</v>
      </c>
      <c r="D409" s="21" t="s">
        <v>17</v>
      </c>
      <c r="E409" s="21" t="s">
        <v>39</v>
      </c>
      <c r="F409" s="21" t="s">
        <v>40</v>
      </c>
      <c r="G409" s="21" t="s">
        <v>1184</v>
      </c>
      <c r="H409" s="21" t="s">
        <v>1185</v>
      </c>
      <c r="I409" s="21" t="s">
        <v>1186</v>
      </c>
      <c r="J409" s="21" t="s">
        <v>23</v>
      </c>
      <c r="K409" s="21"/>
      <c r="L409" s="21" t="s">
        <v>368</v>
      </c>
      <c r="M409" s="21" t="s">
        <v>12</v>
      </c>
      <c r="N409" s="21" t="s">
        <v>25</v>
      </c>
      <c r="O409" s="21" t="s">
        <v>622</v>
      </c>
      <c r="P409" s="21" t="s">
        <v>391</v>
      </c>
      <c r="Q409" s="92">
        <f>_xlfn.XLOOKUP(H409,Tasques!H:H,Tasques!Q:Q)</f>
        <v>360</v>
      </c>
      <c r="R409" s="10"/>
    </row>
    <row r="410" spans="1:18" ht="19.95" customHeight="1" x14ac:dyDescent="0.3">
      <c r="A410" s="9" t="s">
        <v>61</v>
      </c>
      <c r="B410" s="21" t="s">
        <v>1128</v>
      </c>
      <c r="C410" s="21" t="s">
        <v>1129</v>
      </c>
      <c r="D410" s="21" t="s">
        <v>17</v>
      </c>
      <c r="E410" s="21" t="s">
        <v>39</v>
      </c>
      <c r="F410" s="21" t="s">
        <v>40</v>
      </c>
      <c r="G410" s="21" t="s">
        <v>1184</v>
      </c>
      <c r="H410" s="21" t="s">
        <v>1187</v>
      </c>
      <c r="I410" s="21" t="s">
        <v>1164</v>
      </c>
      <c r="J410" s="21" t="s">
        <v>23</v>
      </c>
      <c r="K410" s="21"/>
      <c r="L410" s="21" t="s">
        <v>368</v>
      </c>
      <c r="M410" s="21" t="s">
        <v>12</v>
      </c>
      <c r="N410" s="21" t="s">
        <v>25</v>
      </c>
      <c r="O410" s="21" t="s">
        <v>622</v>
      </c>
      <c r="P410" s="21" t="s">
        <v>391</v>
      </c>
      <c r="Q410" s="92">
        <f>_xlfn.XLOOKUP(H410,Tasques!H:H,Tasques!Q:Q)</f>
        <v>360</v>
      </c>
      <c r="R410" s="10"/>
    </row>
    <row r="411" spans="1:18" ht="19.95" customHeight="1" x14ac:dyDescent="0.3">
      <c r="A411" s="9" t="s">
        <v>61</v>
      </c>
      <c r="B411" s="21" t="s">
        <v>1128</v>
      </c>
      <c r="C411" s="21" t="s">
        <v>1129</v>
      </c>
      <c r="D411" s="21" t="s">
        <v>17</v>
      </c>
      <c r="E411" s="21" t="s">
        <v>43</v>
      </c>
      <c r="F411" s="21" t="s">
        <v>44</v>
      </c>
      <c r="G411" s="21" t="s">
        <v>1188</v>
      </c>
      <c r="H411" s="21" t="s">
        <v>1189</v>
      </c>
      <c r="I411" s="21" t="s">
        <v>1186</v>
      </c>
      <c r="J411" s="21" t="s">
        <v>23</v>
      </c>
      <c r="K411" s="21"/>
      <c r="L411" s="21" t="s">
        <v>368</v>
      </c>
      <c r="M411" s="21" t="s">
        <v>12</v>
      </c>
      <c r="N411" s="21" t="s">
        <v>25</v>
      </c>
      <c r="O411" s="21" t="s">
        <v>622</v>
      </c>
      <c r="P411" s="21" t="s">
        <v>391</v>
      </c>
      <c r="Q411" s="92">
        <f>_xlfn.XLOOKUP(H411,Tasques!H:H,Tasques!Q:Q)</f>
        <v>360</v>
      </c>
      <c r="R411" s="10"/>
    </row>
    <row r="412" spans="1:18" ht="19.95" customHeight="1" x14ac:dyDescent="0.3">
      <c r="A412" s="9" t="s">
        <v>61</v>
      </c>
      <c r="B412" s="21" t="s">
        <v>1128</v>
      </c>
      <c r="C412" s="21" t="s">
        <v>1129</v>
      </c>
      <c r="D412" s="21" t="s">
        <v>17</v>
      </c>
      <c r="E412" s="21" t="s">
        <v>43</v>
      </c>
      <c r="F412" s="21" t="s">
        <v>44</v>
      </c>
      <c r="G412" s="21" t="s">
        <v>1188</v>
      </c>
      <c r="H412" s="21" t="s">
        <v>1190</v>
      </c>
      <c r="I412" s="21" t="s">
        <v>1164</v>
      </c>
      <c r="J412" s="21" t="s">
        <v>23</v>
      </c>
      <c r="K412" s="21"/>
      <c r="L412" s="21" t="s">
        <v>368</v>
      </c>
      <c r="M412" s="21" t="s">
        <v>12</v>
      </c>
      <c r="N412" s="21" t="s">
        <v>25</v>
      </c>
      <c r="O412" s="21" t="s">
        <v>622</v>
      </c>
      <c r="P412" s="21" t="s">
        <v>391</v>
      </c>
      <c r="Q412" s="92">
        <f>_xlfn.XLOOKUP(H412,Tasques!H:H,Tasques!Q:Q)</f>
        <v>360</v>
      </c>
      <c r="R412" s="10"/>
    </row>
    <row r="413" spans="1:18" ht="19.95" customHeight="1" x14ac:dyDescent="0.3">
      <c r="A413" s="9" t="s">
        <v>61</v>
      </c>
      <c r="B413" s="21" t="s">
        <v>1128</v>
      </c>
      <c r="C413" s="21" t="s">
        <v>1129</v>
      </c>
      <c r="D413" s="21" t="s">
        <v>17</v>
      </c>
      <c r="E413" s="21" t="s">
        <v>47</v>
      </c>
      <c r="F413" s="21" t="s">
        <v>48</v>
      </c>
      <c r="G413" s="21" t="s">
        <v>1191</v>
      </c>
      <c r="H413" s="21" t="s">
        <v>1192</v>
      </c>
      <c r="I413" s="21" t="s">
        <v>1177</v>
      </c>
      <c r="J413" s="21" t="s">
        <v>23</v>
      </c>
      <c r="K413" s="21"/>
      <c r="L413" s="21" t="s">
        <v>368</v>
      </c>
      <c r="M413" s="21" t="s">
        <v>12</v>
      </c>
      <c r="N413" s="21" t="s">
        <v>25</v>
      </c>
      <c r="O413" s="21" t="s">
        <v>622</v>
      </c>
      <c r="P413" s="21" t="s">
        <v>391</v>
      </c>
      <c r="Q413" s="92">
        <f>_xlfn.XLOOKUP(H413,Tasques!H:H,Tasques!Q:Q)</f>
        <v>180</v>
      </c>
      <c r="R413" s="10"/>
    </row>
    <row r="414" spans="1:18" ht="19.95" customHeight="1" x14ac:dyDescent="0.3">
      <c r="A414" s="9" t="s">
        <v>61</v>
      </c>
      <c r="B414" s="21" t="s">
        <v>1128</v>
      </c>
      <c r="C414" s="21" t="s">
        <v>1129</v>
      </c>
      <c r="D414" s="21" t="s">
        <v>89</v>
      </c>
      <c r="E414" s="21" t="s">
        <v>90</v>
      </c>
      <c r="F414" s="21" t="s">
        <v>91</v>
      </c>
      <c r="G414" s="21" t="s">
        <v>1193</v>
      </c>
      <c r="H414" s="21" t="s">
        <v>1194</v>
      </c>
      <c r="I414" s="21" t="s">
        <v>1195</v>
      </c>
      <c r="J414" s="21" t="s">
        <v>23</v>
      </c>
      <c r="K414" s="21"/>
      <c r="L414" s="21" t="s">
        <v>368</v>
      </c>
      <c r="M414" s="21" t="s">
        <v>12</v>
      </c>
      <c r="N414" s="21" t="s">
        <v>25</v>
      </c>
      <c r="O414" s="21" t="s">
        <v>622</v>
      </c>
      <c r="P414" s="21" t="s">
        <v>391</v>
      </c>
      <c r="Q414" s="92">
        <f>_xlfn.XLOOKUP(H414,Tasques!H:H,Tasques!Q:Q)</f>
        <v>1800</v>
      </c>
      <c r="R414" s="10"/>
    </row>
    <row r="415" spans="1:18" ht="19.95" customHeight="1" x14ac:dyDescent="0.3">
      <c r="A415" s="9" t="s">
        <v>61</v>
      </c>
      <c r="B415" s="21" t="s">
        <v>1128</v>
      </c>
      <c r="C415" s="21" t="s">
        <v>1129</v>
      </c>
      <c r="D415" s="21" t="s">
        <v>616</v>
      </c>
      <c r="E415" s="21" t="s">
        <v>1196</v>
      </c>
      <c r="F415" s="21" t="s">
        <v>1197</v>
      </c>
      <c r="G415" s="21" t="s">
        <v>1198</v>
      </c>
      <c r="H415" s="21" t="s">
        <v>1199</v>
      </c>
      <c r="I415" s="21" t="s">
        <v>1200</v>
      </c>
      <c r="J415" s="21" t="s">
        <v>167</v>
      </c>
      <c r="K415" s="21" t="s">
        <v>987</v>
      </c>
      <c r="L415" s="21" t="s">
        <v>368</v>
      </c>
      <c r="M415" s="21" t="s">
        <v>12</v>
      </c>
      <c r="N415" s="21" t="s">
        <v>25</v>
      </c>
      <c r="O415" s="21" t="s">
        <v>622</v>
      </c>
      <c r="P415" s="21" t="s">
        <v>391</v>
      </c>
      <c r="Q415" s="92">
        <f>_xlfn.XLOOKUP(H415,Tasques!H:H,Tasques!Q:Q)</f>
        <v>1800</v>
      </c>
      <c r="R415" s="10"/>
    </row>
    <row r="416" spans="1:18" ht="19.95" customHeight="1" x14ac:dyDescent="0.3">
      <c r="A416" s="9" t="s">
        <v>61</v>
      </c>
      <c r="B416" s="21" t="s">
        <v>1128</v>
      </c>
      <c r="C416" s="21" t="s">
        <v>1129</v>
      </c>
      <c r="D416" s="21" t="s">
        <v>616</v>
      </c>
      <c r="E416" s="21" t="s">
        <v>1196</v>
      </c>
      <c r="F416" s="21" t="s">
        <v>1197</v>
      </c>
      <c r="G416" s="21" t="s">
        <v>1201</v>
      </c>
      <c r="H416" s="21" t="s">
        <v>1202</v>
      </c>
      <c r="I416" s="21" t="s">
        <v>1152</v>
      </c>
      <c r="J416" s="21" t="s">
        <v>23</v>
      </c>
      <c r="K416" s="21"/>
      <c r="L416" s="21" t="s">
        <v>368</v>
      </c>
      <c r="M416" s="21" t="s">
        <v>12</v>
      </c>
      <c r="N416" s="21" t="s">
        <v>25</v>
      </c>
      <c r="O416" s="21" t="s">
        <v>622</v>
      </c>
      <c r="P416" s="21" t="s">
        <v>391</v>
      </c>
      <c r="Q416" s="92">
        <f>_xlfn.XLOOKUP(H416,Tasques!H:H,Tasques!Q:Q)</f>
        <v>3600</v>
      </c>
      <c r="R416" s="10"/>
    </row>
    <row r="417" spans="1:18" ht="19.95" customHeight="1" x14ac:dyDescent="0.3">
      <c r="A417" s="3" t="s">
        <v>61</v>
      </c>
      <c r="B417" s="16" t="s">
        <v>1203</v>
      </c>
      <c r="C417" s="16" t="s">
        <v>1204</v>
      </c>
      <c r="D417" s="16" t="s">
        <v>17</v>
      </c>
      <c r="E417" s="16" t="s">
        <v>893</v>
      </c>
      <c r="F417" s="16" t="s">
        <v>894</v>
      </c>
      <c r="G417" s="16" t="s">
        <v>895</v>
      </c>
      <c r="H417" s="16" t="s">
        <v>896</v>
      </c>
      <c r="I417" s="16" t="s">
        <v>1115</v>
      </c>
      <c r="J417" s="16" t="s">
        <v>23</v>
      </c>
      <c r="K417" s="16"/>
      <c r="L417" s="16" t="s">
        <v>412</v>
      </c>
      <c r="M417" s="16" t="s">
        <v>12</v>
      </c>
      <c r="N417" s="16" t="s">
        <v>25</v>
      </c>
      <c r="O417" s="16" t="s">
        <v>622</v>
      </c>
      <c r="P417" s="16" t="s">
        <v>391</v>
      </c>
      <c r="Q417" s="91">
        <f>_xlfn.XLOOKUP(H417,Tasques!H:H,Tasques!Q:Q)</f>
        <v>7200</v>
      </c>
      <c r="R417" s="6"/>
    </row>
    <row r="418" spans="1:18" ht="19.95" customHeight="1" x14ac:dyDescent="0.3">
      <c r="A418" s="3" t="s">
        <v>61</v>
      </c>
      <c r="B418" s="16" t="s">
        <v>1203</v>
      </c>
      <c r="C418" s="16" t="s">
        <v>1204</v>
      </c>
      <c r="D418" s="16" t="s">
        <v>17</v>
      </c>
      <c r="E418" s="16" t="s">
        <v>893</v>
      </c>
      <c r="F418" s="16" t="s">
        <v>894</v>
      </c>
      <c r="G418" s="16" t="s">
        <v>895</v>
      </c>
      <c r="H418" s="16" t="s">
        <v>1205</v>
      </c>
      <c r="I418" s="16" t="s">
        <v>1108</v>
      </c>
      <c r="J418" s="16" t="s">
        <v>23</v>
      </c>
      <c r="K418" s="16"/>
      <c r="L418" s="16" t="s">
        <v>412</v>
      </c>
      <c r="M418" s="16" t="s">
        <v>12</v>
      </c>
      <c r="N418" s="16" t="s">
        <v>25</v>
      </c>
      <c r="O418" s="16" t="s">
        <v>622</v>
      </c>
      <c r="P418" s="16" t="s">
        <v>391</v>
      </c>
      <c r="Q418" s="91">
        <f>_xlfn.XLOOKUP(H418,Tasques!H:H,Tasques!Q:Q)</f>
        <v>2400</v>
      </c>
      <c r="R418" s="6"/>
    </row>
    <row r="419" spans="1:18" ht="19.95" customHeight="1" x14ac:dyDescent="0.3">
      <c r="A419" s="3" t="s">
        <v>61</v>
      </c>
      <c r="B419" s="16" t="s">
        <v>1203</v>
      </c>
      <c r="C419" s="16" t="s">
        <v>1204</v>
      </c>
      <c r="D419" s="16" t="s">
        <v>17</v>
      </c>
      <c r="E419" s="16" t="s">
        <v>893</v>
      </c>
      <c r="F419" s="16" t="s">
        <v>894</v>
      </c>
      <c r="G419" s="16" t="s">
        <v>895</v>
      </c>
      <c r="H419" s="16" t="s">
        <v>1206</v>
      </c>
      <c r="I419" s="16" t="s">
        <v>1117</v>
      </c>
      <c r="J419" s="16" t="s">
        <v>23</v>
      </c>
      <c r="K419" s="16"/>
      <c r="L419" s="16" t="s">
        <v>412</v>
      </c>
      <c r="M419" s="16" t="s">
        <v>12</v>
      </c>
      <c r="N419" s="16" t="s">
        <v>25</v>
      </c>
      <c r="O419" s="16" t="s">
        <v>622</v>
      </c>
      <c r="P419" s="16" t="s">
        <v>391</v>
      </c>
      <c r="Q419" s="91">
        <f>_xlfn.XLOOKUP(H419,Tasques!H:H,Tasques!Q:Q)</f>
        <v>2400</v>
      </c>
      <c r="R419" s="6"/>
    </row>
    <row r="420" spans="1:18" ht="19.95" customHeight="1" x14ac:dyDescent="0.3">
      <c r="A420" s="3" t="s">
        <v>61</v>
      </c>
      <c r="B420" s="16" t="s">
        <v>1203</v>
      </c>
      <c r="C420" s="16" t="s">
        <v>1204</v>
      </c>
      <c r="D420" s="16" t="s">
        <v>17</v>
      </c>
      <c r="E420" s="16" t="s">
        <v>899</v>
      </c>
      <c r="F420" s="16" t="s">
        <v>900</v>
      </c>
      <c r="G420" s="16" t="s">
        <v>901</v>
      </c>
      <c r="H420" s="16" t="s">
        <v>902</v>
      </c>
      <c r="I420" s="16" t="s">
        <v>1207</v>
      </c>
      <c r="J420" s="16" t="s">
        <v>23</v>
      </c>
      <c r="K420" s="16"/>
      <c r="L420" s="16" t="s">
        <v>412</v>
      </c>
      <c r="M420" s="16" t="s">
        <v>12</v>
      </c>
      <c r="N420" s="16" t="s">
        <v>25</v>
      </c>
      <c r="O420" s="16" t="s">
        <v>622</v>
      </c>
      <c r="P420" s="16" t="s">
        <v>391</v>
      </c>
      <c r="Q420" s="91">
        <f>_xlfn.XLOOKUP(H420,Tasques!H:H,Tasques!Q:Q)</f>
        <v>360</v>
      </c>
      <c r="R420" s="6"/>
    </row>
    <row r="421" spans="1:18" ht="19.95" customHeight="1" x14ac:dyDescent="0.3">
      <c r="A421" s="3" t="s">
        <v>61</v>
      </c>
      <c r="B421" s="16" t="s">
        <v>1203</v>
      </c>
      <c r="C421" s="16" t="s">
        <v>1204</v>
      </c>
      <c r="D421" s="16" t="s">
        <v>17</v>
      </c>
      <c r="E421" s="16" t="s">
        <v>633</v>
      </c>
      <c r="F421" s="16" t="s">
        <v>634</v>
      </c>
      <c r="G421" s="16" t="s">
        <v>904</v>
      </c>
      <c r="H421" s="16" t="s">
        <v>905</v>
      </c>
      <c r="I421" s="16" t="s">
        <v>1208</v>
      </c>
      <c r="J421" s="16" t="s">
        <v>23</v>
      </c>
      <c r="K421" s="16"/>
      <c r="L421" s="16" t="s">
        <v>412</v>
      </c>
      <c r="M421" s="16" t="s">
        <v>12</v>
      </c>
      <c r="N421" s="16" t="s">
        <v>25</v>
      </c>
      <c r="O421" s="16" t="s">
        <v>622</v>
      </c>
      <c r="P421" s="16" t="s">
        <v>391</v>
      </c>
      <c r="Q421" s="91">
        <f>_xlfn.XLOOKUP(H421,Tasques!H:H,Tasques!Q:Q)</f>
        <v>1188</v>
      </c>
      <c r="R421" s="6"/>
    </row>
    <row r="422" spans="1:18" ht="19.95" customHeight="1" x14ac:dyDescent="0.3">
      <c r="A422" s="3" t="s">
        <v>61</v>
      </c>
      <c r="B422" s="16" t="s">
        <v>1203</v>
      </c>
      <c r="C422" s="16" t="s">
        <v>1204</v>
      </c>
      <c r="D422" s="16" t="s">
        <v>17</v>
      </c>
      <c r="E422" s="16" t="s">
        <v>633</v>
      </c>
      <c r="F422" s="16" t="s">
        <v>634</v>
      </c>
      <c r="G422" s="16" t="s">
        <v>904</v>
      </c>
      <c r="H422" s="16" t="s">
        <v>1209</v>
      </c>
      <c r="I422" s="16" t="s">
        <v>1210</v>
      </c>
      <c r="J422" s="16" t="s">
        <v>23</v>
      </c>
      <c r="K422" s="16"/>
      <c r="L422" s="16" t="s">
        <v>412</v>
      </c>
      <c r="M422" s="16" t="s">
        <v>12</v>
      </c>
      <c r="N422" s="16" t="s">
        <v>25</v>
      </c>
      <c r="O422" s="16" t="s">
        <v>622</v>
      </c>
      <c r="P422" s="16" t="s">
        <v>391</v>
      </c>
      <c r="Q422" s="91">
        <f>_xlfn.XLOOKUP(H422,Tasques!H:H,Tasques!Q:Q)</f>
        <v>594</v>
      </c>
      <c r="R422" s="6"/>
    </row>
    <row r="423" spans="1:18" ht="19.95" customHeight="1" x14ac:dyDescent="0.3">
      <c r="A423" s="3" t="s">
        <v>61</v>
      </c>
      <c r="B423" s="16" t="s">
        <v>1203</v>
      </c>
      <c r="C423" s="16" t="s">
        <v>1204</v>
      </c>
      <c r="D423" s="16" t="s">
        <v>17</v>
      </c>
      <c r="E423" s="16" t="s">
        <v>640</v>
      </c>
      <c r="F423" s="16" t="s">
        <v>641</v>
      </c>
      <c r="G423" s="16" t="s">
        <v>907</v>
      </c>
      <c r="H423" s="16" t="s">
        <v>908</v>
      </c>
      <c r="I423" s="16" t="s">
        <v>1211</v>
      </c>
      <c r="J423" s="16" t="s">
        <v>23</v>
      </c>
      <c r="K423" s="16"/>
      <c r="L423" s="16" t="s">
        <v>412</v>
      </c>
      <c r="M423" s="16" t="s">
        <v>12</v>
      </c>
      <c r="N423" s="16" t="s">
        <v>25</v>
      </c>
      <c r="O423" s="16" t="s">
        <v>622</v>
      </c>
      <c r="P423" s="16" t="s">
        <v>391</v>
      </c>
      <c r="Q423" s="91">
        <f>_xlfn.XLOOKUP(H423,Tasques!H:H,Tasques!Q:Q)</f>
        <v>180</v>
      </c>
      <c r="R423" s="6"/>
    </row>
    <row r="424" spans="1:18" ht="19.95" customHeight="1" x14ac:dyDescent="0.3">
      <c r="A424" s="3" t="s">
        <v>61</v>
      </c>
      <c r="B424" s="16" t="s">
        <v>1203</v>
      </c>
      <c r="C424" s="16" t="s">
        <v>1204</v>
      </c>
      <c r="D424" s="16" t="s">
        <v>17</v>
      </c>
      <c r="E424" s="16" t="s">
        <v>910</v>
      </c>
      <c r="F424" s="16" t="s">
        <v>911</v>
      </c>
      <c r="G424" s="16" t="s">
        <v>912</v>
      </c>
      <c r="H424" s="16" t="s">
        <v>913</v>
      </c>
      <c r="I424" s="16" t="s">
        <v>1212</v>
      </c>
      <c r="J424" s="16" t="s">
        <v>23</v>
      </c>
      <c r="K424" s="16"/>
      <c r="L424" s="16" t="s">
        <v>412</v>
      </c>
      <c r="M424" s="16" t="s">
        <v>12</v>
      </c>
      <c r="N424" s="16" t="s">
        <v>25</v>
      </c>
      <c r="O424" s="16" t="s">
        <v>622</v>
      </c>
      <c r="P424" s="16" t="s">
        <v>391</v>
      </c>
      <c r="Q424" s="91">
        <f>_xlfn.XLOOKUP(H424,Tasques!H:H,Tasques!Q:Q)</f>
        <v>2700</v>
      </c>
      <c r="R424" s="6"/>
    </row>
    <row r="425" spans="1:18" ht="19.95" customHeight="1" x14ac:dyDescent="0.3">
      <c r="A425" s="3" t="s">
        <v>61</v>
      </c>
      <c r="B425" s="16" t="s">
        <v>1203</v>
      </c>
      <c r="C425" s="16" t="s">
        <v>1204</v>
      </c>
      <c r="D425" s="16" t="s">
        <v>17</v>
      </c>
      <c r="E425" s="16" t="s">
        <v>910</v>
      </c>
      <c r="F425" s="16" t="s">
        <v>911</v>
      </c>
      <c r="G425" s="16" t="s">
        <v>912</v>
      </c>
      <c r="H425" s="16" t="s">
        <v>1213</v>
      </c>
      <c r="I425" s="16" t="s">
        <v>1108</v>
      </c>
      <c r="J425" s="16" t="s">
        <v>23</v>
      </c>
      <c r="K425" s="16"/>
      <c r="L425" s="16" t="s">
        <v>412</v>
      </c>
      <c r="M425" s="16" t="s">
        <v>12</v>
      </c>
      <c r="N425" s="16" t="s">
        <v>25</v>
      </c>
      <c r="O425" s="16" t="s">
        <v>622</v>
      </c>
      <c r="P425" s="16" t="s">
        <v>391</v>
      </c>
      <c r="Q425" s="91">
        <f>_xlfn.XLOOKUP(H425,Tasques!H:H,Tasques!Q:Q)</f>
        <v>1350</v>
      </c>
      <c r="R425" s="6"/>
    </row>
    <row r="426" spans="1:18" ht="19.95" customHeight="1" x14ac:dyDescent="0.3">
      <c r="A426" s="3" t="s">
        <v>61</v>
      </c>
      <c r="B426" s="16" t="s">
        <v>1203</v>
      </c>
      <c r="C426" s="16" t="s">
        <v>1204</v>
      </c>
      <c r="D426" s="16" t="s">
        <v>17</v>
      </c>
      <c r="E426" s="16" t="s">
        <v>18</v>
      </c>
      <c r="F426" s="16" t="s">
        <v>19</v>
      </c>
      <c r="G426" s="16" t="s">
        <v>915</v>
      </c>
      <c r="H426" s="16" t="s">
        <v>916</v>
      </c>
      <c r="I426" s="16" t="s">
        <v>1214</v>
      </c>
      <c r="J426" s="16" t="s">
        <v>23</v>
      </c>
      <c r="K426" s="16"/>
      <c r="L426" s="16" t="s">
        <v>412</v>
      </c>
      <c r="M426" s="16" t="s">
        <v>12</v>
      </c>
      <c r="N426" s="16" t="s">
        <v>25</v>
      </c>
      <c r="O426" s="16" t="s">
        <v>622</v>
      </c>
      <c r="P426" s="16" t="s">
        <v>391</v>
      </c>
      <c r="Q426" s="91">
        <f>_xlfn.XLOOKUP(H426,Tasques!H:H,Tasques!Q:Q)</f>
        <v>7200</v>
      </c>
      <c r="R426" s="6"/>
    </row>
    <row r="427" spans="1:18" ht="19.95" customHeight="1" x14ac:dyDescent="0.3">
      <c r="A427" s="3" t="s">
        <v>61</v>
      </c>
      <c r="B427" s="16" t="s">
        <v>1203</v>
      </c>
      <c r="C427" s="16" t="s">
        <v>1204</v>
      </c>
      <c r="D427" s="16" t="s">
        <v>17</v>
      </c>
      <c r="E427" s="16" t="s">
        <v>18</v>
      </c>
      <c r="F427" s="16" t="s">
        <v>19</v>
      </c>
      <c r="G427" s="16" t="s">
        <v>915</v>
      </c>
      <c r="H427" s="16" t="s">
        <v>1215</v>
      </c>
      <c r="I427" s="16" t="s">
        <v>1216</v>
      </c>
      <c r="J427" s="16" t="s">
        <v>23</v>
      </c>
      <c r="K427" s="16"/>
      <c r="L427" s="16" t="s">
        <v>412</v>
      </c>
      <c r="M427" s="16" t="s">
        <v>12</v>
      </c>
      <c r="N427" s="16" t="s">
        <v>25</v>
      </c>
      <c r="O427" s="16" t="s">
        <v>622</v>
      </c>
      <c r="P427" s="16" t="s">
        <v>391</v>
      </c>
      <c r="Q427" s="91">
        <f>_xlfn.XLOOKUP(H427,Tasques!H:H,Tasques!Q:Q)</f>
        <v>1800</v>
      </c>
      <c r="R427" s="6"/>
    </row>
    <row r="428" spans="1:18" ht="19.95" customHeight="1" x14ac:dyDescent="0.3">
      <c r="A428" s="3" t="s">
        <v>61</v>
      </c>
      <c r="B428" s="16" t="s">
        <v>1203</v>
      </c>
      <c r="C428" s="16" t="s">
        <v>1204</v>
      </c>
      <c r="D428" s="16" t="s">
        <v>17</v>
      </c>
      <c r="E428" s="16" t="s">
        <v>18</v>
      </c>
      <c r="F428" s="16" t="s">
        <v>19</v>
      </c>
      <c r="G428" s="16" t="s">
        <v>915</v>
      </c>
      <c r="H428" s="16" t="s">
        <v>1217</v>
      </c>
      <c r="I428" s="16" t="s">
        <v>1218</v>
      </c>
      <c r="J428" s="16" t="s">
        <v>23</v>
      </c>
      <c r="K428" s="16"/>
      <c r="L428" s="16" t="s">
        <v>412</v>
      </c>
      <c r="M428" s="16" t="s">
        <v>12</v>
      </c>
      <c r="N428" s="16" t="s">
        <v>25</v>
      </c>
      <c r="O428" s="16" t="s">
        <v>622</v>
      </c>
      <c r="P428" s="16" t="s">
        <v>391</v>
      </c>
      <c r="Q428" s="91">
        <f>_xlfn.XLOOKUP(H428,Tasques!H:H,Tasques!Q:Q)</f>
        <v>1800</v>
      </c>
      <c r="R428" s="6"/>
    </row>
    <row r="429" spans="1:18" ht="19.95" customHeight="1" x14ac:dyDescent="0.3">
      <c r="A429" s="3" t="s">
        <v>61</v>
      </c>
      <c r="B429" s="16" t="s">
        <v>1203</v>
      </c>
      <c r="C429" s="16" t="s">
        <v>1204</v>
      </c>
      <c r="D429" s="16" t="s">
        <v>17</v>
      </c>
      <c r="E429" s="16" t="s">
        <v>18</v>
      </c>
      <c r="F429" s="16" t="s">
        <v>19</v>
      </c>
      <c r="G429" s="16" t="s">
        <v>915</v>
      </c>
      <c r="H429" s="16" t="s">
        <v>1219</v>
      </c>
      <c r="I429" s="16" t="s">
        <v>1220</v>
      </c>
      <c r="J429" s="16" t="s">
        <v>23</v>
      </c>
      <c r="K429" s="16"/>
      <c r="L429" s="16" t="s">
        <v>412</v>
      </c>
      <c r="M429" s="16" t="s">
        <v>12</v>
      </c>
      <c r="N429" s="16" t="s">
        <v>25</v>
      </c>
      <c r="O429" s="16" t="s">
        <v>622</v>
      </c>
      <c r="P429" s="16" t="s">
        <v>391</v>
      </c>
      <c r="Q429" s="91">
        <f>_xlfn.XLOOKUP(H429,Tasques!H:H,Tasques!Q:Q)</f>
        <v>1800</v>
      </c>
      <c r="R429" s="6"/>
    </row>
    <row r="430" spans="1:18" ht="19.95" customHeight="1" x14ac:dyDescent="0.3">
      <c r="A430" s="3" t="s">
        <v>61</v>
      </c>
      <c r="B430" s="16" t="s">
        <v>1203</v>
      </c>
      <c r="C430" s="16" t="s">
        <v>1204</v>
      </c>
      <c r="D430" s="16" t="s">
        <v>17</v>
      </c>
      <c r="E430" s="16" t="s">
        <v>32</v>
      </c>
      <c r="F430" s="16" t="s">
        <v>33</v>
      </c>
      <c r="G430" s="16" t="s">
        <v>1221</v>
      </c>
      <c r="H430" s="16" t="s">
        <v>1222</v>
      </c>
      <c r="I430" s="16" t="s">
        <v>1223</v>
      </c>
      <c r="J430" s="16" t="s">
        <v>23</v>
      </c>
      <c r="K430" s="16"/>
      <c r="L430" s="16" t="s">
        <v>412</v>
      </c>
      <c r="M430" s="16" t="s">
        <v>12</v>
      </c>
      <c r="N430" s="16" t="s">
        <v>25</v>
      </c>
      <c r="O430" s="16" t="s">
        <v>622</v>
      </c>
      <c r="P430" s="16" t="s">
        <v>391</v>
      </c>
      <c r="Q430" s="91">
        <f>_xlfn.XLOOKUP(H430,Tasques!H:H,Tasques!Q:Q)</f>
        <v>900</v>
      </c>
      <c r="R430" s="6"/>
    </row>
    <row r="431" spans="1:18" ht="19.95" customHeight="1" x14ac:dyDescent="0.3">
      <c r="A431" s="3" t="s">
        <v>61</v>
      </c>
      <c r="B431" s="16" t="s">
        <v>1203</v>
      </c>
      <c r="C431" s="16" t="s">
        <v>1204</v>
      </c>
      <c r="D431" s="16" t="s">
        <v>17</v>
      </c>
      <c r="E431" s="16" t="s">
        <v>32</v>
      </c>
      <c r="F431" s="16" t="s">
        <v>33</v>
      </c>
      <c r="G431" s="16" t="s">
        <v>1221</v>
      </c>
      <c r="H431" s="16" t="s">
        <v>1224</v>
      </c>
      <c r="I431" s="16" t="s">
        <v>1225</v>
      </c>
      <c r="J431" s="16" t="s">
        <v>23</v>
      </c>
      <c r="K431" s="16"/>
      <c r="L431" s="16" t="s">
        <v>412</v>
      </c>
      <c r="M431" s="16" t="s">
        <v>12</v>
      </c>
      <c r="N431" s="16" t="s">
        <v>25</v>
      </c>
      <c r="O431" s="16" t="s">
        <v>622</v>
      </c>
      <c r="P431" s="16" t="s">
        <v>391</v>
      </c>
      <c r="Q431" s="91">
        <f>_xlfn.XLOOKUP(H431,Tasques!H:H,Tasques!Q:Q)</f>
        <v>900</v>
      </c>
      <c r="R431" s="6"/>
    </row>
    <row r="432" spans="1:18" ht="19.95" customHeight="1" x14ac:dyDescent="0.3">
      <c r="A432" s="3" t="s">
        <v>61</v>
      </c>
      <c r="B432" s="16" t="s">
        <v>1203</v>
      </c>
      <c r="C432" s="16" t="s">
        <v>1204</v>
      </c>
      <c r="D432" s="16" t="s">
        <v>17</v>
      </c>
      <c r="E432" s="16" t="s">
        <v>28</v>
      </c>
      <c r="F432" s="16" t="s">
        <v>29</v>
      </c>
      <c r="G432" s="16" t="s">
        <v>1221</v>
      </c>
      <c r="H432" s="16" t="s">
        <v>1226</v>
      </c>
      <c r="I432" s="16" t="s">
        <v>1227</v>
      </c>
      <c r="J432" s="16" t="s">
        <v>23</v>
      </c>
      <c r="K432" s="16"/>
      <c r="L432" s="16" t="s">
        <v>412</v>
      </c>
      <c r="M432" s="16" t="s">
        <v>12</v>
      </c>
      <c r="N432" s="16" t="s">
        <v>25</v>
      </c>
      <c r="O432" s="16" t="s">
        <v>622</v>
      </c>
      <c r="P432" s="16" t="s">
        <v>391</v>
      </c>
      <c r="Q432" s="91">
        <f>_xlfn.XLOOKUP(H432,Tasques!H:H,Tasques!Q:Q)</f>
        <v>900</v>
      </c>
      <c r="R432" s="6"/>
    </row>
    <row r="433" spans="1:18" ht="19.95" customHeight="1" x14ac:dyDescent="0.3">
      <c r="A433" s="3" t="s">
        <v>61</v>
      </c>
      <c r="B433" s="16" t="s">
        <v>1203</v>
      </c>
      <c r="C433" s="16" t="s">
        <v>1204</v>
      </c>
      <c r="D433" s="16" t="s">
        <v>17</v>
      </c>
      <c r="E433" s="16" t="s">
        <v>28</v>
      </c>
      <c r="F433" s="16" t="s">
        <v>29</v>
      </c>
      <c r="G433" s="16" t="s">
        <v>1221</v>
      </c>
      <c r="H433" s="16" t="s">
        <v>1228</v>
      </c>
      <c r="I433" s="16" t="s">
        <v>1223</v>
      </c>
      <c r="J433" s="16" t="s">
        <v>23</v>
      </c>
      <c r="K433" s="16"/>
      <c r="L433" s="16" t="s">
        <v>412</v>
      </c>
      <c r="M433" s="16" t="s">
        <v>12</v>
      </c>
      <c r="N433" s="16" t="s">
        <v>25</v>
      </c>
      <c r="O433" s="16" t="s">
        <v>622</v>
      </c>
      <c r="P433" s="16" t="s">
        <v>391</v>
      </c>
      <c r="Q433" s="91">
        <f>_xlfn.XLOOKUP(H433,Tasques!H:H,Tasques!Q:Q)</f>
        <v>900</v>
      </c>
      <c r="R433" s="6"/>
    </row>
    <row r="434" spans="1:18" ht="19.95" customHeight="1" x14ac:dyDescent="0.3">
      <c r="A434" s="3" t="s">
        <v>61</v>
      </c>
      <c r="B434" s="16" t="s">
        <v>1203</v>
      </c>
      <c r="C434" s="16" t="s">
        <v>1204</v>
      </c>
      <c r="D434" s="16" t="s">
        <v>17</v>
      </c>
      <c r="E434" s="16" t="s">
        <v>28</v>
      </c>
      <c r="F434" s="16" t="s">
        <v>29</v>
      </c>
      <c r="G434" s="16" t="s">
        <v>1221</v>
      </c>
      <c r="H434" s="16" t="s">
        <v>1229</v>
      </c>
      <c r="I434" s="16" t="s">
        <v>1225</v>
      </c>
      <c r="J434" s="16" t="s">
        <v>23</v>
      </c>
      <c r="K434" s="16"/>
      <c r="L434" s="16" t="s">
        <v>412</v>
      </c>
      <c r="M434" s="16" t="s">
        <v>12</v>
      </c>
      <c r="N434" s="16" t="s">
        <v>25</v>
      </c>
      <c r="O434" s="16" t="s">
        <v>622</v>
      </c>
      <c r="P434" s="16" t="s">
        <v>391</v>
      </c>
      <c r="Q434" s="91">
        <f>_xlfn.XLOOKUP(H434,Tasques!H:H,Tasques!Q:Q)</f>
        <v>900</v>
      </c>
      <c r="R434" s="6"/>
    </row>
    <row r="435" spans="1:18" ht="19.95" customHeight="1" x14ac:dyDescent="0.3">
      <c r="A435" s="3" t="s">
        <v>61</v>
      </c>
      <c r="B435" s="16" t="s">
        <v>1203</v>
      </c>
      <c r="C435" s="16" t="s">
        <v>1204</v>
      </c>
      <c r="D435" s="16" t="s">
        <v>17</v>
      </c>
      <c r="E435" s="16" t="s">
        <v>32</v>
      </c>
      <c r="F435" s="16" t="s">
        <v>33</v>
      </c>
      <c r="G435" s="16" t="s">
        <v>1221</v>
      </c>
      <c r="H435" s="16" t="s">
        <v>1230</v>
      </c>
      <c r="I435" s="16" t="s">
        <v>1231</v>
      </c>
      <c r="J435" s="16" t="s">
        <v>23</v>
      </c>
      <c r="K435" s="16"/>
      <c r="L435" s="16" t="s">
        <v>412</v>
      </c>
      <c r="M435" s="16" t="s">
        <v>12</v>
      </c>
      <c r="N435" s="16" t="s">
        <v>25</v>
      </c>
      <c r="O435" s="16" t="s">
        <v>622</v>
      </c>
      <c r="P435" s="16" t="s">
        <v>391</v>
      </c>
      <c r="Q435" s="91">
        <f>_xlfn.XLOOKUP(H435,Tasques!H:H,Tasques!Q:Q)</f>
        <v>900</v>
      </c>
      <c r="R435" s="6"/>
    </row>
    <row r="436" spans="1:18" ht="19.95" customHeight="1" x14ac:dyDescent="0.3">
      <c r="A436" s="3" t="s">
        <v>61</v>
      </c>
      <c r="B436" s="16" t="s">
        <v>1203</v>
      </c>
      <c r="C436" s="16" t="s">
        <v>1204</v>
      </c>
      <c r="D436" s="16" t="s">
        <v>17</v>
      </c>
      <c r="E436" s="16" t="s">
        <v>35</v>
      </c>
      <c r="F436" s="16" t="s">
        <v>36</v>
      </c>
      <c r="G436" s="16" t="s">
        <v>1232</v>
      </c>
      <c r="H436" s="16" t="s">
        <v>1233</v>
      </c>
      <c r="I436" s="16" t="s">
        <v>1227</v>
      </c>
      <c r="J436" s="16" t="s">
        <v>23</v>
      </c>
      <c r="K436" s="16"/>
      <c r="L436" s="16" t="s">
        <v>412</v>
      </c>
      <c r="M436" s="16" t="s">
        <v>12</v>
      </c>
      <c r="N436" s="16" t="s">
        <v>25</v>
      </c>
      <c r="O436" s="16" t="s">
        <v>622</v>
      </c>
      <c r="P436" s="16" t="s">
        <v>391</v>
      </c>
      <c r="Q436" s="91">
        <f>_xlfn.XLOOKUP(H436,Tasques!H:H,Tasques!Q:Q)</f>
        <v>900</v>
      </c>
      <c r="R436" s="6"/>
    </row>
    <row r="437" spans="1:18" ht="19.95" customHeight="1" x14ac:dyDescent="0.3">
      <c r="A437" s="3" t="s">
        <v>61</v>
      </c>
      <c r="B437" s="16" t="s">
        <v>1203</v>
      </c>
      <c r="C437" s="16" t="s">
        <v>1204</v>
      </c>
      <c r="D437" s="16" t="s">
        <v>17</v>
      </c>
      <c r="E437" s="16" t="s">
        <v>35</v>
      </c>
      <c r="F437" s="16" t="s">
        <v>36</v>
      </c>
      <c r="G437" s="16" t="s">
        <v>1232</v>
      </c>
      <c r="H437" s="16" t="s">
        <v>1234</v>
      </c>
      <c r="I437" s="16" t="s">
        <v>1223</v>
      </c>
      <c r="J437" s="16" t="s">
        <v>23</v>
      </c>
      <c r="K437" s="16"/>
      <c r="L437" s="16" t="s">
        <v>412</v>
      </c>
      <c r="M437" s="16" t="s">
        <v>12</v>
      </c>
      <c r="N437" s="16" t="s">
        <v>25</v>
      </c>
      <c r="O437" s="16" t="s">
        <v>622</v>
      </c>
      <c r="P437" s="16" t="s">
        <v>391</v>
      </c>
      <c r="Q437" s="91">
        <f>_xlfn.XLOOKUP(H437,Tasques!H:H,Tasques!Q:Q)</f>
        <v>900</v>
      </c>
      <c r="R437" s="6"/>
    </row>
    <row r="438" spans="1:18" ht="19.95" customHeight="1" x14ac:dyDescent="0.3">
      <c r="A438" s="3" t="s">
        <v>61</v>
      </c>
      <c r="B438" s="16" t="s">
        <v>1203</v>
      </c>
      <c r="C438" s="16" t="s">
        <v>1204</v>
      </c>
      <c r="D438" s="16" t="s">
        <v>17</v>
      </c>
      <c r="E438" s="16" t="s">
        <v>35</v>
      </c>
      <c r="F438" s="16" t="s">
        <v>36</v>
      </c>
      <c r="G438" s="16" t="s">
        <v>1232</v>
      </c>
      <c r="H438" s="16" t="s">
        <v>1235</v>
      </c>
      <c r="I438" s="16" t="s">
        <v>1225</v>
      </c>
      <c r="J438" s="16" t="s">
        <v>23</v>
      </c>
      <c r="K438" s="16"/>
      <c r="L438" s="16" t="s">
        <v>412</v>
      </c>
      <c r="M438" s="16" t="s">
        <v>12</v>
      </c>
      <c r="N438" s="16" t="s">
        <v>25</v>
      </c>
      <c r="O438" s="16" t="s">
        <v>622</v>
      </c>
      <c r="P438" s="16" t="s">
        <v>391</v>
      </c>
      <c r="Q438" s="91">
        <f>_xlfn.XLOOKUP(H438,Tasques!H:H,Tasques!Q:Q)</f>
        <v>900</v>
      </c>
      <c r="R438" s="6"/>
    </row>
    <row r="439" spans="1:18" ht="19.95" customHeight="1" x14ac:dyDescent="0.3">
      <c r="A439" s="3" t="s">
        <v>61</v>
      </c>
      <c r="B439" s="16" t="s">
        <v>1203</v>
      </c>
      <c r="C439" s="16" t="s">
        <v>1204</v>
      </c>
      <c r="D439" s="16" t="s">
        <v>17</v>
      </c>
      <c r="E439" s="16" t="s">
        <v>39</v>
      </c>
      <c r="F439" s="16" t="s">
        <v>40</v>
      </c>
      <c r="G439" s="16" t="s">
        <v>918</v>
      </c>
      <c r="H439" s="16" t="s">
        <v>919</v>
      </c>
      <c r="I439" s="16" t="s">
        <v>1220</v>
      </c>
      <c r="J439" s="16" t="s">
        <v>23</v>
      </c>
      <c r="K439" s="16"/>
      <c r="L439" s="16" t="s">
        <v>412</v>
      </c>
      <c r="M439" s="16" t="s">
        <v>12</v>
      </c>
      <c r="N439" s="16" t="s">
        <v>25</v>
      </c>
      <c r="O439" s="16" t="s">
        <v>622</v>
      </c>
      <c r="P439" s="16" t="s">
        <v>391</v>
      </c>
      <c r="Q439" s="91">
        <f>_xlfn.XLOOKUP(H439,Tasques!H:H,Tasques!Q:Q)</f>
        <v>720</v>
      </c>
      <c r="R439" s="6"/>
    </row>
    <row r="440" spans="1:18" ht="19.95" customHeight="1" x14ac:dyDescent="0.3">
      <c r="A440" s="3" t="s">
        <v>61</v>
      </c>
      <c r="B440" s="16" t="s">
        <v>1203</v>
      </c>
      <c r="C440" s="16" t="s">
        <v>1204</v>
      </c>
      <c r="D440" s="16" t="s">
        <v>17</v>
      </c>
      <c r="E440" s="16" t="s">
        <v>43</v>
      </c>
      <c r="F440" s="16" t="s">
        <v>44</v>
      </c>
      <c r="G440" s="16" t="s">
        <v>921</v>
      </c>
      <c r="H440" s="16" t="s">
        <v>922</v>
      </c>
      <c r="I440" s="16" t="s">
        <v>1220</v>
      </c>
      <c r="J440" s="16" t="s">
        <v>23</v>
      </c>
      <c r="K440" s="16"/>
      <c r="L440" s="16" t="s">
        <v>412</v>
      </c>
      <c r="M440" s="16" t="s">
        <v>12</v>
      </c>
      <c r="N440" s="16" t="s">
        <v>25</v>
      </c>
      <c r="O440" s="16" t="s">
        <v>622</v>
      </c>
      <c r="P440" s="16" t="s">
        <v>391</v>
      </c>
      <c r="Q440" s="91">
        <f>_xlfn.XLOOKUP(H440,Tasques!H:H,Tasques!Q:Q)</f>
        <v>720</v>
      </c>
      <c r="R440" s="6"/>
    </row>
    <row r="441" spans="1:18" ht="19.95" customHeight="1" x14ac:dyDescent="0.3">
      <c r="A441" s="3" t="s">
        <v>61</v>
      </c>
      <c r="B441" s="16" t="s">
        <v>1203</v>
      </c>
      <c r="C441" s="16" t="s">
        <v>1204</v>
      </c>
      <c r="D441" s="16" t="s">
        <v>17</v>
      </c>
      <c r="E441" s="16" t="s">
        <v>47</v>
      </c>
      <c r="F441" s="16" t="s">
        <v>48</v>
      </c>
      <c r="G441" s="16" t="s">
        <v>923</v>
      </c>
      <c r="H441" s="16" t="s">
        <v>1236</v>
      </c>
      <c r="I441" s="16" t="s">
        <v>1220</v>
      </c>
      <c r="J441" s="16" t="s">
        <v>23</v>
      </c>
      <c r="K441" s="16"/>
      <c r="L441" s="16" t="s">
        <v>412</v>
      </c>
      <c r="M441" s="16" t="s">
        <v>12</v>
      </c>
      <c r="N441" s="16" t="s">
        <v>25</v>
      </c>
      <c r="O441" s="16" t="s">
        <v>622</v>
      </c>
      <c r="P441" s="16" t="s">
        <v>391</v>
      </c>
      <c r="Q441" s="91">
        <f>_xlfn.XLOOKUP(H441,Tasques!H:H,Tasques!Q:Q)</f>
        <v>720</v>
      </c>
      <c r="R441" s="6"/>
    </row>
    <row r="442" spans="1:18" ht="19.95" customHeight="1" x14ac:dyDescent="0.3">
      <c r="A442" s="9" t="s">
        <v>61</v>
      </c>
      <c r="B442" s="21" t="s">
        <v>1237</v>
      </c>
      <c r="C442" s="21" t="s">
        <v>1238</v>
      </c>
      <c r="D442" s="21" t="s">
        <v>17</v>
      </c>
      <c r="E442" s="21" t="s">
        <v>893</v>
      </c>
      <c r="F442" s="21" t="s">
        <v>894</v>
      </c>
      <c r="G442" s="21" t="s">
        <v>1239</v>
      </c>
      <c r="H442" s="21" t="s">
        <v>1240</v>
      </c>
      <c r="I442" s="21" t="s">
        <v>1241</v>
      </c>
      <c r="J442" s="21" t="s">
        <v>23</v>
      </c>
      <c r="K442" s="21"/>
      <c r="L442" s="21" t="s">
        <v>120</v>
      </c>
      <c r="M442" s="21" t="s">
        <v>12</v>
      </c>
      <c r="N442" s="21" t="s">
        <v>25</v>
      </c>
      <c r="O442" s="21" t="s">
        <v>622</v>
      </c>
      <c r="P442" s="21" t="s">
        <v>391</v>
      </c>
      <c r="Q442" s="92">
        <f>_xlfn.XLOOKUP(H442,Tasques!H:H,Tasques!Q:Q)</f>
        <v>3600</v>
      </c>
      <c r="R442" s="10"/>
    </row>
    <row r="443" spans="1:18" ht="19.95" customHeight="1" x14ac:dyDescent="0.3">
      <c r="A443" s="9" t="s">
        <v>61</v>
      </c>
      <c r="B443" s="21" t="s">
        <v>1237</v>
      </c>
      <c r="C443" s="21" t="s">
        <v>1238</v>
      </c>
      <c r="D443" s="21" t="s">
        <v>17</v>
      </c>
      <c r="E443" s="21" t="s">
        <v>899</v>
      </c>
      <c r="F443" s="21" t="s">
        <v>900</v>
      </c>
      <c r="G443" s="21" t="s">
        <v>1242</v>
      </c>
      <c r="H443" s="21" t="s">
        <v>1243</v>
      </c>
      <c r="I443" s="21" t="s">
        <v>1244</v>
      </c>
      <c r="J443" s="21" t="s">
        <v>23</v>
      </c>
      <c r="K443" s="21"/>
      <c r="L443" s="21" t="s">
        <v>120</v>
      </c>
      <c r="M443" s="21" t="s">
        <v>12</v>
      </c>
      <c r="N443" s="21" t="s">
        <v>25</v>
      </c>
      <c r="O443" s="21" t="s">
        <v>622</v>
      </c>
      <c r="P443" s="21" t="s">
        <v>391</v>
      </c>
      <c r="Q443" s="92">
        <f>_xlfn.XLOOKUP(H443,Tasques!H:H,Tasques!Q:Q)</f>
        <v>360</v>
      </c>
      <c r="R443" s="10"/>
    </row>
    <row r="444" spans="1:18" ht="19.95" customHeight="1" x14ac:dyDescent="0.3">
      <c r="A444" s="9" t="s">
        <v>61</v>
      </c>
      <c r="B444" s="21" t="s">
        <v>1237</v>
      </c>
      <c r="C444" s="21" t="s">
        <v>1238</v>
      </c>
      <c r="D444" s="21" t="s">
        <v>17</v>
      </c>
      <c r="E444" s="21" t="s">
        <v>633</v>
      </c>
      <c r="F444" s="21" t="s">
        <v>634</v>
      </c>
      <c r="G444" s="21" t="s">
        <v>635</v>
      </c>
      <c r="H444" s="21" t="s">
        <v>636</v>
      </c>
      <c r="I444" s="21" t="s">
        <v>1245</v>
      </c>
      <c r="J444" s="21" t="s">
        <v>23</v>
      </c>
      <c r="K444" s="21"/>
      <c r="L444" s="21" t="s">
        <v>120</v>
      </c>
      <c r="M444" s="21" t="s">
        <v>12</v>
      </c>
      <c r="N444" s="21" t="s">
        <v>25</v>
      </c>
      <c r="O444" s="21" t="s">
        <v>622</v>
      </c>
      <c r="P444" s="21" t="s">
        <v>391</v>
      </c>
      <c r="Q444" s="92">
        <f>_xlfn.XLOOKUP(H444,Tasques!H:H,Tasques!Q:Q)</f>
        <v>1800</v>
      </c>
      <c r="R444" s="10"/>
    </row>
    <row r="445" spans="1:18" ht="19.95" customHeight="1" x14ac:dyDescent="0.3">
      <c r="A445" s="9" t="s">
        <v>61</v>
      </c>
      <c r="B445" s="21" t="s">
        <v>1237</v>
      </c>
      <c r="C445" s="21" t="s">
        <v>1238</v>
      </c>
      <c r="D445" s="21" t="s">
        <v>17</v>
      </c>
      <c r="E445" s="21" t="s">
        <v>633</v>
      </c>
      <c r="F445" s="21" t="s">
        <v>634</v>
      </c>
      <c r="G445" s="21" t="s">
        <v>635</v>
      </c>
      <c r="H445" s="21" t="s">
        <v>638</v>
      </c>
      <c r="I445" s="21" t="s">
        <v>1246</v>
      </c>
      <c r="J445" s="21" t="s">
        <v>23</v>
      </c>
      <c r="K445" s="21"/>
      <c r="L445" s="21" t="s">
        <v>120</v>
      </c>
      <c r="M445" s="21" t="s">
        <v>12</v>
      </c>
      <c r="N445" s="21" t="s">
        <v>25</v>
      </c>
      <c r="O445" s="21" t="s">
        <v>622</v>
      </c>
      <c r="P445" s="21" t="s">
        <v>391</v>
      </c>
      <c r="Q445" s="92">
        <f>_xlfn.XLOOKUP(H445,Tasques!H:H,Tasques!Q:Q)</f>
        <v>1800</v>
      </c>
      <c r="R445" s="10"/>
    </row>
    <row r="446" spans="1:18" ht="19.95" customHeight="1" x14ac:dyDescent="0.3">
      <c r="A446" s="9" t="s">
        <v>61</v>
      </c>
      <c r="B446" s="21" t="s">
        <v>1237</v>
      </c>
      <c r="C446" s="21" t="s">
        <v>1238</v>
      </c>
      <c r="D446" s="21" t="s">
        <v>17</v>
      </c>
      <c r="E446" s="21" t="s">
        <v>633</v>
      </c>
      <c r="F446" s="21" t="s">
        <v>634</v>
      </c>
      <c r="G446" s="21" t="s">
        <v>635</v>
      </c>
      <c r="H446" s="21" t="s">
        <v>1247</v>
      </c>
      <c r="I446" s="21" t="s">
        <v>1248</v>
      </c>
      <c r="J446" s="21" t="s">
        <v>23</v>
      </c>
      <c r="K446" s="21"/>
      <c r="L446" s="21" t="s">
        <v>120</v>
      </c>
      <c r="M446" s="21" t="s">
        <v>12</v>
      </c>
      <c r="N446" s="21" t="s">
        <v>25</v>
      </c>
      <c r="O446" s="21" t="s">
        <v>622</v>
      </c>
      <c r="P446" s="21" t="s">
        <v>391</v>
      </c>
      <c r="Q446" s="92">
        <f>_xlfn.XLOOKUP(H446,Tasques!H:H,Tasques!Q:Q)</f>
        <v>1200</v>
      </c>
      <c r="R446" s="10"/>
    </row>
    <row r="447" spans="1:18" ht="19.95" customHeight="1" x14ac:dyDescent="0.3">
      <c r="A447" s="9" t="s">
        <v>61</v>
      </c>
      <c r="B447" s="21" t="s">
        <v>1237</v>
      </c>
      <c r="C447" s="21" t="s">
        <v>1238</v>
      </c>
      <c r="D447" s="21" t="s">
        <v>17</v>
      </c>
      <c r="E447" s="21" t="s">
        <v>640</v>
      </c>
      <c r="F447" s="21" t="s">
        <v>641</v>
      </c>
      <c r="G447" s="21" t="s">
        <v>642</v>
      </c>
      <c r="H447" s="21" t="s">
        <v>643</v>
      </c>
      <c r="I447" s="21" t="s">
        <v>1249</v>
      </c>
      <c r="J447" s="21" t="s">
        <v>23</v>
      </c>
      <c r="K447" s="21"/>
      <c r="L447" s="21" t="s">
        <v>120</v>
      </c>
      <c r="M447" s="21" t="s">
        <v>12</v>
      </c>
      <c r="N447" s="21" t="s">
        <v>25</v>
      </c>
      <c r="O447" s="21" t="s">
        <v>622</v>
      </c>
      <c r="P447" s="21" t="s">
        <v>391</v>
      </c>
      <c r="Q447" s="92">
        <f>_xlfn.XLOOKUP(H447,Tasques!H:H,Tasques!Q:Q)</f>
        <v>360</v>
      </c>
      <c r="R447" s="10"/>
    </row>
    <row r="448" spans="1:18" ht="19.95" customHeight="1" x14ac:dyDescent="0.3">
      <c r="A448" s="9" t="s">
        <v>61</v>
      </c>
      <c r="B448" s="21" t="s">
        <v>1237</v>
      </c>
      <c r="C448" s="21" t="s">
        <v>1238</v>
      </c>
      <c r="D448" s="21" t="s">
        <v>17</v>
      </c>
      <c r="E448" s="21" t="s">
        <v>640</v>
      </c>
      <c r="F448" s="21" t="s">
        <v>641</v>
      </c>
      <c r="G448" s="21" t="s">
        <v>642</v>
      </c>
      <c r="H448" s="21" t="s">
        <v>644</v>
      </c>
      <c r="I448" s="21" t="s">
        <v>1244</v>
      </c>
      <c r="J448" s="21" t="s">
        <v>23</v>
      </c>
      <c r="K448" s="21"/>
      <c r="L448" s="21" t="s">
        <v>120</v>
      </c>
      <c r="M448" s="21" t="s">
        <v>12</v>
      </c>
      <c r="N448" s="21" t="s">
        <v>25</v>
      </c>
      <c r="O448" s="21" t="s">
        <v>622</v>
      </c>
      <c r="P448" s="21" t="s">
        <v>391</v>
      </c>
      <c r="Q448" s="92">
        <f>_xlfn.XLOOKUP(H448,Tasques!H:H,Tasques!Q:Q)</f>
        <v>360</v>
      </c>
      <c r="R448" s="10"/>
    </row>
    <row r="449" spans="1:18" ht="19.95" customHeight="1" x14ac:dyDescent="0.3">
      <c r="A449" s="9" t="s">
        <v>61</v>
      </c>
      <c r="B449" s="21" t="s">
        <v>1237</v>
      </c>
      <c r="C449" s="21" t="s">
        <v>1238</v>
      </c>
      <c r="D449" s="21" t="s">
        <v>17</v>
      </c>
      <c r="E449" s="21" t="s">
        <v>910</v>
      </c>
      <c r="F449" s="21" t="s">
        <v>911</v>
      </c>
      <c r="G449" s="21" t="s">
        <v>1250</v>
      </c>
      <c r="H449" s="21" t="s">
        <v>1251</v>
      </c>
      <c r="I449" s="21" t="s">
        <v>1252</v>
      </c>
      <c r="J449" s="21" t="s">
        <v>23</v>
      </c>
      <c r="K449" s="21"/>
      <c r="L449" s="21" t="s">
        <v>120</v>
      </c>
      <c r="M449" s="21" t="s">
        <v>12</v>
      </c>
      <c r="N449" s="21" t="s">
        <v>25</v>
      </c>
      <c r="O449" s="21" t="s">
        <v>622</v>
      </c>
      <c r="P449" s="21" t="s">
        <v>391</v>
      </c>
      <c r="Q449" s="92">
        <f>_xlfn.XLOOKUP(H449,Tasques!H:H,Tasques!Q:Q)</f>
        <v>900</v>
      </c>
      <c r="R449" s="10"/>
    </row>
    <row r="450" spans="1:18" ht="19.95" customHeight="1" x14ac:dyDescent="0.3">
      <c r="A450" s="9" t="s">
        <v>61</v>
      </c>
      <c r="B450" s="21" t="s">
        <v>1237</v>
      </c>
      <c r="C450" s="21" t="s">
        <v>1238</v>
      </c>
      <c r="D450" s="21" t="s">
        <v>17</v>
      </c>
      <c r="E450" s="21" t="s">
        <v>910</v>
      </c>
      <c r="F450" s="21" t="s">
        <v>911</v>
      </c>
      <c r="G450" s="21" t="s">
        <v>1250</v>
      </c>
      <c r="H450" s="21" t="s">
        <v>1253</v>
      </c>
      <c r="I450" s="21" t="s">
        <v>1254</v>
      </c>
      <c r="J450" s="21" t="s">
        <v>23</v>
      </c>
      <c r="K450" s="21"/>
      <c r="L450" s="21" t="s">
        <v>120</v>
      </c>
      <c r="M450" s="21" t="s">
        <v>12</v>
      </c>
      <c r="N450" s="21" t="s">
        <v>25</v>
      </c>
      <c r="O450" s="21" t="s">
        <v>622</v>
      </c>
      <c r="P450" s="21" t="s">
        <v>391</v>
      </c>
      <c r="Q450" s="92">
        <f>_xlfn.XLOOKUP(H450,Tasques!H:H,Tasques!Q:Q)</f>
        <v>900</v>
      </c>
      <c r="R450" s="10"/>
    </row>
    <row r="451" spans="1:18" ht="19.95" customHeight="1" x14ac:dyDescent="0.3">
      <c r="A451" s="9" t="s">
        <v>61</v>
      </c>
      <c r="B451" s="21" t="s">
        <v>1237</v>
      </c>
      <c r="C451" s="21" t="s">
        <v>1238</v>
      </c>
      <c r="D451" s="21" t="s">
        <v>17</v>
      </c>
      <c r="E451" s="21" t="s">
        <v>18</v>
      </c>
      <c r="F451" s="21" t="s">
        <v>19</v>
      </c>
      <c r="G451" s="21" t="s">
        <v>1255</v>
      </c>
      <c r="H451" s="21" t="s">
        <v>1256</v>
      </c>
      <c r="I451" s="21" t="s">
        <v>1257</v>
      </c>
      <c r="J451" s="21" t="s">
        <v>23</v>
      </c>
      <c r="K451" s="21"/>
      <c r="L451" s="21" t="s">
        <v>120</v>
      </c>
      <c r="M451" s="21" t="s">
        <v>12</v>
      </c>
      <c r="N451" s="21" t="s">
        <v>25</v>
      </c>
      <c r="O451" s="21" t="s">
        <v>622</v>
      </c>
      <c r="P451" s="21" t="s">
        <v>391</v>
      </c>
      <c r="Q451" s="92">
        <f>_xlfn.XLOOKUP(H451,Tasques!H:H,Tasques!Q:Q)</f>
        <v>1800</v>
      </c>
      <c r="R451" s="10"/>
    </row>
    <row r="452" spans="1:18" ht="19.95" customHeight="1" x14ac:dyDescent="0.3">
      <c r="A452" s="9" t="s">
        <v>61</v>
      </c>
      <c r="B452" s="21" t="s">
        <v>1237</v>
      </c>
      <c r="C452" s="21" t="s">
        <v>1238</v>
      </c>
      <c r="D452" s="21" t="s">
        <v>17</v>
      </c>
      <c r="E452" s="21" t="s">
        <v>32</v>
      </c>
      <c r="F452" s="21" t="s">
        <v>33</v>
      </c>
      <c r="G452" s="21" t="s">
        <v>1258</v>
      </c>
      <c r="H452" s="21" t="s">
        <v>1259</v>
      </c>
      <c r="I452" s="21" t="s">
        <v>1248</v>
      </c>
      <c r="J452" s="21" t="s">
        <v>23</v>
      </c>
      <c r="K452" s="21"/>
      <c r="L452" s="21" t="s">
        <v>120</v>
      </c>
      <c r="M452" s="21" t="s">
        <v>12</v>
      </c>
      <c r="N452" s="21" t="s">
        <v>25</v>
      </c>
      <c r="O452" s="21" t="s">
        <v>622</v>
      </c>
      <c r="P452" s="21" t="s">
        <v>391</v>
      </c>
      <c r="Q452" s="92">
        <f>_xlfn.XLOOKUP(H452,Tasques!H:H,Tasques!Q:Q)</f>
        <v>720</v>
      </c>
      <c r="R452" s="10"/>
    </row>
    <row r="453" spans="1:18" ht="19.95" customHeight="1" x14ac:dyDescent="0.3">
      <c r="A453" s="9" t="s">
        <v>61</v>
      </c>
      <c r="B453" s="21" t="s">
        <v>1237</v>
      </c>
      <c r="C453" s="21" t="s">
        <v>1238</v>
      </c>
      <c r="D453" s="21" t="s">
        <v>17</v>
      </c>
      <c r="E453" s="21" t="s">
        <v>28</v>
      </c>
      <c r="F453" s="21" t="s">
        <v>29</v>
      </c>
      <c r="G453" s="21" t="s">
        <v>1258</v>
      </c>
      <c r="H453" s="21" t="s">
        <v>1260</v>
      </c>
      <c r="I453" s="21" t="s">
        <v>1248</v>
      </c>
      <c r="J453" s="21" t="s">
        <v>23</v>
      </c>
      <c r="K453" s="21"/>
      <c r="L453" s="21" t="s">
        <v>120</v>
      </c>
      <c r="M453" s="21" t="s">
        <v>12</v>
      </c>
      <c r="N453" s="21" t="s">
        <v>25</v>
      </c>
      <c r="O453" s="21" t="s">
        <v>622</v>
      </c>
      <c r="P453" s="21" t="s">
        <v>391</v>
      </c>
      <c r="Q453" s="92">
        <f>_xlfn.XLOOKUP(H453,Tasques!H:H,Tasques!Q:Q)</f>
        <v>720</v>
      </c>
      <c r="R453" s="10"/>
    </row>
    <row r="454" spans="1:18" ht="19.95" customHeight="1" x14ac:dyDescent="0.3">
      <c r="A454" s="9" t="s">
        <v>61</v>
      </c>
      <c r="B454" s="21" t="s">
        <v>1237</v>
      </c>
      <c r="C454" s="21" t="s">
        <v>1238</v>
      </c>
      <c r="D454" s="21" t="s">
        <v>17</v>
      </c>
      <c r="E454" s="21" t="s">
        <v>35</v>
      </c>
      <c r="F454" s="21" t="s">
        <v>36</v>
      </c>
      <c r="G454" s="21" t="s">
        <v>1261</v>
      </c>
      <c r="H454" s="21" t="s">
        <v>1262</v>
      </c>
      <c r="I454" s="21" t="s">
        <v>1248</v>
      </c>
      <c r="J454" s="21" t="s">
        <v>23</v>
      </c>
      <c r="K454" s="21"/>
      <c r="L454" s="21" t="s">
        <v>120</v>
      </c>
      <c r="M454" s="21" t="s">
        <v>12</v>
      </c>
      <c r="N454" s="21" t="s">
        <v>25</v>
      </c>
      <c r="O454" s="21" t="s">
        <v>622</v>
      </c>
      <c r="P454" s="21" t="s">
        <v>391</v>
      </c>
      <c r="Q454" s="92">
        <f>_xlfn.XLOOKUP(H454,Tasques!H:H,Tasques!Q:Q)</f>
        <v>720</v>
      </c>
      <c r="R454" s="10"/>
    </row>
    <row r="455" spans="1:18" ht="19.95" customHeight="1" x14ac:dyDescent="0.3">
      <c r="A455" s="9" t="s">
        <v>61</v>
      </c>
      <c r="B455" s="21" t="s">
        <v>1237</v>
      </c>
      <c r="C455" s="21" t="s">
        <v>1238</v>
      </c>
      <c r="D455" s="21" t="s">
        <v>17</v>
      </c>
      <c r="E455" s="21" t="s">
        <v>39</v>
      </c>
      <c r="F455" s="21" t="s">
        <v>40</v>
      </c>
      <c r="G455" s="21" t="s">
        <v>1263</v>
      </c>
      <c r="H455" s="21" t="s">
        <v>1264</v>
      </c>
      <c r="I455" s="21" t="s">
        <v>1248</v>
      </c>
      <c r="J455" s="21" t="s">
        <v>23</v>
      </c>
      <c r="K455" s="21"/>
      <c r="L455" s="21" t="s">
        <v>120</v>
      </c>
      <c r="M455" s="21" t="s">
        <v>12</v>
      </c>
      <c r="N455" s="21" t="s">
        <v>25</v>
      </c>
      <c r="O455" s="21" t="s">
        <v>622</v>
      </c>
      <c r="P455" s="21" t="s">
        <v>391</v>
      </c>
      <c r="Q455" s="92">
        <f>_xlfn.XLOOKUP(H455,Tasques!H:H,Tasques!Q:Q)</f>
        <v>1200</v>
      </c>
      <c r="R455" s="10"/>
    </row>
    <row r="456" spans="1:18" ht="19.95" customHeight="1" x14ac:dyDescent="0.3">
      <c r="A456" s="9" t="s">
        <v>61</v>
      </c>
      <c r="B456" s="21" t="s">
        <v>1237</v>
      </c>
      <c r="C456" s="21" t="s">
        <v>1238</v>
      </c>
      <c r="D456" s="21" t="s">
        <v>17</v>
      </c>
      <c r="E456" s="21" t="s">
        <v>39</v>
      </c>
      <c r="F456" s="21" t="s">
        <v>40</v>
      </c>
      <c r="G456" s="21" t="s">
        <v>1263</v>
      </c>
      <c r="H456" s="21" t="s">
        <v>1265</v>
      </c>
      <c r="I456" s="21" t="s">
        <v>1266</v>
      </c>
      <c r="J456" s="21" t="s">
        <v>23</v>
      </c>
      <c r="K456" s="21"/>
      <c r="L456" s="21" t="s">
        <v>120</v>
      </c>
      <c r="M456" s="21" t="s">
        <v>12</v>
      </c>
      <c r="N456" s="21" t="s">
        <v>25</v>
      </c>
      <c r="O456" s="21" t="s">
        <v>622</v>
      </c>
      <c r="P456" s="21" t="s">
        <v>391</v>
      </c>
      <c r="Q456" s="92">
        <f>_xlfn.XLOOKUP(H456,Tasques!H:H,Tasques!Q:Q)</f>
        <v>1200</v>
      </c>
      <c r="R456" s="10"/>
    </row>
    <row r="457" spans="1:18" ht="19.95" customHeight="1" x14ac:dyDescent="0.3">
      <c r="A457" s="9" t="s">
        <v>61</v>
      </c>
      <c r="B457" s="21" t="s">
        <v>1237</v>
      </c>
      <c r="C457" s="21" t="s">
        <v>1238</v>
      </c>
      <c r="D457" s="21" t="s">
        <v>17</v>
      </c>
      <c r="E457" s="21" t="s">
        <v>39</v>
      </c>
      <c r="F457" s="21" t="s">
        <v>40</v>
      </c>
      <c r="G457" s="21" t="s">
        <v>1263</v>
      </c>
      <c r="H457" s="21" t="s">
        <v>1267</v>
      </c>
      <c r="I457" s="21" t="s">
        <v>1268</v>
      </c>
      <c r="J457" s="21" t="s">
        <v>23</v>
      </c>
      <c r="K457" s="21"/>
      <c r="L457" s="21" t="s">
        <v>120</v>
      </c>
      <c r="M457" s="21" t="s">
        <v>12</v>
      </c>
      <c r="N457" s="21" t="s">
        <v>25</v>
      </c>
      <c r="O457" s="21" t="s">
        <v>622</v>
      </c>
      <c r="P457" s="21" t="s">
        <v>391</v>
      </c>
      <c r="Q457" s="92">
        <f>_xlfn.XLOOKUP(H457,Tasques!H:H,Tasques!Q:Q)</f>
        <v>1200</v>
      </c>
      <c r="R457" s="10"/>
    </row>
    <row r="458" spans="1:18" ht="19.95" customHeight="1" x14ac:dyDescent="0.3">
      <c r="A458" s="9" t="s">
        <v>61</v>
      </c>
      <c r="B458" s="21" t="s">
        <v>1237</v>
      </c>
      <c r="C458" s="21" t="s">
        <v>1238</v>
      </c>
      <c r="D458" s="21" t="s">
        <v>17</v>
      </c>
      <c r="E458" s="21" t="s">
        <v>43</v>
      </c>
      <c r="F458" s="21" t="s">
        <v>44</v>
      </c>
      <c r="G458" s="21" t="s">
        <v>1269</v>
      </c>
      <c r="H458" s="21" t="s">
        <v>1270</v>
      </c>
      <c r="I458" s="21" t="s">
        <v>1248</v>
      </c>
      <c r="J458" s="21" t="s">
        <v>23</v>
      </c>
      <c r="K458" s="21"/>
      <c r="L458" s="21" t="s">
        <v>120</v>
      </c>
      <c r="M458" s="21" t="s">
        <v>12</v>
      </c>
      <c r="N458" s="21" t="s">
        <v>25</v>
      </c>
      <c r="O458" s="21" t="s">
        <v>622</v>
      </c>
      <c r="P458" s="21" t="s">
        <v>391</v>
      </c>
      <c r="Q458" s="92">
        <f>_xlfn.XLOOKUP(H458,Tasques!H:H,Tasques!Q:Q)</f>
        <v>1200</v>
      </c>
      <c r="R458" s="10"/>
    </row>
    <row r="459" spans="1:18" ht="19.95" customHeight="1" x14ac:dyDescent="0.3">
      <c r="A459" s="9" t="s">
        <v>61</v>
      </c>
      <c r="B459" s="21" t="s">
        <v>1237</v>
      </c>
      <c r="C459" s="21" t="s">
        <v>1238</v>
      </c>
      <c r="D459" s="21" t="s">
        <v>17</v>
      </c>
      <c r="E459" s="21" t="s">
        <v>43</v>
      </c>
      <c r="F459" s="21" t="s">
        <v>44</v>
      </c>
      <c r="G459" s="21" t="s">
        <v>1269</v>
      </c>
      <c r="H459" s="21" t="s">
        <v>1271</v>
      </c>
      <c r="I459" s="21" t="s">
        <v>1266</v>
      </c>
      <c r="J459" s="21" t="s">
        <v>23</v>
      </c>
      <c r="K459" s="21"/>
      <c r="L459" s="21" t="s">
        <v>120</v>
      </c>
      <c r="M459" s="21" t="s">
        <v>12</v>
      </c>
      <c r="N459" s="21" t="s">
        <v>25</v>
      </c>
      <c r="O459" s="21" t="s">
        <v>622</v>
      </c>
      <c r="P459" s="21" t="s">
        <v>391</v>
      </c>
      <c r="Q459" s="92">
        <f>_xlfn.XLOOKUP(H459,Tasques!H:H,Tasques!Q:Q)</f>
        <v>1200</v>
      </c>
      <c r="R459" s="10"/>
    </row>
    <row r="460" spans="1:18" ht="19.95" customHeight="1" x14ac:dyDescent="0.3">
      <c r="A460" s="9" t="s">
        <v>61</v>
      </c>
      <c r="B460" s="21" t="s">
        <v>1237</v>
      </c>
      <c r="C460" s="21" t="s">
        <v>1238</v>
      </c>
      <c r="D460" s="21" t="s">
        <v>17</v>
      </c>
      <c r="E460" s="21" t="s">
        <v>43</v>
      </c>
      <c r="F460" s="21" t="s">
        <v>44</v>
      </c>
      <c r="G460" s="21" t="s">
        <v>1269</v>
      </c>
      <c r="H460" s="21" t="s">
        <v>1272</v>
      </c>
      <c r="I460" s="21" t="s">
        <v>1268</v>
      </c>
      <c r="J460" s="21" t="s">
        <v>23</v>
      </c>
      <c r="K460" s="21"/>
      <c r="L460" s="21" t="s">
        <v>120</v>
      </c>
      <c r="M460" s="21" t="s">
        <v>12</v>
      </c>
      <c r="N460" s="21" t="s">
        <v>25</v>
      </c>
      <c r="O460" s="21" t="s">
        <v>622</v>
      </c>
      <c r="P460" s="21" t="s">
        <v>391</v>
      </c>
      <c r="Q460" s="92">
        <f>_xlfn.XLOOKUP(H460,Tasques!H:H,Tasques!Q:Q)</f>
        <v>1200</v>
      </c>
      <c r="R460" s="10"/>
    </row>
    <row r="461" spans="1:18" ht="19.95" customHeight="1" x14ac:dyDescent="0.3">
      <c r="A461" s="9" t="s">
        <v>61</v>
      </c>
      <c r="B461" s="21" t="s">
        <v>1237</v>
      </c>
      <c r="C461" s="21" t="s">
        <v>1238</v>
      </c>
      <c r="D461" s="21" t="s">
        <v>17</v>
      </c>
      <c r="E461" s="21" t="s">
        <v>47</v>
      </c>
      <c r="F461" s="21" t="s">
        <v>48</v>
      </c>
      <c r="G461" s="21" t="s">
        <v>1273</v>
      </c>
      <c r="H461" s="21" t="s">
        <v>1274</v>
      </c>
      <c r="I461" s="21" t="s">
        <v>1275</v>
      </c>
      <c r="J461" s="21" t="s">
        <v>23</v>
      </c>
      <c r="K461" s="21"/>
      <c r="L461" s="21" t="s">
        <v>120</v>
      </c>
      <c r="M461" s="21" t="s">
        <v>12</v>
      </c>
      <c r="N461" s="21" t="s">
        <v>25</v>
      </c>
      <c r="O461" s="21" t="s">
        <v>622</v>
      </c>
      <c r="P461" s="21" t="s">
        <v>391</v>
      </c>
      <c r="Q461" s="92">
        <f>_xlfn.XLOOKUP(H461,Tasques!H:H,Tasques!Q:Q)</f>
        <v>1200</v>
      </c>
      <c r="R461" s="10"/>
    </row>
    <row r="462" spans="1:18" ht="19.95" customHeight="1" x14ac:dyDescent="0.3">
      <c r="A462" s="9" t="s">
        <v>61</v>
      </c>
      <c r="B462" s="21" t="s">
        <v>1237</v>
      </c>
      <c r="C462" s="21" t="s">
        <v>1238</v>
      </c>
      <c r="D462" s="21" t="s">
        <v>17</v>
      </c>
      <c r="E462" s="21" t="s">
        <v>47</v>
      </c>
      <c r="F462" s="21" t="s">
        <v>48</v>
      </c>
      <c r="G462" s="21" t="s">
        <v>1273</v>
      </c>
      <c r="H462" s="21" t="s">
        <v>1276</v>
      </c>
      <c r="I462" s="21" t="s">
        <v>1277</v>
      </c>
      <c r="J462" s="21" t="s">
        <v>23</v>
      </c>
      <c r="K462" s="21"/>
      <c r="L462" s="21" t="s">
        <v>120</v>
      </c>
      <c r="M462" s="21" t="s">
        <v>12</v>
      </c>
      <c r="N462" s="21" t="s">
        <v>25</v>
      </c>
      <c r="O462" s="21" t="s">
        <v>622</v>
      </c>
      <c r="P462" s="21" t="s">
        <v>391</v>
      </c>
      <c r="Q462" s="92">
        <f>_xlfn.XLOOKUP(H462,Tasques!H:H,Tasques!Q:Q)</f>
        <v>1200</v>
      </c>
      <c r="R462" s="10"/>
    </row>
    <row r="463" spans="1:18" ht="19.95" customHeight="1" x14ac:dyDescent="0.3">
      <c r="A463" s="9" t="s">
        <v>61</v>
      </c>
      <c r="B463" s="21" t="s">
        <v>1237</v>
      </c>
      <c r="C463" s="21" t="s">
        <v>1238</v>
      </c>
      <c r="D463" s="21" t="s">
        <v>17</v>
      </c>
      <c r="E463" s="21" t="s">
        <v>47</v>
      </c>
      <c r="F463" s="21" t="s">
        <v>48</v>
      </c>
      <c r="G463" s="21" t="s">
        <v>1273</v>
      </c>
      <c r="H463" s="21" t="s">
        <v>1278</v>
      </c>
      <c r="I463" s="21" t="s">
        <v>1248</v>
      </c>
      <c r="J463" s="21" t="s">
        <v>23</v>
      </c>
      <c r="K463" s="21"/>
      <c r="L463" s="21" t="s">
        <v>120</v>
      </c>
      <c r="M463" s="21" t="s">
        <v>12</v>
      </c>
      <c r="N463" s="21" t="s">
        <v>25</v>
      </c>
      <c r="O463" s="21" t="s">
        <v>622</v>
      </c>
      <c r="P463" s="21" t="s">
        <v>391</v>
      </c>
      <c r="Q463" s="92">
        <f>_xlfn.XLOOKUP(H463,Tasques!H:H,Tasques!Q:Q)</f>
        <v>1200</v>
      </c>
      <c r="R463" s="10"/>
    </row>
    <row r="464" spans="1:18" ht="19.95" customHeight="1" x14ac:dyDescent="0.3">
      <c r="A464" s="9" t="s">
        <v>61</v>
      </c>
      <c r="B464" s="21" t="s">
        <v>1237</v>
      </c>
      <c r="C464" s="21" t="s">
        <v>1238</v>
      </c>
      <c r="D464" s="21" t="s">
        <v>616</v>
      </c>
      <c r="E464" s="21" t="s">
        <v>1196</v>
      </c>
      <c r="F464" s="21" t="s">
        <v>1197</v>
      </c>
      <c r="G464" s="21" t="s">
        <v>1279</v>
      </c>
      <c r="H464" s="21" t="s">
        <v>1280</v>
      </c>
      <c r="I464" s="21" t="s">
        <v>1281</v>
      </c>
      <c r="J464" s="21" t="s">
        <v>23</v>
      </c>
      <c r="K464" s="21"/>
      <c r="L464" s="21" t="s">
        <v>120</v>
      </c>
      <c r="M464" s="21" t="s">
        <v>12</v>
      </c>
      <c r="N464" s="21" t="s">
        <v>25</v>
      </c>
      <c r="O464" s="21" t="s">
        <v>622</v>
      </c>
      <c r="P464" s="21" t="s">
        <v>391</v>
      </c>
      <c r="Q464" s="92">
        <f>_xlfn.XLOOKUP(H464,Tasques!H:H,Tasques!Q:Q)</f>
        <v>1800</v>
      </c>
      <c r="R464" s="10"/>
    </row>
    <row r="465" spans="1:18" ht="19.95" customHeight="1" x14ac:dyDescent="0.3">
      <c r="A465" s="9" t="s">
        <v>61</v>
      </c>
      <c r="B465" s="21" t="s">
        <v>1237</v>
      </c>
      <c r="C465" s="21" t="s">
        <v>1238</v>
      </c>
      <c r="D465" s="21" t="s">
        <v>17</v>
      </c>
      <c r="E465" s="21" t="s">
        <v>1123</v>
      </c>
      <c r="F465" s="21" t="s">
        <v>1124</v>
      </c>
      <c r="G465" s="21" t="s">
        <v>1125</v>
      </c>
      <c r="H465" s="21" t="s">
        <v>1126</v>
      </c>
      <c r="I465" s="21" t="s">
        <v>1127</v>
      </c>
      <c r="J465" s="21" t="s">
        <v>23</v>
      </c>
      <c r="K465" s="21"/>
      <c r="L465" s="21" t="s">
        <v>120</v>
      </c>
      <c r="M465" s="21" t="s">
        <v>12</v>
      </c>
      <c r="N465" s="21" t="s">
        <v>25</v>
      </c>
      <c r="O465" s="21" t="s">
        <v>622</v>
      </c>
      <c r="P465" s="21" t="s">
        <v>391</v>
      </c>
      <c r="Q465" s="92">
        <f>_xlfn.XLOOKUP(H465,Tasques!H:H,Tasques!Q:Q)</f>
        <v>240</v>
      </c>
      <c r="R465" s="10"/>
    </row>
    <row r="466" spans="1:18" ht="19.95" customHeight="1" x14ac:dyDescent="0.3">
      <c r="A466" s="3" t="s">
        <v>61</v>
      </c>
      <c r="B466" s="16" t="s">
        <v>1282</v>
      </c>
      <c r="C466" s="16" t="s">
        <v>1283</v>
      </c>
      <c r="D466" s="16" t="s">
        <v>335</v>
      </c>
      <c r="E466" s="16" t="s">
        <v>1284</v>
      </c>
      <c r="F466" s="16" t="s">
        <v>1285</v>
      </c>
      <c r="G466" s="16" t="s">
        <v>1286</v>
      </c>
      <c r="H466" s="16" t="s">
        <v>1287</v>
      </c>
      <c r="I466" s="16" t="s">
        <v>1288</v>
      </c>
      <c r="J466" s="16" t="s">
        <v>23</v>
      </c>
      <c r="K466" s="16"/>
      <c r="L466" s="16" t="s">
        <v>412</v>
      </c>
      <c r="M466" s="16" t="s">
        <v>145</v>
      </c>
      <c r="N466" s="16" t="s">
        <v>25</v>
      </c>
      <c r="O466" s="16" t="s">
        <v>146</v>
      </c>
      <c r="P466" s="16" t="s">
        <v>342</v>
      </c>
      <c r="Q466" s="91">
        <f>_xlfn.XLOOKUP(H466,Tasques!H:H,Tasques!Q:Q)</f>
        <v>130</v>
      </c>
      <c r="R466" s="6"/>
    </row>
    <row r="467" spans="1:18" ht="19.95" customHeight="1" x14ac:dyDescent="0.3">
      <c r="A467" s="3" t="s">
        <v>61</v>
      </c>
      <c r="B467" s="16" t="s">
        <v>1282</v>
      </c>
      <c r="C467" s="16" t="s">
        <v>1283</v>
      </c>
      <c r="D467" s="16" t="s">
        <v>335</v>
      </c>
      <c r="E467" s="16" t="s">
        <v>1284</v>
      </c>
      <c r="F467" s="16" t="s">
        <v>1285</v>
      </c>
      <c r="G467" s="16" t="s">
        <v>1286</v>
      </c>
      <c r="H467" s="16" t="s">
        <v>1289</v>
      </c>
      <c r="I467" s="16" t="s">
        <v>1290</v>
      </c>
      <c r="J467" s="16" t="s">
        <v>23</v>
      </c>
      <c r="K467" s="16"/>
      <c r="L467" s="16" t="s">
        <v>412</v>
      </c>
      <c r="M467" s="16" t="s">
        <v>145</v>
      </c>
      <c r="N467" s="16" t="s">
        <v>25</v>
      </c>
      <c r="O467" s="16" t="s">
        <v>146</v>
      </c>
      <c r="P467" s="16" t="s">
        <v>342</v>
      </c>
      <c r="Q467" s="91">
        <f>_xlfn.XLOOKUP(H467,Tasques!H:H,Tasques!Q:Q)</f>
        <v>130</v>
      </c>
      <c r="R467" s="6"/>
    </row>
    <row r="468" spans="1:18" ht="19.95" customHeight="1" x14ac:dyDescent="0.3">
      <c r="A468" s="3" t="s">
        <v>61</v>
      </c>
      <c r="B468" s="16" t="s">
        <v>1282</v>
      </c>
      <c r="C468" s="16" t="s">
        <v>1283</v>
      </c>
      <c r="D468" s="16" t="s">
        <v>335</v>
      </c>
      <c r="E468" s="16" t="s">
        <v>1284</v>
      </c>
      <c r="F468" s="16" t="s">
        <v>1285</v>
      </c>
      <c r="G468" s="16" t="s">
        <v>1286</v>
      </c>
      <c r="H468" s="16" t="s">
        <v>1291</v>
      </c>
      <c r="I468" s="16" t="s">
        <v>1292</v>
      </c>
      <c r="J468" s="16" t="s">
        <v>23</v>
      </c>
      <c r="K468" s="16"/>
      <c r="L468" s="16" t="s">
        <v>412</v>
      </c>
      <c r="M468" s="16" t="s">
        <v>145</v>
      </c>
      <c r="N468" s="16" t="s">
        <v>25</v>
      </c>
      <c r="O468" s="16" t="s">
        <v>146</v>
      </c>
      <c r="P468" s="16" t="s">
        <v>342</v>
      </c>
      <c r="Q468" s="91">
        <f>_xlfn.XLOOKUP(H468,Tasques!H:H,Tasques!Q:Q)</f>
        <v>130</v>
      </c>
      <c r="R468" s="6"/>
    </row>
    <row r="469" spans="1:18" ht="19.95" customHeight="1" x14ac:dyDescent="0.3">
      <c r="A469" s="3" t="s">
        <v>61</v>
      </c>
      <c r="B469" s="16" t="s">
        <v>1282</v>
      </c>
      <c r="C469" s="16" t="s">
        <v>1283</v>
      </c>
      <c r="D469" s="16" t="s">
        <v>335</v>
      </c>
      <c r="E469" s="16" t="s">
        <v>1284</v>
      </c>
      <c r="F469" s="16" t="s">
        <v>1285</v>
      </c>
      <c r="G469" s="16" t="s">
        <v>1286</v>
      </c>
      <c r="H469" s="16" t="s">
        <v>1293</v>
      </c>
      <c r="I469" s="16" t="s">
        <v>1294</v>
      </c>
      <c r="J469" s="16" t="s">
        <v>23</v>
      </c>
      <c r="K469" s="16"/>
      <c r="L469" s="16" t="s">
        <v>412</v>
      </c>
      <c r="M469" s="16" t="s">
        <v>145</v>
      </c>
      <c r="N469" s="16" t="s">
        <v>25</v>
      </c>
      <c r="O469" s="16" t="s">
        <v>146</v>
      </c>
      <c r="P469" s="16" t="s">
        <v>342</v>
      </c>
      <c r="Q469" s="91">
        <f>_xlfn.XLOOKUP(H469,Tasques!H:H,Tasques!Q:Q)</f>
        <v>130</v>
      </c>
      <c r="R469" s="6"/>
    </row>
    <row r="470" spans="1:18" ht="19.95" customHeight="1" x14ac:dyDescent="0.3">
      <c r="A470" s="3" t="s">
        <v>61</v>
      </c>
      <c r="B470" s="16" t="s">
        <v>1282</v>
      </c>
      <c r="C470" s="16" t="s">
        <v>1283</v>
      </c>
      <c r="D470" s="16" t="s">
        <v>335</v>
      </c>
      <c r="E470" s="16" t="s">
        <v>1284</v>
      </c>
      <c r="F470" s="16" t="s">
        <v>1285</v>
      </c>
      <c r="G470" s="16" t="s">
        <v>1286</v>
      </c>
      <c r="H470" s="16" t="s">
        <v>1295</v>
      </c>
      <c r="I470" s="16" t="s">
        <v>1296</v>
      </c>
      <c r="J470" s="16" t="s">
        <v>23</v>
      </c>
      <c r="K470" s="16"/>
      <c r="L470" s="16" t="s">
        <v>412</v>
      </c>
      <c r="M470" s="16" t="s">
        <v>145</v>
      </c>
      <c r="N470" s="16" t="s">
        <v>25</v>
      </c>
      <c r="O470" s="16" t="s">
        <v>146</v>
      </c>
      <c r="P470" s="16" t="s">
        <v>342</v>
      </c>
      <c r="Q470" s="91">
        <f>_xlfn.XLOOKUP(H470,Tasques!H:H,Tasques!Q:Q)</f>
        <v>130</v>
      </c>
      <c r="R470" s="6"/>
    </row>
    <row r="471" spans="1:18" ht="19.95" customHeight="1" x14ac:dyDescent="0.3">
      <c r="A471" s="3" t="s">
        <v>61</v>
      </c>
      <c r="B471" s="16" t="s">
        <v>1282</v>
      </c>
      <c r="C471" s="16" t="s">
        <v>1283</v>
      </c>
      <c r="D471" s="16" t="s">
        <v>335</v>
      </c>
      <c r="E471" s="16" t="s">
        <v>1284</v>
      </c>
      <c r="F471" s="16" t="s">
        <v>1285</v>
      </c>
      <c r="G471" s="16" t="s">
        <v>1286</v>
      </c>
      <c r="H471" s="16" t="s">
        <v>1297</v>
      </c>
      <c r="I471" s="16" t="s">
        <v>1298</v>
      </c>
      <c r="J471" s="16" t="s">
        <v>23</v>
      </c>
      <c r="K471" s="16"/>
      <c r="L471" s="16" t="s">
        <v>412</v>
      </c>
      <c r="M471" s="16" t="s">
        <v>145</v>
      </c>
      <c r="N471" s="16" t="s">
        <v>25</v>
      </c>
      <c r="O471" s="16" t="s">
        <v>146</v>
      </c>
      <c r="P471" s="16" t="s">
        <v>342</v>
      </c>
      <c r="Q471" s="91">
        <f>_xlfn.XLOOKUP(H471,Tasques!H:H,Tasques!Q:Q)</f>
        <v>130</v>
      </c>
      <c r="R471" s="6"/>
    </row>
    <row r="472" spans="1:18" ht="19.95" customHeight="1" x14ac:dyDescent="0.3">
      <c r="A472" s="3" t="s">
        <v>61</v>
      </c>
      <c r="B472" s="16" t="s">
        <v>1282</v>
      </c>
      <c r="C472" s="16" t="s">
        <v>1283</v>
      </c>
      <c r="D472" s="16" t="s">
        <v>335</v>
      </c>
      <c r="E472" s="16" t="s">
        <v>1284</v>
      </c>
      <c r="F472" s="16" t="s">
        <v>1285</v>
      </c>
      <c r="G472" s="16" t="s">
        <v>1286</v>
      </c>
      <c r="H472" s="16" t="s">
        <v>1299</v>
      </c>
      <c r="I472" s="16" t="s">
        <v>1300</v>
      </c>
      <c r="J472" s="16" t="s">
        <v>23</v>
      </c>
      <c r="K472" s="16"/>
      <c r="L472" s="16" t="s">
        <v>412</v>
      </c>
      <c r="M472" s="16" t="s">
        <v>145</v>
      </c>
      <c r="N472" s="16" t="s">
        <v>25</v>
      </c>
      <c r="O472" s="16" t="s">
        <v>146</v>
      </c>
      <c r="P472" s="16" t="s">
        <v>342</v>
      </c>
      <c r="Q472" s="91">
        <f>_xlfn.XLOOKUP(H472,Tasques!H:H,Tasques!Q:Q)</f>
        <v>130</v>
      </c>
      <c r="R472" s="6"/>
    </row>
    <row r="473" spans="1:18" ht="19.95" customHeight="1" x14ac:dyDescent="0.3">
      <c r="A473" s="3" t="s">
        <v>61</v>
      </c>
      <c r="B473" s="16" t="s">
        <v>1282</v>
      </c>
      <c r="C473" s="16" t="s">
        <v>1283</v>
      </c>
      <c r="D473" s="16" t="s">
        <v>335</v>
      </c>
      <c r="E473" s="16" t="s">
        <v>1284</v>
      </c>
      <c r="F473" s="16" t="s">
        <v>1285</v>
      </c>
      <c r="G473" s="16" t="s">
        <v>1286</v>
      </c>
      <c r="H473" s="16" t="s">
        <v>1301</v>
      </c>
      <c r="I473" s="16" t="s">
        <v>1302</v>
      </c>
      <c r="J473" s="16" t="s">
        <v>23</v>
      </c>
      <c r="K473" s="16"/>
      <c r="L473" s="16" t="s">
        <v>412</v>
      </c>
      <c r="M473" s="16" t="s">
        <v>145</v>
      </c>
      <c r="N473" s="16" t="s">
        <v>25</v>
      </c>
      <c r="O473" s="16" t="s">
        <v>146</v>
      </c>
      <c r="P473" s="16" t="s">
        <v>342</v>
      </c>
      <c r="Q473" s="91">
        <f>_xlfn.XLOOKUP(H473,Tasques!H:H,Tasques!Q:Q)</f>
        <v>130</v>
      </c>
      <c r="R473" s="6"/>
    </row>
    <row r="474" spans="1:18" ht="19.95" customHeight="1" x14ac:dyDescent="0.3">
      <c r="A474" s="3" t="s">
        <v>61</v>
      </c>
      <c r="B474" s="16" t="s">
        <v>1282</v>
      </c>
      <c r="C474" s="16" t="s">
        <v>1283</v>
      </c>
      <c r="D474" s="16" t="s">
        <v>335</v>
      </c>
      <c r="E474" s="16" t="s">
        <v>1284</v>
      </c>
      <c r="F474" s="16" t="s">
        <v>1285</v>
      </c>
      <c r="G474" s="16" t="s">
        <v>1286</v>
      </c>
      <c r="H474" s="16" t="s">
        <v>1303</v>
      </c>
      <c r="I474" s="16" t="s">
        <v>1304</v>
      </c>
      <c r="J474" s="16" t="s">
        <v>23</v>
      </c>
      <c r="K474" s="16"/>
      <c r="L474" s="16" t="s">
        <v>412</v>
      </c>
      <c r="M474" s="16" t="s">
        <v>145</v>
      </c>
      <c r="N474" s="16" t="s">
        <v>25</v>
      </c>
      <c r="O474" s="16" t="s">
        <v>146</v>
      </c>
      <c r="P474" s="16" t="s">
        <v>342</v>
      </c>
      <c r="Q474" s="91">
        <f>_xlfn.XLOOKUP(H474,Tasques!H:H,Tasques!Q:Q)</f>
        <v>130</v>
      </c>
      <c r="R474" s="6"/>
    </row>
    <row r="475" spans="1:18" ht="19.95" customHeight="1" x14ac:dyDescent="0.3">
      <c r="A475" s="3" t="s">
        <v>61</v>
      </c>
      <c r="B475" s="16" t="s">
        <v>1282</v>
      </c>
      <c r="C475" s="16" t="s">
        <v>1283</v>
      </c>
      <c r="D475" s="16" t="s">
        <v>335</v>
      </c>
      <c r="E475" s="16" t="s">
        <v>1284</v>
      </c>
      <c r="F475" s="16" t="s">
        <v>1285</v>
      </c>
      <c r="G475" s="16" t="s">
        <v>1286</v>
      </c>
      <c r="H475" s="16" t="s">
        <v>1305</v>
      </c>
      <c r="I475" s="16" t="s">
        <v>1306</v>
      </c>
      <c r="J475" s="16" t="s">
        <v>23</v>
      </c>
      <c r="K475" s="16"/>
      <c r="L475" s="16" t="s">
        <v>412</v>
      </c>
      <c r="M475" s="16" t="s">
        <v>145</v>
      </c>
      <c r="N475" s="16" t="s">
        <v>25</v>
      </c>
      <c r="O475" s="16" t="s">
        <v>146</v>
      </c>
      <c r="P475" s="16" t="s">
        <v>342</v>
      </c>
      <c r="Q475" s="91">
        <f>_xlfn.XLOOKUP(H475,Tasques!H:H,Tasques!Q:Q)</f>
        <v>130</v>
      </c>
      <c r="R475" s="6"/>
    </row>
    <row r="476" spans="1:18" ht="19.95" customHeight="1" x14ac:dyDescent="0.3">
      <c r="A476" s="3" t="s">
        <v>61</v>
      </c>
      <c r="B476" s="16" t="s">
        <v>1282</v>
      </c>
      <c r="C476" s="16" t="s">
        <v>1283</v>
      </c>
      <c r="D476" s="16" t="s">
        <v>335</v>
      </c>
      <c r="E476" s="16" t="s">
        <v>1284</v>
      </c>
      <c r="F476" s="16" t="s">
        <v>1285</v>
      </c>
      <c r="G476" s="16" t="s">
        <v>1286</v>
      </c>
      <c r="H476" s="16" t="s">
        <v>1307</v>
      </c>
      <c r="I476" s="16" t="s">
        <v>1308</v>
      </c>
      <c r="J476" s="16" t="s">
        <v>23</v>
      </c>
      <c r="K476" s="16"/>
      <c r="L476" s="16" t="s">
        <v>412</v>
      </c>
      <c r="M476" s="16" t="s">
        <v>145</v>
      </c>
      <c r="N476" s="16" t="s">
        <v>25</v>
      </c>
      <c r="O476" s="16" t="s">
        <v>146</v>
      </c>
      <c r="P476" s="16" t="s">
        <v>342</v>
      </c>
      <c r="Q476" s="91">
        <f>_xlfn.XLOOKUP(H476,Tasques!H:H,Tasques!Q:Q)</f>
        <v>130</v>
      </c>
      <c r="R476" s="6"/>
    </row>
    <row r="477" spans="1:18" ht="19.95" customHeight="1" x14ac:dyDescent="0.3">
      <c r="A477" s="3" t="s">
        <v>61</v>
      </c>
      <c r="B477" s="16" t="s">
        <v>1282</v>
      </c>
      <c r="C477" s="16" t="s">
        <v>1283</v>
      </c>
      <c r="D477" s="16" t="s">
        <v>335</v>
      </c>
      <c r="E477" s="16" t="s">
        <v>1284</v>
      </c>
      <c r="F477" s="16" t="s">
        <v>1285</v>
      </c>
      <c r="G477" s="16" t="s">
        <v>1286</v>
      </c>
      <c r="H477" s="16" t="s">
        <v>1309</v>
      </c>
      <c r="I477" s="16" t="s">
        <v>1310</v>
      </c>
      <c r="J477" s="16" t="s">
        <v>23</v>
      </c>
      <c r="K477" s="16"/>
      <c r="L477" s="16" t="s">
        <v>412</v>
      </c>
      <c r="M477" s="16" t="s">
        <v>145</v>
      </c>
      <c r="N477" s="16" t="s">
        <v>25</v>
      </c>
      <c r="O477" s="16" t="s">
        <v>146</v>
      </c>
      <c r="P477" s="16" t="s">
        <v>342</v>
      </c>
      <c r="Q477" s="91">
        <f>_xlfn.XLOOKUP(H477,Tasques!H:H,Tasques!Q:Q)</f>
        <v>130</v>
      </c>
      <c r="R477" s="6"/>
    </row>
    <row r="478" spans="1:18" ht="19.95" customHeight="1" x14ac:dyDescent="0.3">
      <c r="A478" s="3" t="s">
        <v>61</v>
      </c>
      <c r="B478" s="16" t="s">
        <v>1282</v>
      </c>
      <c r="C478" s="16" t="s">
        <v>1283</v>
      </c>
      <c r="D478" s="16" t="s">
        <v>335</v>
      </c>
      <c r="E478" s="16" t="s">
        <v>1284</v>
      </c>
      <c r="F478" s="16" t="s">
        <v>1285</v>
      </c>
      <c r="G478" s="16" t="s">
        <v>1286</v>
      </c>
      <c r="H478" s="16" t="s">
        <v>1311</v>
      </c>
      <c r="I478" s="16" t="s">
        <v>1312</v>
      </c>
      <c r="J478" s="16" t="s">
        <v>23</v>
      </c>
      <c r="K478" s="16"/>
      <c r="L478" s="16" t="s">
        <v>412</v>
      </c>
      <c r="M478" s="16" t="s">
        <v>145</v>
      </c>
      <c r="N478" s="16" t="s">
        <v>25</v>
      </c>
      <c r="O478" s="16" t="s">
        <v>146</v>
      </c>
      <c r="P478" s="16" t="s">
        <v>342</v>
      </c>
      <c r="Q478" s="91">
        <f>_xlfn.XLOOKUP(H478,Tasques!H:H,Tasques!Q:Q)</f>
        <v>130</v>
      </c>
      <c r="R478" s="6"/>
    </row>
    <row r="479" spans="1:18" ht="19.95" customHeight="1" x14ac:dyDescent="0.3">
      <c r="A479" s="9" t="s">
        <v>61</v>
      </c>
      <c r="B479" s="21" t="s">
        <v>1313</v>
      </c>
      <c r="C479" s="21" t="s">
        <v>1314</v>
      </c>
      <c r="D479" s="21" t="s">
        <v>64</v>
      </c>
      <c r="E479" s="21" t="s">
        <v>1315</v>
      </c>
      <c r="F479" s="21" t="s">
        <v>1316</v>
      </c>
      <c r="G479" s="21" t="s">
        <v>1317</v>
      </c>
      <c r="H479" s="21" t="s">
        <v>1318</v>
      </c>
      <c r="I479" s="21" t="s">
        <v>1319</v>
      </c>
      <c r="J479" s="21" t="s">
        <v>23</v>
      </c>
      <c r="K479" s="21"/>
      <c r="L479" s="21" t="s">
        <v>120</v>
      </c>
      <c r="M479" s="21" t="s">
        <v>145</v>
      </c>
      <c r="N479" s="21" t="s">
        <v>25</v>
      </c>
      <c r="O479" s="21" t="s">
        <v>146</v>
      </c>
      <c r="P479" s="21" t="s">
        <v>1320</v>
      </c>
      <c r="Q479" s="92">
        <f>_xlfn.XLOOKUP(H479,Tasques!H:H,Tasques!Q:Q)</f>
        <v>14400</v>
      </c>
      <c r="R479" s="10"/>
    </row>
    <row r="480" spans="1:18" ht="19.95" customHeight="1" x14ac:dyDescent="0.3">
      <c r="A480" s="3" t="s">
        <v>14</v>
      </c>
      <c r="B480" s="16" t="s">
        <v>1321</v>
      </c>
      <c r="C480" s="16" t="s">
        <v>1322</v>
      </c>
      <c r="D480" s="16" t="s">
        <v>519</v>
      </c>
      <c r="E480" s="16" t="s">
        <v>520</v>
      </c>
      <c r="F480" s="16" t="s">
        <v>521</v>
      </c>
      <c r="G480" s="16" t="s">
        <v>1323</v>
      </c>
      <c r="H480" s="16" t="s">
        <v>1324</v>
      </c>
      <c r="I480" s="16" t="s">
        <v>58</v>
      </c>
      <c r="J480" s="16" t="s">
        <v>23</v>
      </c>
      <c r="K480" s="16"/>
      <c r="L480" s="16" t="s">
        <v>456</v>
      </c>
      <c r="M480" s="16" t="s">
        <v>12</v>
      </c>
      <c r="N480" s="16" t="s">
        <v>25</v>
      </c>
      <c r="O480" s="16" t="s">
        <v>1325</v>
      </c>
      <c r="P480" s="16" t="s">
        <v>1326</v>
      </c>
      <c r="Q480" s="91">
        <f>_xlfn.XLOOKUP(H480,Tasques!H:H,Tasques!Q:Q)</f>
        <v>0</v>
      </c>
      <c r="R480" s="6"/>
    </row>
    <row r="481" spans="1:18" ht="19.95" customHeight="1" x14ac:dyDescent="0.3">
      <c r="A481" s="9" t="s">
        <v>61</v>
      </c>
      <c r="B481" s="21" t="s">
        <v>1327</v>
      </c>
      <c r="C481" s="21" t="s">
        <v>1328</v>
      </c>
      <c r="D481" s="21" t="s">
        <v>139</v>
      </c>
      <c r="E481" s="21" t="s">
        <v>1329</v>
      </c>
      <c r="F481" s="21" t="s">
        <v>1330</v>
      </c>
      <c r="G481" s="21" t="s">
        <v>1331</v>
      </c>
      <c r="H481" s="21" t="s">
        <v>1332</v>
      </c>
      <c r="I481" s="21" t="s">
        <v>1333</v>
      </c>
      <c r="J481" s="21" t="s">
        <v>23</v>
      </c>
      <c r="K481" s="21"/>
      <c r="L481" s="21" t="s">
        <v>120</v>
      </c>
      <c r="M481" s="21" t="s">
        <v>145</v>
      </c>
      <c r="N481" s="21" t="s">
        <v>25</v>
      </c>
      <c r="O481" s="21" t="s">
        <v>146</v>
      </c>
      <c r="P481" s="21" t="s">
        <v>1334</v>
      </c>
      <c r="Q481" s="92">
        <f>_xlfn.XLOOKUP(H481,Tasques!H:H,Tasques!Q:Q)</f>
        <v>720</v>
      </c>
      <c r="R481" s="10"/>
    </row>
    <row r="482" spans="1:18" ht="19.95" customHeight="1" x14ac:dyDescent="0.3">
      <c r="A482" s="9" t="s">
        <v>61</v>
      </c>
      <c r="B482" s="21" t="s">
        <v>1327</v>
      </c>
      <c r="C482" s="21" t="s">
        <v>1328</v>
      </c>
      <c r="D482" s="21" t="s">
        <v>139</v>
      </c>
      <c r="E482" s="21" t="s">
        <v>1329</v>
      </c>
      <c r="F482" s="21" t="s">
        <v>1330</v>
      </c>
      <c r="G482" s="21" t="s">
        <v>1331</v>
      </c>
      <c r="H482" s="21" t="s">
        <v>1335</v>
      </c>
      <c r="I482" s="21" t="s">
        <v>1336</v>
      </c>
      <c r="J482" s="21" t="s">
        <v>23</v>
      </c>
      <c r="K482" s="21"/>
      <c r="L482" s="21" t="s">
        <v>120</v>
      </c>
      <c r="M482" s="21" t="s">
        <v>145</v>
      </c>
      <c r="N482" s="21" t="s">
        <v>25</v>
      </c>
      <c r="O482" s="21" t="s">
        <v>146</v>
      </c>
      <c r="P482" s="21" t="s">
        <v>1334</v>
      </c>
      <c r="Q482" s="92">
        <f>_xlfn.XLOOKUP(H482,Tasques!H:H,Tasques!Q:Q)</f>
        <v>720</v>
      </c>
      <c r="R482" s="10"/>
    </row>
    <row r="483" spans="1:18" ht="19.95" customHeight="1" x14ac:dyDescent="0.3">
      <c r="A483" s="9" t="s">
        <v>61</v>
      </c>
      <c r="B483" s="21" t="s">
        <v>1327</v>
      </c>
      <c r="C483" s="21" t="s">
        <v>1328</v>
      </c>
      <c r="D483" s="21" t="s">
        <v>139</v>
      </c>
      <c r="E483" s="21" t="s">
        <v>1329</v>
      </c>
      <c r="F483" s="21" t="s">
        <v>1330</v>
      </c>
      <c r="G483" s="21" t="s">
        <v>1331</v>
      </c>
      <c r="H483" s="21" t="s">
        <v>1337</v>
      </c>
      <c r="I483" s="21" t="s">
        <v>1338</v>
      </c>
      <c r="J483" s="21" t="s">
        <v>23</v>
      </c>
      <c r="K483" s="21"/>
      <c r="L483" s="21" t="s">
        <v>120</v>
      </c>
      <c r="M483" s="21" t="s">
        <v>145</v>
      </c>
      <c r="N483" s="21" t="s">
        <v>25</v>
      </c>
      <c r="O483" s="21" t="s">
        <v>146</v>
      </c>
      <c r="P483" s="21" t="s">
        <v>1334</v>
      </c>
      <c r="Q483" s="92">
        <f>_xlfn.XLOOKUP(H483,Tasques!H:H,Tasques!Q:Q)</f>
        <v>720</v>
      </c>
      <c r="R483" s="10"/>
    </row>
    <row r="484" spans="1:18" ht="19.95" customHeight="1" x14ac:dyDescent="0.3">
      <c r="A484" s="9" t="s">
        <v>61</v>
      </c>
      <c r="B484" s="21" t="s">
        <v>1327</v>
      </c>
      <c r="C484" s="21" t="s">
        <v>1328</v>
      </c>
      <c r="D484" s="21" t="s">
        <v>139</v>
      </c>
      <c r="E484" s="21" t="s">
        <v>1329</v>
      </c>
      <c r="F484" s="21" t="s">
        <v>1330</v>
      </c>
      <c r="G484" s="21" t="s">
        <v>1331</v>
      </c>
      <c r="H484" s="21" t="s">
        <v>1339</v>
      </c>
      <c r="I484" s="21" t="s">
        <v>1340</v>
      </c>
      <c r="J484" s="21" t="s">
        <v>23</v>
      </c>
      <c r="K484" s="21"/>
      <c r="L484" s="21" t="s">
        <v>120</v>
      </c>
      <c r="M484" s="21" t="s">
        <v>145</v>
      </c>
      <c r="N484" s="21" t="s">
        <v>25</v>
      </c>
      <c r="O484" s="21" t="s">
        <v>146</v>
      </c>
      <c r="P484" s="21" t="s">
        <v>1334</v>
      </c>
      <c r="Q484" s="92">
        <f>_xlfn.XLOOKUP(H484,Tasques!H:H,Tasques!Q:Q)</f>
        <v>720</v>
      </c>
      <c r="R484" s="10"/>
    </row>
    <row r="485" spans="1:18" ht="19.95" customHeight="1" x14ac:dyDescent="0.3">
      <c r="A485" s="9" t="s">
        <v>61</v>
      </c>
      <c r="B485" s="21" t="s">
        <v>1327</v>
      </c>
      <c r="C485" s="21" t="s">
        <v>1328</v>
      </c>
      <c r="D485" s="21" t="s">
        <v>139</v>
      </c>
      <c r="E485" s="21" t="s">
        <v>1329</v>
      </c>
      <c r="F485" s="21" t="s">
        <v>1330</v>
      </c>
      <c r="G485" s="21" t="s">
        <v>1331</v>
      </c>
      <c r="H485" s="21" t="s">
        <v>1341</v>
      </c>
      <c r="I485" s="21" t="s">
        <v>1342</v>
      </c>
      <c r="J485" s="21" t="s">
        <v>23</v>
      </c>
      <c r="K485" s="21"/>
      <c r="L485" s="21" t="s">
        <v>120</v>
      </c>
      <c r="M485" s="21" t="s">
        <v>145</v>
      </c>
      <c r="N485" s="21" t="s">
        <v>25</v>
      </c>
      <c r="O485" s="21" t="s">
        <v>146</v>
      </c>
      <c r="P485" s="21" t="s">
        <v>1334</v>
      </c>
      <c r="Q485" s="92">
        <f>_xlfn.XLOOKUP(H485,Tasques!H:H,Tasques!Q:Q)</f>
        <v>720</v>
      </c>
      <c r="R485" s="10"/>
    </row>
    <row r="486" spans="1:18" ht="19.95" customHeight="1" x14ac:dyDescent="0.3">
      <c r="A486" s="9" t="s">
        <v>61</v>
      </c>
      <c r="B486" s="21" t="s">
        <v>1327</v>
      </c>
      <c r="C486" s="21" t="s">
        <v>1328</v>
      </c>
      <c r="D486" s="21" t="s">
        <v>139</v>
      </c>
      <c r="E486" s="21" t="s">
        <v>1329</v>
      </c>
      <c r="F486" s="21" t="s">
        <v>1330</v>
      </c>
      <c r="G486" s="21" t="s">
        <v>1331</v>
      </c>
      <c r="H486" s="21" t="s">
        <v>1343</v>
      </c>
      <c r="I486" s="21" t="s">
        <v>1344</v>
      </c>
      <c r="J486" s="21" t="s">
        <v>23</v>
      </c>
      <c r="K486" s="21"/>
      <c r="L486" s="21" t="s">
        <v>120</v>
      </c>
      <c r="M486" s="21" t="s">
        <v>145</v>
      </c>
      <c r="N486" s="21" t="s">
        <v>25</v>
      </c>
      <c r="O486" s="21" t="s">
        <v>146</v>
      </c>
      <c r="P486" s="21" t="s">
        <v>1334</v>
      </c>
      <c r="Q486" s="92">
        <f>_xlfn.XLOOKUP(H486,Tasques!H:H,Tasques!Q:Q)</f>
        <v>720</v>
      </c>
      <c r="R486" s="10"/>
    </row>
    <row r="487" spans="1:18" ht="19.95" customHeight="1" x14ac:dyDescent="0.3">
      <c r="A487" s="9" t="s">
        <v>61</v>
      </c>
      <c r="B487" s="21" t="s">
        <v>1327</v>
      </c>
      <c r="C487" s="21" t="s">
        <v>1328</v>
      </c>
      <c r="D487" s="21" t="s">
        <v>139</v>
      </c>
      <c r="E487" s="21" t="s">
        <v>1329</v>
      </c>
      <c r="F487" s="21" t="s">
        <v>1330</v>
      </c>
      <c r="G487" s="21" t="s">
        <v>1331</v>
      </c>
      <c r="H487" s="21" t="s">
        <v>1345</v>
      </c>
      <c r="I487" s="21" t="s">
        <v>1346</v>
      </c>
      <c r="J487" s="21" t="s">
        <v>23</v>
      </c>
      <c r="K487" s="21"/>
      <c r="L487" s="21" t="s">
        <v>120</v>
      </c>
      <c r="M487" s="21" t="s">
        <v>145</v>
      </c>
      <c r="N487" s="21" t="s">
        <v>25</v>
      </c>
      <c r="O487" s="21" t="s">
        <v>146</v>
      </c>
      <c r="P487" s="21" t="s">
        <v>1334</v>
      </c>
      <c r="Q487" s="92">
        <f>_xlfn.XLOOKUP(H487,Tasques!H:H,Tasques!Q:Q)</f>
        <v>720</v>
      </c>
      <c r="R487" s="10"/>
    </row>
    <row r="488" spans="1:18" ht="19.95" customHeight="1" x14ac:dyDescent="0.3">
      <c r="A488" s="9" t="s">
        <v>61</v>
      </c>
      <c r="B488" s="21" t="s">
        <v>1327</v>
      </c>
      <c r="C488" s="21" t="s">
        <v>1328</v>
      </c>
      <c r="D488" s="21" t="s">
        <v>139</v>
      </c>
      <c r="E488" s="21" t="s">
        <v>1329</v>
      </c>
      <c r="F488" s="21" t="s">
        <v>1330</v>
      </c>
      <c r="G488" s="21" t="s">
        <v>1331</v>
      </c>
      <c r="H488" s="21" t="s">
        <v>1347</v>
      </c>
      <c r="I488" s="21" t="s">
        <v>1348</v>
      </c>
      <c r="J488" s="21" t="s">
        <v>23</v>
      </c>
      <c r="K488" s="21"/>
      <c r="L488" s="21" t="s">
        <v>120</v>
      </c>
      <c r="M488" s="21" t="s">
        <v>145</v>
      </c>
      <c r="N488" s="21" t="s">
        <v>25</v>
      </c>
      <c r="O488" s="21" t="s">
        <v>146</v>
      </c>
      <c r="P488" s="21" t="s">
        <v>1334</v>
      </c>
      <c r="Q488" s="92">
        <f>_xlfn.XLOOKUP(H488,Tasques!H:H,Tasques!Q:Q)</f>
        <v>720</v>
      </c>
      <c r="R488" s="10"/>
    </row>
    <row r="489" spans="1:18" ht="19.95" customHeight="1" x14ac:dyDescent="0.3">
      <c r="A489" s="9" t="s">
        <v>61</v>
      </c>
      <c r="B489" s="21" t="s">
        <v>1327</v>
      </c>
      <c r="C489" s="21" t="s">
        <v>1328</v>
      </c>
      <c r="D489" s="21" t="s">
        <v>139</v>
      </c>
      <c r="E489" s="21" t="s">
        <v>1329</v>
      </c>
      <c r="F489" s="21" t="s">
        <v>1330</v>
      </c>
      <c r="G489" s="21" t="s">
        <v>1331</v>
      </c>
      <c r="H489" s="21" t="s">
        <v>1349</v>
      </c>
      <c r="I489" s="21" t="s">
        <v>1350</v>
      </c>
      <c r="J489" s="21" t="s">
        <v>23</v>
      </c>
      <c r="K489" s="21"/>
      <c r="L489" s="21" t="s">
        <v>120</v>
      </c>
      <c r="M489" s="21" t="s">
        <v>145</v>
      </c>
      <c r="N489" s="21" t="s">
        <v>25</v>
      </c>
      <c r="O489" s="21" t="s">
        <v>146</v>
      </c>
      <c r="P489" s="21" t="s">
        <v>1334</v>
      </c>
      <c r="Q489" s="92">
        <f>_xlfn.XLOOKUP(H489,Tasques!H:H,Tasques!Q:Q)</f>
        <v>720</v>
      </c>
      <c r="R489" s="10"/>
    </row>
    <row r="490" spans="1:18" ht="19.95" customHeight="1" x14ac:dyDescent="0.3">
      <c r="A490" s="9" t="s">
        <v>61</v>
      </c>
      <c r="B490" s="21" t="s">
        <v>1327</v>
      </c>
      <c r="C490" s="21" t="s">
        <v>1328</v>
      </c>
      <c r="D490" s="21" t="s">
        <v>139</v>
      </c>
      <c r="E490" s="21" t="s">
        <v>1329</v>
      </c>
      <c r="F490" s="21" t="s">
        <v>1330</v>
      </c>
      <c r="G490" s="21" t="s">
        <v>1331</v>
      </c>
      <c r="H490" s="21" t="s">
        <v>1351</v>
      </c>
      <c r="I490" s="21" t="s">
        <v>1352</v>
      </c>
      <c r="J490" s="21" t="s">
        <v>23</v>
      </c>
      <c r="K490" s="21"/>
      <c r="L490" s="21" t="s">
        <v>120</v>
      </c>
      <c r="M490" s="21" t="s">
        <v>145</v>
      </c>
      <c r="N490" s="21" t="s">
        <v>25</v>
      </c>
      <c r="O490" s="21" t="s">
        <v>146</v>
      </c>
      <c r="P490" s="21" t="s">
        <v>1334</v>
      </c>
      <c r="Q490" s="92">
        <f>_xlfn.XLOOKUP(H490,Tasques!H:H,Tasques!Q:Q)</f>
        <v>720</v>
      </c>
      <c r="R490" s="10"/>
    </row>
    <row r="491" spans="1:18" ht="19.95" customHeight="1" x14ac:dyDescent="0.3">
      <c r="A491" s="3" t="s">
        <v>61</v>
      </c>
      <c r="B491" s="16" t="s">
        <v>1353</v>
      </c>
      <c r="C491" s="16" t="s">
        <v>1354</v>
      </c>
      <c r="D491" s="16" t="s">
        <v>139</v>
      </c>
      <c r="E491" s="16" t="s">
        <v>1329</v>
      </c>
      <c r="F491" s="16" t="s">
        <v>1330</v>
      </c>
      <c r="G491" s="16" t="s">
        <v>1355</v>
      </c>
      <c r="H491" s="16" t="s">
        <v>1356</v>
      </c>
      <c r="I491" s="16" t="s">
        <v>1357</v>
      </c>
      <c r="J491" s="16" t="s">
        <v>23</v>
      </c>
      <c r="K491" s="16"/>
      <c r="L491" s="16" t="s">
        <v>368</v>
      </c>
      <c r="M491" s="16" t="s">
        <v>145</v>
      </c>
      <c r="N491" s="16" t="s">
        <v>25</v>
      </c>
      <c r="O491" s="16" t="s">
        <v>146</v>
      </c>
      <c r="P491" s="16" t="s">
        <v>423</v>
      </c>
      <c r="Q491" s="91">
        <f>_xlfn.XLOOKUP(H491,Tasques!H:H,Tasques!Q:Q)</f>
        <v>300</v>
      </c>
      <c r="R491" s="6"/>
    </row>
    <row r="492" spans="1:18" ht="19.95" customHeight="1" x14ac:dyDescent="0.3">
      <c r="A492" s="3" t="s">
        <v>61</v>
      </c>
      <c r="B492" s="16" t="s">
        <v>1353</v>
      </c>
      <c r="C492" s="16" t="s">
        <v>1354</v>
      </c>
      <c r="D492" s="16" t="s">
        <v>139</v>
      </c>
      <c r="E492" s="16" t="s">
        <v>1329</v>
      </c>
      <c r="F492" s="16" t="s">
        <v>1330</v>
      </c>
      <c r="G492" s="16" t="s">
        <v>1355</v>
      </c>
      <c r="H492" s="16" t="s">
        <v>1358</v>
      </c>
      <c r="I492" s="16" t="s">
        <v>1359</v>
      </c>
      <c r="J492" s="16" t="s">
        <v>23</v>
      </c>
      <c r="K492" s="16"/>
      <c r="L492" s="16" t="s">
        <v>368</v>
      </c>
      <c r="M492" s="16" t="s">
        <v>145</v>
      </c>
      <c r="N492" s="16" t="s">
        <v>25</v>
      </c>
      <c r="O492" s="16" t="s">
        <v>146</v>
      </c>
      <c r="P492" s="16" t="s">
        <v>423</v>
      </c>
      <c r="Q492" s="91">
        <f>_xlfn.XLOOKUP(H492,Tasques!H:H,Tasques!Q:Q)</f>
        <v>300</v>
      </c>
      <c r="R492" s="6"/>
    </row>
    <row r="493" spans="1:18" ht="19.95" customHeight="1" x14ac:dyDescent="0.3">
      <c r="A493" s="3" t="s">
        <v>61</v>
      </c>
      <c r="B493" s="16" t="s">
        <v>1353</v>
      </c>
      <c r="C493" s="16" t="s">
        <v>1354</v>
      </c>
      <c r="D493" s="16" t="s">
        <v>139</v>
      </c>
      <c r="E493" s="16" t="s">
        <v>1329</v>
      </c>
      <c r="F493" s="16" t="s">
        <v>1330</v>
      </c>
      <c r="G493" s="16" t="s">
        <v>1355</v>
      </c>
      <c r="H493" s="16" t="s">
        <v>1360</v>
      </c>
      <c r="I493" s="16" t="s">
        <v>1361</v>
      </c>
      <c r="J493" s="16" t="s">
        <v>23</v>
      </c>
      <c r="K493" s="16"/>
      <c r="L493" s="16" t="s">
        <v>368</v>
      </c>
      <c r="M493" s="16" t="s">
        <v>145</v>
      </c>
      <c r="N493" s="16" t="s">
        <v>25</v>
      </c>
      <c r="O493" s="16" t="s">
        <v>146</v>
      </c>
      <c r="P493" s="16" t="s">
        <v>423</v>
      </c>
      <c r="Q493" s="91">
        <f>_xlfn.XLOOKUP(H493,Tasques!H:H,Tasques!Q:Q)</f>
        <v>300</v>
      </c>
      <c r="R493" s="6"/>
    </row>
    <row r="494" spans="1:18" ht="19.95" customHeight="1" x14ac:dyDescent="0.3">
      <c r="A494" s="9" t="s">
        <v>61</v>
      </c>
      <c r="B494" s="21" t="s">
        <v>1362</v>
      </c>
      <c r="C494" s="21" t="s">
        <v>1363</v>
      </c>
      <c r="D494" s="21" t="s">
        <v>139</v>
      </c>
      <c r="E494" s="21" t="s">
        <v>1329</v>
      </c>
      <c r="F494" s="21" t="s">
        <v>1330</v>
      </c>
      <c r="G494" s="21" t="s">
        <v>1364</v>
      </c>
      <c r="H494" s="21" t="s">
        <v>1365</v>
      </c>
      <c r="I494" s="21" t="s">
        <v>1357</v>
      </c>
      <c r="J494" s="21" t="s">
        <v>23</v>
      </c>
      <c r="K494" s="21"/>
      <c r="L494" s="21" t="s">
        <v>368</v>
      </c>
      <c r="M494" s="21" t="s">
        <v>145</v>
      </c>
      <c r="N494" s="21" t="s">
        <v>1366</v>
      </c>
      <c r="O494" s="21" t="s">
        <v>146</v>
      </c>
      <c r="P494" s="21" t="s">
        <v>423</v>
      </c>
      <c r="Q494" s="92">
        <f>_xlfn.XLOOKUP(H494,Tasques!H:H,Tasques!Q:Q)</f>
        <v>120</v>
      </c>
      <c r="R494" s="10"/>
    </row>
    <row r="495" spans="1:18" ht="19.95" customHeight="1" x14ac:dyDescent="0.3">
      <c r="A495" s="9" t="s">
        <v>61</v>
      </c>
      <c r="B495" s="21" t="s">
        <v>1362</v>
      </c>
      <c r="C495" s="21" t="s">
        <v>1363</v>
      </c>
      <c r="D495" s="21" t="s">
        <v>139</v>
      </c>
      <c r="E495" s="21" t="s">
        <v>1329</v>
      </c>
      <c r="F495" s="21" t="s">
        <v>1330</v>
      </c>
      <c r="G495" s="21" t="s">
        <v>1364</v>
      </c>
      <c r="H495" s="21" t="s">
        <v>1367</v>
      </c>
      <c r="I495" s="21" t="s">
        <v>1368</v>
      </c>
      <c r="J495" s="21" t="s">
        <v>23</v>
      </c>
      <c r="K495" s="21"/>
      <c r="L495" s="21" t="s">
        <v>368</v>
      </c>
      <c r="M495" s="21" t="s">
        <v>145</v>
      </c>
      <c r="N495" s="21" t="s">
        <v>1366</v>
      </c>
      <c r="O495" s="21" t="s">
        <v>146</v>
      </c>
      <c r="P495" s="21" t="s">
        <v>423</v>
      </c>
      <c r="Q495" s="92">
        <f>_xlfn.XLOOKUP(H495,Tasques!H:H,Tasques!Q:Q)</f>
        <v>120</v>
      </c>
      <c r="R495" s="10"/>
    </row>
    <row r="496" spans="1:18" ht="19.95" customHeight="1" x14ac:dyDescent="0.3">
      <c r="A496" s="9" t="s">
        <v>61</v>
      </c>
      <c r="B496" s="21" t="s">
        <v>1362</v>
      </c>
      <c r="C496" s="21" t="s">
        <v>1363</v>
      </c>
      <c r="D496" s="21" t="s">
        <v>139</v>
      </c>
      <c r="E496" s="21" t="s">
        <v>1329</v>
      </c>
      <c r="F496" s="21" t="s">
        <v>1330</v>
      </c>
      <c r="G496" s="21" t="s">
        <v>1364</v>
      </c>
      <c r="H496" s="21" t="s">
        <v>1369</v>
      </c>
      <c r="I496" s="21" t="s">
        <v>1370</v>
      </c>
      <c r="J496" s="21" t="s">
        <v>23</v>
      </c>
      <c r="K496" s="21"/>
      <c r="L496" s="21" t="s">
        <v>368</v>
      </c>
      <c r="M496" s="21" t="s">
        <v>145</v>
      </c>
      <c r="N496" s="21" t="s">
        <v>1366</v>
      </c>
      <c r="O496" s="21" t="s">
        <v>146</v>
      </c>
      <c r="P496" s="21" t="s">
        <v>423</v>
      </c>
      <c r="Q496" s="92">
        <f>_xlfn.XLOOKUP(H496,Tasques!H:H,Tasques!Q:Q)</f>
        <v>120</v>
      </c>
      <c r="R496" s="10"/>
    </row>
    <row r="497" spans="1:18" ht="19.95" customHeight="1" x14ac:dyDescent="0.3">
      <c r="A497" s="3" t="s">
        <v>61</v>
      </c>
      <c r="B497" s="16" t="s">
        <v>1371</v>
      </c>
      <c r="C497" s="16" t="s">
        <v>1372</v>
      </c>
      <c r="D497" s="16" t="s">
        <v>1373</v>
      </c>
      <c r="E497" s="16" t="s">
        <v>1374</v>
      </c>
      <c r="F497" s="16" t="s">
        <v>1375</v>
      </c>
      <c r="G497" s="16" t="s">
        <v>1376</v>
      </c>
      <c r="H497" s="16" t="s">
        <v>1377</v>
      </c>
      <c r="I497" s="16" t="s">
        <v>1378</v>
      </c>
      <c r="J497" s="16" t="s">
        <v>23</v>
      </c>
      <c r="K497" s="16"/>
      <c r="L497" s="16" t="s">
        <v>120</v>
      </c>
      <c r="M497" s="16" t="s">
        <v>145</v>
      </c>
      <c r="N497" s="16" t="s">
        <v>25</v>
      </c>
      <c r="O497" s="16" t="s">
        <v>146</v>
      </c>
      <c r="P497" s="16" t="s">
        <v>1379</v>
      </c>
      <c r="Q497" s="91">
        <f>_xlfn.XLOOKUP(H497,Tasques!H:H,Tasques!Q:Q)</f>
        <v>300</v>
      </c>
      <c r="R497" s="6"/>
    </row>
    <row r="498" spans="1:18" ht="19.95" customHeight="1" x14ac:dyDescent="0.3">
      <c r="A498" s="3" t="s">
        <v>61</v>
      </c>
      <c r="B498" s="16" t="s">
        <v>1371</v>
      </c>
      <c r="C498" s="16" t="s">
        <v>1372</v>
      </c>
      <c r="D498" s="16" t="s">
        <v>1373</v>
      </c>
      <c r="E498" s="16" t="s">
        <v>1380</v>
      </c>
      <c r="F498" s="16" t="s">
        <v>1381</v>
      </c>
      <c r="G498" s="16" t="s">
        <v>1376</v>
      </c>
      <c r="H498" s="16" t="s">
        <v>1382</v>
      </c>
      <c r="I498" s="16" t="s">
        <v>1378</v>
      </c>
      <c r="J498" s="16" t="s">
        <v>23</v>
      </c>
      <c r="K498" s="16"/>
      <c r="L498" s="16" t="s">
        <v>120</v>
      </c>
      <c r="M498" s="16" t="s">
        <v>145</v>
      </c>
      <c r="N498" s="16" t="s">
        <v>25</v>
      </c>
      <c r="O498" s="16" t="s">
        <v>146</v>
      </c>
      <c r="P498" s="16" t="s">
        <v>1379</v>
      </c>
      <c r="Q498" s="91">
        <f>_xlfn.XLOOKUP(H498,Tasques!H:H,Tasques!Q:Q)</f>
        <v>900</v>
      </c>
      <c r="R498" s="6"/>
    </row>
    <row r="499" spans="1:18" ht="19.95" customHeight="1" x14ac:dyDescent="0.3">
      <c r="A499" s="3" t="s">
        <v>61</v>
      </c>
      <c r="B499" s="16" t="s">
        <v>1371</v>
      </c>
      <c r="C499" s="16" t="s">
        <v>1372</v>
      </c>
      <c r="D499" s="16" t="s">
        <v>1373</v>
      </c>
      <c r="E499" s="16" t="s">
        <v>1380</v>
      </c>
      <c r="F499" s="16" t="s">
        <v>1381</v>
      </c>
      <c r="G499" s="16" t="s">
        <v>1376</v>
      </c>
      <c r="H499" s="16" t="s">
        <v>1383</v>
      </c>
      <c r="I499" s="16" t="s">
        <v>1384</v>
      </c>
      <c r="J499" s="16" t="s">
        <v>23</v>
      </c>
      <c r="K499" s="16"/>
      <c r="L499" s="16" t="s">
        <v>120</v>
      </c>
      <c r="M499" s="16" t="s">
        <v>145</v>
      </c>
      <c r="N499" s="16" t="s">
        <v>25</v>
      </c>
      <c r="O499" s="16" t="s">
        <v>146</v>
      </c>
      <c r="P499" s="16" t="s">
        <v>1379</v>
      </c>
      <c r="Q499" s="91">
        <f>_xlfn.XLOOKUP(H499,Tasques!H:H,Tasques!Q:Q)</f>
        <v>900</v>
      </c>
      <c r="R499" s="6"/>
    </row>
    <row r="500" spans="1:18" ht="19.95" customHeight="1" x14ac:dyDescent="0.3">
      <c r="A500" s="3" t="s">
        <v>61</v>
      </c>
      <c r="B500" s="16" t="s">
        <v>1371</v>
      </c>
      <c r="C500" s="16" t="s">
        <v>1372</v>
      </c>
      <c r="D500" s="16" t="s">
        <v>1373</v>
      </c>
      <c r="E500" s="16" t="s">
        <v>1380</v>
      </c>
      <c r="F500" s="16" t="s">
        <v>1381</v>
      </c>
      <c r="G500" s="16" t="s">
        <v>1376</v>
      </c>
      <c r="H500" s="16" t="s">
        <v>1385</v>
      </c>
      <c r="I500" s="16" t="s">
        <v>1386</v>
      </c>
      <c r="J500" s="16" t="s">
        <v>23</v>
      </c>
      <c r="K500" s="16"/>
      <c r="L500" s="16" t="s">
        <v>120</v>
      </c>
      <c r="M500" s="16" t="s">
        <v>145</v>
      </c>
      <c r="N500" s="16" t="s">
        <v>25</v>
      </c>
      <c r="O500" s="16" t="s">
        <v>146</v>
      </c>
      <c r="P500" s="16" t="s">
        <v>1379</v>
      </c>
      <c r="Q500" s="91">
        <f>_xlfn.XLOOKUP(H500,Tasques!H:H,Tasques!Q:Q)</f>
        <v>900</v>
      </c>
      <c r="R500" s="6"/>
    </row>
    <row r="501" spans="1:18" ht="19.95" customHeight="1" x14ac:dyDescent="0.3">
      <c r="A501" s="3" t="s">
        <v>61</v>
      </c>
      <c r="B501" s="16" t="s">
        <v>1371</v>
      </c>
      <c r="C501" s="16" t="s">
        <v>1372</v>
      </c>
      <c r="D501" s="16" t="s">
        <v>1373</v>
      </c>
      <c r="E501" s="16" t="s">
        <v>1380</v>
      </c>
      <c r="F501" s="16" t="s">
        <v>1381</v>
      </c>
      <c r="G501" s="16" t="s">
        <v>1376</v>
      </c>
      <c r="H501" s="16" t="s">
        <v>1387</v>
      </c>
      <c r="I501" s="16" t="s">
        <v>1388</v>
      </c>
      <c r="J501" s="16" t="s">
        <v>23</v>
      </c>
      <c r="K501" s="16"/>
      <c r="L501" s="16" t="s">
        <v>120</v>
      </c>
      <c r="M501" s="16" t="s">
        <v>145</v>
      </c>
      <c r="N501" s="16" t="s">
        <v>25</v>
      </c>
      <c r="O501" s="16" t="s">
        <v>146</v>
      </c>
      <c r="P501" s="16" t="s">
        <v>1379</v>
      </c>
      <c r="Q501" s="91">
        <f>_xlfn.XLOOKUP(H501,Tasques!H:H,Tasques!Q:Q)</f>
        <v>900</v>
      </c>
      <c r="R501" s="6"/>
    </row>
    <row r="502" spans="1:18" ht="19.95" customHeight="1" x14ac:dyDescent="0.3">
      <c r="A502" s="3" t="s">
        <v>61</v>
      </c>
      <c r="B502" s="16" t="s">
        <v>1371</v>
      </c>
      <c r="C502" s="16" t="s">
        <v>1372</v>
      </c>
      <c r="D502" s="16" t="s">
        <v>1373</v>
      </c>
      <c r="E502" s="16" t="s">
        <v>1380</v>
      </c>
      <c r="F502" s="16" t="s">
        <v>1381</v>
      </c>
      <c r="G502" s="16" t="s">
        <v>1376</v>
      </c>
      <c r="H502" s="16" t="s">
        <v>1389</v>
      </c>
      <c r="I502" s="16" t="s">
        <v>1390</v>
      </c>
      <c r="J502" s="16" t="s">
        <v>23</v>
      </c>
      <c r="K502" s="16"/>
      <c r="L502" s="16" t="s">
        <v>120</v>
      </c>
      <c r="M502" s="16" t="s">
        <v>145</v>
      </c>
      <c r="N502" s="16" t="s">
        <v>25</v>
      </c>
      <c r="O502" s="16" t="s">
        <v>146</v>
      </c>
      <c r="P502" s="16" t="s">
        <v>1379</v>
      </c>
      <c r="Q502" s="91">
        <f>_xlfn.XLOOKUP(H502,Tasques!H:H,Tasques!Q:Q)</f>
        <v>900</v>
      </c>
      <c r="R502" s="6"/>
    </row>
    <row r="503" spans="1:18" ht="19.95" customHeight="1" x14ac:dyDescent="0.3">
      <c r="A503" s="3" t="s">
        <v>61</v>
      </c>
      <c r="B503" s="16" t="s">
        <v>1371</v>
      </c>
      <c r="C503" s="16" t="s">
        <v>1372</v>
      </c>
      <c r="D503" s="16" t="s">
        <v>1373</v>
      </c>
      <c r="E503" s="16" t="s">
        <v>1380</v>
      </c>
      <c r="F503" s="16" t="s">
        <v>1381</v>
      </c>
      <c r="G503" s="16" t="s">
        <v>1376</v>
      </c>
      <c r="H503" s="16" t="s">
        <v>1391</v>
      </c>
      <c r="I503" s="16" t="s">
        <v>1392</v>
      </c>
      <c r="J503" s="16" t="s">
        <v>23</v>
      </c>
      <c r="K503" s="16"/>
      <c r="L503" s="16" t="s">
        <v>120</v>
      </c>
      <c r="M503" s="16" t="s">
        <v>145</v>
      </c>
      <c r="N503" s="16" t="s">
        <v>25</v>
      </c>
      <c r="O503" s="16" t="s">
        <v>146</v>
      </c>
      <c r="P503" s="16" t="s">
        <v>1379</v>
      </c>
      <c r="Q503" s="91">
        <f>_xlfn.XLOOKUP(H503,Tasques!H:H,Tasques!Q:Q)</f>
        <v>900</v>
      </c>
      <c r="R503" s="6"/>
    </row>
    <row r="504" spans="1:18" ht="19.95" customHeight="1" x14ac:dyDescent="0.3">
      <c r="A504" s="3" t="s">
        <v>61</v>
      </c>
      <c r="B504" s="16" t="s">
        <v>1371</v>
      </c>
      <c r="C504" s="16" t="s">
        <v>1372</v>
      </c>
      <c r="D504" s="16" t="s">
        <v>1373</v>
      </c>
      <c r="E504" s="16" t="s">
        <v>1380</v>
      </c>
      <c r="F504" s="16" t="s">
        <v>1381</v>
      </c>
      <c r="G504" s="16" t="s">
        <v>1376</v>
      </c>
      <c r="H504" s="16" t="s">
        <v>1393</v>
      </c>
      <c r="I504" s="16" t="s">
        <v>1394</v>
      </c>
      <c r="J504" s="16" t="s">
        <v>23</v>
      </c>
      <c r="K504" s="16"/>
      <c r="L504" s="16" t="s">
        <v>120</v>
      </c>
      <c r="M504" s="16" t="s">
        <v>145</v>
      </c>
      <c r="N504" s="16" t="s">
        <v>25</v>
      </c>
      <c r="O504" s="16" t="s">
        <v>146</v>
      </c>
      <c r="P504" s="16" t="s">
        <v>1379</v>
      </c>
      <c r="Q504" s="91">
        <f>_xlfn.XLOOKUP(H504,Tasques!H:H,Tasques!Q:Q)</f>
        <v>900</v>
      </c>
      <c r="R504" s="6"/>
    </row>
    <row r="505" spans="1:18" ht="19.95" customHeight="1" x14ac:dyDescent="0.3">
      <c r="A505" s="3" t="s">
        <v>61</v>
      </c>
      <c r="B505" s="16" t="s">
        <v>1371</v>
      </c>
      <c r="C505" s="16" t="s">
        <v>1372</v>
      </c>
      <c r="D505" s="16" t="s">
        <v>1373</v>
      </c>
      <c r="E505" s="16" t="s">
        <v>1380</v>
      </c>
      <c r="F505" s="16" t="s">
        <v>1381</v>
      </c>
      <c r="G505" s="16" t="s">
        <v>1376</v>
      </c>
      <c r="H505" s="16" t="s">
        <v>1395</v>
      </c>
      <c r="I505" s="16" t="s">
        <v>1396</v>
      </c>
      <c r="J505" s="16" t="s">
        <v>23</v>
      </c>
      <c r="K505" s="16"/>
      <c r="L505" s="16" t="s">
        <v>120</v>
      </c>
      <c r="M505" s="16" t="s">
        <v>145</v>
      </c>
      <c r="N505" s="16" t="s">
        <v>25</v>
      </c>
      <c r="O505" s="16" t="s">
        <v>146</v>
      </c>
      <c r="P505" s="16" t="s">
        <v>1379</v>
      </c>
      <c r="Q505" s="91">
        <f>_xlfn.XLOOKUP(H505,Tasques!H:H,Tasques!Q:Q)</f>
        <v>900</v>
      </c>
      <c r="R505" s="6"/>
    </row>
    <row r="506" spans="1:18" ht="19.95" customHeight="1" x14ac:dyDescent="0.3">
      <c r="A506" s="3" t="s">
        <v>61</v>
      </c>
      <c r="B506" s="16" t="s">
        <v>1371</v>
      </c>
      <c r="C506" s="16" t="s">
        <v>1372</v>
      </c>
      <c r="D506" s="16" t="s">
        <v>1373</v>
      </c>
      <c r="E506" s="16" t="s">
        <v>1380</v>
      </c>
      <c r="F506" s="16" t="s">
        <v>1381</v>
      </c>
      <c r="G506" s="16" t="s">
        <v>1376</v>
      </c>
      <c r="H506" s="16" t="s">
        <v>1397</v>
      </c>
      <c r="I506" s="16" t="s">
        <v>1398</v>
      </c>
      <c r="J506" s="16" t="s">
        <v>23</v>
      </c>
      <c r="K506" s="16"/>
      <c r="L506" s="16" t="s">
        <v>120</v>
      </c>
      <c r="M506" s="16" t="s">
        <v>145</v>
      </c>
      <c r="N506" s="16" t="s">
        <v>25</v>
      </c>
      <c r="O506" s="16" t="s">
        <v>146</v>
      </c>
      <c r="P506" s="16" t="s">
        <v>1379</v>
      </c>
      <c r="Q506" s="91">
        <f>_xlfn.XLOOKUP(H506,Tasques!H:H,Tasques!Q:Q)</f>
        <v>900</v>
      </c>
      <c r="R506" s="6"/>
    </row>
    <row r="507" spans="1:18" ht="19.95" customHeight="1" x14ac:dyDescent="0.3">
      <c r="A507" s="3" t="s">
        <v>61</v>
      </c>
      <c r="B507" s="16" t="s">
        <v>1371</v>
      </c>
      <c r="C507" s="16" t="s">
        <v>1372</v>
      </c>
      <c r="D507" s="16" t="s">
        <v>1373</v>
      </c>
      <c r="E507" s="16" t="s">
        <v>1380</v>
      </c>
      <c r="F507" s="16" t="s">
        <v>1381</v>
      </c>
      <c r="G507" s="16" t="s">
        <v>1376</v>
      </c>
      <c r="H507" s="16" t="s">
        <v>1399</v>
      </c>
      <c r="I507" s="16" t="s">
        <v>1400</v>
      </c>
      <c r="J507" s="16" t="s">
        <v>23</v>
      </c>
      <c r="K507" s="16"/>
      <c r="L507" s="16" t="s">
        <v>120</v>
      </c>
      <c r="M507" s="16" t="s">
        <v>145</v>
      </c>
      <c r="N507" s="16" t="s">
        <v>25</v>
      </c>
      <c r="O507" s="16" t="s">
        <v>146</v>
      </c>
      <c r="P507" s="16" t="s">
        <v>1379</v>
      </c>
      <c r="Q507" s="91">
        <f>_xlfn.XLOOKUP(H507,Tasques!H:H,Tasques!Q:Q)</f>
        <v>900</v>
      </c>
      <c r="R507" s="6"/>
    </row>
    <row r="508" spans="1:18" ht="19.95" customHeight="1" x14ac:dyDescent="0.3">
      <c r="A508" s="3" t="s">
        <v>61</v>
      </c>
      <c r="B508" s="16" t="s">
        <v>1371</v>
      </c>
      <c r="C508" s="16" t="s">
        <v>1372</v>
      </c>
      <c r="D508" s="16" t="s">
        <v>1373</v>
      </c>
      <c r="E508" s="16" t="s">
        <v>1380</v>
      </c>
      <c r="F508" s="16" t="s">
        <v>1381</v>
      </c>
      <c r="G508" s="16" t="s">
        <v>1376</v>
      </c>
      <c r="H508" s="16" t="s">
        <v>1401</v>
      </c>
      <c r="I508" s="16" t="s">
        <v>1402</v>
      </c>
      <c r="J508" s="16" t="s">
        <v>23</v>
      </c>
      <c r="K508" s="16"/>
      <c r="L508" s="16" t="s">
        <v>120</v>
      </c>
      <c r="M508" s="16" t="s">
        <v>145</v>
      </c>
      <c r="N508" s="16" t="s">
        <v>25</v>
      </c>
      <c r="O508" s="16" t="s">
        <v>146</v>
      </c>
      <c r="P508" s="16" t="s">
        <v>1379</v>
      </c>
      <c r="Q508" s="91">
        <f>_xlfn.XLOOKUP(H508,Tasques!H:H,Tasques!Q:Q)</f>
        <v>900</v>
      </c>
      <c r="R508" s="6"/>
    </row>
    <row r="509" spans="1:18" ht="19.95" customHeight="1" x14ac:dyDescent="0.3">
      <c r="A509" s="3" t="s">
        <v>61</v>
      </c>
      <c r="B509" s="16" t="s">
        <v>1371</v>
      </c>
      <c r="C509" s="16" t="s">
        <v>1372</v>
      </c>
      <c r="D509" s="16" t="s">
        <v>1373</v>
      </c>
      <c r="E509" s="16" t="s">
        <v>1380</v>
      </c>
      <c r="F509" s="16" t="s">
        <v>1381</v>
      </c>
      <c r="G509" s="16" t="s">
        <v>1376</v>
      </c>
      <c r="H509" s="16" t="s">
        <v>1403</v>
      </c>
      <c r="I509" s="16" t="s">
        <v>1404</v>
      </c>
      <c r="J509" s="16" t="s">
        <v>23</v>
      </c>
      <c r="K509" s="16"/>
      <c r="L509" s="16" t="s">
        <v>120</v>
      </c>
      <c r="M509" s="16" t="s">
        <v>145</v>
      </c>
      <c r="N509" s="16" t="s">
        <v>25</v>
      </c>
      <c r="O509" s="16" t="s">
        <v>146</v>
      </c>
      <c r="P509" s="16" t="s">
        <v>1379</v>
      </c>
      <c r="Q509" s="91">
        <f>_xlfn.XLOOKUP(H509,Tasques!H:H,Tasques!Q:Q)</f>
        <v>900</v>
      </c>
      <c r="R509" s="6"/>
    </row>
    <row r="510" spans="1:18" ht="19.95" customHeight="1" x14ac:dyDescent="0.3">
      <c r="A510" s="3" t="s">
        <v>61</v>
      </c>
      <c r="B510" s="16" t="s">
        <v>1371</v>
      </c>
      <c r="C510" s="16" t="s">
        <v>1372</v>
      </c>
      <c r="D510" s="16" t="s">
        <v>1373</v>
      </c>
      <c r="E510" s="16" t="s">
        <v>1380</v>
      </c>
      <c r="F510" s="16" t="s">
        <v>1381</v>
      </c>
      <c r="G510" s="16" t="s">
        <v>1376</v>
      </c>
      <c r="H510" s="16" t="s">
        <v>1405</v>
      </c>
      <c r="I510" s="16" t="s">
        <v>1406</v>
      </c>
      <c r="J510" s="16" t="s">
        <v>23</v>
      </c>
      <c r="K510" s="16"/>
      <c r="L510" s="16" t="s">
        <v>120</v>
      </c>
      <c r="M510" s="16" t="s">
        <v>145</v>
      </c>
      <c r="N510" s="16" t="s">
        <v>25</v>
      </c>
      <c r="O510" s="16" t="s">
        <v>146</v>
      </c>
      <c r="P510" s="16" t="s">
        <v>1379</v>
      </c>
      <c r="Q510" s="91">
        <f>_xlfn.XLOOKUP(H510,Tasques!H:H,Tasques!Q:Q)</f>
        <v>900</v>
      </c>
      <c r="R510" s="6"/>
    </row>
    <row r="511" spans="1:18" ht="19.95" customHeight="1" x14ac:dyDescent="0.3">
      <c r="A511" s="3" t="s">
        <v>61</v>
      </c>
      <c r="B511" s="16" t="s">
        <v>1371</v>
      </c>
      <c r="C511" s="16" t="s">
        <v>1372</v>
      </c>
      <c r="D511" s="16" t="s">
        <v>1373</v>
      </c>
      <c r="E511" s="16" t="s">
        <v>1380</v>
      </c>
      <c r="F511" s="16" t="s">
        <v>1381</v>
      </c>
      <c r="G511" s="16" t="s">
        <v>1376</v>
      </c>
      <c r="H511" s="16" t="s">
        <v>1407</v>
      </c>
      <c r="I511" s="16" t="s">
        <v>1408</v>
      </c>
      <c r="J511" s="16" t="s">
        <v>23</v>
      </c>
      <c r="K511" s="16"/>
      <c r="L511" s="16" t="s">
        <v>120</v>
      </c>
      <c r="M511" s="16" t="s">
        <v>145</v>
      </c>
      <c r="N511" s="16" t="s">
        <v>25</v>
      </c>
      <c r="O511" s="16" t="s">
        <v>146</v>
      </c>
      <c r="P511" s="16" t="s">
        <v>1379</v>
      </c>
      <c r="Q511" s="91">
        <f>_xlfn.XLOOKUP(H511,Tasques!H:H,Tasques!Q:Q)</f>
        <v>900</v>
      </c>
      <c r="R511" s="6"/>
    </row>
    <row r="512" spans="1:18" ht="19.95" customHeight="1" x14ac:dyDescent="0.3">
      <c r="A512" s="3" t="s">
        <v>61</v>
      </c>
      <c r="B512" s="16" t="s">
        <v>1371</v>
      </c>
      <c r="C512" s="16" t="s">
        <v>1372</v>
      </c>
      <c r="D512" s="16" t="s">
        <v>1373</v>
      </c>
      <c r="E512" s="16" t="s">
        <v>1374</v>
      </c>
      <c r="F512" s="16" t="s">
        <v>1375</v>
      </c>
      <c r="G512" s="16" t="s">
        <v>1376</v>
      </c>
      <c r="H512" s="16" t="s">
        <v>1409</v>
      </c>
      <c r="I512" s="16" t="s">
        <v>1384</v>
      </c>
      <c r="J512" s="16" t="s">
        <v>23</v>
      </c>
      <c r="K512" s="16"/>
      <c r="L512" s="16" t="s">
        <v>120</v>
      </c>
      <c r="M512" s="16" t="s">
        <v>145</v>
      </c>
      <c r="N512" s="16" t="s">
        <v>25</v>
      </c>
      <c r="O512" s="16" t="s">
        <v>146</v>
      </c>
      <c r="P512" s="16" t="s">
        <v>1379</v>
      </c>
      <c r="Q512" s="91">
        <f>_xlfn.XLOOKUP(H512,Tasques!H:H,Tasques!Q:Q)</f>
        <v>900</v>
      </c>
      <c r="R512" s="6"/>
    </row>
    <row r="513" spans="1:18" ht="19.95" customHeight="1" x14ac:dyDescent="0.3">
      <c r="A513" s="3" t="s">
        <v>61</v>
      </c>
      <c r="B513" s="16" t="s">
        <v>1371</v>
      </c>
      <c r="C513" s="16" t="s">
        <v>1372</v>
      </c>
      <c r="D513" s="16" t="s">
        <v>1373</v>
      </c>
      <c r="E513" s="16" t="s">
        <v>1374</v>
      </c>
      <c r="F513" s="16" t="s">
        <v>1375</v>
      </c>
      <c r="G513" s="16" t="s">
        <v>1376</v>
      </c>
      <c r="H513" s="16" t="s">
        <v>1410</v>
      </c>
      <c r="I513" s="16" t="s">
        <v>1388</v>
      </c>
      <c r="J513" s="16" t="s">
        <v>23</v>
      </c>
      <c r="K513" s="16"/>
      <c r="L513" s="16" t="s">
        <v>120</v>
      </c>
      <c r="M513" s="16" t="s">
        <v>145</v>
      </c>
      <c r="N513" s="16" t="s">
        <v>25</v>
      </c>
      <c r="O513" s="16" t="s">
        <v>146</v>
      </c>
      <c r="P513" s="16" t="s">
        <v>1379</v>
      </c>
      <c r="Q513" s="91">
        <f>_xlfn.XLOOKUP(H513,Tasques!H:H,Tasques!Q:Q)</f>
        <v>900</v>
      </c>
      <c r="R513" s="6"/>
    </row>
    <row r="514" spans="1:18" ht="19.95" customHeight="1" x14ac:dyDescent="0.3">
      <c r="A514" s="3" t="s">
        <v>61</v>
      </c>
      <c r="B514" s="16" t="s">
        <v>1371</v>
      </c>
      <c r="C514" s="16" t="s">
        <v>1372</v>
      </c>
      <c r="D514" s="16" t="s">
        <v>64</v>
      </c>
      <c r="E514" s="16" t="s">
        <v>1411</v>
      </c>
      <c r="F514" s="16" t="s">
        <v>1412</v>
      </c>
      <c r="G514" s="16" t="s">
        <v>1376</v>
      </c>
      <c r="H514" s="16" t="s">
        <v>1413</v>
      </c>
      <c r="I514" s="16" t="s">
        <v>1390</v>
      </c>
      <c r="J514" s="16" t="s">
        <v>23</v>
      </c>
      <c r="K514" s="16"/>
      <c r="L514" s="16" t="s">
        <v>120</v>
      </c>
      <c r="M514" s="16" t="s">
        <v>145</v>
      </c>
      <c r="N514" s="16" t="s">
        <v>25</v>
      </c>
      <c r="O514" s="16" t="s">
        <v>146</v>
      </c>
      <c r="P514" s="16" t="s">
        <v>1379</v>
      </c>
      <c r="Q514" s="91">
        <f>_xlfn.XLOOKUP(H514,Tasques!H:H,Tasques!Q:Q)</f>
        <v>900</v>
      </c>
      <c r="R514" s="6"/>
    </row>
    <row r="515" spans="1:18" ht="19.95" customHeight="1" x14ac:dyDescent="0.3">
      <c r="A515" s="3" t="s">
        <v>61</v>
      </c>
      <c r="B515" s="16" t="s">
        <v>1371</v>
      </c>
      <c r="C515" s="16" t="s">
        <v>1372</v>
      </c>
      <c r="D515" s="16" t="s">
        <v>64</v>
      </c>
      <c r="E515" s="16" t="s">
        <v>1411</v>
      </c>
      <c r="F515" s="16" t="s">
        <v>1412</v>
      </c>
      <c r="G515" s="16" t="s">
        <v>1376</v>
      </c>
      <c r="H515" s="16" t="s">
        <v>1414</v>
      </c>
      <c r="I515" s="16" t="s">
        <v>1392</v>
      </c>
      <c r="J515" s="16" t="s">
        <v>23</v>
      </c>
      <c r="K515" s="16"/>
      <c r="L515" s="16" t="s">
        <v>120</v>
      </c>
      <c r="M515" s="16" t="s">
        <v>145</v>
      </c>
      <c r="N515" s="16" t="s">
        <v>25</v>
      </c>
      <c r="O515" s="16" t="s">
        <v>146</v>
      </c>
      <c r="P515" s="16" t="s">
        <v>1379</v>
      </c>
      <c r="Q515" s="91">
        <f>_xlfn.XLOOKUP(H515,Tasques!H:H,Tasques!Q:Q)</f>
        <v>900</v>
      </c>
      <c r="R515" s="6"/>
    </row>
    <row r="516" spans="1:18" ht="19.95" customHeight="1" x14ac:dyDescent="0.3">
      <c r="A516" s="3" t="s">
        <v>61</v>
      </c>
      <c r="B516" s="16" t="s">
        <v>1371</v>
      </c>
      <c r="C516" s="16" t="s">
        <v>1372</v>
      </c>
      <c r="D516" s="16" t="s">
        <v>64</v>
      </c>
      <c r="E516" s="16" t="s">
        <v>1411</v>
      </c>
      <c r="F516" s="16" t="s">
        <v>1412</v>
      </c>
      <c r="G516" s="16" t="s">
        <v>1376</v>
      </c>
      <c r="H516" s="16" t="s">
        <v>1415</v>
      </c>
      <c r="I516" s="16" t="s">
        <v>1394</v>
      </c>
      <c r="J516" s="16" t="s">
        <v>23</v>
      </c>
      <c r="K516" s="16"/>
      <c r="L516" s="16" t="s">
        <v>120</v>
      </c>
      <c r="M516" s="16" t="s">
        <v>145</v>
      </c>
      <c r="N516" s="16" t="s">
        <v>25</v>
      </c>
      <c r="O516" s="16" t="s">
        <v>146</v>
      </c>
      <c r="P516" s="16" t="s">
        <v>1379</v>
      </c>
      <c r="Q516" s="91">
        <f>_xlfn.XLOOKUP(H516,Tasques!H:H,Tasques!Q:Q)</f>
        <v>900</v>
      </c>
      <c r="R516" s="6"/>
    </row>
    <row r="517" spans="1:18" ht="19.95" customHeight="1" x14ac:dyDescent="0.3">
      <c r="A517" s="3" t="s">
        <v>61</v>
      </c>
      <c r="B517" s="16" t="s">
        <v>1371</v>
      </c>
      <c r="C517" s="16" t="s">
        <v>1372</v>
      </c>
      <c r="D517" s="16" t="s">
        <v>64</v>
      </c>
      <c r="E517" s="16" t="s">
        <v>1411</v>
      </c>
      <c r="F517" s="16" t="s">
        <v>1412</v>
      </c>
      <c r="G517" s="16" t="s">
        <v>1376</v>
      </c>
      <c r="H517" s="16" t="s">
        <v>1416</v>
      </c>
      <c r="I517" s="16" t="s">
        <v>1396</v>
      </c>
      <c r="J517" s="16" t="s">
        <v>23</v>
      </c>
      <c r="K517" s="16"/>
      <c r="L517" s="16" t="s">
        <v>120</v>
      </c>
      <c r="M517" s="16" t="s">
        <v>145</v>
      </c>
      <c r="N517" s="16" t="s">
        <v>25</v>
      </c>
      <c r="O517" s="16" t="s">
        <v>146</v>
      </c>
      <c r="P517" s="16" t="s">
        <v>1379</v>
      </c>
      <c r="Q517" s="91">
        <f>_xlfn.XLOOKUP(H517,Tasques!H:H,Tasques!Q:Q)</f>
        <v>900</v>
      </c>
      <c r="R517" s="6"/>
    </row>
    <row r="518" spans="1:18" ht="19.95" customHeight="1" x14ac:dyDescent="0.3">
      <c r="A518" s="9" t="s">
        <v>61</v>
      </c>
      <c r="B518" s="21" t="s">
        <v>1417</v>
      </c>
      <c r="C518" s="21" t="s">
        <v>1418</v>
      </c>
      <c r="D518" s="21" t="s">
        <v>139</v>
      </c>
      <c r="E518" s="21" t="s">
        <v>1419</v>
      </c>
      <c r="F518" s="21" t="s">
        <v>1420</v>
      </c>
      <c r="G518" s="21" t="s">
        <v>1421</v>
      </c>
      <c r="H518" s="21" t="s">
        <v>1422</v>
      </c>
      <c r="I518" s="21" t="s">
        <v>250</v>
      </c>
      <c r="J518" s="21" t="s">
        <v>23</v>
      </c>
      <c r="K518" s="21"/>
      <c r="L518" s="21" t="s">
        <v>120</v>
      </c>
      <c r="M518" s="21" t="s">
        <v>145</v>
      </c>
      <c r="N518" s="21" t="s">
        <v>25</v>
      </c>
      <c r="O518" s="21" t="s">
        <v>146</v>
      </c>
      <c r="P518" s="21" t="s">
        <v>1423</v>
      </c>
      <c r="Q518" s="92">
        <f>_xlfn.XLOOKUP(H518,Tasques!H:H,Tasques!Q:Q)</f>
        <v>120</v>
      </c>
      <c r="R518" s="10"/>
    </row>
    <row r="519" spans="1:18" ht="19.95" customHeight="1" x14ac:dyDescent="0.3">
      <c r="A519" s="9" t="s">
        <v>61</v>
      </c>
      <c r="B519" s="21" t="s">
        <v>1417</v>
      </c>
      <c r="C519" s="21" t="s">
        <v>1418</v>
      </c>
      <c r="D519" s="21" t="s">
        <v>139</v>
      </c>
      <c r="E519" s="21" t="s">
        <v>1419</v>
      </c>
      <c r="F519" s="21" t="s">
        <v>1420</v>
      </c>
      <c r="G519" s="21" t="s">
        <v>1421</v>
      </c>
      <c r="H519" s="21" t="s">
        <v>1424</v>
      </c>
      <c r="I519" s="21" t="s">
        <v>252</v>
      </c>
      <c r="J519" s="21" t="s">
        <v>23</v>
      </c>
      <c r="K519" s="21"/>
      <c r="L519" s="21" t="s">
        <v>120</v>
      </c>
      <c r="M519" s="21" t="s">
        <v>145</v>
      </c>
      <c r="N519" s="21" t="s">
        <v>25</v>
      </c>
      <c r="O519" s="21" t="s">
        <v>146</v>
      </c>
      <c r="P519" s="21" t="s">
        <v>1423</v>
      </c>
      <c r="Q519" s="92">
        <f>_xlfn.XLOOKUP(H519,Tasques!H:H,Tasques!Q:Q)</f>
        <v>120</v>
      </c>
      <c r="R519" s="10"/>
    </row>
    <row r="520" spans="1:18" ht="19.95" customHeight="1" x14ac:dyDescent="0.3">
      <c r="A520" s="9" t="s">
        <v>61</v>
      </c>
      <c r="B520" s="21" t="s">
        <v>1417</v>
      </c>
      <c r="C520" s="21" t="s">
        <v>1418</v>
      </c>
      <c r="D520" s="21" t="s">
        <v>139</v>
      </c>
      <c r="E520" s="21" t="s">
        <v>1419</v>
      </c>
      <c r="F520" s="21" t="s">
        <v>1420</v>
      </c>
      <c r="G520" s="21" t="s">
        <v>1421</v>
      </c>
      <c r="H520" s="21" t="s">
        <v>1425</v>
      </c>
      <c r="I520" s="21" t="s">
        <v>254</v>
      </c>
      <c r="J520" s="21" t="s">
        <v>23</v>
      </c>
      <c r="K520" s="21"/>
      <c r="L520" s="21" t="s">
        <v>120</v>
      </c>
      <c r="M520" s="21" t="s">
        <v>145</v>
      </c>
      <c r="N520" s="21" t="s">
        <v>25</v>
      </c>
      <c r="O520" s="21" t="s">
        <v>146</v>
      </c>
      <c r="P520" s="21" t="s">
        <v>1423</v>
      </c>
      <c r="Q520" s="92">
        <f>_xlfn.XLOOKUP(H520,Tasques!H:H,Tasques!Q:Q)</f>
        <v>60</v>
      </c>
      <c r="R520" s="10"/>
    </row>
    <row r="521" spans="1:18" ht="19.95" customHeight="1" x14ac:dyDescent="0.3">
      <c r="A521" s="9" t="s">
        <v>61</v>
      </c>
      <c r="B521" s="21" t="s">
        <v>1417</v>
      </c>
      <c r="C521" s="21" t="s">
        <v>1418</v>
      </c>
      <c r="D521" s="21" t="s">
        <v>139</v>
      </c>
      <c r="E521" s="21" t="s">
        <v>1419</v>
      </c>
      <c r="F521" s="21" t="s">
        <v>1420</v>
      </c>
      <c r="G521" s="21" t="s">
        <v>1421</v>
      </c>
      <c r="H521" s="21" t="s">
        <v>1426</v>
      </c>
      <c r="I521" s="21" t="s">
        <v>256</v>
      </c>
      <c r="J521" s="21" t="s">
        <v>23</v>
      </c>
      <c r="K521" s="21"/>
      <c r="L521" s="21" t="s">
        <v>120</v>
      </c>
      <c r="M521" s="21" t="s">
        <v>145</v>
      </c>
      <c r="N521" s="21" t="s">
        <v>25</v>
      </c>
      <c r="O521" s="21" t="s">
        <v>146</v>
      </c>
      <c r="P521" s="21" t="s">
        <v>1423</v>
      </c>
      <c r="Q521" s="92">
        <f>_xlfn.XLOOKUP(H521,Tasques!H:H,Tasques!Q:Q)</f>
        <v>120</v>
      </c>
      <c r="R521" s="10"/>
    </row>
    <row r="522" spans="1:18" ht="19.95" customHeight="1" x14ac:dyDescent="0.3">
      <c r="A522" s="3" t="s">
        <v>61</v>
      </c>
      <c r="B522" s="16" t="s">
        <v>1427</v>
      </c>
      <c r="C522" s="16" t="s">
        <v>1428</v>
      </c>
      <c r="D522" s="16" t="s">
        <v>616</v>
      </c>
      <c r="E522" s="16" t="s">
        <v>1429</v>
      </c>
      <c r="F522" s="16" t="s">
        <v>1430</v>
      </c>
      <c r="G522" s="16" t="s">
        <v>1431</v>
      </c>
      <c r="H522" s="16" t="s">
        <v>1432</v>
      </c>
      <c r="I522" s="16" t="s">
        <v>1433</v>
      </c>
      <c r="J522" s="16" t="s">
        <v>23</v>
      </c>
      <c r="K522" s="16"/>
      <c r="L522" s="16" t="s">
        <v>70</v>
      </c>
      <c r="M522" s="16" t="s">
        <v>145</v>
      </c>
      <c r="N522" s="16" t="s">
        <v>25</v>
      </c>
      <c r="O522" s="16" t="s">
        <v>146</v>
      </c>
      <c r="P522" s="16" t="s">
        <v>423</v>
      </c>
      <c r="Q522" s="91">
        <f>_xlfn.XLOOKUP(H522,Tasques!H:H,Tasques!Q:Q)</f>
        <v>60</v>
      </c>
      <c r="R522" s="6"/>
    </row>
    <row r="523" spans="1:18" ht="19.95" customHeight="1" x14ac:dyDescent="0.3">
      <c r="A523" s="3" t="s">
        <v>61</v>
      </c>
      <c r="B523" s="16" t="s">
        <v>1427</v>
      </c>
      <c r="C523" s="16" t="s">
        <v>1428</v>
      </c>
      <c r="D523" s="16" t="s">
        <v>616</v>
      </c>
      <c r="E523" s="16" t="s">
        <v>1429</v>
      </c>
      <c r="F523" s="16" t="s">
        <v>1430</v>
      </c>
      <c r="G523" s="16" t="s">
        <v>1431</v>
      </c>
      <c r="H523" s="16" t="s">
        <v>1434</v>
      </c>
      <c r="I523" s="16" t="s">
        <v>1435</v>
      </c>
      <c r="J523" s="16" t="s">
        <v>23</v>
      </c>
      <c r="K523" s="16"/>
      <c r="L523" s="16" t="s">
        <v>70</v>
      </c>
      <c r="M523" s="16" t="s">
        <v>145</v>
      </c>
      <c r="N523" s="16" t="s">
        <v>25</v>
      </c>
      <c r="O523" s="16" t="s">
        <v>146</v>
      </c>
      <c r="P523" s="16" t="s">
        <v>423</v>
      </c>
      <c r="Q523" s="91">
        <f>_xlfn.XLOOKUP(H523,Tasques!H:H,Tasques!Q:Q)</f>
        <v>300</v>
      </c>
      <c r="R523" s="6"/>
    </row>
    <row r="524" spans="1:18" ht="19.95" customHeight="1" x14ac:dyDescent="0.3">
      <c r="A524" s="3" t="s">
        <v>61</v>
      </c>
      <c r="B524" s="16" t="s">
        <v>1427</v>
      </c>
      <c r="C524" s="16" t="s">
        <v>1428</v>
      </c>
      <c r="D524" s="16" t="s">
        <v>616</v>
      </c>
      <c r="E524" s="16" t="s">
        <v>1429</v>
      </c>
      <c r="F524" s="16" t="s">
        <v>1430</v>
      </c>
      <c r="G524" s="16" t="s">
        <v>1431</v>
      </c>
      <c r="H524" s="16" t="s">
        <v>1436</v>
      </c>
      <c r="I524" s="16" t="s">
        <v>1437</v>
      </c>
      <c r="J524" s="16" t="s">
        <v>23</v>
      </c>
      <c r="K524" s="16"/>
      <c r="L524" s="16" t="s">
        <v>70</v>
      </c>
      <c r="M524" s="16" t="s">
        <v>145</v>
      </c>
      <c r="N524" s="16" t="s">
        <v>25</v>
      </c>
      <c r="O524" s="16" t="s">
        <v>146</v>
      </c>
      <c r="P524" s="16" t="s">
        <v>423</v>
      </c>
      <c r="Q524" s="91">
        <f>_xlfn.XLOOKUP(H524,Tasques!H:H,Tasques!Q:Q)</f>
        <v>60</v>
      </c>
      <c r="R524" s="6"/>
    </row>
    <row r="525" spans="1:18" ht="19.95" customHeight="1" x14ac:dyDescent="0.3">
      <c r="A525" s="3" t="s">
        <v>61</v>
      </c>
      <c r="B525" s="16" t="s">
        <v>1427</v>
      </c>
      <c r="C525" s="16" t="s">
        <v>1428</v>
      </c>
      <c r="D525" s="16" t="s">
        <v>616</v>
      </c>
      <c r="E525" s="16" t="s">
        <v>1429</v>
      </c>
      <c r="F525" s="16" t="s">
        <v>1430</v>
      </c>
      <c r="G525" s="16" t="s">
        <v>1431</v>
      </c>
      <c r="H525" s="16" t="s">
        <v>1438</v>
      </c>
      <c r="I525" s="16" t="s">
        <v>1439</v>
      </c>
      <c r="J525" s="16" t="s">
        <v>23</v>
      </c>
      <c r="K525" s="16"/>
      <c r="L525" s="16" t="s">
        <v>70</v>
      </c>
      <c r="M525" s="16" t="s">
        <v>145</v>
      </c>
      <c r="N525" s="16" t="s">
        <v>25</v>
      </c>
      <c r="O525" s="16" t="s">
        <v>146</v>
      </c>
      <c r="P525" s="16" t="s">
        <v>423</v>
      </c>
      <c r="Q525" s="91">
        <f>_xlfn.XLOOKUP(H525,Tasques!H:H,Tasques!Q:Q)</f>
        <v>30</v>
      </c>
      <c r="R525" s="6"/>
    </row>
    <row r="526" spans="1:18" ht="19.95" customHeight="1" x14ac:dyDescent="0.3">
      <c r="A526" s="3" t="s">
        <v>61</v>
      </c>
      <c r="B526" s="16" t="s">
        <v>1427</v>
      </c>
      <c r="C526" s="16" t="s">
        <v>1428</v>
      </c>
      <c r="D526" s="16" t="s">
        <v>616</v>
      </c>
      <c r="E526" s="16" t="s">
        <v>1429</v>
      </c>
      <c r="F526" s="16" t="s">
        <v>1430</v>
      </c>
      <c r="G526" s="16" t="s">
        <v>1431</v>
      </c>
      <c r="H526" s="16" t="s">
        <v>1440</v>
      </c>
      <c r="I526" s="16" t="s">
        <v>1441</v>
      </c>
      <c r="J526" s="16" t="s">
        <v>23</v>
      </c>
      <c r="K526" s="16"/>
      <c r="L526" s="16" t="s">
        <v>70</v>
      </c>
      <c r="M526" s="16" t="s">
        <v>145</v>
      </c>
      <c r="N526" s="16" t="s">
        <v>25</v>
      </c>
      <c r="O526" s="16" t="s">
        <v>146</v>
      </c>
      <c r="P526" s="16" t="s">
        <v>423</v>
      </c>
      <c r="Q526" s="91">
        <f>_xlfn.XLOOKUP(H526,Tasques!H:H,Tasques!Q:Q)</f>
        <v>600</v>
      </c>
      <c r="R526" s="6"/>
    </row>
    <row r="527" spans="1:18" ht="19.95" customHeight="1" x14ac:dyDescent="0.3">
      <c r="A527" s="3" t="s">
        <v>61</v>
      </c>
      <c r="B527" s="16" t="s">
        <v>1427</v>
      </c>
      <c r="C527" s="16" t="s">
        <v>1428</v>
      </c>
      <c r="D527" s="16" t="s">
        <v>616</v>
      </c>
      <c r="E527" s="16" t="s">
        <v>1429</v>
      </c>
      <c r="F527" s="16" t="s">
        <v>1430</v>
      </c>
      <c r="G527" s="16" t="s">
        <v>1431</v>
      </c>
      <c r="H527" s="16" t="s">
        <v>1442</v>
      </c>
      <c r="I527" s="16" t="s">
        <v>1443</v>
      </c>
      <c r="J527" s="16" t="s">
        <v>23</v>
      </c>
      <c r="K527" s="16"/>
      <c r="L527" s="16" t="s">
        <v>70</v>
      </c>
      <c r="M527" s="16" t="s">
        <v>145</v>
      </c>
      <c r="N527" s="16" t="s">
        <v>25</v>
      </c>
      <c r="O527" s="16" t="s">
        <v>146</v>
      </c>
      <c r="P527" s="16" t="s">
        <v>423</v>
      </c>
      <c r="Q527" s="91">
        <f>_xlfn.XLOOKUP(H527,Tasques!H:H,Tasques!Q:Q)</f>
        <v>300</v>
      </c>
      <c r="R527" s="6"/>
    </row>
    <row r="528" spans="1:18" ht="19.95" customHeight="1" x14ac:dyDescent="0.3">
      <c r="A528" s="3" t="s">
        <v>61</v>
      </c>
      <c r="B528" s="16" t="s">
        <v>1427</v>
      </c>
      <c r="C528" s="16" t="s">
        <v>1428</v>
      </c>
      <c r="D528" s="16" t="s">
        <v>616</v>
      </c>
      <c r="E528" s="16" t="s">
        <v>1429</v>
      </c>
      <c r="F528" s="16" t="s">
        <v>1430</v>
      </c>
      <c r="G528" s="16" t="s">
        <v>1431</v>
      </c>
      <c r="H528" s="16" t="s">
        <v>1444</v>
      </c>
      <c r="I528" s="16" t="s">
        <v>1445</v>
      </c>
      <c r="J528" s="16" t="s">
        <v>23</v>
      </c>
      <c r="K528" s="16"/>
      <c r="L528" s="16" t="s">
        <v>70</v>
      </c>
      <c r="M528" s="16" t="s">
        <v>145</v>
      </c>
      <c r="N528" s="16" t="s">
        <v>25</v>
      </c>
      <c r="O528" s="16" t="s">
        <v>146</v>
      </c>
      <c r="P528" s="16" t="s">
        <v>423</v>
      </c>
      <c r="Q528" s="91">
        <f>_xlfn.XLOOKUP(H528,Tasques!H:H,Tasques!Q:Q)</f>
        <v>300</v>
      </c>
      <c r="R528" s="6"/>
    </row>
    <row r="529" spans="1:18" ht="19.95" customHeight="1" x14ac:dyDescent="0.3">
      <c r="A529" s="3" t="s">
        <v>61</v>
      </c>
      <c r="B529" s="16" t="s">
        <v>1427</v>
      </c>
      <c r="C529" s="16" t="s">
        <v>1428</v>
      </c>
      <c r="D529" s="16" t="s">
        <v>616</v>
      </c>
      <c r="E529" s="16" t="s">
        <v>1429</v>
      </c>
      <c r="F529" s="16" t="s">
        <v>1430</v>
      </c>
      <c r="G529" s="16" t="s">
        <v>1431</v>
      </c>
      <c r="H529" s="16" t="s">
        <v>1446</v>
      </c>
      <c r="I529" s="16" t="s">
        <v>1447</v>
      </c>
      <c r="J529" s="16" t="s">
        <v>23</v>
      </c>
      <c r="K529" s="16"/>
      <c r="L529" s="16" t="s">
        <v>70</v>
      </c>
      <c r="M529" s="16" t="s">
        <v>145</v>
      </c>
      <c r="N529" s="16" t="s">
        <v>25</v>
      </c>
      <c r="O529" s="16" t="s">
        <v>146</v>
      </c>
      <c r="P529" s="16" t="s">
        <v>423</v>
      </c>
      <c r="Q529" s="91">
        <f>_xlfn.XLOOKUP(H529,Tasques!H:H,Tasques!Q:Q)</f>
        <v>30</v>
      </c>
      <c r="R529" s="6"/>
    </row>
    <row r="530" spans="1:18" ht="19.95" customHeight="1" x14ac:dyDescent="0.3">
      <c r="A530" s="3" t="s">
        <v>61</v>
      </c>
      <c r="B530" s="16" t="s">
        <v>1427</v>
      </c>
      <c r="C530" s="16" t="s">
        <v>1428</v>
      </c>
      <c r="D530" s="16" t="s">
        <v>616</v>
      </c>
      <c r="E530" s="16" t="s">
        <v>1429</v>
      </c>
      <c r="F530" s="16" t="s">
        <v>1430</v>
      </c>
      <c r="G530" s="16" t="s">
        <v>1431</v>
      </c>
      <c r="H530" s="16" t="s">
        <v>1448</v>
      </c>
      <c r="I530" s="16" t="s">
        <v>1449</v>
      </c>
      <c r="J530" s="16" t="s">
        <v>23</v>
      </c>
      <c r="K530" s="16"/>
      <c r="L530" s="16" t="s">
        <v>70</v>
      </c>
      <c r="M530" s="16" t="s">
        <v>145</v>
      </c>
      <c r="N530" s="16" t="s">
        <v>25</v>
      </c>
      <c r="O530" s="16" t="s">
        <v>146</v>
      </c>
      <c r="P530" s="16" t="s">
        <v>423</v>
      </c>
      <c r="Q530" s="91">
        <f>_xlfn.XLOOKUP(H530,Tasques!H:H,Tasques!Q:Q)</f>
        <v>60</v>
      </c>
      <c r="R530" s="6"/>
    </row>
    <row r="531" spans="1:18" ht="19.95" customHeight="1" x14ac:dyDescent="0.3">
      <c r="A531" s="3" t="s">
        <v>61</v>
      </c>
      <c r="B531" s="16" t="s">
        <v>1427</v>
      </c>
      <c r="C531" s="16" t="s">
        <v>1428</v>
      </c>
      <c r="D531" s="16" t="s">
        <v>616</v>
      </c>
      <c r="E531" s="16" t="s">
        <v>1450</v>
      </c>
      <c r="F531" s="16" t="s">
        <v>1451</v>
      </c>
      <c r="G531" s="16" t="s">
        <v>1452</v>
      </c>
      <c r="H531" s="16" t="s">
        <v>1453</v>
      </c>
      <c r="I531" s="16" t="s">
        <v>1433</v>
      </c>
      <c r="J531" s="16" t="s">
        <v>23</v>
      </c>
      <c r="K531" s="16"/>
      <c r="L531" s="16" t="s">
        <v>70</v>
      </c>
      <c r="M531" s="16" t="s">
        <v>145</v>
      </c>
      <c r="N531" s="16" t="s">
        <v>25</v>
      </c>
      <c r="O531" s="16" t="s">
        <v>146</v>
      </c>
      <c r="P531" s="16" t="s">
        <v>423</v>
      </c>
      <c r="Q531" s="91">
        <f>_xlfn.XLOOKUP(H531,Tasques!H:H,Tasques!Q:Q)</f>
        <v>60</v>
      </c>
      <c r="R531" s="6"/>
    </row>
    <row r="532" spans="1:18" ht="19.95" customHeight="1" x14ac:dyDescent="0.3">
      <c r="A532" s="3" t="s">
        <v>61</v>
      </c>
      <c r="B532" s="16" t="s">
        <v>1427</v>
      </c>
      <c r="C532" s="16" t="s">
        <v>1428</v>
      </c>
      <c r="D532" s="16" t="s">
        <v>616</v>
      </c>
      <c r="E532" s="16" t="s">
        <v>1450</v>
      </c>
      <c r="F532" s="16" t="s">
        <v>1451</v>
      </c>
      <c r="G532" s="16" t="s">
        <v>1452</v>
      </c>
      <c r="H532" s="16" t="s">
        <v>1454</v>
      </c>
      <c r="I532" s="16" t="s">
        <v>1435</v>
      </c>
      <c r="J532" s="16" t="s">
        <v>23</v>
      </c>
      <c r="K532" s="16"/>
      <c r="L532" s="16" t="s">
        <v>70</v>
      </c>
      <c r="M532" s="16" t="s">
        <v>145</v>
      </c>
      <c r="N532" s="16" t="s">
        <v>25</v>
      </c>
      <c r="O532" s="16" t="s">
        <v>146</v>
      </c>
      <c r="P532" s="16" t="s">
        <v>423</v>
      </c>
      <c r="Q532" s="91">
        <f>_xlfn.XLOOKUP(H532,Tasques!H:H,Tasques!Q:Q)</f>
        <v>300</v>
      </c>
      <c r="R532" s="6"/>
    </row>
    <row r="533" spans="1:18" ht="19.95" customHeight="1" x14ac:dyDescent="0.3">
      <c r="A533" s="3" t="s">
        <v>61</v>
      </c>
      <c r="B533" s="16" t="s">
        <v>1427</v>
      </c>
      <c r="C533" s="16" t="s">
        <v>1428</v>
      </c>
      <c r="D533" s="16" t="s">
        <v>616</v>
      </c>
      <c r="E533" s="16" t="s">
        <v>1450</v>
      </c>
      <c r="F533" s="16" t="s">
        <v>1451</v>
      </c>
      <c r="G533" s="16" t="s">
        <v>1452</v>
      </c>
      <c r="H533" s="16" t="s">
        <v>1455</v>
      </c>
      <c r="I533" s="16" t="s">
        <v>1437</v>
      </c>
      <c r="J533" s="16" t="s">
        <v>23</v>
      </c>
      <c r="K533" s="16"/>
      <c r="L533" s="16" t="s">
        <v>70</v>
      </c>
      <c r="M533" s="16" t="s">
        <v>145</v>
      </c>
      <c r="N533" s="16" t="s">
        <v>25</v>
      </c>
      <c r="O533" s="16" t="s">
        <v>146</v>
      </c>
      <c r="P533" s="16" t="s">
        <v>423</v>
      </c>
      <c r="Q533" s="91">
        <f>_xlfn.XLOOKUP(H533,Tasques!H:H,Tasques!Q:Q)</f>
        <v>300</v>
      </c>
      <c r="R533" s="6"/>
    </row>
    <row r="534" spans="1:18" ht="19.95" customHeight="1" x14ac:dyDescent="0.3">
      <c r="A534" s="3" t="s">
        <v>61</v>
      </c>
      <c r="B534" s="16" t="s">
        <v>1427</v>
      </c>
      <c r="C534" s="16" t="s">
        <v>1428</v>
      </c>
      <c r="D534" s="16" t="s">
        <v>616</v>
      </c>
      <c r="E534" s="16" t="s">
        <v>1450</v>
      </c>
      <c r="F534" s="16" t="s">
        <v>1451</v>
      </c>
      <c r="G534" s="16" t="s">
        <v>1452</v>
      </c>
      <c r="H534" s="16" t="s">
        <v>1456</v>
      </c>
      <c r="I534" s="16" t="s">
        <v>1439</v>
      </c>
      <c r="J534" s="16" t="s">
        <v>23</v>
      </c>
      <c r="K534" s="16"/>
      <c r="L534" s="16" t="s">
        <v>70</v>
      </c>
      <c r="M534" s="16" t="s">
        <v>145</v>
      </c>
      <c r="N534" s="16" t="s">
        <v>25</v>
      </c>
      <c r="O534" s="16" t="s">
        <v>146</v>
      </c>
      <c r="P534" s="16" t="s">
        <v>423</v>
      </c>
      <c r="Q534" s="91">
        <f>_xlfn.XLOOKUP(H534,Tasques!H:H,Tasques!Q:Q)</f>
        <v>300</v>
      </c>
      <c r="R534" s="6"/>
    </row>
    <row r="535" spans="1:18" ht="19.95" customHeight="1" x14ac:dyDescent="0.3">
      <c r="A535" s="3" t="s">
        <v>61</v>
      </c>
      <c r="B535" s="16" t="s">
        <v>1427</v>
      </c>
      <c r="C535" s="16" t="s">
        <v>1428</v>
      </c>
      <c r="D535" s="16" t="s">
        <v>616</v>
      </c>
      <c r="E535" s="16" t="s">
        <v>1450</v>
      </c>
      <c r="F535" s="16" t="s">
        <v>1451</v>
      </c>
      <c r="G535" s="16" t="s">
        <v>1452</v>
      </c>
      <c r="H535" s="16" t="s">
        <v>1457</v>
      </c>
      <c r="I535" s="16" t="s">
        <v>1441</v>
      </c>
      <c r="J535" s="16" t="s">
        <v>23</v>
      </c>
      <c r="K535" s="16"/>
      <c r="L535" s="16" t="s">
        <v>70</v>
      </c>
      <c r="M535" s="16" t="s">
        <v>145</v>
      </c>
      <c r="N535" s="16" t="s">
        <v>25</v>
      </c>
      <c r="O535" s="16" t="s">
        <v>146</v>
      </c>
      <c r="P535" s="16" t="s">
        <v>423</v>
      </c>
      <c r="Q535" s="91">
        <f>_xlfn.XLOOKUP(H535,Tasques!H:H,Tasques!Q:Q)</f>
        <v>600</v>
      </c>
      <c r="R535" s="6"/>
    </row>
    <row r="536" spans="1:18" ht="19.95" customHeight="1" x14ac:dyDescent="0.3">
      <c r="A536" s="3" t="s">
        <v>61</v>
      </c>
      <c r="B536" s="16" t="s">
        <v>1427</v>
      </c>
      <c r="C536" s="16" t="s">
        <v>1428</v>
      </c>
      <c r="D536" s="16" t="s">
        <v>616</v>
      </c>
      <c r="E536" s="16" t="s">
        <v>1450</v>
      </c>
      <c r="F536" s="16" t="s">
        <v>1451</v>
      </c>
      <c r="G536" s="16" t="s">
        <v>1452</v>
      </c>
      <c r="H536" s="16" t="s">
        <v>1458</v>
      </c>
      <c r="I536" s="16" t="s">
        <v>1443</v>
      </c>
      <c r="J536" s="16" t="s">
        <v>23</v>
      </c>
      <c r="K536" s="16"/>
      <c r="L536" s="16" t="s">
        <v>70</v>
      </c>
      <c r="M536" s="16" t="s">
        <v>145</v>
      </c>
      <c r="N536" s="16" t="s">
        <v>25</v>
      </c>
      <c r="O536" s="16" t="s">
        <v>146</v>
      </c>
      <c r="P536" s="16" t="s">
        <v>423</v>
      </c>
      <c r="Q536" s="91">
        <f>_xlfn.XLOOKUP(H536,Tasques!H:H,Tasques!Q:Q)</f>
        <v>600</v>
      </c>
      <c r="R536" s="6"/>
    </row>
    <row r="537" spans="1:18" ht="19.95" customHeight="1" x14ac:dyDescent="0.3">
      <c r="A537" s="3" t="s">
        <v>61</v>
      </c>
      <c r="B537" s="16" t="s">
        <v>1427</v>
      </c>
      <c r="C537" s="16" t="s">
        <v>1428</v>
      </c>
      <c r="D537" s="16" t="s">
        <v>616</v>
      </c>
      <c r="E537" s="16" t="s">
        <v>1450</v>
      </c>
      <c r="F537" s="16" t="s">
        <v>1451</v>
      </c>
      <c r="G537" s="16" t="s">
        <v>1452</v>
      </c>
      <c r="H537" s="16" t="s">
        <v>1459</v>
      </c>
      <c r="I537" s="16" t="s">
        <v>1445</v>
      </c>
      <c r="J537" s="16" t="s">
        <v>23</v>
      </c>
      <c r="K537" s="16"/>
      <c r="L537" s="16" t="s">
        <v>70</v>
      </c>
      <c r="M537" s="16" t="s">
        <v>145</v>
      </c>
      <c r="N537" s="16" t="s">
        <v>25</v>
      </c>
      <c r="O537" s="16" t="s">
        <v>146</v>
      </c>
      <c r="P537" s="16" t="s">
        <v>423</v>
      </c>
      <c r="Q537" s="91">
        <f>_xlfn.XLOOKUP(H537,Tasques!H:H,Tasques!Q:Q)</f>
        <v>60</v>
      </c>
      <c r="R537" s="6"/>
    </row>
    <row r="538" spans="1:18" ht="19.95" customHeight="1" x14ac:dyDescent="0.3">
      <c r="A538" s="3" t="s">
        <v>61</v>
      </c>
      <c r="B538" s="16" t="s">
        <v>1427</v>
      </c>
      <c r="C538" s="16" t="s">
        <v>1428</v>
      </c>
      <c r="D538" s="16" t="s">
        <v>616</v>
      </c>
      <c r="E538" s="16" t="s">
        <v>1450</v>
      </c>
      <c r="F538" s="16" t="s">
        <v>1451</v>
      </c>
      <c r="G538" s="16" t="s">
        <v>1452</v>
      </c>
      <c r="H538" s="16" t="s">
        <v>1460</v>
      </c>
      <c r="I538" s="16" t="s">
        <v>1447</v>
      </c>
      <c r="J538" s="16" t="s">
        <v>23</v>
      </c>
      <c r="K538" s="16"/>
      <c r="L538" s="16" t="s">
        <v>70</v>
      </c>
      <c r="M538" s="16" t="s">
        <v>145</v>
      </c>
      <c r="N538" s="16" t="s">
        <v>25</v>
      </c>
      <c r="O538" s="16" t="s">
        <v>146</v>
      </c>
      <c r="P538" s="16" t="s">
        <v>423</v>
      </c>
      <c r="Q538" s="91">
        <f>_xlfn.XLOOKUP(H538,Tasques!H:H,Tasques!Q:Q)</f>
        <v>60</v>
      </c>
      <c r="R538" s="6"/>
    </row>
    <row r="539" spans="1:18" ht="19.95" customHeight="1" x14ac:dyDescent="0.3">
      <c r="A539" s="3" t="s">
        <v>61</v>
      </c>
      <c r="B539" s="16" t="s">
        <v>1427</v>
      </c>
      <c r="C539" s="16" t="s">
        <v>1428</v>
      </c>
      <c r="D539" s="16" t="s">
        <v>616</v>
      </c>
      <c r="E539" s="16" t="s">
        <v>1450</v>
      </c>
      <c r="F539" s="16" t="s">
        <v>1451</v>
      </c>
      <c r="G539" s="16" t="s">
        <v>1452</v>
      </c>
      <c r="H539" s="16" t="s">
        <v>1461</v>
      </c>
      <c r="I539" s="16" t="s">
        <v>1462</v>
      </c>
      <c r="J539" s="16" t="s">
        <v>23</v>
      </c>
      <c r="K539" s="16"/>
      <c r="L539" s="16" t="s">
        <v>70</v>
      </c>
      <c r="M539" s="16" t="s">
        <v>145</v>
      </c>
      <c r="N539" s="16" t="s">
        <v>25</v>
      </c>
      <c r="O539" s="16" t="s">
        <v>146</v>
      </c>
      <c r="P539" s="16" t="s">
        <v>423</v>
      </c>
      <c r="Q539" s="91">
        <f>_xlfn.XLOOKUP(H539,Tasques!H:H,Tasques!Q:Q)</f>
        <v>60</v>
      </c>
      <c r="R539" s="6"/>
    </row>
    <row r="540" spans="1:18" ht="19.95" customHeight="1" x14ac:dyDescent="0.3">
      <c r="A540" s="9" t="s">
        <v>61</v>
      </c>
      <c r="B540" s="21" t="s">
        <v>1463</v>
      </c>
      <c r="C540" s="21" t="s">
        <v>1464</v>
      </c>
      <c r="D540" s="21" t="s">
        <v>216</v>
      </c>
      <c r="E540" s="21" t="s">
        <v>329</v>
      </c>
      <c r="F540" s="21" t="s">
        <v>330</v>
      </c>
      <c r="G540" s="21" t="s">
        <v>1465</v>
      </c>
      <c r="H540" s="21" t="s">
        <v>1466</v>
      </c>
      <c r="I540" s="21" t="s">
        <v>1467</v>
      </c>
      <c r="J540" s="21" t="s">
        <v>23</v>
      </c>
      <c r="K540" s="21"/>
      <c r="L540" s="21" t="s">
        <v>109</v>
      </c>
      <c r="M540" s="21" t="s">
        <v>12</v>
      </c>
      <c r="N540" s="21" t="s">
        <v>389</v>
      </c>
      <c r="O540" s="21" t="s">
        <v>327</v>
      </c>
      <c r="P540" s="21" t="s">
        <v>1468</v>
      </c>
      <c r="Q540" s="92">
        <f>_xlfn.XLOOKUP(H540,Tasques!H:H,Tasques!Q:Q)</f>
        <v>0</v>
      </c>
      <c r="R540" s="10"/>
    </row>
    <row r="541" spans="1:18" ht="19.95" customHeight="1" x14ac:dyDescent="0.3">
      <c r="A541" s="3" t="s">
        <v>61</v>
      </c>
      <c r="B541" s="16" t="s">
        <v>1469</v>
      </c>
      <c r="C541" s="16" t="s">
        <v>1470</v>
      </c>
      <c r="D541" s="16" t="s">
        <v>139</v>
      </c>
      <c r="E541" s="16" t="s">
        <v>154</v>
      </c>
      <c r="F541" s="16" t="s">
        <v>155</v>
      </c>
      <c r="G541" s="16" t="s">
        <v>1471</v>
      </c>
      <c r="H541" s="16" t="s">
        <v>1472</v>
      </c>
      <c r="I541" s="16" t="s">
        <v>1473</v>
      </c>
      <c r="J541" s="16" t="s">
        <v>23</v>
      </c>
      <c r="K541" s="16"/>
      <c r="L541" s="16" t="s">
        <v>368</v>
      </c>
      <c r="M541" s="16" t="s">
        <v>145</v>
      </c>
      <c r="N541" s="16" t="s">
        <v>25</v>
      </c>
      <c r="O541" s="16" t="s">
        <v>146</v>
      </c>
      <c r="P541" s="16" t="s">
        <v>1423</v>
      </c>
      <c r="Q541" s="91">
        <f>_xlfn.XLOOKUP(H541,Tasques!H:H,Tasques!Q:Q)</f>
        <v>150</v>
      </c>
      <c r="R541" s="6"/>
    </row>
    <row r="542" spans="1:18" ht="19.95" customHeight="1" x14ac:dyDescent="0.3">
      <c r="A542" s="3" t="s">
        <v>61</v>
      </c>
      <c r="B542" s="16" t="s">
        <v>1469</v>
      </c>
      <c r="C542" s="16" t="s">
        <v>1470</v>
      </c>
      <c r="D542" s="16" t="s">
        <v>139</v>
      </c>
      <c r="E542" s="16" t="s">
        <v>154</v>
      </c>
      <c r="F542" s="16" t="s">
        <v>155</v>
      </c>
      <c r="G542" s="16" t="s">
        <v>1471</v>
      </c>
      <c r="H542" s="16" t="s">
        <v>1474</v>
      </c>
      <c r="I542" s="16" t="s">
        <v>1475</v>
      </c>
      <c r="J542" s="16" t="s">
        <v>23</v>
      </c>
      <c r="K542" s="16"/>
      <c r="L542" s="16" t="s">
        <v>368</v>
      </c>
      <c r="M542" s="16" t="s">
        <v>145</v>
      </c>
      <c r="N542" s="16" t="s">
        <v>25</v>
      </c>
      <c r="O542" s="16" t="s">
        <v>146</v>
      </c>
      <c r="P542" s="16" t="s">
        <v>1423</v>
      </c>
      <c r="Q542" s="91">
        <f>_xlfn.XLOOKUP(H542,Tasques!H:H,Tasques!Q:Q)</f>
        <v>150</v>
      </c>
      <c r="R542" s="6"/>
    </row>
    <row r="543" spans="1:18" ht="19.95" customHeight="1" x14ac:dyDescent="0.3">
      <c r="A543" s="3" t="s">
        <v>61</v>
      </c>
      <c r="B543" s="16" t="s">
        <v>1469</v>
      </c>
      <c r="C543" s="16" t="s">
        <v>1470</v>
      </c>
      <c r="D543" s="16" t="s">
        <v>139</v>
      </c>
      <c r="E543" s="16" t="s">
        <v>154</v>
      </c>
      <c r="F543" s="16" t="s">
        <v>155</v>
      </c>
      <c r="G543" s="16" t="s">
        <v>1471</v>
      </c>
      <c r="H543" s="16" t="s">
        <v>1476</v>
      </c>
      <c r="I543" s="16" t="s">
        <v>1477</v>
      </c>
      <c r="J543" s="16" t="s">
        <v>23</v>
      </c>
      <c r="K543" s="16"/>
      <c r="L543" s="16" t="s">
        <v>368</v>
      </c>
      <c r="M543" s="16" t="s">
        <v>145</v>
      </c>
      <c r="N543" s="16" t="s">
        <v>25</v>
      </c>
      <c r="O543" s="16" t="s">
        <v>146</v>
      </c>
      <c r="P543" s="16" t="s">
        <v>1423</v>
      </c>
      <c r="Q543" s="91">
        <f>_xlfn.XLOOKUP(H543,Tasques!H:H,Tasques!Q:Q)</f>
        <v>150</v>
      </c>
      <c r="R543" s="6"/>
    </row>
    <row r="544" spans="1:18" ht="19.95" customHeight="1" x14ac:dyDescent="0.3">
      <c r="A544" s="3" t="s">
        <v>61</v>
      </c>
      <c r="B544" s="16" t="s">
        <v>1469</v>
      </c>
      <c r="C544" s="16" t="s">
        <v>1470</v>
      </c>
      <c r="D544" s="16" t="s">
        <v>139</v>
      </c>
      <c r="E544" s="16" t="s">
        <v>154</v>
      </c>
      <c r="F544" s="16" t="s">
        <v>155</v>
      </c>
      <c r="G544" s="16" t="s">
        <v>1471</v>
      </c>
      <c r="H544" s="16" t="s">
        <v>1478</v>
      </c>
      <c r="I544" s="16" t="s">
        <v>1479</v>
      </c>
      <c r="J544" s="16" t="s">
        <v>23</v>
      </c>
      <c r="K544" s="16"/>
      <c r="L544" s="16" t="s">
        <v>368</v>
      </c>
      <c r="M544" s="16" t="s">
        <v>145</v>
      </c>
      <c r="N544" s="16" t="s">
        <v>25</v>
      </c>
      <c r="O544" s="16" t="s">
        <v>146</v>
      </c>
      <c r="P544" s="16" t="s">
        <v>1423</v>
      </c>
      <c r="Q544" s="91">
        <f>_xlfn.XLOOKUP(H544,Tasques!H:H,Tasques!Q:Q)</f>
        <v>150</v>
      </c>
      <c r="R544" s="6"/>
    </row>
    <row r="545" spans="1:18" ht="19.95" customHeight="1" x14ac:dyDescent="0.3">
      <c r="A545" s="3" t="s">
        <v>61</v>
      </c>
      <c r="B545" s="16" t="s">
        <v>1469</v>
      </c>
      <c r="C545" s="16" t="s">
        <v>1470</v>
      </c>
      <c r="D545" s="16" t="s">
        <v>139</v>
      </c>
      <c r="E545" s="16" t="s">
        <v>154</v>
      </c>
      <c r="F545" s="16" t="s">
        <v>155</v>
      </c>
      <c r="G545" s="16" t="s">
        <v>1471</v>
      </c>
      <c r="H545" s="16" t="s">
        <v>1480</v>
      </c>
      <c r="I545" s="16" t="s">
        <v>1481</v>
      </c>
      <c r="J545" s="16" t="s">
        <v>23</v>
      </c>
      <c r="K545" s="16"/>
      <c r="L545" s="16" t="s">
        <v>368</v>
      </c>
      <c r="M545" s="16" t="s">
        <v>145</v>
      </c>
      <c r="N545" s="16" t="s">
        <v>25</v>
      </c>
      <c r="O545" s="16" t="s">
        <v>146</v>
      </c>
      <c r="P545" s="16" t="s">
        <v>1423</v>
      </c>
      <c r="Q545" s="91">
        <f>_xlfn.XLOOKUP(H545,Tasques!H:H,Tasques!Q:Q)</f>
        <v>150</v>
      </c>
      <c r="R545" s="6"/>
    </row>
    <row r="546" spans="1:18" ht="19.95" customHeight="1" x14ac:dyDescent="0.3">
      <c r="A546" s="3" t="s">
        <v>61</v>
      </c>
      <c r="B546" s="16" t="s">
        <v>1469</v>
      </c>
      <c r="C546" s="16" t="s">
        <v>1470</v>
      </c>
      <c r="D546" s="16" t="s">
        <v>139</v>
      </c>
      <c r="E546" s="16" t="s">
        <v>154</v>
      </c>
      <c r="F546" s="16" t="s">
        <v>155</v>
      </c>
      <c r="G546" s="16" t="s">
        <v>1471</v>
      </c>
      <c r="H546" s="16" t="s">
        <v>1482</v>
      </c>
      <c r="I546" s="16" t="s">
        <v>1483</v>
      </c>
      <c r="J546" s="16" t="s">
        <v>167</v>
      </c>
      <c r="K546" s="16" t="s">
        <v>168</v>
      </c>
      <c r="L546" s="16" t="s">
        <v>368</v>
      </c>
      <c r="M546" s="16" t="s">
        <v>145</v>
      </c>
      <c r="N546" s="16" t="s">
        <v>25</v>
      </c>
      <c r="O546" s="16" t="s">
        <v>146</v>
      </c>
      <c r="P546" s="16" t="s">
        <v>1423</v>
      </c>
      <c r="Q546" s="91">
        <f>_xlfn.XLOOKUP(H546,Tasques!H:H,Tasques!Q:Q)</f>
        <v>150</v>
      </c>
      <c r="R546" s="6"/>
    </row>
    <row r="547" spans="1:18" ht="19.95" customHeight="1" x14ac:dyDescent="0.3">
      <c r="A547" s="3" t="s">
        <v>61</v>
      </c>
      <c r="B547" s="16" t="s">
        <v>1469</v>
      </c>
      <c r="C547" s="16" t="s">
        <v>1470</v>
      </c>
      <c r="D547" s="16" t="s">
        <v>139</v>
      </c>
      <c r="E547" s="16" t="s">
        <v>169</v>
      </c>
      <c r="F547" s="16" t="s">
        <v>170</v>
      </c>
      <c r="G547" s="16" t="s">
        <v>1484</v>
      </c>
      <c r="H547" s="16" t="s">
        <v>1485</v>
      </c>
      <c r="I547" s="16" t="s">
        <v>1479</v>
      </c>
      <c r="J547" s="16" t="s">
        <v>23</v>
      </c>
      <c r="K547" s="16"/>
      <c r="L547" s="16" t="s">
        <v>368</v>
      </c>
      <c r="M547" s="16" t="s">
        <v>145</v>
      </c>
      <c r="N547" s="16" t="s">
        <v>25</v>
      </c>
      <c r="O547" s="16" t="s">
        <v>146</v>
      </c>
      <c r="P547" s="16" t="s">
        <v>1423</v>
      </c>
      <c r="Q547" s="91">
        <f>_xlfn.XLOOKUP(H547,Tasques!H:H,Tasques!Q:Q)</f>
        <v>360</v>
      </c>
      <c r="R547" s="6"/>
    </row>
    <row r="548" spans="1:18" ht="19.95" customHeight="1" x14ac:dyDescent="0.3">
      <c r="A548" s="3" t="s">
        <v>61</v>
      </c>
      <c r="B548" s="16" t="s">
        <v>1469</v>
      </c>
      <c r="C548" s="16" t="s">
        <v>1470</v>
      </c>
      <c r="D548" s="16" t="s">
        <v>139</v>
      </c>
      <c r="E548" s="16" t="s">
        <v>169</v>
      </c>
      <c r="F548" s="16" t="s">
        <v>170</v>
      </c>
      <c r="G548" s="16" t="s">
        <v>1484</v>
      </c>
      <c r="H548" s="16" t="s">
        <v>1486</v>
      </c>
      <c r="I548" s="16" t="s">
        <v>1481</v>
      </c>
      <c r="J548" s="16" t="s">
        <v>23</v>
      </c>
      <c r="K548" s="16"/>
      <c r="L548" s="16" t="s">
        <v>368</v>
      </c>
      <c r="M548" s="16" t="s">
        <v>145</v>
      </c>
      <c r="N548" s="16" t="s">
        <v>25</v>
      </c>
      <c r="O548" s="16" t="s">
        <v>146</v>
      </c>
      <c r="P548" s="16" t="s">
        <v>1423</v>
      </c>
      <c r="Q548" s="91">
        <f>_xlfn.XLOOKUP(H548,Tasques!H:H,Tasques!Q:Q)</f>
        <v>360</v>
      </c>
      <c r="R548" s="6"/>
    </row>
    <row r="549" spans="1:18" ht="19.95" customHeight="1" x14ac:dyDescent="0.3">
      <c r="A549" s="3" t="s">
        <v>61</v>
      </c>
      <c r="B549" s="16" t="s">
        <v>1469</v>
      </c>
      <c r="C549" s="16" t="s">
        <v>1470</v>
      </c>
      <c r="D549" s="16" t="s">
        <v>139</v>
      </c>
      <c r="E549" s="16" t="s">
        <v>169</v>
      </c>
      <c r="F549" s="16" t="s">
        <v>170</v>
      </c>
      <c r="G549" s="16" t="s">
        <v>1484</v>
      </c>
      <c r="H549" s="16" t="s">
        <v>1487</v>
      </c>
      <c r="I549" s="16" t="s">
        <v>1488</v>
      </c>
      <c r="J549" s="16" t="s">
        <v>23</v>
      </c>
      <c r="K549" s="16"/>
      <c r="L549" s="16" t="s">
        <v>368</v>
      </c>
      <c r="M549" s="16" t="s">
        <v>145</v>
      </c>
      <c r="N549" s="16" t="s">
        <v>25</v>
      </c>
      <c r="O549" s="16" t="s">
        <v>146</v>
      </c>
      <c r="P549" s="16" t="s">
        <v>1423</v>
      </c>
      <c r="Q549" s="91">
        <f>_xlfn.XLOOKUP(H549,Tasques!H:H,Tasques!Q:Q)</f>
        <v>360</v>
      </c>
      <c r="R549" s="6"/>
    </row>
    <row r="550" spans="1:18" ht="19.95" customHeight="1" x14ac:dyDescent="0.3">
      <c r="A550" s="3" t="s">
        <v>61</v>
      </c>
      <c r="B550" s="16" t="s">
        <v>1469</v>
      </c>
      <c r="C550" s="16" t="s">
        <v>1470</v>
      </c>
      <c r="D550" s="16" t="s">
        <v>139</v>
      </c>
      <c r="E550" s="16" t="s">
        <v>169</v>
      </c>
      <c r="F550" s="16" t="s">
        <v>170</v>
      </c>
      <c r="G550" s="16" t="s">
        <v>1484</v>
      </c>
      <c r="H550" s="16" t="s">
        <v>1489</v>
      </c>
      <c r="I550" s="16" t="s">
        <v>1490</v>
      </c>
      <c r="J550" s="16" t="s">
        <v>23</v>
      </c>
      <c r="K550" s="16"/>
      <c r="L550" s="16" t="s">
        <v>368</v>
      </c>
      <c r="M550" s="16" t="s">
        <v>145</v>
      </c>
      <c r="N550" s="16" t="s">
        <v>25</v>
      </c>
      <c r="O550" s="16" t="s">
        <v>146</v>
      </c>
      <c r="P550" s="16" t="s">
        <v>1423</v>
      </c>
      <c r="Q550" s="91">
        <f>_xlfn.XLOOKUP(H550,Tasques!H:H,Tasques!Q:Q)</f>
        <v>360</v>
      </c>
      <c r="R550" s="6"/>
    </row>
    <row r="551" spans="1:18" ht="19.95" customHeight="1" x14ac:dyDescent="0.3">
      <c r="A551" s="3" t="s">
        <v>61</v>
      </c>
      <c r="B551" s="16" t="s">
        <v>1469</v>
      </c>
      <c r="C551" s="16" t="s">
        <v>1470</v>
      </c>
      <c r="D551" s="16" t="s">
        <v>139</v>
      </c>
      <c r="E551" s="16" t="s">
        <v>169</v>
      </c>
      <c r="F551" s="16" t="s">
        <v>170</v>
      </c>
      <c r="G551" s="16" t="s">
        <v>1484</v>
      </c>
      <c r="H551" s="16" t="s">
        <v>1491</v>
      </c>
      <c r="I551" s="16" t="s">
        <v>1492</v>
      </c>
      <c r="J551" s="16" t="s">
        <v>167</v>
      </c>
      <c r="K551" s="16" t="s">
        <v>168</v>
      </c>
      <c r="L551" s="16" t="s">
        <v>368</v>
      </c>
      <c r="M551" s="16" t="s">
        <v>145</v>
      </c>
      <c r="N551" s="16" t="s">
        <v>25</v>
      </c>
      <c r="O551" s="16" t="s">
        <v>146</v>
      </c>
      <c r="P551" s="16" t="s">
        <v>1423</v>
      </c>
      <c r="Q551" s="91">
        <f>_xlfn.XLOOKUP(H551,Tasques!H:H,Tasques!Q:Q)</f>
        <v>360</v>
      </c>
      <c r="R551" s="6"/>
    </row>
    <row r="552" spans="1:18" ht="19.95" customHeight="1" x14ac:dyDescent="0.3">
      <c r="A552" s="3" t="s">
        <v>61</v>
      </c>
      <c r="B552" s="16" t="s">
        <v>1469</v>
      </c>
      <c r="C552" s="16" t="s">
        <v>1470</v>
      </c>
      <c r="D552" s="16" t="s">
        <v>139</v>
      </c>
      <c r="E552" s="16" t="s">
        <v>179</v>
      </c>
      <c r="F552" s="16" t="s">
        <v>180</v>
      </c>
      <c r="G552" s="16" t="s">
        <v>1493</v>
      </c>
      <c r="H552" s="16" t="s">
        <v>1494</v>
      </c>
      <c r="I552" s="16" t="s">
        <v>1495</v>
      </c>
      <c r="J552" s="16" t="s">
        <v>23</v>
      </c>
      <c r="K552" s="16"/>
      <c r="L552" s="16" t="s">
        <v>368</v>
      </c>
      <c r="M552" s="16" t="s">
        <v>145</v>
      </c>
      <c r="N552" s="16" t="s">
        <v>25</v>
      </c>
      <c r="O552" s="16" t="s">
        <v>146</v>
      </c>
      <c r="P552" s="16" t="s">
        <v>1423</v>
      </c>
      <c r="Q552" s="91">
        <f>_xlfn.XLOOKUP(H552,Tasques!H:H,Tasques!Q:Q)</f>
        <v>900</v>
      </c>
      <c r="R552" s="6"/>
    </row>
    <row r="553" spans="1:18" ht="19.95" customHeight="1" x14ac:dyDescent="0.3">
      <c r="A553" s="3" t="s">
        <v>61</v>
      </c>
      <c r="B553" s="16" t="s">
        <v>1469</v>
      </c>
      <c r="C553" s="16" t="s">
        <v>1470</v>
      </c>
      <c r="D553" s="16" t="s">
        <v>139</v>
      </c>
      <c r="E553" s="16" t="s">
        <v>179</v>
      </c>
      <c r="F553" s="16" t="s">
        <v>180</v>
      </c>
      <c r="G553" s="16" t="s">
        <v>1493</v>
      </c>
      <c r="H553" s="16" t="s">
        <v>1496</v>
      </c>
      <c r="I553" s="16" t="s">
        <v>1497</v>
      </c>
      <c r="J553" s="16" t="s">
        <v>23</v>
      </c>
      <c r="K553" s="16"/>
      <c r="L553" s="16" t="s">
        <v>368</v>
      </c>
      <c r="M553" s="16" t="s">
        <v>145</v>
      </c>
      <c r="N553" s="16" t="s">
        <v>25</v>
      </c>
      <c r="O553" s="16" t="s">
        <v>146</v>
      </c>
      <c r="P553" s="16" t="s">
        <v>1423</v>
      </c>
      <c r="Q553" s="91">
        <f>_xlfn.XLOOKUP(H553,Tasques!H:H,Tasques!Q:Q)</f>
        <v>900</v>
      </c>
      <c r="R553" s="6"/>
    </row>
    <row r="554" spans="1:18" ht="19.95" customHeight="1" x14ac:dyDescent="0.3">
      <c r="A554" s="3" t="s">
        <v>61</v>
      </c>
      <c r="B554" s="16" t="s">
        <v>1469</v>
      </c>
      <c r="C554" s="16" t="s">
        <v>1470</v>
      </c>
      <c r="D554" s="16" t="s">
        <v>139</v>
      </c>
      <c r="E554" s="16" t="s">
        <v>1498</v>
      </c>
      <c r="F554" s="16" t="s">
        <v>1499</v>
      </c>
      <c r="G554" s="16" t="s">
        <v>1500</v>
      </c>
      <c r="H554" s="16" t="s">
        <v>1501</v>
      </c>
      <c r="I554" s="16" t="s">
        <v>1502</v>
      </c>
      <c r="J554" s="16" t="s">
        <v>167</v>
      </c>
      <c r="K554" s="16" t="s">
        <v>1503</v>
      </c>
      <c r="L554" s="16" t="s">
        <v>368</v>
      </c>
      <c r="M554" s="16" t="s">
        <v>145</v>
      </c>
      <c r="N554" s="16" t="s">
        <v>25</v>
      </c>
      <c r="O554" s="16" t="s">
        <v>146</v>
      </c>
      <c r="P554" s="16" t="s">
        <v>1423</v>
      </c>
      <c r="Q554" s="91">
        <f>_xlfn.XLOOKUP(H554,Tasques!H:H,Tasques!Q:Q)</f>
        <v>60</v>
      </c>
      <c r="R554" s="6"/>
    </row>
    <row r="555" spans="1:18" ht="19.95" customHeight="1" x14ac:dyDescent="0.3">
      <c r="A555" s="3" t="s">
        <v>61</v>
      </c>
      <c r="B555" s="16" t="s">
        <v>1469</v>
      </c>
      <c r="C555" s="16" t="s">
        <v>1470</v>
      </c>
      <c r="D555" s="16" t="s">
        <v>139</v>
      </c>
      <c r="E555" s="16" t="s">
        <v>1498</v>
      </c>
      <c r="F555" s="16" t="s">
        <v>1499</v>
      </c>
      <c r="G555" s="16" t="s">
        <v>1500</v>
      </c>
      <c r="H555" s="16" t="s">
        <v>1504</v>
      </c>
      <c r="I555" s="16" t="s">
        <v>1505</v>
      </c>
      <c r="J555" s="16" t="s">
        <v>167</v>
      </c>
      <c r="K555" s="16" t="s">
        <v>1503</v>
      </c>
      <c r="L555" s="16" t="s">
        <v>368</v>
      </c>
      <c r="M555" s="16" t="s">
        <v>145</v>
      </c>
      <c r="N555" s="16" t="s">
        <v>25</v>
      </c>
      <c r="O555" s="16" t="s">
        <v>146</v>
      </c>
      <c r="P555" s="16" t="s">
        <v>1423</v>
      </c>
      <c r="Q555" s="91">
        <f>_xlfn.XLOOKUP(H555,Tasques!H:H,Tasques!Q:Q)</f>
        <v>60</v>
      </c>
      <c r="R555" s="6"/>
    </row>
    <row r="556" spans="1:18" ht="19.95" customHeight="1" x14ac:dyDescent="0.3">
      <c r="A556" s="3" t="s">
        <v>61</v>
      </c>
      <c r="B556" s="16" t="s">
        <v>1469</v>
      </c>
      <c r="C556" s="16" t="s">
        <v>1470</v>
      </c>
      <c r="D556" s="16" t="s">
        <v>139</v>
      </c>
      <c r="E556" s="16" t="s">
        <v>1498</v>
      </c>
      <c r="F556" s="16" t="s">
        <v>1499</v>
      </c>
      <c r="G556" s="16" t="s">
        <v>1500</v>
      </c>
      <c r="H556" s="16" t="s">
        <v>1506</v>
      </c>
      <c r="I556" s="16" t="s">
        <v>1507</v>
      </c>
      <c r="J556" s="16" t="s">
        <v>167</v>
      </c>
      <c r="K556" s="16" t="s">
        <v>1503</v>
      </c>
      <c r="L556" s="16" t="s">
        <v>368</v>
      </c>
      <c r="M556" s="16" t="s">
        <v>145</v>
      </c>
      <c r="N556" s="16" t="s">
        <v>25</v>
      </c>
      <c r="O556" s="16" t="s">
        <v>146</v>
      </c>
      <c r="P556" s="16" t="s">
        <v>1423</v>
      </c>
      <c r="Q556" s="91">
        <f>_xlfn.XLOOKUP(H556,Tasques!H:H,Tasques!Q:Q)</f>
        <v>60</v>
      </c>
      <c r="R556" s="6"/>
    </row>
    <row r="557" spans="1:18" ht="19.95" customHeight="1" x14ac:dyDescent="0.3">
      <c r="A557" s="3" t="s">
        <v>61</v>
      </c>
      <c r="B557" s="16" t="s">
        <v>1469</v>
      </c>
      <c r="C557" s="16" t="s">
        <v>1470</v>
      </c>
      <c r="D557" s="16" t="s">
        <v>216</v>
      </c>
      <c r="E557" s="16" t="s">
        <v>217</v>
      </c>
      <c r="F557" s="16" t="s">
        <v>218</v>
      </c>
      <c r="G557" s="16" t="s">
        <v>1508</v>
      </c>
      <c r="H557" s="16" t="s">
        <v>1509</v>
      </c>
      <c r="I557" s="16" t="s">
        <v>1510</v>
      </c>
      <c r="J557" s="16" t="s">
        <v>23</v>
      </c>
      <c r="K557" s="16"/>
      <c r="L557" s="16" t="s">
        <v>368</v>
      </c>
      <c r="M557" s="16" t="s">
        <v>145</v>
      </c>
      <c r="N557" s="16" t="s">
        <v>25</v>
      </c>
      <c r="O557" s="16" t="s">
        <v>146</v>
      </c>
      <c r="P557" s="16" t="s">
        <v>1423</v>
      </c>
      <c r="Q557" s="91">
        <f>_xlfn.XLOOKUP(H557,Tasques!H:H,Tasques!Q:Q)</f>
        <v>1200</v>
      </c>
      <c r="R557" s="6"/>
    </row>
    <row r="558" spans="1:18" ht="19.95" customHeight="1" x14ac:dyDescent="0.3">
      <c r="A558" s="3" t="s">
        <v>61</v>
      </c>
      <c r="B558" s="16" t="s">
        <v>1469</v>
      </c>
      <c r="C558" s="16" t="s">
        <v>1470</v>
      </c>
      <c r="D558" s="16" t="s">
        <v>216</v>
      </c>
      <c r="E558" s="16" t="s">
        <v>217</v>
      </c>
      <c r="F558" s="16" t="s">
        <v>218</v>
      </c>
      <c r="G558" s="16" t="s">
        <v>1508</v>
      </c>
      <c r="H558" s="16" t="s">
        <v>1511</v>
      </c>
      <c r="I558" s="16" t="s">
        <v>1512</v>
      </c>
      <c r="J558" s="16" t="s">
        <v>23</v>
      </c>
      <c r="K558" s="16"/>
      <c r="L558" s="16" t="s">
        <v>368</v>
      </c>
      <c r="M558" s="16" t="s">
        <v>145</v>
      </c>
      <c r="N558" s="16" t="s">
        <v>25</v>
      </c>
      <c r="O558" s="16" t="s">
        <v>146</v>
      </c>
      <c r="P558" s="16" t="s">
        <v>1423</v>
      </c>
      <c r="Q558" s="91">
        <f>_xlfn.XLOOKUP(H558,Tasques!H:H,Tasques!Q:Q)</f>
        <v>1200</v>
      </c>
      <c r="R558" s="6"/>
    </row>
    <row r="559" spans="1:18" ht="19.95" customHeight="1" x14ac:dyDescent="0.3">
      <c r="A559" s="3" t="s">
        <v>61</v>
      </c>
      <c r="B559" s="16" t="s">
        <v>1469</v>
      </c>
      <c r="C559" s="16" t="s">
        <v>1470</v>
      </c>
      <c r="D559" s="16" t="s">
        <v>216</v>
      </c>
      <c r="E559" s="16" t="s">
        <v>217</v>
      </c>
      <c r="F559" s="16" t="s">
        <v>218</v>
      </c>
      <c r="G559" s="16" t="s">
        <v>1508</v>
      </c>
      <c r="H559" s="16" t="s">
        <v>1513</v>
      </c>
      <c r="I559" s="16" t="s">
        <v>1514</v>
      </c>
      <c r="J559" s="16" t="s">
        <v>23</v>
      </c>
      <c r="K559" s="16"/>
      <c r="L559" s="16" t="s">
        <v>368</v>
      </c>
      <c r="M559" s="16" t="s">
        <v>145</v>
      </c>
      <c r="N559" s="16" t="s">
        <v>25</v>
      </c>
      <c r="O559" s="16" t="s">
        <v>146</v>
      </c>
      <c r="P559" s="16" t="s">
        <v>1423</v>
      </c>
      <c r="Q559" s="91">
        <f>_xlfn.XLOOKUP(H559,Tasques!H:H,Tasques!Q:Q)</f>
        <v>1200</v>
      </c>
      <c r="R559" s="6"/>
    </row>
    <row r="560" spans="1:18" ht="19.95" customHeight="1" x14ac:dyDescent="0.3">
      <c r="A560" s="3" t="s">
        <v>61</v>
      </c>
      <c r="B560" s="16" t="s">
        <v>1469</v>
      </c>
      <c r="C560" s="16" t="s">
        <v>1470</v>
      </c>
      <c r="D560" s="16" t="s">
        <v>216</v>
      </c>
      <c r="E560" s="16" t="s">
        <v>217</v>
      </c>
      <c r="F560" s="16" t="s">
        <v>218</v>
      </c>
      <c r="G560" s="16" t="s">
        <v>1508</v>
      </c>
      <c r="H560" s="16" t="s">
        <v>1515</v>
      </c>
      <c r="I560" s="16" t="s">
        <v>1516</v>
      </c>
      <c r="J560" s="16" t="s">
        <v>23</v>
      </c>
      <c r="K560" s="16"/>
      <c r="L560" s="16" t="s">
        <v>368</v>
      </c>
      <c r="M560" s="16" t="s">
        <v>145</v>
      </c>
      <c r="N560" s="16" t="s">
        <v>25</v>
      </c>
      <c r="O560" s="16" t="s">
        <v>146</v>
      </c>
      <c r="P560" s="16" t="s">
        <v>1423</v>
      </c>
      <c r="Q560" s="91">
        <f>_xlfn.XLOOKUP(H560,Tasques!H:H,Tasques!Q:Q)</f>
        <v>1200</v>
      </c>
      <c r="R560" s="6"/>
    </row>
    <row r="561" spans="1:18" ht="19.95" customHeight="1" x14ac:dyDescent="0.3">
      <c r="A561" s="3" t="s">
        <v>61</v>
      </c>
      <c r="B561" s="16" t="s">
        <v>1469</v>
      </c>
      <c r="C561" s="16" t="s">
        <v>1470</v>
      </c>
      <c r="D561" s="16" t="s">
        <v>216</v>
      </c>
      <c r="E561" s="16" t="s">
        <v>217</v>
      </c>
      <c r="F561" s="16" t="s">
        <v>218</v>
      </c>
      <c r="G561" s="16" t="s">
        <v>1508</v>
      </c>
      <c r="H561" s="16" t="s">
        <v>1517</v>
      </c>
      <c r="I561" s="16" t="s">
        <v>1518</v>
      </c>
      <c r="J561" s="16" t="s">
        <v>23</v>
      </c>
      <c r="K561" s="16"/>
      <c r="L561" s="16" t="s">
        <v>368</v>
      </c>
      <c r="M561" s="16" t="s">
        <v>145</v>
      </c>
      <c r="N561" s="16" t="s">
        <v>25</v>
      </c>
      <c r="O561" s="16" t="s">
        <v>146</v>
      </c>
      <c r="P561" s="16" t="s">
        <v>1423</v>
      </c>
      <c r="Q561" s="91">
        <f>_xlfn.XLOOKUP(H561,Tasques!H:H,Tasques!Q:Q)</f>
        <v>1200</v>
      </c>
      <c r="R561" s="6"/>
    </row>
    <row r="562" spans="1:18" ht="19.95" customHeight="1" x14ac:dyDescent="0.3">
      <c r="A562" s="3" t="s">
        <v>61</v>
      </c>
      <c r="B562" s="16" t="s">
        <v>1469</v>
      </c>
      <c r="C562" s="16" t="s">
        <v>1470</v>
      </c>
      <c r="D562" s="16" t="s">
        <v>139</v>
      </c>
      <c r="E562" s="16" t="s">
        <v>295</v>
      </c>
      <c r="F562" s="16" t="s">
        <v>296</v>
      </c>
      <c r="G562" s="16" t="s">
        <v>1519</v>
      </c>
      <c r="H562" s="16" t="s">
        <v>1520</v>
      </c>
      <c r="I562" s="16" t="s">
        <v>1521</v>
      </c>
      <c r="J562" s="16" t="s">
        <v>23</v>
      </c>
      <c r="K562" s="16"/>
      <c r="L562" s="16" t="s">
        <v>368</v>
      </c>
      <c r="M562" s="16" t="s">
        <v>145</v>
      </c>
      <c r="N562" s="16" t="s">
        <v>25</v>
      </c>
      <c r="O562" s="16" t="s">
        <v>146</v>
      </c>
      <c r="P562" s="16" t="s">
        <v>1423</v>
      </c>
      <c r="Q562" s="91">
        <f>_xlfn.XLOOKUP(H562,Tasques!H:H,Tasques!Q:Q)</f>
        <v>180</v>
      </c>
      <c r="R562" s="6"/>
    </row>
    <row r="563" spans="1:18" ht="19.95" customHeight="1" x14ac:dyDescent="0.3">
      <c r="A563" s="3" t="s">
        <v>61</v>
      </c>
      <c r="B563" s="16" t="s">
        <v>1469</v>
      </c>
      <c r="C563" s="16" t="s">
        <v>1470</v>
      </c>
      <c r="D563" s="16" t="s">
        <v>139</v>
      </c>
      <c r="E563" s="16" t="s">
        <v>295</v>
      </c>
      <c r="F563" s="16" t="s">
        <v>296</v>
      </c>
      <c r="G563" s="16" t="s">
        <v>1519</v>
      </c>
      <c r="H563" s="16" t="s">
        <v>1522</v>
      </c>
      <c r="I563" s="16" t="s">
        <v>1523</v>
      </c>
      <c r="J563" s="16" t="s">
        <v>23</v>
      </c>
      <c r="K563" s="16"/>
      <c r="L563" s="16" t="s">
        <v>368</v>
      </c>
      <c r="M563" s="16" t="s">
        <v>145</v>
      </c>
      <c r="N563" s="16" t="s">
        <v>25</v>
      </c>
      <c r="O563" s="16" t="s">
        <v>146</v>
      </c>
      <c r="P563" s="16" t="s">
        <v>1423</v>
      </c>
      <c r="Q563" s="91">
        <f>_xlfn.XLOOKUP(H563,Tasques!H:H,Tasques!Q:Q)</f>
        <v>180</v>
      </c>
      <c r="R563" s="6"/>
    </row>
    <row r="564" spans="1:18" ht="19.95" customHeight="1" x14ac:dyDescent="0.3">
      <c r="A564" s="3" t="s">
        <v>61</v>
      </c>
      <c r="B564" s="16" t="s">
        <v>1469</v>
      </c>
      <c r="C564" s="16" t="s">
        <v>1470</v>
      </c>
      <c r="D564" s="16" t="s">
        <v>139</v>
      </c>
      <c r="E564" s="16" t="s">
        <v>295</v>
      </c>
      <c r="F564" s="16" t="s">
        <v>296</v>
      </c>
      <c r="G564" s="16" t="s">
        <v>1519</v>
      </c>
      <c r="H564" s="16" t="s">
        <v>1524</v>
      </c>
      <c r="I564" s="16" t="s">
        <v>1525</v>
      </c>
      <c r="J564" s="16" t="s">
        <v>23</v>
      </c>
      <c r="K564" s="16"/>
      <c r="L564" s="16" t="s">
        <v>368</v>
      </c>
      <c r="M564" s="16" t="s">
        <v>145</v>
      </c>
      <c r="N564" s="16" t="s">
        <v>25</v>
      </c>
      <c r="O564" s="16" t="s">
        <v>146</v>
      </c>
      <c r="P564" s="16" t="s">
        <v>1423</v>
      </c>
      <c r="Q564" s="91">
        <f>_xlfn.XLOOKUP(H564,Tasques!H:H,Tasques!Q:Q)</f>
        <v>180</v>
      </c>
      <c r="R564" s="6"/>
    </row>
    <row r="565" spans="1:18" ht="19.95" customHeight="1" x14ac:dyDescent="0.3">
      <c r="A565" s="3" t="s">
        <v>61</v>
      </c>
      <c r="B565" s="16" t="s">
        <v>1469</v>
      </c>
      <c r="C565" s="16" t="s">
        <v>1470</v>
      </c>
      <c r="D565" s="16" t="s">
        <v>139</v>
      </c>
      <c r="E565" s="16" t="s">
        <v>295</v>
      </c>
      <c r="F565" s="16" t="s">
        <v>296</v>
      </c>
      <c r="G565" s="16" t="s">
        <v>1519</v>
      </c>
      <c r="H565" s="16" t="s">
        <v>1526</v>
      </c>
      <c r="I565" s="16" t="s">
        <v>1527</v>
      </c>
      <c r="J565" s="16" t="s">
        <v>23</v>
      </c>
      <c r="K565" s="16"/>
      <c r="L565" s="16" t="s">
        <v>368</v>
      </c>
      <c r="M565" s="16" t="s">
        <v>145</v>
      </c>
      <c r="N565" s="16" t="s">
        <v>25</v>
      </c>
      <c r="O565" s="16" t="s">
        <v>146</v>
      </c>
      <c r="P565" s="16" t="s">
        <v>1423</v>
      </c>
      <c r="Q565" s="91">
        <f>_xlfn.XLOOKUP(H565,Tasques!H:H,Tasques!Q:Q)</f>
        <v>180</v>
      </c>
      <c r="R565" s="6"/>
    </row>
    <row r="566" spans="1:18" ht="19.95" customHeight="1" x14ac:dyDescent="0.3">
      <c r="A566" s="9" t="s">
        <v>61</v>
      </c>
      <c r="B566" s="21" t="s">
        <v>1528</v>
      </c>
      <c r="C566" s="21" t="s">
        <v>1529</v>
      </c>
      <c r="D566" s="21" t="s">
        <v>139</v>
      </c>
      <c r="E566" s="21" t="s">
        <v>179</v>
      </c>
      <c r="F566" s="21" t="s">
        <v>180</v>
      </c>
      <c r="G566" s="21" t="s">
        <v>1530</v>
      </c>
      <c r="H566" s="21" t="s">
        <v>1531</v>
      </c>
      <c r="I566" s="21" t="s">
        <v>1532</v>
      </c>
      <c r="J566" s="21" t="s">
        <v>167</v>
      </c>
      <c r="K566" s="21" t="s">
        <v>1533</v>
      </c>
      <c r="L566" s="21" t="s">
        <v>70</v>
      </c>
      <c r="M566" s="21" t="s">
        <v>145</v>
      </c>
      <c r="N566" s="21" t="s">
        <v>25</v>
      </c>
      <c r="O566" s="21" t="s">
        <v>146</v>
      </c>
      <c r="P566" s="21" t="s">
        <v>1423</v>
      </c>
      <c r="Q566" s="92">
        <f>_xlfn.XLOOKUP(H566,Tasques!H:H,Tasques!Q:Q)</f>
        <v>120</v>
      </c>
      <c r="R566" s="10"/>
    </row>
    <row r="567" spans="1:18" ht="19.95" customHeight="1" x14ac:dyDescent="0.3">
      <c r="A567" s="9" t="s">
        <v>61</v>
      </c>
      <c r="B567" s="21" t="s">
        <v>1528</v>
      </c>
      <c r="C567" s="21" t="s">
        <v>1529</v>
      </c>
      <c r="D567" s="21" t="s">
        <v>139</v>
      </c>
      <c r="E567" s="21" t="s">
        <v>179</v>
      </c>
      <c r="F567" s="21" t="s">
        <v>180</v>
      </c>
      <c r="G567" s="21" t="s">
        <v>1530</v>
      </c>
      <c r="H567" s="21" t="s">
        <v>1534</v>
      </c>
      <c r="I567" s="21" t="s">
        <v>1535</v>
      </c>
      <c r="J567" s="21" t="s">
        <v>23</v>
      </c>
      <c r="K567" s="21"/>
      <c r="L567" s="21" t="s">
        <v>70</v>
      </c>
      <c r="M567" s="21" t="s">
        <v>145</v>
      </c>
      <c r="N567" s="21" t="s">
        <v>25</v>
      </c>
      <c r="O567" s="21" t="s">
        <v>146</v>
      </c>
      <c r="P567" s="21" t="s">
        <v>1423</v>
      </c>
      <c r="Q567" s="92">
        <f>_xlfn.XLOOKUP(H567,Tasques!H:H,Tasques!Q:Q)</f>
        <v>120</v>
      </c>
      <c r="R567" s="10"/>
    </row>
    <row r="568" spans="1:18" ht="19.95" customHeight="1" x14ac:dyDescent="0.3">
      <c r="A568" s="9" t="s">
        <v>61</v>
      </c>
      <c r="B568" s="21" t="s">
        <v>1528</v>
      </c>
      <c r="C568" s="21" t="s">
        <v>1529</v>
      </c>
      <c r="D568" s="21" t="s">
        <v>139</v>
      </c>
      <c r="E568" s="21" t="s">
        <v>179</v>
      </c>
      <c r="F568" s="21" t="s">
        <v>180</v>
      </c>
      <c r="G568" s="21" t="s">
        <v>1530</v>
      </c>
      <c r="H568" s="21" t="s">
        <v>1536</v>
      </c>
      <c r="I568" s="21" t="s">
        <v>1537</v>
      </c>
      <c r="J568" s="21" t="s">
        <v>23</v>
      </c>
      <c r="K568" s="21"/>
      <c r="L568" s="21" t="s">
        <v>70</v>
      </c>
      <c r="M568" s="21" t="s">
        <v>145</v>
      </c>
      <c r="N568" s="21" t="s">
        <v>25</v>
      </c>
      <c r="O568" s="21" t="s">
        <v>146</v>
      </c>
      <c r="P568" s="21" t="s">
        <v>1423</v>
      </c>
      <c r="Q568" s="92">
        <f>_xlfn.XLOOKUP(H568,Tasques!H:H,Tasques!Q:Q)</f>
        <v>120</v>
      </c>
      <c r="R568" s="10"/>
    </row>
    <row r="569" spans="1:18" ht="19.95" customHeight="1" x14ac:dyDescent="0.3">
      <c r="A569" s="9" t="s">
        <v>61</v>
      </c>
      <c r="B569" s="21" t="s">
        <v>1528</v>
      </c>
      <c r="C569" s="21" t="s">
        <v>1529</v>
      </c>
      <c r="D569" s="21" t="s">
        <v>139</v>
      </c>
      <c r="E569" s="21" t="s">
        <v>179</v>
      </c>
      <c r="F569" s="21" t="s">
        <v>180</v>
      </c>
      <c r="G569" s="21" t="s">
        <v>1530</v>
      </c>
      <c r="H569" s="21" t="s">
        <v>1538</v>
      </c>
      <c r="I569" s="21" t="s">
        <v>1539</v>
      </c>
      <c r="J569" s="21" t="s">
        <v>23</v>
      </c>
      <c r="K569" s="21"/>
      <c r="L569" s="21" t="s">
        <v>70</v>
      </c>
      <c r="M569" s="21" t="s">
        <v>145</v>
      </c>
      <c r="N569" s="21" t="s">
        <v>25</v>
      </c>
      <c r="O569" s="21" t="s">
        <v>146</v>
      </c>
      <c r="P569" s="21" t="s">
        <v>1423</v>
      </c>
      <c r="Q569" s="92">
        <f>_xlfn.XLOOKUP(H569,Tasques!H:H,Tasques!Q:Q)</f>
        <v>120</v>
      </c>
      <c r="R569" s="10"/>
    </row>
    <row r="570" spans="1:18" ht="19.95" customHeight="1" x14ac:dyDescent="0.3">
      <c r="A570" s="9" t="s">
        <v>61</v>
      </c>
      <c r="B570" s="21" t="s">
        <v>1528</v>
      </c>
      <c r="C570" s="21" t="s">
        <v>1529</v>
      </c>
      <c r="D570" s="21" t="s">
        <v>139</v>
      </c>
      <c r="E570" s="21" t="s">
        <v>179</v>
      </c>
      <c r="F570" s="21" t="s">
        <v>180</v>
      </c>
      <c r="G570" s="21" t="s">
        <v>1530</v>
      </c>
      <c r="H570" s="21" t="s">
        <v>1540</v>
      </c>
      <c r="I570" s="21" t="s">
        <v>1541</v>
      </c>
      <c r="J570" s="21" t="s">
        <v>167</v>
      </c>
      <c r="K570" s="21" t="s">
        <v>1542</v>
      </c>
      <c r="L570" s="21" t="s">
        <v>70</v>
      </c>
      <c r="M570" s="21" t="s">
        <v>145</v>
      </c>
      <c r="N570" s="21" t="s">
        <v>25</v>
      </c>
      <c r="O570" s="21" t="s">
        <v>146</v>
      </c>
      <c r="P570" s="21" t="s">
        <v>1423</v>
      </c>
      <c r="Q570" s="92">
        <f>_xlfn.XLOOKUP(H570,Tasques!H:H,Tasques!Q:Q)</f>
        <v>120</v>
      </c>
      <c r="R570" s="10"/>
    </row>
    <row r="571" spans="1:18" ht="19.95" customHeight="1" x14ac:dyDescent="0.3">
      <c r="A571" s="9" t="s">
        <v>61</v>
      </c>
      <c r="B571" s="21" t="s">
        <v>1528</v>
      </c>
      <c r="C571" s="21" t="s">
        <v>1529</v>
      </c>
      <c r="D571" s="21" t="s">
        <v>139</v>
      </c>
      <c r="E571" s="21" t="s">
        <v>257</v>
      </c>
      <c r="F571" s="21" t="s">
        <v>258</v>
      </c>
      <c r="G571" s="21" t="s">
        <v>1543</v>
      </c>
      <c r="H571" s="21" t="s">
        <v>1544</v>
      </c>
      <c r="I571" s="21" t="s">
        <v>1545</v>
      </c>
      <c r="J571" s="21" t="s">
        <v>23</v>
      </c>
      <c r="K571" s="21"/>
      <c r="L571" s="21" t="s">
        <v>70</v>
      </c>
      <c r="M571" s="21" t="s">
        <v>145</v>
      </c>
      <c r="N571" s="21" t="s">
        <v>25</v>
      </c>
      <c r="O571" s="21" t="s">
        <v>146</v>
      </c>
      <c r="P571" s="21" t="s">
        <v>1423</v>
      </c>
      <c r="Q571" s="92">
        <f>_xlfn.XLOOKUP(H571,Tasques!H:H,Tasques!Q:Q)</f>
        <v>60</v>
      </c>
      <c r="R571" s="10"/>
    </row>
    <row r="572" spans="1:18" ht="19.95" customHeight="1" x14ac:dyDescent="0.3">
      <c r="A572" s="3" t="s">
        <v>61</v>
      </c>
      <c r="B572" s="16" t="s">
        <v>1546</v>
      </c>
      <c r="C572" s="16" t="s">
        <v>1547</v>
      </c>
      <c r="D572" s="16" t="s">
        <v>139</v>
      </c>
      <c r="E572" s="16" t="s">
        <v>154</v>
      </c>
      <c r="F572" s="16" t="s">
        <v>155</v>
      </c>
      <c r="G572" s="16" t="s">
        <v>1548</v>
      </c>
      <c r="H572" s="16" t="s">
        <v>1549</v>
      </c>
      <c r="I572" s="16" t="s">
        <v>1550</v>
      </c>
      <c r="J572" s="16" t="s">
        <v>23</v>
      </c>
      <c r="K572" s="16"/>
      <c r="L572" s="16" t="s">
        <v>412</v>
      </c>
      <c r="M572" s="16" t="s">
        <v>145</v>
      </c>
      <c r="N572" s="16" t="s">
        <v>25</v>
      </c>
      <c r="O572" s="16" t="s">
        <v>146</v>
      </c>
      <c r="P572" s="16" t="s">
        <v>1423</v>
      </c>
      <c r="Q572" s="91">
        <f>_xlfn.XLOOKUP(H572,Tasques!H:H,Tasques!Q:Q)</f>
        <v>450</v>
      </c>
      <c r="R572" s="6"/>
    </row>
    <row r="573" spans="1:18" ht="19.95" customHeight="1" x14ac:dyDescent="0.3">
      <c r="A573" s="3" t="s">
        <v>61</v>
      </c>
      <c r="B573" s="16" t="s">
        <v>1546</v>
      </c>
      <c r="C573" s="16" t="s">
        <v>1547</v>
      </c>
      <c r="D573" s="16" t="s">
        <v>139</v>
      </c>
      <c r="E573" s="16" t="s">
        <v>154</v>
      </c>
      <c r="F573" s="16" t="s">
        <v>155</v>
      </c>
      <c r="G573" s="16" t="s">
        <v>1548</v>
      </c>
      <c r="H573" s="16" t="s">
        <v>1551</v>
      </c>
      <c r="I573" s="16" t="s">
        <v>1552</v>
      </c>
      <c r="J573" s="16" t="s">
        <v>23</v>
      </c>
      <c r="K573" s="16"/>
      <c r="L573" s="16" t="s">
        <v>412</v>
      </c>
      <c r="M573" s="16" t="s">
        <v>145</v>
      </c>
      <c r="N573" s="16" t="s">
        <v>25</v>
      </c>
      <c r="O573" s="16" t="s">
        <v>146</v>
      </c>
      <c r="P573" s="16" t="s">
        <v>1423</v>
      </c>
      <c r="Q573" s="91">
        <f>_xlfn.XLOOKUP(H573,Tasques!H:H,Tasques!Q:Q)</f>
        <v>450</v>
      </c>
      <c r="R573" s="6"/>
    </row>
    <row r="574" spans="1:18" ht="19.95" customHeight="1" x14ac:dyDescent="0.3">
      <c r="A574" s="3" t="s">
        <v>61</v>
      </c>
      <c r="B574" s="16" t="s">
        <v>1546</v>
      </c>
      <c r="C574" s="16" t="s">
        <v>1547</v>
      </c>
      <c r="D574" s="16" t="s">
        <v>139</v>
      </c>
      <c r="E574" s="16" t="s">
        <v>169</v>
      </c>
      <c r="F574" s="16" t="s">
        <v>170</v>
      </c>
      <c r="G574" s="16" t="s">
        <v>1553</v>
      </c>
      <c r="H574" s="16" t="s">
        <v>1554</v>
      </c>
      <c r="I574" s="16" t="s">
        <v>1555</v>
      </c>
      <c r="J574" s="16" t="s">
        <v>23</v>
      </c>
      <c r="K574" s="16"/>
      <c r="L574" s="16" t="s">
        <v>412</v>
      </c>
      <c r="M574" s="16" t="s">
        <v>145</v>
      </c>
      <c r="N574" s="16" t="s">
        <v>25</v>
      </c>
      <c r="O574" s="16" t="s">
        <v>146</v>
      </c>
      <c r="P574" s="16" t="s">
        <v>1423</v>
      </c>
      <c r="Q574" s="91">
        <f>_xlfn.XLOOKUP(H574,Tasques!H:H,Tasques!Q:Q)</f>
        <v>450</v>
      </c>
      <c r="R574" s="6"/>
    </row>
    <row r="575" spans="1:18" ht="19.95" customHeight="1" x14ac:dyDescent="0.3">
      <c r="A575" s="3" t="s">
        <v>61</v>
      </c>
      <c r="B575" s="16" t="s">
        <v>1546</v>
      </c>
      <c r="C575" s="16" t="s">
        <v>1547</v>
      </c>
      <c r="D575" s="16" t="s">
        <v>139</v>
      </c>
      <c r="E575" s="16" t="s">
        <v>169</v>
      </c>
      <c r="F575" s="16" t="s">
        <v>170</v>
      </c>
      <c r="G575" s="16" t="s">
        <v>1553</v>
      </c>
      <c r="H575" s="16" t="s">
        <v>1556</v>
      </c>
      <c r="I575" s="16" t="s">
        <v>1552</v>
      </c>
      <c r="J575" s="16" t="s">
        <v>23</v>
      </c>
      <c r="K575" s="16"/>
      <c r="L575" s="16" t="s">
        <v>412</v>
      </c>
      <c r="M575" s="16" t="s">
        <v>145</v>
      </c>
      <c r="N575" s="16" t="s">
        <v>25</v>
      </c>
      <c r="O575" s="16" t="s">
        <v>146</v>
      </c>
      <c r="P575" s="16" t="s">
        <v>1423</v>
      </c>
      <c r="Q575" s="91">
        <f>_xlfn.XLOOKUP(H575,Tasques!H:H,Tasques!Q:Q)</f>
        <v>450</v>
      </c>
      <c r="R575" s="6"/>
    </row>
    <row r="576" spans="1:18" ht="19.95" customHeight="1" x14ac:dyDescent="0.3">
      <c r="A576" s="3" t="s">
        <v>61</v>
      </c>
      <c r="B576" s="16" t="s">
        <v>1546</v>
      </c>
      <c r="C576" s="16" t="s">
        <v>1547</v>
      </c>
      <c r="D576" s="16" t="s">
        <v>139</v>
      </c>
      <c r="E576" s="16" t="s">
        <v>179</v>
      </c>
      <c r="F576" s="16" t="s">
        <v>180</v>
      </c>
      <c r="G576" s="16" t="s">
        <v>1557</v>
      </c>
      <c r="H576" s="16" t="s">
        <v>1558</v>
      </c>
      <c r="I576" s="16" t="s">
        <v>1559</v>
      </c>
      <c r="J576" s="16" t="s">
        <v>167</v>
      </c>
      <c r="K576" s="16" t="s">
        <v>307</v>
      </c>
      <c r="L576" s="16" t="s">
        <v>412</v>
      </c>
      <c r="M576" s="16" t="s">
        <v>145</v>
      </c>
      <c r="N576" s="16" t="s">
        <v>25</v>
      </c>
      <c r="O576" s="16" t="s">
        <v>146</v>
      </c>
      <c r="P576" s="16" t="s">
        <v>1423</v>
      </c>
      <c r="Q576" s="91">
        <f>_xlfn.XLOOKUP(H576,Tasques!H:H,Tasques!Q:Q)</f>
        <v>600</v>
      </c>
      <c r="R576" s="6"/>
    </row>
    <row r="577" spans="1:18" ht="19.95" customHeight="1" x14ac:dyDescent="0.3">
      <c r="A577" s="3" t="s">
        <v>61</v>
      </c>
      <c r="B577" s="16" t="s">
        <v>1546</v>
      </c>
      <c r="C577" s="16" t="s">
        <v>1547</v>
      </c>
      <c r="D577" s="16" t="s">
        <v>139</v>
      </c>
      <c r="E577" s="16" t="s">
        <v>179</v>
      </c>
      <c r="F577" s="16" t="s">
        <v>180</v>
      </c>
      <c r="G577" s="16" t="s">
        <v>1557</v>
      </c>
      <c r="H577" s="16" t="s">
        <v>1560</v>
      </c>
      <c r="I577" s="16" t="s">
        <v>1561</v>
      </c>
      <c r="J577" s="16" t="s">
        <v>23</v>
      </c>
      <c r="K577" s="16"/>
      <c r="L577" s="16" t="s">
        <v>412</v>
      </c>
      <c r="M577" s="16" t="s">
        <v>145</v>
      </c>
      <c r="N577" s="16" t="s">
        <v>25</v>
      </c>
      <c r="O577" s="16" t="s">
        <v>146</v>
      </c>
      <c r="P577" s="16" t="s">
        <v>1423</v>
      </c>
      <c r="Q577" s="91">
        <f>_xlfn.XLOOKUP(H577,Tasques!H:H,Tasques!Q:Q)</f>
        <v>600</v>
      </c>
      <c r="R577" s="6"/>
    </row>
    <row r="578" spans="1:18" ht="19.95" customHeight="1" x14ac:dyDescent="0.3">
      <c r="A578" s="3" t="s">
        <v>61</v>
      </c>
      <c r="B578" s="16" t="s">
        <v>1546</v>
      </c>
      <c r="C578" s="16" t="s">
        <v>1547</v>
      </c>
      <c r="D578" s="16" t="s">
        <v>139</v>
      </c>
      <c r="E578" s="16" t="s">
        <v>179</v>
      </c>
      <c r="F578" s="16" t="s">
        <v>180</v>
      </c>
      <c r="G578" s="16" t="s">
        <v>1557</v>
      </c>
      <c r="H578" s="16" t="s">
        <v>1562</v>
      </c>
      <c r="I578" s="16" t="s">
        <v>1563</v>
      </c>
      <c r="J578" s="16" t="s">
        <v>23</v>
      </c>
      <c r="K578" s="16"/>
      <c r="L578" s="16" t="s">
        <v>412</v>
      </c>
      <c r="M578" s="16" t="s">
        <v>145</v>
      </c>
      <c r="N578" s="16" t="s">
        <v>25</v>
      </c>
      <c r="O578" s="16" t="s">
        <v>146</v>
      </c>
      <c r="P578" s="16" t="s">
        <v>1423</v>
      </c>
      <c r="Q578" s="91">
        <f>_xlfn.XLOOKUP(H578,Tasques!H:H,Tasques!Q:Q)</f>
        <v>600</v>
      </c>
      <c r="R578" s="6"/>
    </row>
    <row r="579" spans="1:18" ht="19.95" customHeight="1" x14ac:dyDescent="0.3">
      <c r="A579" s="3" t="s">
        <v>61</v>
      </c>
      <c r="B579" s="16" t="s">
        <v>1546</v>
      </c>
      <c r="C579" s="16" t="s">
        <v>1547</v>
      </c>
      <c r="D579" s="16" t="s">
        <v>139</v>
      </c>
      <c r="E579" s="16" t="s">
        <v>179</v>
      </c>
      <c r="F579" s="16" t="s">
        <v>180</v>
      </c>
      <c r="G579" s="16" t="s">
        <v>1557</v>
      </c>
      <c r="H579" s="16" t="s">
        <v>1564</v>
      </c>
      <c r="I579" s="16" t="s">
        <v>1565</v>
      </c>
      <c r="J579" s="16" t="s">
        <v>23</v>
      </c>
      <c r="K579" s="16"/>
      <c r="L579" s="16" t="s">
        <v>412</v>
      </c>
      <c r="M579" s="16" t="s">
        <v>145</v>
      </c>
      <c r="N579" s="16" t="s">
        <v>25</v>
      </c>
      <c r="O579" s="16" t="s">
        <v>146</v>
      </c>
      <c r="P579" s="16" t="s">
        <v>1423</v>
      </c>
      <c r="Q579" s="91">
        <f>_xlfn.XLOOKUP(H579,Tasques!H:H,Tasques!Q:Q)</f>
        <v>600</v>
      </c>
      <c r="R579" s="6"/>
    </row>
    <row r="580" spans="1:18" ht="19.95" customHeight="1" x14ac:dyDescent="0.3">
      <c r="A580" s="3" t="s">
        <v>61</v>
      </c>
      <c r="B580" s="16" t="s">
        <v>1546</v>
      </c>
      <c r="C580" s="16" t="s">
        <v>1547</v>
      </c>
      <c r="D580" s="16" t="s">
        <v>139</v>
      </c>
      <c r="E580" s="16" t="s">
        <v>179</v>
      </c>
      <c r="F580" s="16" t="s">
        <v>180</v>
      </c>
      <c r="G580" s="16" t="s">
        <v>1557</v>
      </c>
      <c r="H580" s="16" t="s">
        <v>1566</v>
      </c>
      <c r="I580" s="16" t="s">
        <v>1567</v>
      </c>
      <c r="J580" s="16" t="s">
        <v>23</v>
      </c>
      <c r="K580" s="16"/>
      <c r="L580" s="16" t="s">
        <v>412</v>
      </c>
      <c r="M580" s="16" t="s">
        <v>145</v>
      </c>
      <c r="N580" s="16" t="s">
        <v>25</v>
      </c>
      <c r="O580" s="16" t="s">
        <v>146</v>
      </c>
      <c r="P580" s="16" t="s">
        <v>1423</v>
      </c>
      <c r="Q580" s="91">
        <f>_xlfn.XLOOKUP(H580,Tasques!H:H,Tasques!Q:Q)</f>
        <v>600</v>
      </c>
      <c r="R580" s="6"/>
    </row>
    <row r="581" spans="1:18" ht="19.95" customHeight="1" x14ac:dyDescent="0.3">
      <c r="A581" s="3" t="s">
        <v>61</v>
      </c>
      <c r="B581" s="16" t="s">
        <v>1546</v>
      </c>
      <c r="C581" s="16" t="s">
        <v>1547</v>
      </c>
      <c r="D581" s="16" t="s">
        <v>139</v>
      </c>
      <c r="E581" s="16" t="s">
        <v>179</v>
      </c>
      <c r="F581" s="16" t="s">
        <v>180</v>
      </c>
      <c r="G581" s="16" t="s">
        <v>1557</v>
      </c>
      <c r="H581" s="16" t="s">
        <v>1568</v>
      </c>
      <c r="I581" s="16" t="s">
        <v>1569</v>
      </c>
      <c r="J581" s="16" t="s">
        <v>23</v>
      </c>
      <c r="K581" s="16"/>
      <c r="L581" s="16" t="s">
        <v>412</v>
      </c>
      <c r="M581" s="16" t="s">
        <v>145</v>
      </c>
      <c r="N581" s="16" t="s">
        <v>25</v>
      </c>
      <c r="O581" s="16" t="s">
        <v>146</v>
      </c>
      <c r="P581" s="16" t="s">
        <v>1423</v>
      </c>
      <c r="Q581" s="91">
        <f>_xlfn.XLOOKUP(H581,Tasques!H:H,Tasques!Q:Q)</f>
        <v>600</v>
      </c>
      <c r="R581" s="6"/>
    </row>
    <row r="582" spans="1:18" ht="19.95" customHeight="1" x14ac:dyDescent="0.3">
      <c r="A582" s="3" t="s">
        <v>61</v>
      </c>
      <c r="B582" s="16" t="s">
        <v>1546</v>
      </c>
      <c r="C582" s="16" t="s">
        <v>1547</v>
      </c>
      <c r="D582" s="16" t="s">
        <v>139</v>
      </c>
      <c r="E582" s="16" t="s">
        <v>204</v>
      </c>
      <c r="F582" s="16" t="s">
        <v>205</v>
      </c>
      <c r="G582" s="16" t="s">
        <v>1570</v>
      </c>
      <c r="H582" s="16" t="s">
        <v>1571</v>
      </c>
      <c r="I582" s="16" t="s">
        <v>1572</v>
      </c>
      <c r="J582" s="16" t="s">
        <v>23</v>
      </c>
      <c r="K582" s="16"/>
      <c r="L582" s="16" t="s">
        <v>412</v>
      </c>
      <c r="M582" s="16" t="s">
        <v>145</v>
      </c>
      <c r="N582" s="16" t="s">
        <v>25</v>
      </c>
      <c r="O582" s="16" t="s">
        <v>146</v>
      </c>
      <c r="P582" s="16" t="s">
        <v>1423</v>
      </c>
      <c r="Q582" s="91">
        <f>_xlfn.XLOOKUP(H582,Tasques!H:H,Tasques!Q:Q)</f>
        <v>1200</v>
      </c>
      <c r="R582" s="6"/>
    </row>
    <row r="583" spans="1:18" ht="19.95" customHeight="1" x14ac:dyDescent="0.3">
      <c r="A583" s="3" t="s">
        <v>61</v>
      </c>
      <c r="B583" s="16" t="s">
        <v>1546</v>
      </c>
      <c r="C583" s="16" t="s">
        <v>1547</v>
      </c>
      <c r="D583" s="16" t="s">
        <v>139</v>
      </c>
      <c r="E583" s="16" t="s">
        <v>204</v>
      </c>
      <c r="F583" s="16" t="s">
        <v>205</v>
      </c>
      <c r="G583" s="16" t="s">
        <v>1570</v>
      </c>
      <c r="H583" s="16" t="s">
        <v>1573</v>
      </c>
      <c r="I583" s="16" t="s">
        <v>1574</v>
      </c>
      <c r="J583" s="16" t="s">
        <v>23</v>
      </c>
      <c r="K583" s="16"/>
      <c r="L583" s="16" t="s">
        <v>412</v>
      </c>
      <c r="M583" s="16" t="s">
        <v>145</v>
      </c>
      <c r="N583" s="16" t="s">
        <v>25</v>
      </c>
      <c r="O583" s="16" t="s">
        <v>146</v>
      </c>
      <c r="P583" s="16" t="s">
        <v>1423</v>
      </c>
      <c r="Q583" s="91">
        <f>_xlfn.XLOOKUP(H583,Tasques!H:H,Tasques!Q:Q)</f>
        <v>1200</v>
      </c>
      <c r="R583" s="6"/>
    </row>
    <row r="584" spans="1:18" ht="19.95" customHeight="1" x14ac:dyDescent="0.3">
      <c r="A584" s="3" t="s">
        <v>61</v>
      </c>
      <c r="B584" s="16" t="s">
        <v>1546</v>
      </c>
      <c r="C584" s="16" t="s">
        <v>1547</v>
      </c>
      <c r="D584" s="16" t="s">
        <v>139</v>
      </c>
      <c r="E584" s="16" t="s">
        <v>204</v>
      </c>
      <c r="F584" s="16" t="s">
        <v>205</v>
      </c>
      <c r="G584" s="16" t="s">
        <v>1570</v>
      </c>
      <c r="H584" s="16" t="s">
        <v>1575</v>
      </c>
      <c r="I584" s="16" t="s">
        <v>1576</v>
      </c>
      <c r="J584" s="16" t="s">
        <v>23</v>
      </c>
      <c r="K584" s="16"/>
      <c r="L584" s="16" t="s">
        <v>412</v>
      </c>
      <c r="M584" s="16" t="s">
        <v>145</v>
      </c>
      <c r="N584" s="16" t="s">
        <v>25</v>
      </c>
      <c r="O584" s="16" t="s">
        <v>146</v>
      </c>
      <c r="P584" s="16" t="s">
        <v>1423</v>
      </c>
      <c r="Q584" s="91">
        <f>_xlfn.XLOOKUP(H584,Tasques!H:H,Tasques!Q:Q)</f>
        <v>1200</v>
      </c>
      <c r="R584" s="6"/>
    </row>
    <row r="585" spans="1:18" ht="19.95" customHeight="1" x14ac:dyDescent="0.3">
      <c r="A585" s="9" t="s">
        <v>61</v>
      </c>
      <c r="B585" s="21" t="s">
        <v>1577</v>
      </c>
      <c r="C585" s="21" t="s">
        <v>1578</v>
      </c>
      <c r="D585" s="21" t="s">
        <v>17</v>
      </c>
      <c r="E585" s="21" t="s">
        <v>1130</v>
      </c>
      <c r="F585" s="21" t="s">
        <v>1131</v>
      </c>
      <c r="G585" s="21" t="s">
        <v>1579</v>
      </c>
      <c r="H585" s="21" t="s">
        <v>1580</v>
      </c>
      <c r="I585" s="21" t="s">
        <v>1581</v>
      </c>
      <c r="J585" s="21" t="s">
        <v>167</v>
      </c>
      <c r="K585" s="21" t="s">
        <v>940</v>
      </c>
      <c r="L585" s="21" t="s">
        <v>70</v>
      </c>
      <c r="M585" s="21" t="s">
        <v>145</v>
      </c>
      <c r="N585" s="21" t="s">
        <v>25</v>
      </c>
      <c r="O585" s="21" t="s">
        <v>146</v>
      </c>
      <c r="P585" s="21" t="s">
        <v>423</v>
      </c>
      <c r="Q585" s="92">
        <f>_xlfn.XLOOKUP(H585,Tasques!H:H,Tasques!Q:Q)</f>
        <v>450</v>
      </c>
      <c r="R585" s="10"/>
    </row>
    <row r="586" spans="1:18" ht="19.95" customHeight="1" x14ac:dyDescent="0.3">
      <c r="A586" s="9" t="s">
        <v>61</v>
      </c>
      <c r="B586" s="21" t="s">
        <v>1577</v>
      </c>
      <c r="C586" s="21" t="s">
        <v>1578</v>
      </c>
      <c r="D586" s="21" t="s">
        <v>17</v>
      </c>
      <c r="E586" s="21" t="s">
        <v>1130</v>
      </c>
      <c r="F586" s="21" t="s">
        <v>1131</v>
      </c>
      <c r="G586" s="21" t="s">
        <v>1579</v>
      </c>
      <c r="H586" s="21" t="s">
        <v>1582</v>
      </c>
      <c r="I586" s="21" t="s">
        <v>1583</v>
      </c>
      <c r="J586" s="21" t="s">
        <v>23</v>
      </c>
      <c r="K586" s="21"/>
      <c r="L586" s="21" t="s">
        <v>70</v>
      </c>
      <c r="M586" s="21" t="s">
        <v>145</v>
      </c>
      <c r="N586" s="21" t="s">
        <v>25</v>
      </c>
      <c r="O586" s="21" t="s">
        <v>146</v>
      </c>
      <c r="P586" s="21" t="s">
        <v>423</v>
      </c>
      <c r="Q586" s="92">
        <f>_xlfn.XLOOKUP(H586,Tasques!H:H,Tasques!Q:Q)</f>
        <v>450</v>
      </c>
      <c r="R586" s="10"/>
    </row>
    <row r="587" spans="1:18" ht="19.95" customHeight="1" x14ac:dyDescent="0.3">
      <c r="A587" s="9" t="s">
        <v>61</v>
      </c>
      <c r="B587" s="21" t="s">
        <v>1577</v>
      </c>
      <c r="C587" s="21" t="s">
        <v>1578</v>
      </c>
      <c r="D587" s="21" t="s">
        <v>17</v>
      </c>
      <c r="E587" s="21" t="s">
        <v>1130</v>
      </c>
      <c r="F587" s="21" t="s">
        <v>1131</v>
      </c>
      <c r="G587" s="21" t="s">
        <v>1579</v>
      </c>
      <c r="H587" s="21" t="s">
        <v>1584</v>
      </c>
      <c r="I587" s="21" t="s">
        <v>1585</v>
      </c>
      <c r="J587" s="21" t="s">
        <v>23</v>
      </c>
      <c r="K587" s="21"/>
      <c r="L587" s="21" t="s">
        <v>70</v>
      </c>
      <c r="M587" s="21" t="s">
        <v>145</v>
      </c>
      <c r="N587" s="21" t="s">
        <v>25</v>
      </c>
      <c r="O587" s="21" t="s">
        <v>146</v>
      </c>
      <c r="P587" s="21" t="s">
        <v>423</v>
      </c>
      <c r="Q587" s="92">
        <f>_xlfn.XLOOKUP(H587,Tasques!H:H,Tasques!Q:Q)</f>
        <v>450</v>
      </c>
      <c r="R587" s="10"/>
    </row>
    <row r="588" spans="1:18" ht="19.95" customHeight="1" x14ac:dyDescent="0.3">
      <c r="A588" s="9" t="s">
        <v>61</v>
      </c>
      <c r="B588" s="21" t="s">
        <v>1577</v>
      </c>
      <c r="C588" s="21" t="s">
        <v>1578</v>
      </c>
      <c r="D588" s="21" t="s">
        <v>17</v>
      </c>
      <c r="E588" s="21" t="s">
        <v>1130</v>
      </c>
      <c r="F588" s="21" t="s">
        <v>1131</v>
      </c>
      <c r="G588" s="21" t="s">
        <v>1579</v>
      </c>
      <c r="H588" s="21" t="s">
        <v>1586</v>
      </c>
      <c r="I588" s="21" t="s">
        <v>1587</v>
      </c>
      <c r="J588" s="21" t="s">
        <v>23</v>
      </c>
      <c r="K588" s="21"/>
      <c r="L588" s="21" t="s">
        <v>70</v>
      </c>
      <c r="M588" s="21" t="s">
        <v>145</v>
      </c>
      <c r="N588" s="21" t="s">
        <v>25</v>
      </c>
      <c r="O588" s="21" t="s">
        <v>146</v>
      </c>
      <c r="P588" s="21" t="s">
        <v>423</v>
      </c>
      <c r="Q588" s="92">
        <f>_xlfn.XLOOKUP(H588,Tasques!H:H,Tasques!Q:Q)</f>
        <v>450</v>
      </c>
      <c r="R588" s="10"/>
    </row>
    <row r="589" spans="1:18" ht="19.95" customHeight="1" x14ac:dyDescent="0.3">
      <c r="A589" s="9" t="s">
        <v>61</v>
      </c>
      <c r="B589" s="21" t="s">
        <v>1577</v>
      </c>
      <c r="C589" s="21" t="s">
        <v>1578</v>
      </c>
      <c r="D589" s="21" t="s">
        <v>17</v>
      </c>
      <c r="E589" s="21" t="s">
        <v>1130</v>
      </c>
      <c r="F589" s="21" t="s">
        <v>1131</v>
      </c>
      <c r="G589" s="21" t="s">
        <v>1579</v>
      </c>
      <c r="H589" s="21" t="s">
        <v>1588</v>
      </c>
      <c r="I589" s="21" t="s">
        <v>1589</v>
      </c>
      <c r="J589" s="21" t="s">
        <v>23</v>
      </c>
      <c r="K589" s="21"/>
      <c r="L589" s="21" t="s">
        <v>70</v>
      </c>
      <c r="M589" s="21" t="s">
        <v>145</v>
      </c>
      <c r="N589" s="21" t="s">
        <v>25</v>
      </c>
      <c r="O589" s="21" t="s">
        <v>146</v>
      </c>
      <c r="P589" s="21" t="s">
        <v>423</v>
      </c>
      <c r="Q589" s="92">
        <f>_xlfn.XLOOKUP(H589,Tasques!H:H,Tasques!Q:Q)</f>
        <v>450</v>
      </c>
      <c r="R589" s="10"/>
    </row>
    <row r="590" spans="1:18" ht="19.95" customHeight="1" x14ac:dyDescent="0.3">
      <c r="A590" s="9" t="s">
        <v>61</v>
      </c>
      <c r="B590" s="21" t="s">
        <v>1577</v>
      </c>
      <c r="C590" s="21" t="s">
        <v>1578</v>
      </c>
      <c r="D590" s="21" t="s">
        <v>17</v>
      </c>
      <c r="E590" s="21" t="s">
        <v>1130</v>
      </c>
      <c r="F590" s="21" t="s">
        <v>1131</v>
      </c>
      <c r="G590" s="21" t="s">
        <v>1579</v>
      </c>
      <c r="H590" s="21" t="s">
        <v>1590</v>
      </c>
      <c r="I590" s="21" t="s">
        <v>1591</v>
      </c>
      <c r="J590" s="21" t="s">
        <v>23</v>
      </c>
      <c r="K590" s="21"/>
      <c r="L590" s="21" t="s">
        <v>70</v>
      </c>
      <c r="M590" s="21" t="s">
        <v>145</v>
      </c>
      <c r="N590" s="21" t="s">
        <v>25</v>
      </c>
      <c r="O590" s="21" t="s">
        <v>146</v>
      </c>
      <c r="P590" s="21" t="s">
        <v>423</v>
      </c>
      <c r="Q590" s="92">
        <f>_xlfn.XLOOKUP(H590,Tasques!H:H,Tasques!Q:Q)</f>
        <v>450</v>
      </c>
      <c r="R590" s="10"/>
    </row>
    <row r="591" spans="1:18" ht="19.95" customHeight="1" x14ac:dyDescent="0.3">
      <c r="A591" s="9" t="s">
        <v>61</v>
      </c>
      <c r="B591" s="21" t="s">
        <v>1577</v>
      </c>
      <c r="C591" s="21" t="s">
        <v>1578</v>
      </c>
      <c r="D591" s="21" t="s">
        <v>17</v>
      </c>
      <c r="E591" s="21" t="s">
        <v>1130</v>
      </c>
      <c r="F591" s="21" t="s">
        <v>1131</v>
      </c>
      <c r="G591" s="21" t="s">
        <v>1579</v>
      </c>
      <c r="H591" s="21" t="s">
        <v>1592</v>
      </c>
      <c r="I591" s="21" t="s">
        <v>1593</v>
      </c>
      <c r="J591" s="21" t="s">
        <v>23</v>
      </c>
      <c r="K591" s="21"/>
      <c r="L591" s="21" t="s">
        <v>70</v>
      </c>
      <c r="M591" s="21" t="s">
        <v>145</v>
      </c>
      <c r="N591" s="21" t="s">
        <v>25</v>
      </c>
      <c r="O591" s="21" t="s">
        <v>146</v>
      </c>
      <c r="P591" s="21" t="s">
        <v>423</v>
      </c>
      <c r="Q591" s="92">
        <f>_xlfn.XLOOKUP(H591,Tasques!H:H,Tasques!Q:Q)</f>
        <v>450</v>
      </c>
      <c r="R591" s="10"/>
    </row>
    <row r="592" spans="1:18" ht="19.95" customHeight="1" x14ac:dyDescent="0.3">
      <c r="A592" s="9" t="s">
        <v>61</v>
      </c>
      <c r="B592" s="21" t="s">
        <v>1577</v>
      </c>
      <c r="C592" s="21" t="s">
        <v>1578</v>
      </c>
      <c r="D592" s="21" t="s">
        <v>17</v>
      </c>
      <c r="E592" s="21" t="s">
        <v>1130</v>
      </c>
      <c r="F592" s="21" t="s">
        <v>1131</v>
      </c>
      <c r="G592" s="21" t="s">
        <v>1579</v>
      </c>
      <c r="H592" s="21" t="s">
        <v>1594</v>
      </c>
      <c r="I592" s="21" t="s">
        <v>1595</v>
      </c>
      <c r="J592" s="21" t="s">
        <v>23</v>
      </c>
      <c r="K592" s="21"/>
      <c r="L592" s="21" t="s">
        <v>70</v>
      </c>
      <c r="M592" s="21" t="s">
        <v>145</v>
      </c>
      <c r="N592" s="21" t="s">
        <v>25</v>
      </c>
      <c r="O592" s="21" t="s">
        <v>146</v>
      </c>
      <c r="P592" s="21" t="s">
        <v>423</v>
      </c>
      <c r="Q592" s="92">
        <f>_xlfn.XLOOKUP(H592,Tasques!H:H,Tasques!Q:Q)</f>
        <v>450</v>
      </c>
      <c r="R592" s="10"/>
    </row>
    <row r="593" spans="1:18" ht="19.95" customHeight="1" x14ac:dyDescent="0.3">
      <c r="A593" s="9" t="s">
        <v>61</v>
      </c>
      <c r="B593" s="21" t="s">
        <v>1577</v>
      </c>
      <c r="C593" s="21" t="s">
        <v>1578</v>
      </c>
      <c r="D593" s="21" t="s">
        <v>216</v>
      </c>
      <c r="E593" s="21" t="s">
        <v>329</v>
      </c>
      <c r="F593" s="21" t="s">
        <v>330</v>
      </c>
      <c r="G593" s="21" t="s">
        <v>1596</v>
      </c>
      <c r="H593" s="21" t="s">
        <v>1597</v>
      </c>
      <c r="I593" s="21" t="s">
        <v>1598</v>
      </c>
      <c r="J593" s="21" t="s">
        <v>23</v>
      </c>
      <c r="K593" s="21"/>
      <c r="L593" s="21" t="s">
        <v>70</v>
      </c>
      <c r="M593" s="21" t="s">
        <v>145</v>
      </c>
      <c r="N593" s="21" t="s">
        <v>25</v>
      </c>
      <c r="O593" s="21" t="s">
        <v>146</v>
      </c>
      <c r="P593" s="21" t="s">
        <v>423</v>
      </c>
      <c r="Q593" s="92">
        <f>_xlfn.XLOOKUP(H593,Tasques!H:H,Tasques!Q:Q)</f>
        <v>450</v>
      </c>
      <c r="R593" s="10"/>
    </row>
    <row r="594" spans="1:18" ht="19.95" customHeight="1" x14ac:dyDescent="0.3">
      <c r="A594" s="9" t="s">
        <v>61</v>
      </c>
      <c r="B594" s="21" t="s">
        <v>1577</v>
      </c>
      <c r="C594" s="21" t="s">
        <v>1578</v>
      </c>
      <c r="D594" s="21" t="s">
        <v>216</v>
      </c>
      <c r="E594" s="21" t="s">
        <v>329</v>
      </c>
      <c r="F594" s="21" t="s">
        <v>330</v>
      </c>
      <c r="G594" s="21" t="s">
        <v>1596</v>
      </c>
      <c r="H594" s="21" t="s">
        <v>1599</v>
      </c>
      <c r="I594" s="21" t="s">
        <v>1600</v>
      </c>
      <c r="J594" s="21" t="s">
        <v>23</v>
      </c>
      <c r="K594" s="21"/>
      <c r="L594" s="21" t="s">
        <v>70</v>
      </c>
      <c r="M594" s="21" t="s">
        <v>145</v>
      </c>
      <c r="N594" s="21" t="s">
        <v>25</v>
      </c>
      <c r="O594" s="21" t="s">
        <v>146</v>
      </c>
      <c r="P594" s="21" t="s">
        <v>423</v>
      </c>
      <c r="Q594" s="92">
        <f>_xlfn.XLOOKUP(H594,Tasques!H:H,Tasques!Q:Q)</f>
        <v>450</v>
      </c>
      <c r="R594" s="10"/>
    </row>
    <row r="595" spans="1:18" ht="19.95" customHeight="1" x14ac:dyDescent="0.3">
      <c r="A595" s="9" t="s">
        <v>61</v>
      </c>
      <c r="B595" s="21" t="s">
        <v>1577</v>
      </c>
      <c r="C595" s="21" t="s">
        <v>1578</v>
      </c>
      <c r="D595" s="21" t="s">
        <v>216</v>
      </c>
      <c r="E595" s="21" t="s">
        <v>329</v>
      </c>
      <c r="F595" s="21" t="s">
        <v>330</v>
      </c>
      <c r="G595" s="21" t="s">
        <v>1596</v>
      </c>
      <c r="H595" s="21" t="s">
        <v>1601</v>
      </c>
      <c r="I595" s="21" t="s">
        <v>1602</v>
      </c>
      <c r="J595" s="21" t="s">
        <v>23</v>
      </c>
      <c r="K595" s="21"/>
      <c r="L595" s="21" t="s">
        <v>70</v>
      </c>
      <c r="M595" s="21" t="s">
        <v>145</v>
      </c>
      <c r="N595" s="21" t="s">
        <v>25</v>
      </c>
      <c r="O595" s="21" t="s">
        <v>146</v>
      </c>
      <c r="P595" s="21" t="s">
        <v>423</v>
      </c>
      <c r="Q595" s="92">
        <f>_xlfn.XLOOKUP(H595,Tasques!H:H,Tasques!Q:Q)</f>
        <v>450</v>
      </c>
      <c r="R595" s="10"/>
    </row>
    <row r="596" spans="1:18" ht="19.95" customHeight="1" x14ac:dyDescent="0.3">
      <c r="A596" s="9" t="s">
        <v>61</v>
      </c>
      <c r="B596" s="21" t="s">
        <v>1577</v>
      </c>
      <c r="C596" s="21" t="s">
        <v>1578</v>
      </c>
      <c r="D596" s="21" t="s">
        <v>216</v>
      </c>
      <c r="E596" s="21" t="s">
        <v>329</v>
      </c>
      <c r="F596" s="21" t="s">
        <v>330</v>
      </c>
      <c r="G596" s="21" t="s">
        <v>1596</v>
      </c>
      <c r="H596" s="21" t="s">
        <v>1603</v>
      </c>
      <c r="I596" s="21" t="s">
        <v>1604</v>
      </c>
      <c r="J596" s="21" t="s">
        <v>23</v>
      </c>
      <c r="K596" s="21"/>
      <c r="L596" s="21" t="s">
        <v>70</v>
      </c>
      <c r="M596" s="21" t="s">
        <v>145</v>
      </c>
      <c r="N596" s="21" t="s">
        <v>25</v>
      </c>
      <c r="O596" s="21" t="s">
        <v>146</v>
      </c>
      <c r="P596" s="21" t="s">
        <v>423</v>
      </c>
      <c r="Q596" s="92">
        <f>_xlfn.XLOOKUP(H596,Tasques!H:H,Tasques!Q:Q)</f>
        <v>450</v>
      </c>
      <c r="R596" s="10"/>
    </row>
    <row r="597" spans="1:18" ht="19.95" customHeight="1" x14ac:dyDescent="0.3">
      <c r="A597" s="9" t="s">
        <v>61</v>
      </c>
      <c r="B597" s="21" t="s">
        <v>1577</v>
      </c>
      <c r="C597" s="21" t="s">
        <v>1578</v>
      </c>
      <c r="D597" s="21" t="s">
        <v>89</v>
      </c>
      <c r="E597" s="21" t="s">
        <v>1118</v>
      </c>
      <c r="F597" s="21" t="s">
        <v>1119</v>
      </c>
      <c r="G597" s="21" t="s">
        <v>1605</v>
      </c>
      <c r="H597" s="21" t="s">
        <v>1606</v>
      </c>
      <c r="I597" s="21" t="s">
        <v>1607</v>
      </c>
      <c r="J597" s="21" t="s">
        <v>23</v>
      </c>
      <c r="K597" s="21"/>
      <c r="L597" s="21" t="s">
        <v>70</v>
      </c>
      <c r="M597" s="21" t="s">
        <v>145</v>
      </c>
      <c r="N597" s="21" t="s">
        <v>25</v>
      </c>
      <c r="O597" s="21" t="s">
        <v>146</v>
      </c>
      <c r="P597" s="21" t="s">
        <v>423</v>
      </c>
      <c r="Q597" s="92">
        <f>_xlfn.XLOOKUP(H597,Tasques!H:H,Tasques!Q:Q)</f>
        <v>3600</v>
      </c>
      <c r="R597" s="10"/>
    </row>
    <row r="598" spans="1:18" ht="19.95" customHeight="1" x14ac:dyDescent="0.3">
      <c r="A598" s="9" t="s">
        <v>61</v>
      </c>
      <c r="B598" s="21" t="s">
        <v>1577</v>
      </c>
      <c r="C598" s="21" t="s">
        <v>1578</v>
      </c>
      <c r="D598" s="21" t="s">
        <v>89</v>
      </c>
      <c r="E598" s="21" t="s">
        <v>1118</v>
      </c>
      <c r="F598" s="21" t="s">
        <v>1119</v>
      </c>
      <c r="G598" s="21" t="s">
        <v>1605</v>
      </c>
      <c r="H598" s="21" t="s">
        <v>1608</v>
      </c>
      <c r="I598" s="21" t="s">
        <v>1609</v>
      </c>
      <c r="J598" s="21" t="s">
        <v>23</v>
      </c>
      <c r="K598" s="21"/>
      <c r="L598" s="21" t="s">
        <v>70</v>
      </c>
      <c r="M598" s="21" t="s">
        <v>145</v>
      </c>
      <c r="N598" s="21" t="s">
        <v>25</v>
      </c>
      <c r="O598" s="21" t="s">
        <v>146</v>
      </c>
      <c r="P598" s="21" t="s">
        <v>423</v>
      </c>
      <c r="Q598" s="92">
        <f>_xlfn.XLOOKUP(H598,Tasques!H:H,Tasques!Q:Q)</f>
        <v>3600</v>
      </c>
      <c r="R598" s="10"/>
    </row>
    <row r="599" spans="1:18" ht="19.95" customHeight="1" x14ac:dyDescent="0.3">
      <c r="A599" s="3" t="s">
        <v>61</v>
      </c>
      <c r="B599" s="16" t="s">
        <v>1610</v>
      </c>
      <c r="C599" s="16" t="s">
        <v>1611</v>
      </c>
      <c r="D599" s="16" t="s">
        <v>89</v>
      </c>
      <c r="E599" s="16" t="s">
        <v>90</v>
      </c>
      <c r="F599" s="16" t="s">
        <v>91</v>
      </c>
      <c r="G599" s="16" t="s">
        <v>1612</v>
      </c>
      <c r="H599" s="16" t="s">
        <v>1613</v>
      </c>
      <c r="I599" s="16" t="s">
        <v>1614</v>
      </c>
      <c r="J599" s="16" t="s">
        <v>167</v>
      </c>
      <c r="K599" s="16" t="s">
        <v>940</v>
      </c>
      <c r="L599" s="16" t="s">
        <v>368</v>
      </c>
      <c r="M599" s="16" t="s">
        <v>145</v>
      </c>
      <c r="N599" s="16" t="s">
        <v>25</v>
      </c>
      <c r="O599" s="16" t="s">
        <v>146</v>
      </c>
      <c r="P599" s="16" t="s">
        <v>423</v>
      </c>
      <c r="Q599" s="91">
        <f>_xlfn.XLOOKUP(H599,Tasques!H:H,Tasques!Q:Q)</f>
        <v>180</v>
      </c>
      <c r="R599" s="6"/>
    </row>
    <row r="600" spans="1:18" ht="19.95" customHeight="1" x14ac:dyDescent="0.3">
      <c r="A600" s="3" t="s">
        <v>61</v>
      </c>
      <c r="B600" s="16" t="s">
        <v>1610</v>
      </c>
      <c r="C600" s="16" t="s">
        <v>1611</v>
      </c>
      <c r="D600" s="16" t="s">
        <v>89</v>
      </c>
      <c r="E600" s="16" t="s">
        <v>90</v>
      </c>
      <c r="F600" s="16" t="s">
        <v>91</v>
      </c>
      <c r="G600" s="16" t="s">
        <v>1612</v>
      </c>
      <c r="H600" s="16" t="s">
        <v>1615</v>
      </c>
      <c r="I600" s="16" t="s">
        <v>1583</v>
      </c>
      <c r="J600" s="16" t="s">
        <v>23</v>
      </c>
      <c r="K600" s="16"/>
      <c r="L600" s="16" t="s">
        <v>368</v>
      </c>
      <c r="M600" s="16" t="s">
        <v>145</v>
      </c>
      <c r="N600" s="16" t="s">
        <v>25</v>
      </c>
      <c r="O600" s="16" t="s">
        <v>146</v>
      </c>
      <c r="P600" s="16" t="s">
        <v>423</v>
      </c>
      <c r="Q600" s="91">
        <f>_xlfn.XLOOKUP(H600,Tasques!H:H,Tasques!Q:Q)</f>
        <v>180</v>
      </c>
      <c r="R600" s="6"/>
    </row>
    <row r="601" spans="1:18" ht="19.95" customHeight="1" x14ac:dyDescent="0.3">
      <c r="A601" s="3" t="s">
        <v>61</v>
      </c>
      <c r="B601" s="16" t="s">
        <v>1610</v>
      </c>
      <c r="C601" s="16" t="s">
        <v>1611</v>
      </c>
      <c r="D601" s="16" t="s">
        <v>89</v>
      </c>
      <c r="E601" s="16" t="s">
        <v>90</v>
      </c>
      <c r="F601" s="16" t="s">
        <v>91</v>
      </c>
      <c r="G601" s="16" t="s">
        <v>1612</v>
      </c>
      <c r="H601" s="16" t="s">
        <v>1616</v>
      </c>
      <c r="I601" s="16" t="s">
        <v>1617</v>
      </c>
      <c r="J601" s="16" t="s">
        <v>23</v>
      </c>
      <c r="K601" s="16"/>
      <c r="L601" s="16" t="s">
        <v>368</v>
      </c>
      <c r="M601" s="16" t="s">
        <v>145</v>
      </c>
      <c r="N601" s="16" t="s">
        <v>25</v>
      </c>
      <c r="O601" s="16" t="s">
        <v>146</v>
      </c>
      <c r="P601" s="16" t="s">
        <v>423</v>
      </c>
      <c r="Q601" s="91">
        <f>_xlfn.XLOOKUP(H601,Tasques!H:H,Tasques!Q:Q)</f>
        <v>180</v>
      </c>
      <c r="R601" s="6"/>
    </row>
    <row r="602" spans="1:18" ht="19.95" customHeight="1" x14ac:dyDescent="0.3">
      <c r="A602" s="3" t="s">
        <v>61</v>
      </c>
      <c r="B602" s="16" t="s">
        <v>1610</v>
      </c>
      <c r="C602" s="16" t="s">
        <v>1611</v>
      </c>
      <c r="D602" s="16" t="s">
        <v>89</v>
      </c>
      <c r="E602" s="16" t="s">
        <v>90</v>
      </c>
      <c r="F602" s="16" t="s">
        <v>91</v>
      </c>
      <c r="G602" s="16" t="s">
        <v>1612</v>
      </c>
      <c r="H602" s="16" t="s">
        <v>1618</v>
      </c>
      <c r="I602" s="16" t="s">
        <v>1587</v>
      </c>
      <c r="J602" s="16" t="s">
        <v>23</v>
      </c>
      <c r="K602" s="16"/>
      <c r="L602" s="16" t="s">
        <v>368</v>
      </c>
      <c r="M602" s="16" t="s">
        <v>145</v>
      </c>
      <c r="N602" s="16" t="s">
        <v>25</v>
      </c>
      <c r="O602" s="16" t="s">
        <v>146</v>
      </c>
      <c r="P602" s="16" t="s">
        <v>423</v>
      </c>
      <c r="Q602" s="91">
        <f>_xlfn.XLOOKUP(H602,Tasques!H:H,Tasques!Q:Q)</f>
        <v>180</v>
      </c>
      <c r="R602" s="6"/>
    </row>
    <row r="603" spans="1:18" ht="19.95" customHeight="1" x14ac:dyDescent="0.3">
      <c r="A603" s="3" t="s">
        <v>61</v>
      </c>
      <c r="B603" s="16" t="s">
        <v>1610</v>
      </c>
      <c r="C603" s="16" t="s">
        <v>1611</v>
      </c>
      <c r="D603" s="16" t="s">
        <v>89</v>
      </c>
      <c r="E603" s="16" t="s">
        <v>508</v>
      </c>
      <c r="F603" s="16" t="s">
        <v>509</v>
      </c>
      <c r="G603" s="16" t="s">
        <v>1619</v>
      </c>
      <c r="H603" s="16" t="s">
        <v>1620</v>
      </c>
      <c r="I603" s="16" t="s">
        <v>1621</v>
      </c>
      <c r="J603" s="16" t="s">
        <v>23</v>
      </c>
      <c r="K603" s="16"/>
      <c r="L603" s="16" t="s">
        <v>368</v>
      </c>
      <c r="M603" s="16" t="s">
        <v>145</v>
      </c>
      <c r="N603" s="16" t="s">
        <v>25</v>
      </c>
      <c r="O603" s="16" t="s">
        <v>146</v>
      </c>
      <c r="P603" s="16" t="s">
        <v>423</v>
      </c>
      <c r="Q603" s="91">
        <f>_xlfn.XLOOKUP(H603,Tasques!H:H,Tasques!Q:Q)</f>
        <v>300</v>
      </c>
      <c r="R603" s="6"/>
    </row>
    <row r="604" spans="1:18" ht="19.95" customHeight="1" x14ac:dyDescent="0.3">
      <c r="A604" s="3" t="s">
        <v>61</v>
      </c>
      <c r="B604" s="16" t="s">
        <v>1610</v>
      </c>
      <c r="C604" s="16" t="s">
        <v>1611</v>
      </c>
      <c r="D604" s="16" t="s">
        <v>89</v>
      </c>
      <c r="E604" s="16" t="s">
        <v>508</v>
      </c>
      <c r="F604" s="16" t="s">
        <v>509</v>
      </c>
      <c r="G604" s="16" t="s">
        <v>1619</v>
      </c>
      <c r="H604" s="16" t="s">
        <v>1622</v>
      </c>
      <c r="I604" s="16" t="s">
        <v>1623</v>
      </c>
      <c r="J604" s="16" t="s">
        <v>23</v>
      </c>
      <c r="K604" s="16"/>
      <c r="L604" s="16" t="s">
        <v>368</v>
      </c>
      <c r="M604" s="16" t="s">
        <v>145</v>
      </c>
      <c r="N604" s="16" t="s">
        <v>25</v>
      </c>
      <c r="O604" s="16" t="s">
        <v>146</v>
      </c>
      <c r="P604" s="16" t="s">
        <v>423</v>
      </c>
      <c r="Q604" s="91">
        <f>_xlfn.XLOOKUP(H604,Tasques!H:H,Tasques!Q:Q)</f>
        <v>300</v>
      </c>
      <c r="R604" s="6"/>
    </row>
    <row r="605" spans="1:18" ht="19.95" customHeight="1" x14ac:dyDescent="0.3">
      <c r="A605" s="3" t="s">
        <v>61</v>
      </c>
      <c r="B605" s="16" t="s">
        <v>1610</v>
      </c>
      <c r="C605" s="16" t="s">
        <v>1611</v>
      </c>
      <c r="D605" s="16" t="s">
        <v>89</v>
      </c>
      <c r="E605" s="16" t="s">
        <v>508</v>
      </c>
      <c r="F605" s="16" t="s">
        <v>509</v>
      </c>
      <c r="G605" s="16" t="s">
        <v>1619</v>
      </c>
      <c r="H605" s="16" t="s">
        <v>1624</v>
      </c>
      <c r="I605" s="16" t="s">
        <v>1625</v>
      </c>
      <c r="J605" s="16" t="s">
        <v>23</v>
      </c>
      <c r="K605" s="16"/>
      <c r="L605" s="16" t="s">
        <v>368</v>
      </c>
      <c r="M605" s="16" t="s">
        <v>145</v>
      </c>
      <c r="N605" s="16" t="s">
        <v>25</v>
      </c>
      <c r="O605" s="16" t="s">
        <v>146</v>
      </c>
      <c r="P605" s="16" t="s">
        <v>423</v>
      </c>
      <c r="Q605" s="91">
        <f>_xlfn.XLOOKUP(H605,Tasques!H:H,Tasques!Q:Q)</f>
        <v>300</v>
      </c>
      <c r="R605" s="6"/>
    </row>
    <row r="606" spans="1:18" ht="19.95" customHeight="1" x14ac:dyDescent="0.3">
      <c r="A606" s="3" t="s">
        <v>61</v>
      </c>
      <c r="B606" s="16" t="s">
        <v>1610</v>
      </c>
      <c r="C606" s="16" t="s">
        <v>1611</v>
      </c>
      <c r="D606" s="16" t="s">
        <v>89</v>
      </c>
      <c r="E606" s="16" t="s">
        <v>508</v>
      </c>
      <c r="F606" s="16" t="s">
        <v>509</v>
      </c>
      <c r="G606" s="16" t="s">
        <v>1619</v>
      </c>
      <c r="H606" s="16" t="s">
        <v>1626</v>
      </c>
      <c r="I606" s="16" t="s">
        <v>1627</v>
      </c>
      <c r="J606" s="16" t="s">
        <v>23</v>
      </c>
      <c r="K606" s="16"/>
      <c r="L606" s="16" t="s">
        <v>368</v>
      </c>
      <c r="M606" s="16" t="s">
        <v>145</v>
      </c>
      <c r="N606" s="16" t="s">
        <v>25</v>
      </c>
      <c r="O606" s="16" t="s">
        <v>146</v>
      </c>
      <c r="P606" s="16" t="s">
        <v>423</v>
      </c>
      <c r="Q606" s="91">
        <f>_xlfn.XLOOKUP(H606,Tasques!H:H,Tasques!Q:Q)</f>
        <v>300</v>
      </c>
      <c r="R606" s="6"/>
    </row>
    <row r="607" spans="1:18" ht="19.95" customHeight="1" x14ac:dyDescent="0.3">
      <c r="A607" s="3" t="s">
        <v>61</v>
      </c>
      <c r="B607" s="16" t="s">
        <v>1610</v>
      </c>
      <c r="C607" s="16" t="s">
        <v>1611</v>
      </c>
      <c r="D607" s="16" t="s">
        <v>89</v>
      </c>
      <c r="E607" s="16" t="s">
        <v>508</v>
      </c>
      <c r="F607" s="16" t="s">
        <v>509</v>
      </c>
      <c r="G607" s="16" t="s">
        <v>1619</v>
      </c>
      <c r="H607" s="16" t="s">
        <v>1628</v>
      </c>
      <c r="I607" s="16" t="s">
        <v>1629</v>
      </c>
      <c r="J607" s="16" t="s">
        <v>23</v>
      </c>
      <c r="K607" s="16"/>
      <c r="L607" s="16" t="s">
        <v>368</v>
      </c>
      <c r="M607" s="16" t="s">
        <v>145</v>
      </c>
      <c r="N607" s="16" t="s">
        <v>25</v>
      </c>
      <c r="O607" s="16" t="s">
        <v>146</v>
      </c>
      <c r="P607" s="16" t="s">
        <v>423</v>
      </c>
      <c r="Q607" s="91">
        <f>_xlfn.XLOOKUP(H607,Tasques!H:H,Tasques!Q:Q)</f>
        <v>300</v>
      </c>
      <c r="R607" s="6"/>
    </row>
    <row r="608" spans="1:18" ht="19.95" customHeight="1" x14ac:dyDescent="0.3">
      <c r="A608" s="3" t="s">
        <v>61</v>
      </c>
      <c r="B608" s="16" t="s">
        <v>1610</v>
      </c>
      <c r="C608" s="16" t="s">
        <v>1611</v>
      </c>
      <c r="D608" s="16" t="s">
        <v>89</v>
      </c>
      <c r="E608" s="16" t="s">
        <v>508</v>
      </c>
      <c r="F608" s="16" t="s">
        <v>509</v>
      </c>
      <c r="G608" s="16" t="s">
        <v>1619</v>
      </c>
      <c r="H608" s="16" t="s">
        <v>1630</v>
      </c>
      <c r="I608" s="16" t="s">
        <v>1631</v>
      </c>
      <c r="J608" s="16" t="s">
        <v>23</v>
      </c>
      <c r="K608" s="16"/>
      <c r="L608" s="16" t="s">
        <v>368</v>
      </c>
      <c r="M608" s="16" t="s">
        <v>145</v>
      </c>
      <c r="N608" s="16" t="s">
        <v>25</v>
      </c>
      <c r="O608" s="16" t="s">
        <v>146</v>
      </c>
      <c r="P608" s="16" t="s">
        <v>423</v>
      </c>
      <c r="Q608" s="91">
        <f>_xlfn.XLOOKUP(H608,Tasques!H:H,Tasques!Q:Q)</f>
        <v>300</v>
      </c>
      <c r="R608" s="6"/>
    </row>
    <row r="609" spans="1:18" ht="19.95" customHeight="1" x14ac:dyDescent="0.3">
      <c r="A609" s="3" t="s">
        <v>61</v>
      </c>
      <c r="B609" s="16" t="s">
        <v>1610</v>
      </c>
      <c r="C609" s="16" t="s">
        <v>1611</v>
      </c>
      <c r="D609" s="16" t="s">
        <v>89</v>
      </c>
      <c r="E609" s="16" t="s">
        <v>508</v>
      </c>
      <c r="F609" s="16" t="s">
        <v>509</v>
      </c>
      <c r="G609" s="16" t="s">
        <v>1632</v>
      </c>
      <c r="H609" s="16" t="s">
        <v>1633</v>
      </c>
      <c r="I609" s="16" t="s">
        <v>1634</v>
      </c>
      <c r="J609" s="16" t="s">
        <v>23</v>
      </c>
      <c r="K609" s="16"/>
      <c r="L609" s="16" t="s">
        <v>368</v>
      </c>
      <c r="M609" s="16" t="s">
        <v>145</v>
      </c>
      <c r="N609" s="16" t="s">
        <v>25</v>
      </c>
      <c r="O609" s="16" t="s">
        <v>146</v>
      </c>
      <c r="P609" s="16" t="s">
        <v>423</v>
      </c>
      <c r="Q609" s="91">
        <f>_xlfn.XLOOKUP(H609,Tasques!H:H,Tasques!Q:Q)</f>
        <v>360</v>
      </c>
      <c r="R609" s="6"/>
    </row>
    <row r="610" spans="1:18" ht="19.95" customHeight="1" x14ac:dyDescent="0.3">
      <c r="A610" s="3" t="s">
        <v>61</v>
      </c>
      <c r="B610" s="16" t="s">
        <v>1610</v>
      </c>
      <c r="C610" s="16" t="s">
        <v>1611</v>
      </c>
      <c r="D610" s="16" t="s">
        <v>89</v>
      </c>
      <c r="E610" s="16" t="s">
        <v>647</v>
      </c>
      <c r="F610" s="16" t="s">
        <v>648</v>
      </c>
      <c r="G610" s="16" t="s">
        <v>1635</v>
      </c>
      <c r="H610" s="16" t="s">
        <v>1636</v>
      </c>
      <c r="I610" s="16" t="s">
        <v>1637</v>
      </c>
      <c r="J610" s="16" t="s">
        <v>23</v>
      </c>
      <c r="K610" s="16"/>
      <c r="L610" s="16" t="s">
        <v>368</v>
      </c>
      <c r="M610" s="16" t="s">
        <v>145</v>
      </c>
      <c r="N610" s="16" t="s">
        <v>25</v>
      </c>
      <c r="O610" s="16" t="s">
        <v>146</v>
      </c>
      <c r="P610" s="16" t="s">
        <v>423</v>
      </c>
      <c r="Q610" s="91">
        <f>_xlfn.XLOOKUP(H610,Tasques!H:H,Tasques!Q:Q)</f>
        <v>300</v>
      </c>
      <c r="R610" s="6"/>
    </row>
    <row r="611" spans="1:18" ht="19.95" customHeight="1" x14ac:dyDescent="0.3">
      <c r="A611" s="3" t="s">
        <v>61</v>
      </c>
      <c r="B611" s="16" t="s">
        <v>1610</v>
      </c>
      <c r="C611" s="16" t="s">
        <v>1611</v>
      </c>
      <c r="D611" s="16" t="s">
        <v>89</v>
      </c>
      <c r="E611" s="16" t="s">
        <v>647</v>
      </c>
      <c r="F611" s="16" t="s">
        <v>648</v>
      </c>
      <c r="G611" s="16" t="s">
        <v>1635</v>
      </c>
      <c r="H611" s="16" t="s">
        <v>1638</v>
      </c>
      <c r="I611" s="16" t="s">
        <v>1639</v>
      </c>
      <c r="J611" s="16" t="s">
        <v>23</v>
      </c>
      <c r="K611" s="16"/>
      <c r="L611" s="16" t="s">
        <v>368</v>
      </c>
      <c r="M611" s="16" t="s">
        <v>145</v>
      </c>
      <c r="N611" s="16" t="s">
        <v>25</v>
      </c>
      <c r="O611" s="16" t="s">
        <v>146</v>
      </c>
      <c r="P611" s="16" t="s">
        <v>423</v>
      </c>
      <c r="Q611" s="91">
        <f>_xlfn.XLOOKUP(H611,Tasques!H:H,Tasques!Q:Q)</f>
        <v>300</v>
      </c>
      <c r="R611" s="6"/>
    </row>
    <row r="612" spans="1:18" ht="19.95" customHeight="1" x14ac:dyDescent="0.3">
      <c r="A612" s="3" t="s">
        <v>61</v>
      </c>
      <c r="B612" s="16" t="s">
        <v>1610</v>
      </c>
      <c r="C612" s="16" t="s">
        <v>1611</v>
      </c>
      <c r="D612" s="16" t="s">
        <v>89</v>
      </c>
      <c r="E612" s="16" t="s">
        <v>647</v>
      </c>
      <c r="F612" s="16" t="s">
        <v>648</v>
      </c>
      <c r="G612" s="16" t="s">
        <v>1635</v>
      </c>
      <c r="H612" s="16" t="s">
        <v>1640</v>
      </c>
      <c r="I612" s="16" t="s">
        <v>1641</v>
      </c>
      <c r="J612" s="16" t="s">
        <v>23</v>
      </c>
      <c r="K612" s="16"/>
      <c r="L612" s="16" t="s">
        <v>368</v>
      </c>
      <c r="M612" s="16" t="s">
        <v>145</v>
      </c>
      <c r="N612" s="16" t="s">
        <v>25</v>
      </c>
      <c r="O612" s="16" t="s">
        <v>146</v>
      </c>
      <c r="P612" s="16" t="s">
        <v>423</v>
      </c>
      <c r="Q612" s="91">
        <f>_xlfn.XLOOKUP(H612,Tasques!H:H,Tasques!Q:Q)</f>
        <v>300</v>
      </c>
      <c r="R612" s="6"/>
    </row>
    <row r="613" spans="1:18" ht="19.95" customHeight="1" x14ac:dyDescent="0.3">
      <c r="A613" s="3" t="s">
        <v>61</v>
      </c>
      <c r="B613" s="16" t="s">
        <v>1610</v>
      </c>
      <c r="C613" s="16" t="s">
        <v>1611</v>
      </c>
      <c r="D613" s="16" t="s">
        <v>89</v>
      </c>
      <c r="E613" s="16" t="s">
        <v>1642</v>
      </c>
      <c r="F613" s="16" t="s">
        <v>1643</v>
      </c>
      <c r="G613" s="16" t="s">
        <v>1644</v>
      </c>
      <c r="H613" s="16" t="s">
        <v>1645</v>
      </c>
      <c r="I613" s="16" t="s">
        <v>1646</v>
      </c>
      <c r="J613" s="16" t="s">
        <v>23</v>
      </c>
      <c r="K613" s="16"/>
      <c r="L613" s="16" t="s">
        <v>368</v>
      </c>
      <c r="M613" s="16" t="s">
        <v>145</v>
      </c>
      <c r="N613" s="16" t="s">
        <v>25</v>
      </c>
      <c r="O613" s="16" t="s">
        <v>146</v>
      </c>
      <c r="P613" s="16" t="s">
        <v>423</v>
      </c>
      <c r="Q613" s="91">
        <f>_xlfn.XLOOKUP(H613,Tasques!H:H,Tasques!Q:Q)</f>
        <v>1200</v>
      </c>
      <c r="R613" s="6"/>
    </row>
    <row r="614" spans="1:18" ht="19.95" customHeight="1" x14ac:dyDescent="0.3">
      <c r="A614" s="3" t="s">
        <v>61</v>
      </c>
      <c r="B614" s="16" t="s">
        <v>1610</v>
      </c>
      <c r="C614" s="16" t="s">
        <v>1611</v>
      </c>
      <c r="D614" s="16" t="s">
        <v>89</v>
      </c>
      <c r="E614" s="16" t="s">
        <v>1647</v>
      </c>
      <c r="F614" s="16" t="s">
        <v>1648</v>
      </c>
      <c r="G614" s="16" t="s">
        <v>1649</v>
      </c>
      <c r="H614" s="16" t="s">
        <v>1650</v>
      </c>
      <c r="I614" s="16" t="s">
        <v>1651</v>
      </c>
      <c r="J614" s="16" t="s">
        <v>23</v>
      </c>
      <c r="K614" s="16"/>
      <c r="L614" s="16" t="s">
        <v>368</v>
      </c>
      <c r="M614" s="16" t="s">
        <v>145</v>
      </c>
      <c r="N614" s="16" t="s">
        <v>25</v>
      </c>
      <c r="O614" s="16" t="s">
        <v>146</v>
      </c>
      <c r="P614" s="16" t="s">
        <v>423</v>
      </c>
      <c r="Q614" s="91">
        <f>_xlfn.XLOOKUP(H614,Tasques!H:H,Tasques!Q:Q)</f>
        <v>300</v>
      </c>
      <c r="R614" s="6"/>
    </row>
    <row r="615" spans="1:18" ht="19.95" customHeight="1" x14ac:dyDescent="0.3">
      <c r="A615" s="3" t="s">
        <v>61</v>
      </c>
      <c r="B615" s="16" t="s">
        <v>1610</v>
      </c>
      <c r="C615" s="16" t="s">
        <v>1611</v>
      </c>
      <c r="D615" s="16" t="s">
        <v>89</v>
      </c>
      <c r="E615" s="16" t="s">
        <v>1647</v>
      </c>
      <c r="F615" s="16" t="s">
        <v>1648</v>
      </c>
      <c r="G615" s="16" t="s">
        <v>1649</v>
      </c>
      <c r="H615" s="16" t="s">
        <v>1652</v>
      </c>
      <c r="I615" s="16" t="s">
        <v>1653</v>
      </c>
      <c r="J615" s="16" t="s">
        <v>23</v>
      </c>
      <c r="K615" s="16"/>
      <c r="L615" s="16" t="s">
        <v>368</v>
      </c>
      <c r="M615" s="16" t="s">
        <v>145</v>
      </c>
      <c r="N615" s="16" t="s">
        <v>25</v>
      </c>
      <c r="O615" s="16" t="s">
        <v>146</v>
      </c>
      <c r="P615" s="16" t="s">
        <v>423</v>
      </c>
      <c r="Q615" s="91">
        <f>_xlfn.XLOOKUP(H615,Tasques!H:H,Tasques!Q:Q)</f>
        <v>300</v>
      </c>
      <c r="R615" s="6"/>
    </row>
    <row r="616" spans="1:18" ht="19.95" customHeight="1" x14ac:dyDescent="0.3">
      <c r="A616" s="3" t="s">
        <v>61</v>
      </c>
      <c r="B616" s="16" t="s">
        <v>1610</v>
      </c>
      <c r="C616" s="16" t="s">
        <v>1611</v>
      </c>
      <c r="D616" s="16" t="s">
        <v>89</v>
      </c>
      <c r="E616" s="16" t="s">
        <v>1647</v>
      </c>
      <c r="F616" s="16" t="s">
        <v>1648</v>
      </c>
      <c r="G616" s="16" t="s">
        <v>1649</v>
      </c>
      <c r="H616" s="16" t="s">
        <v>1654</v>
      </c>
      <c r="I616" s="16" t="s">
        <v>1655</v>
      </c>
      <c r="J616" s="16" t="s">
        <v>23</v>
      </c>
      <c r="K616" s="16"/>
      <c r="L616" s="16" t="s">
        <v>368</v>
      </c>
      <c r="M616" s="16" t="s">
        <v>145</v>
      </c>
      <c r="N616" s="16" t="s">
        <v>25</v>
      </c>
      <c r="O616" s="16" t="s">
        <v>146</v>
      </c>
      <c r="P616" s="16" t="s">
        <v>423</v>
      </c>
      <c r="Q616" s="91">
        <f>_xlfn.XLOOKUP(H616,Tasques!H:H,Tasques!Q:Q)</f>
        <v>300</v>
      </c>
      <c r="R616" s="6"/>
    </row>
    <row r="617" spans="1:18" ht="19.95" customHeight="1" x14ac:dyDescent="0.3">
      <c r="A617" s="3" t="s">
        <v>61</v>
      </c>
      <c r="B617" s="16" t="s">
        <v>1610</v>
      </c>
      <c r="C617" s="16" t="s">
        <v>1611</v>
      </c>
      <c r="D617" s="16" t="s">
        <v>89</v>
      </c>
      <c r="E617" s="16" t="s">
        <v>1647</v>
      </c>
      <c r="F617" s="16" t="s">
        <v>1648</v>
      </c>
      <c r="G617" s="16" t="s">
        <v>1649</v>
      </c>
      <c r="H617" s="16" t="s">
        <v>1656</v>
      </c>
      <c r="I617" s="16" t="s">
        <v>1657</v>
      </c>
      <c r="J617" s="16" t="s">
        <v>23</v>
      </c>
      <c r="K617" s="16"/>
      <c r="L617" s="16" t="s">
        <v>368</v>
      </c>
      <c r="M617" s="16" t="s">
        <v>145</v>
      </c>
      <c r="N617" s="16" t="s">
        <v>25</v>
      </c>
      <c r="O617" s="16" t="s">
        <v>146</v>
      </c>
      <c r="P617" s="16" t="s">
        <v>423</v>
      </c>
      <c r="Q617" s="91">
        <f>_xlfn.XLOOKUP(H617,Tasques!H:H,Tasques!Q:Q)</f>
        <v>300</v>
      </c>
      <c r="R617" s="6"/>
    </row>
    <row r="618" spans="1:18" ht="19.95" customHeight="1" x14ac:dyDescent="0.3">
      <c r="A618" s="3" t="s">
        <v>61</v>
      </c>
      <c r="B618" s="16" t="s">
        <v>1610</v>
      </c>
      <c r="C618" s="16" t="s">
        <v>1611</v>
      </c>
      <c r="D618" s="16" t="s">
        <v>89</v>
      </c>
      <c r="E618" s="16" t="s">
        <v>1647</v>
      </c>
      <c r="F618" s="16" t="s">
        <v>1648</v>
      </c>
      <c r="G618" s="16" t="s">
        <v>1649</v>
      </c>
      <c r="H618" s="16" t="s">
        <v>1658</v>
      </c>
      <c r="I618" s="16" t="s">
        <v>1659</v>
      </c>
      <c r="J618" s="16" t="s">
        <v>23</v>
      </c>
      <c r="K618" s="16"/>
      <c r="L618" s="16" t="s">
        <v>368</v>
      </c>
      <c r="M618" s="16" t="s">
        <v>145</v>
      </c>
      <c r="N618" s="16" t="s">
        <v>25</v>
      </c>
      <c r="O618" s="16" t="s">
        <v>146</v>
      </c>
      <c r="P618" s="16" t="s">
        <v>423</v>
      </c>
      <c r="Q618" s="91">
        <f>_xlfn.XLOOKUP(H618,Tasques!H:H,Tasques!Q:Q)</f>
        <v>300</v>
      </c>
      <c r="R618" s="6"/>
    </row>
    <row r="619" spans="1:18" ht="19.95" customHeight="1" x14ac:dyDescent="0.3">
      <c r="A619" s="3" t="s">
        <v>61</v>
      </c>
      <c r="B619" s="16" t="s">
        <v>1610</v>
      </c>
      <c r="C619" s="16" t="s">
        <v>1611</v>
      </c>
      <c r="D619" s="16" t="s">
        <v>89</v>
      </c>
      <c r="E619" s="16" t="s">
        <v>1647</v>
      </c>
      <c r="F619" s="16" t="s">
        <v>1648</v>
      </c>
      <c r="G619" s="16" t="s">
        <v>1649</v>
      </c>
      <c r="H619" s="16" t="s">
        <v>1660</v>
      </c>
      <c r="I619" s="16" t="s">
        <v>1661</v>
      </c>
      <c r="J619" s="16" t="s">
        <v>23</v>
      </c>
      <c r="K619" s="16"/>
      <c r="L619" s="16" t="s">
        <v>368</v>
      </c>
      <c r="M619" s="16" t="s">
        <v>145</v>
      </c>
      <c r="N619" s="16" t="s">
        <v>25</v>
      </c>
      <c r="O619" s="16" t="s">
        <v>146</v>
      </c>
      <c r="P619" s="16" t="s">
        <v>423</v>
      </c>
      <c r="Q619" s="91">
        <f>_xlfn.XLOOKUP(H619,Tasques!H:H,Tasques!Q:Q)</f>
        <v>300</v>
      </c>
      <c r="R619" s="6"/>
    </row>
    <row r="620" spans="1:18" ht="19.95" customHeight="1" x14ac:dyDescent="0.3">
      <c r="A620" s="3" t="s">
        <v>61</v>
      </c>
      <c r="B620" s="16" t="s">
        <v>1610</v>
      </c>
      <c r="C620" s="16" t="s">
        <v>1611</v>
      </c>
      <c r="D620" s="16" t="s">
        <v>89</v>
      </c>
      <c r="E620" s="16" t="s">
        <v>1647</v>
      </c>
      <c r="F620" s="16" t="s">
        <v>1648</v>
      </c>
      <c r="G620" s="16" t="s">
        <v>1649</v>
      </c>
      <c r="H620" s="16" t="s">
        <v>1662</v>
      </c>
      <c r="I620" s="16" t="s">
        <v>1663</v>
      </c>
      <c r="J620" s="16" t="s">
        <v>23</v>
      </c>
      <c r="K620" s="16"/>
      <c r="L620" s="16" t="s">
        <v>368</v>
      </c>
      <c r="M620" s="16" t="s">
        <v>145</v>
      </c>
      <c r="N620" s="16" t="s">
        <v>25</v>
      </c>
      <c r="O620" s="16" t="s">
        <v>146</v>
      </c>
      <c r="P620" s="16" t="s">
        <v>423</v>
      </c>
      <c r="Q620" s="91">
        <f>_xlfn.XLOOKUP(H620,Tasques!H:H,Tasques!Q:Q)</f>
        <v>300</v>
      </c>
      <c r="R620" s="6"/>
    </row>
    <row r="621" spans="1:18" ht="19.95" customHeight="1" x14ac:dyDescent="0.3">
      <c r="A621" s="3" t="s">
        <v>61</v>
      </c>
      <c r="B621" s="16" t="s">
        <v>1610</v>
      </c>
      <c r="C621" s="16" t="s">
        <v>1611</v>
      </c>
      <c r="D621" s="16" t="s">
        <v>89</v>
      </c>
      <c r="E621" s="16" t="s">
        <v>1647</v>
      </c>
      <c r="F621" s="16" t="s">
        <v>1648</v>
      </c>
      <c r="G621" s="16" t="s">
        <v>1649</v>
      </c>
      <c r="H621" s="16" t="s">
        <v>1664</v>
      </c>
      <c r="I621" s="16" t="s">
        <v>1665</v>
      </c>
      <c r="J621" s="16" t="s">
        <v>23</v>
      </c>
      <c r="K621" s="16"/>
      <c r="L621" s="16" t="s">
        <v>368</v>
      </c>
      <c r="M621" s="16" t="s">
        <v>145</v>
      </c>
      <c r="N621" s="16" t="s">
        <v>25</v>
      </c>
      <c r="O621" s="16" t="s">
        <v>146</v>
      </c>
      <c r="P621" s="16" t="s">
        <v>423</v>
      </c>
      <c r="Q621" s="91">
        <f>_xlfn.XLOOKUP(H621,Tasques!H:H,Tasques!Q:Q)</f>
        <v>300</v>
      </c>
      <c r="R621" s="6"/>
    </row>
    <row r="622" spans="1:18" ht="19.95" customHeight="1" x14ac:dyDescent="0.3">
      <c r="A622" s="3" t="s">
        <v>61</v>
      </c>
      <c r="B622" s="16" t="s">
        <v>1610</v>
      </c>
      <c r="C622" s="16" t="s">
        <v>1611</v>
      </c>
      <c r="D622" s="16" t="s">
        <v>89</v>
      </c>
      <c r="E622" s="16" t="s">
        <v>1647</v>
      </c>
      <c r="F622" s="16" t="s">
        <v>1648</v>
      </c>
      <c r="G622" s="16" t="s">
        <v>1649</v>
      </c>
      <c r="H622" s="16" t="s">
        <v>1666</v>
      </c>
      <c r="I622" s="16" t="s">
        <v>1667</v>
      </c>
      <c r="J622" s="16" t="s">
        <v>23</v>
      </c>
      <c r="K622" s="16"/>
      <c r="L622" s="16" t="s">
        <v>368</v>
      </c>
      <c r="M622" s="16" t="s">
        <v>145</v>
      </c>
      <c r="N622" s="16" t="s">
        <v>25</v>
      </c>
      <c r="O622" s="16" t="s">
        <v>146</v>
      </c>
      <c r="P622" s="16" t="s">
        <v>423</v>
      </c>
      <c r="Q622" s="91">
        <f>_xlfn.XLOOKUP(H622,Tasques!H:H,Tasques!Q:Q)</f>
        <v>300</v>
      </c>
      <c r="R622" s="6"/>
    </row>
    <row r="623" spans="1:18" ht="19.95" customHeight="1" x14ac:dyDescent="0.3">
      <c r="A623" s="9" t="s">
        <v>61</v>
      </c>
      <c r="B623" s="21" t="s">
        <v>1668</v>
      </c>
      <c r="C623" s="21" t="s">
        <v>1669</v>
      </c>
      <c r="D623" s="21" t="s">
        <v>89</v>
      </c>
      <c r="E623" s="21" t="s">
        <v>1670</v>
      </c>
      <c r="F623" s="21" t="s">
        <v>1671</v>
      </c>
      <c r="G623" s="21" t="s">
        <v>1672</v>
      </c>
      <c r="H623" s="21" t="s">
        <v>1673</v>
      </c>
      <c r="I623" s="21" t="s">
        <v>1674</v>
      </c>
      <c r="J623" s="21" t="s">
        <v>167</v>
      </c>
      <c r="K623" s="21" t="s">
        <v>1675</v>
      </c>
      <c r="L623" s="21" t="s">
        <v>70</v>
      </c>
      <c r="M623" s="21" t="s">
        <v>145</v>
      </c>
      <c r="N623" s="21" t="s">
        <v>25</v>
      </c>
      <c r="O623" s="21" t="s">
        <v>146</v>
      </c>
      <c r="P623" s="21" t="s">
        <v>423</v>
      </c>
      <c r="Q623" s="92">
        <f>_xlfn.XLOOKUP(H623,Tasques!H:H,Tasques!Q:Q)</f>
        <v>160</v>
      </c>
      <c r="R623" s="10"/>
    </row>
    <row r="624" spans="1:18" ht="19.95" customHeight="1" x14ac:dyDescent="0.3">
      <c r="A624" s="9" t="s">
        <v>61</v>
      </c>
      <c r="B624" s="21" t="s">
        <v>1668</v>
      </c>
      <c r="C624" s="21" t="s">
        <v>1669</v>
      </c>
      <c r="D624" s="21" t="s">
        <v>89</v>
      </c>
      <c r="E624" s="21" t="s">
        <v>1670</v>
      </c>
      <c r="F624" s="21" t="s">
        <v>1671</v>
      </c>
      <c r="G624" s="21" t="s">
        <v>1672</v>
      </c>
      <c r="H624" s="21" t="s">
        <v>1676</v>
      </c>
      <c r="I624" s="21" t="s">
        <v>1677</v>
      </c>
      <c r="J624" s="21" t="s">
        <v>23</v>
      </c>
      <c r="K624" s="21"/>
      <c r="L624" s="21" t="s">
        <v>70</v>
      </c>
      <c r="M624" s="21" t="s">
        <v>145</v>
      </c>
      <c r="N624" s="21" t="s">
        <v>25</v>
      </c>
      <c r="O624" s="21" t="s">
        <v>146</v>
      </c>
      <c r="P624" s="21" t="s">
        <v>423</v>
      </c>
      <c r="Q624" s="92">
        <f>_xlfn.XLOOKUP(H624,Tasques!H:H,Tasques!Q:Q)</f>
        <v>160</v>
      </c>
      <c r="R624" s="10"/>
    </row>
    <row r="625" spans="1:18" ht="19.95" customHeight="1" x14ac:dyDescent="0.3">
      <c r="A625" s="9" t="s">
        <v>61</v>
      </c>
      <c r="B625" s="21" t="s">
        <v>1668</v>
      </c>
      <c r="C625" s="21" t="s">
        <v>1669</v>
      </c>
      <c r="D625" s="21" t="s">
        <v>89</v>
      </c>
      <c r="E625" s="21" t="s">
        <v>1670</v>
      </c>
      <c r="F625" s="21" t="s">
        <v>1671</v>
      </c>
      <c r="G625" s="21" t="s">
        <v>1672</v>
      </c>
      <c r="H625" s="21" t="s">
        <v>1678</v>
      </c>
      <c r="I625" s="21" t="s">
        <v>1679</v>
      </c>
      <c r="J625" s="21" t="s">
        <v>23</v>
      </c>
      <c r="K625" s="21"/>
      <c r="L625" s="21" t="s">
        <v>70</v>
      </c>
      <c r="M625" s="21" t="s">
        <v>145</v>
      </c>
      <c r="N625" s="21" t="s">
        <v>25</v>
      </c>
      <c r="O625" s="21" t="s">
        <v>146</v>
      </c>
      <c r="P625" s="21" t="s">
        <v>423</v>
      </c>
      <c r="Q625" s="92">
        <f>_xlfn.XLOOKUP(H625,Tasques!H:H,Tasques!Q:Q)</f>
        <v>160</v>
      </c>
      <c r="R625" s="10"/>
    </row>
    <row r="626" spans="1:18" ht="19.95" customHeight="1" x14ac:dyDescent="0.3">
      <c r="A626" s="9" t="s">
        <v>61</v>
      </c>
      <c r="B626" s="21" t="s">
        <v>1668</v>
      </c>
      <c r="C626" s="21" t="s">
        <v>1669</v>
      </c>
      <c r="D626" s="21" t="s">
        <v>89</v>
      </c>
      <c r="E626" s="21" t="s">
        <v>1670</v>
      </c>
      <c r="F626" s="21" t="s">
        <v>1671</v>
      </c>
      <c r="G626" s="21" t="s">
        <v>1672</v>
      </c>
      <c r="H626" s="21" t="s">
        <v>1680</v>
      </c>
      <c r="I626" s="21" t="s">
        <v>1681</v>
      </c>
      <c r="J626" s="21" t="s">
        <v>23</v>
      </c>
      <c r="K626" s="21"/>
      <c r="L626" s="21" t="s">
        <v>70</v>
      </c>
      <c r="M626" s="21" t="s">
        <v>145</v>
      </c>
      <c r="N626" s="21" t="s">
        <v>25</v>
      </c>
      <c r="O626" s="21" t="s">
        <v>146</v>
      </c>
      <c r="P626" s="21" t="s">
        <v>423</v>
      </c>
      <c r="Q626" s="92">
        <f>_xlfn.XLOOKUP(H626,Tasques!H:H,Tasques!Q:Q)</f>
        <v>160</v>
      </c>
      <c r="R626" s="10"/>
    </row>
    <row r="627" spans="1:18" ht="19.95" customHeight="1" x14ac:dyDescent="0.3">
      <c r="A627" s="9" t="s">
        <v>61</v>
      </c>
      <c r="B627" s="21" t="s">
        <v>1668</v>
      </c>
      <c r="C627" s="21" t="s">
        <v>1669</v>
      </c>
      <c r="D627" s="21" t="s">
        <v>89</v>
      </c>
      <c r="E627" s="21" t="s">
        <v>1670</v>
      </c>
      <c r="F627" s="21" t="s">
        <v>1671</v>
      </c>
      <c r="G627" s="21" t="s">
        <v>1672</v>
      </c>
      <c r="H627" s="21" t="s">
        <v>1682</v>
      </c>
      <c r="I627" s="21" t="s">
        <v>1683</v>
      </c>
      <c r="J627" s="21" t="s">
        <v>23</v>
      </c>
      <c r="K627" s="21"/>
      <c r="L627" s="21" t="s">
        <v>70</v>
      </c>
      <c r="M627" s="21" t="s">
        <v>145</v>
      </c>
      <c r="N627" s="21" t="s">
        <v>25</v>
      </c>
      <c r="O627" s="21" t="s">
        <v>146</v>
      </c>
      <c r="P627" s="21" t="s">
        <v>423</v>
      </c>
      <c r="Q627" s="92">
        <f>_xlfn.XLOOKUP(H627,Tasques!H:H,Tasques!Q:Q)</f>
        <v>160</v>
      </c>
      <c r="R627" s="10"/>
    </row>
    <row r="628" spans="1:18" ht="19.95" customHeight="1" x14ac:dyDescent="0.3">
      <c r="A628" s="9" t="s">
        <v>61</v>
      </c>
      <c r="B628" s="21" t="s">
        <v>1668</v>
      </c>
      <c r="C628" s="21" t="s">
        <v>1669</v>
      </c>
      <c r="D628" s="21" t="s">
        <v>89</v>
      </c>
      <c r="E628" s="21" t="s">
        <v>1670</v>
      </c>
      <c r="F628" s="21" t="s">
        <v>1671</v>
      </c>
      <c r="G628" s="21" t="s">
        <v>1672</v>
      </c>
      <c r="H628" s="21" t="s">
        <v>1684</v>
      </c>
      <c r="I628" s="21" t="s">
        <v>1685</v>
      </c>
      <c r="J628" s="21" t="s">
        <v>23</v>
      </c>
      <c r="K628" s="21"/>
      <c r="L628" s="21" t="s">
        <v>70</v>
      </c>
      <c r="M628" s="21" t="s">
        <v>145</v>
      </c>
      <c r="N628" s="21" t="s">
        <v>25</v>
      </c>
      <c r="O628" s="21" t="s">
        <v>146</v>
      </c>
      <c r="P628" s="21" t="s">
        <v>423</v>
      </c>
      <c r="Q628" s="92">
        <f>_xlfn.XLOOKUP(H628,Tasques!H:H,Tasques!Q:Q)</f>
        <v>160</v>
      </c>
      <c r="R628" s="10"/>
    </row>
    <row r="629" spans="1:18" ht="19.95" customHeight="1" x14ac:dyDescent="0.3">
      <c r="A629" s="9" t="s">
        <v>61</v>
      </c>
      <c r="B629" s="21" t="s">
        <v>1668</v>
      </c>
      <c r="C629" s="21" t="s">
        <v>1669</v>
      </c>
      <c r="D629" s="21" t="s">
        <v>89</v>
      </c>
      <c r="E629" s="21" t="s">
        <v>1670</v>
      </c>
      <c r="F629" s="21" t="s">
        <v>1671</v>
      </c>
      <c r="G629" s="21" t="s">
        <v>1672</v>
      </c>
      <c r="H629" s="21" t="s">
        <v>1686</v>
      </c>
      <c r="I629" s="21" t="s">
        <v>1687</v>
      </c>
      <c r="J629" s="21" t="s">
        <v>23</v>
      </c>
      <c r="K629" s="21"/>
      <c r="L629" s="21" t="s">
        <v>70</v>
      </c>
      <c r="M629" s="21" t="s">
        <v>145</v>
      </c>
      <c r="N629" s="21" t="s">
        <v>25</v>
      </c>
      <c r="O629" s="21" t="s">
        <v>146</v>
      </c>
      <c r="P629" s="21" t="s">
        <v>423</v>
      </c>
      <c r="Q629" s="92">
        <f>_xlfn.XLOOKUP(H629,Tasques!H:H,Tasques!Q:Q)</f>
        <v>160</v>
      </c>
      <c r="R629" s="10"/>
    </row>
    <row r="630" spans="1:18" ht="19.95" customHeight="1" x14ac:dyDescent="0.3">
      <c r="A630" s="9" t="s">
        <v>61</v>
      </c>
      <c r="B630" s="21" t="s">
        <v>1668</v>
      </c>
      <c r="C630" s="21" t="s">
        <v>1669</v>
      </c>
      <c r="D630" s="21" t="s">
        <v>89</v>
      </c>
      <c r="E630" s="21" t="s">
        <v>1670</v>
      </c>
      <c r="F630" s="21" t="s">
        <v>1671</v>
      </c>
      <c r="G630" s="21" t="s">
        <v>1672</v>
      </c>
      <c r="H630" s="21" t="s">
        <v>1688</v>
      </c>
      <c r="I630" s="21" t="s">
        <v>1689</v>
      </c>
      <c r="J630" s="21" t="s">
        <v>23</v>
      </c>
      <c r="K630" s="21"/>
      <c r="L630" s="21" t="s">
        <v>70</v>
      </c>
      <c r="M630" s="21" t="s">
        <v>145</v>
      </c>
      <c r="N630" s="21" t="s">
        <v>25</v>
      </c>
      <c r="O630" s="21" t="s">
        <v>146</v>
      </c>
      <c r="P630" s="21" t="s">
        <v>423</v>
      </c>
      <c r="Q630" s="92">
        <f>_xlfn.XLOOKUP(H630,Tasques!H:H,Tasques!Q:Q)</f>
        <v>160</v>
      </c>
      <c r="R630" s="10"/>
    </row>
    <row r="631" spans="1:18" ht="19.95" customHeight="1" x14ac:dyDescent="0.3">
      <c r="A631" s="9" t="s">
        <v>61</v>
      </c>
      <c r="B631" s="21" t="s">
        <v>1668</v>
      </c>
      <c r="C631" s="21" t="s">
        <v>1669</v>
      </c>
      <c r="D631" s="21" t="s">
        <v>89</v>
      </c>
      <c r="E631" s="21" t="s">
        <v>1670</v>
      </c>
      <c r="F631" s="21" t="s">
        <v>1671</v>
      </c>
      <c r="G631" s="21" t="s">
        <v>1672</v>
      </c>
      <c r="H631" s="21" t="s">
        <v>1690</v>
      </c>
      <c r="I631" s="21" t="s">
        <v>1691</v>
      </c>
      <c r="J631" s="21" t="s">
        <v>23</v>
      </c>
      <c r="K631" s="21"/>
      <c r="L631" s="21" t="s">
        <v>70</v>
      </c>
      <c r="M631" s="21" t="s">
        <v>145</v>
      </c>
      <c r="N631" s="21" t="s">
        <v>25</v>
      </c>
      <c r="O631" s="21" t="s">
        <v>146</v>
      </c>
      <c r="P631" s="21" t="s">
        <v>423</v>
      </c>
      <c r="Q631" s="92">
        <f>_xlfn.XLOOKUP(H631,Tasques!H:H,Tasques!Q:Q)</f>
        <v>160</v>
      </c>
      <c r="R631" s="10"/>
    </row>
    <row r="632" spans="1:18" ht="19.95" customHeight="1" x14ac:dyDescent="0.3">
      <c r="A632" s="3" t="s">
        <v>61</v>
      </c>
      <c r="B632" s="16" t="s">
        <v>1692</v>
      </c>
      <c r="C632" s="16" t="s">
        <v>1693</v>
      </c>
      <c r="D632" s="16" t="s">
        <v>89</v>
      </c>
      <c r="E632" s="16" t="s">
        <v>417</v>
      </c>
      <c r="F632" s="16" t="s">
        <v>418</v>
      </c>
      <c r="G632" s="16" t="s">
        <v>1694</v>
      </c>
      <c r="H632" s="16" t="s">
        <v>1695</v>
      </c>
      <c r="I632" s="16" t="s">
        <v>1696</v>
      </c>
      <c r="J632" s="16" t="s">
        <v>23</v>
      </c>
      <c r="K632" s="16"/>
      <c r="L632" s="16" t="s">
        <v>412</v>
      </c>
      <c r="M632" s="16" t="s">
        <v>145</v>
      </c>
      <c r="N632" s="16" t="s">
        <v>25</v>
      </c>
      <c r="O632" s="16" t="s">
        <v>146</v>
      </c>
      <c r="P632" s="16" t="s">
        <v>423</v>
      </c>
      <c r="Q632" s="91">
        <f>_xlfn.XLOOKUP(H632,Tasques!H:H,Tasques!Q:Q)</f>
        <v>5400</v>
      </c>
      <c r="R632" s="6"/>
    </row>
    <row r="633" spans="1:18" ht="19.95" customHeight="1" x14ac:dyDescent="0.3">
      <c r="A633" s="3" t="s">
        <v>61</v>
      </c>
      <c r="B633" s="16" t="s">
        <v>1692</v>
      </c>
      <c r="C633" s="16" t="s">
        <v>1693</v>
      </c>
      <c r="D633" s="16" t="s">
        <v>89</v>
      </c>
      <c r="E633" s="16" t="s">
        <v>417</v>
      </c>
      <c r="F633" s="16" t="s">
        <v>418</v>
      </c>
      <c r="G633" s="16" t="s">
        <v>1694</v>
      </c>
      <c r="H633" s="16" t="s">
        <v>1697</v>
      </c>
      <c r="I633" s="16" t="s">
        <v>1698</v>
      </c>
      <c r="J633" s="16" t="s">
        <v>23</v>
      </c>
      <c r="K633" s="16"/>
      <c r="L633" s="16" t="s">
        <v>412</v>
      </c>
      <c r="M633" s="16" t="s">
        <v>145</v>
      </c>
      <c r="N633" s="16" t="s">
        <v>25</v>
      </c>
      <c r="O633" s="16" t="s">
        <v>146</v>
      </c>
      <c r="P633" s="16" t="s">
        <v>423</v>
      </c>
      <c r="Q633" s="91">
        <f>_xlfn.XLOOKUP(H633,Tasques!H:H,Tasques!Q:Q)</f>
        <v>5400</v>
      </c>
      <c r="R633" s="6"/>
    </row>
    <row r="634" spans="1:18" ht="19.95" customHeight="1" x14ac:dyDescent="0.3">
      <c r="A634" s="9" t="s">
        <v>61</v>
      </c>
      <c r="B634" s="21" t="s">
        <v>1699</v>
      </c>
      <c r="C634" s="21" t="s">
        <v>1700</v>
      </c>
      <c r="D634" s="21" t="s">
        <v>89</v>
      </c>
      <c r="E634" s="21" t="s">
        <v>90</v>
      </c>
      <c r="F634" s="21" t="s">
        <v>91</v>
      </c>
      <c r="G634" s="21" t="s">
        <v>1701</v>
      </c>
      <c r="H634" s="21" t="s">
        <v>1702</v>
      </c>
      <c r="I634" s="21" t="s">
        <v>1703</v>
      </c>
      <c r="J634" s="21" t="s">
        <v>23</v>
      </c>
      <c r="K634" s="21"/>
      <c r="L634" s="21" t="s">
        <v>120</v>
      </c>
      <c r="M634" s="21" t="s">
        <v>145</v>
      </c>
      <c r="N634" s="21" t="s">
        <v>25</v>
      </c>
      <c r="O634" s="21" t="s">
        <v>146</v>
      </c>
      <c r="P634" s="21" t="s">
        <v>423</v>
      </c>
      <c r="Q634" s="92">
        <f>_xlfn.XLOOKUP(H634,Tasques!H:H,Tasques!Q:Q)</f>
        <v>360</v>
      </c>
      <c r="R634" s="10"/>
    </row>
    <row r="635" spans="1:18" ht="19.95" customHeight="1" x14ac:dyDescent="0.3">
      <c r="A635" s="9" t="s">
        <v>61</v>
      </c>
      <c r="B635" s="21" t="s">
        <v>1699</v>
      </c>
      <c r="C635" s="21" t="s">
        <v>1700</v>
      </c>
      <c r="D635" s="21" t="s">
        <v>89</v>
      </c>
      <c r="E635" s="21" t="s">
        <v>90</v>
      </c>
      <c r="F635" s="21" t="s">
        <v>91</v>
      </c>
      <c r="G635" s="21" t="s">
        <v>1701</v>
      </c>
      <c r="H635" s="21" t="s">
        <v>1704</v>
      </c>
      <c r="I635" s="21" t="s">
        <v>1705</v>
      </c>
      <c r="J635" s="21" t="s">
        <v>23</v>
      </c>
      <c r="K635" s="21"/>
      <c r="L635" s="21" t="s">
        <v>120</v>
      </c>
      <c r="M635" s="21" t="s">
        <v>145</v>
      </c>
      <c r="N635" s="21" t="s">
        <v>25</v>
      </c>
      <c r="O635" s="21" t="s">
        <v>146</v>
      </c>
      <c r="P635" s="21" t="s">
        <v>423</v>
      </c>
      <c r="Q635" s="92">
        <f>_xlfn.XLOOKUP(H635,Tasques!H:H,Tasques!Q:Q)</f>
        <v>360</v>
      </c>
      <c r="R635" s="10"/>
    </row>
    <row r="636" spans="1:18" ht="19.95" customHeight="1" x14ac:dyDescent="0.3">
      <c r="A636" s="9" t="s">
        <v>61</v>
      </c>
      <c r="B636" s="21" t="s">
        <v>1699</v>
      </c>
      <c r="C636" s="21" t="s">
        <v>1700</v>
      </c>
      <c r="D636" s="21" t="s">
        <v>89</v>
      </c>
      <c r="E636" s="21" t="s">
        <v>90</v>
      </c>
      <c r="F636" s="21" t="s">
        <v>91</v>
      </c>
      <c r="G636" s="21" t="s">
        <v>1701</v>
      </c>
      <c r="H636" s="21" t="s">
        <v>1706</v>
      </c>
      <c r="I636" s="21" t="s">
        <v>1707</v>
      </c>
      <c r="J636" s="21" t="s">
        <v>23</v>
      </c>
      <c r="K636" s="21"/>
      <c r="L636" s="21" t="s">
        <v>120</v>
      </c>
      <c r="M636" s="21" t="s">
        <v>145</v>
      </c>
      <c r="N636" s="21" t="s">
        <v>25</v>
      </c>
      <c r="O636" s="21" t="s">
        <v>146</v>
      </c>
      <c r="P636" s="21" t="s">
        <v>423</v>
      </c>
      <c r="Q636" s="92">
        <f>_xlfn.XLOOKUP(H636,Tasques!H:H,Tasques!Q:Q)</f>
        <v>360</v>
      </c>
      <c r="R636" s="10"/>
    </row>
    <row r="637" spans="1:18" ht="19.95" customHeight="1" x14ac:dyDescent="0.3">
      <c r="A637" s="9" t="s">
        <v>61</v>
      </c>
      <c r="B637" s="21" t="s">
        <v>1699</v>
      </c>
      <c r="C637" s="21" t="s">
        <v>1700</v>
      </c>
      <c r="D637" s="21" t="s">
        <v>89</v>
      </c>
      <c r="E637" s="21" t="s">
        <v>90</v>
      </c>
      <c r="F637" s="21" t="s">
        <v>91</v>
      </c>
      <c r="G637" s="21" t="s">
        <v>1701</v>
      </c>
      <c r="H637" s="21" t="s">
        <v>1708</v>
      </c>
      <c r="I637" s="21" t="s">
        <v>1593</v>
      </c>
      <c r="J637" s="21" t="s">
        <v>23</v>
      </c>
      <c r="K637" s="21"/>
      <c r="L637" s="21" t="s">
        <v>120</v>
      </c>
      <c r="M637" s="21" t="s">
        <v>145</v>
      </c>
      <c r="N637" s="21" t="s">
        <v>25</v>
      </c>
      <c r="O637" s="21" t="s">
        <v>146</v>
      </c>
      <c r="P637" s="21" t="s">
        <v>423</v>
      </c>
      <c r="Q637" s="92">
        <f>_xlfn.XLOOKUP(H637,Tasques!H:H,Tasques!Q:Q)</f>
        <v>360</v>
      </c>
      <c r="R637" s="10"/>
    </row>
    <row r="638" spans="1:18" ht="19.95" customHeight="1" x14ac:dyDescent="0.3">
      <c r="A638" s="9" t="s">
        <v>61</v>
      </c>
      <c r="B638" s="21" t="s">
        <v>1699</v>
      </c>
      <c r="C638" s="21" t="s">
        <v>1700</v>
      </c>
      <c r="D638" s="21" t="s">
        <v>89</v>
      </c>
      <c r="E638" s="21" t="s">
        <v>90</v>
      </c>
      <c r="F638" s="21" t="s">
        <v>91</v>
      </c>
      <c r="G638" s="21" t="s">
        <v>1701</v>
      </c>
      <c r="H638" s="21" t="s">
        <v>1709</v>
      </c>
      <c r="I638" s="21" t="s">
        <v>1595</v>
      </c>
      <c r="J638" s="21" t="s">
        <v>23</v>
      </c>
      <c r="K638" s="21"/>
      <c r="L638" s="21" t="s">
        <v>120</v>
      </c>
      <c r="M638" s="21" t="s">
        <v>145</v>
      </c>
      <c r="N638" s="21" t="s">
        <v>25</v>
      </c>
      <c r="O638" s="21" t="s">
        <v>146</v>
      </c>
      <c r="P638" s="21" t="s">
        <v>423</v>
      </c>
      <c r="Q638" s="92">
        <f>_xlfn.XLOOKUP(H638,Tasques!H:H,Tasques!Q:Q)</f>
        <v>360</v>
      </c>
      <c r="R638" s="10"/>
    </row>
    <row r="639" spans="1:18" ht="19.95" customHeight="1" x14ac:dyDescent="0.3">
      <c r="A639" s="9" t="s">
        <v>61</v>
      </c>
      <c r="B639" s="21" t="s">
        <v>1699</v>
      </c>
      <c r="C639" s="21" t="s">
        <v>1700</v>
      </c>
      <c r="D639" s="21" t="s">
        <v>89</v>
      </c>
      <c r="E639" s="21" t="s">
        <v>508</v>
      </c>
      <c r="F639" s="21" t="s">
        <v>509</v>
      </c>
      <c r="G639" s="21" t="s">
        <v>1710</v>
      </c>
      <c r="H639" s="21" t="s">
        <v>1711</v>
      </c>
      <c r="I639" s="21" t="s">
        <v>1712</v>
      </c>
      <c r="J639" s="21" t="s">
        <v>23</v>
      </c>
      <c r="K639" s="21"/>
      <c r="L639" s="21" t="s">
        <v>120</v>
      </c>
      <c r="M639" s="21" t="s">
        <v>145</v>
      </c>
      <c r="N639" s="21" t="s">
        <v>25</v>
      </c>
      <c r="O639" s="21" t="s">
        <v>146</v>
      </c>
      <c r="P639" s="21" t="s">
        <v>423</v>
      </c>
      <c r="Q639" s="92">
        <f>_xlfn.XLOOKUP(H639,Tasques!H:H,Tasques!Q:Q)</f>
        <v>300</v>
      </c>
      <c r="R639" s="10"/>
    </row>
    <row r="640" spans="1:18" ht="19.95" customHeight="1" x14ac:dyDescent="0.3">
      <c r="A640" s="9" t="s">
        <v>61</v>
      </c>
      <c r="B640" s="21" t="s">
        <v>1699</v>
      </c>
      <c r="C640" s="21" t="s">
        <v>1700</v>
      </c>
      <c r="D640" s="21" t="s">
        <v>89</v>
      </c>
      <c r="E640" s="21" t="s">
        <v>508</v>
      </c>
      <c r="F640" s="21" t="s">
        <v>509</v>
      </c>
      <c r="G640" s="21" t="s">
        <v>1710</v>
      </c>
      <c r="H640" s="21" t="s">
        <v>1713</v>
      </c>
      <c r="I640" s="21" t="s">
        <v>1714</v>
      </c>
      <c r="J640" s="21" t="s">
        <v>23</v>
      </c>
      <c r="K640" s="21"/>
      <c r="L640" s="21" t="s">
        <v>120</v>
      </c>
      <c r="M640" s="21" t="s">
        <v>145</v>
      </c>
      <c r="N640" s="21" t="s">
        <v>25</v>
      </c>
      <c r="O640" s="21" t="s">
        <v>146</v>
      </c>
      <c r="P640" s="21" t="s">
        <v>423</v>
      </c>
      <c r="Q640" s="92">
        <f>_xlfn.XLOOKUP(H640,Tasques!H:H,Tasques!Q:Q)</f>
        <v>300</v>
      </c>
      <c r="R640" s="10"/>
    </row>
    <row r="641" spans="1:18" ht="19.95" customHeight="1" x14ac:dyDescent="0.3">
      <c r="A641" s="9" t="s">
        <v>61</v>
      </c>
      <c r="B641" s="21" t="s">
        <v>1699</v>
      </c>
      <c r="C641" s="21" t="s">
        <v>1700</v>
      </c>
      <c r="D641" s="21" t="s">
        <v>89</v>
      </c>
      <c r="E641" s="21" t="s">
        <v>508</v>
      </c>
      <c r="F641" s="21" t="s">
        <v>509</v>
      </c>
      <c r="G641" s="21" t="s">
        <v>1710</v>
      </c>
      <c r="H641" s="21" t="s">
        <v>1715</v>
      </c>
      <c r="I641" s="21" t="s">
        <v>1716</v>
      </c>
      <c r="J641" s="21" t="s">
        <v>23</v>
      </c>
      <c r="K641" s="21"/>
      <c r="L641" s="21" t="s">
        <v>120</v>
      </c>
      <c r="M641" s="21" t="s">
        <v>145</v>
      </c>
      <c r="N641" s="21" t="s">
        <v>25</v>
      </c>
      <c r="O641" s="21" t="s">
        <v>146</v>
      </c>
      <c r="P641" s="21" t="s">
        <v>423</v>
      </c>
      <c r="Q641" s="92">
        <f>_xlfn.XLOOKUP(H641,Tasques!H:H,Tasques!Q:Q)</f>
        <v>300</v>
      </c>
      <c r="R641" s="10"/>
    </row>
    <row r="642" spans="1:18" ht="19.95" customHeight="1" x14ac:dyDescent="0.3">
      <c r="A642" s="9" t="s">
        <v>61</v>
      </c>
      <c r="B642" s="21" t="s">
        <v>1699</v>
      </c>
      <c r="C642" s="21" t="s">
        <v>1700</v>
      </c>
      <c r="D642" s="21" t="s">
        <v>89</v>
      </c>
      <c r="E642" s="21" t="s">
        <v>508</v>
      </c>
      <c r="F642" s="21" t="s">
        <v>509</v>
      </c>
      <c r="G642" s="21" t="s">
        <v>1710</v>
      </c>
      <c r="H642" s="21" t="s">
        <v>1717</v>
      </c>
      <c r="I642" s="21" t="s">
        <v>1718</v>
      </c>
      <c r="J642" s="21" t="s">
        <v>23</v>
      </c>
      <c r="K642" s="21"/>
      <c r="L642" s="21" t="s">
        <v>120</v>
      </c>
      <c r="M642" s="21" t="s">
        <v>145</v>
      </c>
      <c r="N642" s="21" t="s">
        <v>25</v>
      </c>
      <c r="O642" s="21" t="s">
        <v>146</v>
      </c>
      <c r="P642" s="21" t="s">
        <v>423</v>
      </c>
      <c r="Q642" s="92">
        <f>_xlfn.XLOOKUP(H642,Tasques!H:H,Tasques!Q:Q)</f>
        <v>300</v>
      </c>
      <c r="R642" s="10"/>
    </row>
    <row r="643" spans="1:18" ht="19.95" customHeight="1" x14ac:dyDescent="0.3">
      <c r="A643" s="9" t="s">
        <v>61</v>
      </c>
      <c r="B643" s="21" t="s">
        <v>1699</v>
      </c>
      <c r="C643" s="21" t="s">
        <v>1700</v>
      </c>
      <c r="D643" s="21" t="s">
        <v>89</v>
      </c>
      <c r="E643" s="21" t="s">
        <v>508</v>
      </c>
      <c r="F643" s="21" t="s">
        <v>509</v>
      </c>
      <c r="G643" s="21" t="s">
        <v>1710</v>
      </c>
      <c r="H643" s="21" t="s">
        <v>1719</v>
      </c>
      <c r="I643" s="21" t="s">
        <v>1720</v>
      </c>
      <c r="J643" s="21" t="s">
        <v>23</v>
      </c>
      <c r="K643" s="21"/>
      <c r="L643" s="21" t="s">
        <v>120</v>
      </c>
      <c r="M643" s="21" t="s">
        <v>145</v>
      </c>
      <c r="N643" s="21" t="s">
        <v>25</v>
      </c>
      <c r="O643" s="21" t="s">
        <v>146</v>
      </c>
      <c r="P643" s="21" t="s">
        <v>423</v>
      </c>
      <c r="Q643" s="92">
        <f>_xlfn.XLOOKUP(H643,Tasques!H:H,Tasques!Q:Q)</f>
        <v>300</v>
      </c>
      <c r="R643" s="10"/>
    </row>
    <row r="644" spans="1:18" ht="19.95" customHeight="1" x14ac:dyDescent="0.3">
      <c r="A644" s="9" t="s">
        <v>61</v>
      </c>
      <c r="B644" s="21" t="s">
        <v>1699</v>
      </c>
      <c r="C644" s="21" t="s">
        <v>1700</v>
      </c>
      <c r="D644" s="21" t="s">
        <v>89</v>
      </c>
      <c r="E644" s="21" t="s">
        <v>508</v>
      </c>
      <c r="F644" s="21" t="s">
        <v>509</v>
      </c>
      <c r="G644" s="21" t="s">
        <v>1710</v>
      </c>
      <c r="H644" s="21" t="s">
        <v>1721</v>
      </c>
      <c r="I644" s="21" t="s">
        <v>1722</v>
      </c>
      <c r="J644" s="21" t="s">
        <v>23</v>
      </c>
      <c r="K644" s="21"/>
      <c r="L644" s="21" t="s">
        <v>120</v>
      </c>
      <c r="M644" s="21" t="s">
        <v>145</v>
      </c>
      <c r="N644" s="21" t="s">
        <v>25</v>
      </c>
      <c r="O644" s="21" t="s">
        <v>146</v>
      </c>
      <c r="P644" s="21" t="s">
        <v>423</v>
      </c>
      <c r="Q644" s="92">
        <f>_xlfn.XLOOKUP(H644,Tasques!H:H,Tasques!Q:Q)</f>
        <v>300</v>
      </c>
      <c r="R644" s="10"/>
    </row>
    <row r="645" spans="1:18" ht="19.95" customHeight="1" x14ac:dyDescent="0.3">
      <c r="A645" s="9" t="s">
        <v>61</v>
      </c>
      <c r="B645" s="21" t="s">
        <v>1699</v>
      </c>
      <c r="C645" s="21" t="s">
        <v>1700</v>
      </c>
      <c r="D645" s="21" t="s">
        <v>89</v>
      </c>
      <c r="E645" s="21" t="s">
        <v>508</v>
      </c>
      <c r="F645" s="21" t="s">
        <v>509</v>
      </c>
      <c r="G645" s="21" t="s">
        <v>1710</v>
      </c>
      <c r="H645" s="21" t="s">
        <v>1723</v>
      </c>
      <c r="I645" s="21" t="s">
        <v>1724</v>
      </c>
      <c r="J645" s="21" t="s">
        <v>23</v>
      </c>
      <c r="K645" s="21"/>
      <c r="L645" s="21" t="s">
        <v>120</v>
      </c>
      <c r="M645" s="21" t="s">
        <v>145</v>
      </c>
      <c r="N645" s="21" t="s">
        <v>25</v>
      </c>
      <c r="O645" s="21" t="s">
        <v>146</v>
      </c>
      <c r="P645" s="21" t="s">
        <v>423</v>
      </c>
      <c r="Q645" s="92">
        <f>_xlfn.XLOOKUP(H645,Tasques!H:H,Tasques!Q:Q)</f>
        <v>300</v>
      </c>
      <c r="R645" s="10"/>
    </row>
    <row r="646" spans="1:18" ht="19.95" customHeight="1" x14ac:dyDescent="0.3">
      <c r="A646" s="9" t="s">
        <v>61</v>
      </c>
      <c r="B646" s="21" t="s">
        <v>1699</v>
      </c>
      <c r="C646" s="21" t="s">
        <v>1700</v>
      </c>
      <c r="D646" s="21" t="s">
        <v>89</v>
      </c>
      <c r="E646" s="21" t="s">
        <v>508</v>
      </c>
      <c r="F646" s="21" t="s">
        <v>509</v>
      </c>
      <c r="G646" s="21" t="s">
        <v>1710</v>
      </c>
      <c r="H646" s="21" t="s">
        <v>1725</v>
      </c>
      <c r="I646" s="21" t="s">
        <v>1726</v>
      </c>
      <c r="J646" s="21" t="s">
        <v>23</v>
      </c>
      <c r="K646" s="21"/>
      <c r="L646" s="21" t="s">
        <v>120</v>
      </c>
      <c r="M646" s="21" t="s">
        <v>145</v>
      </c>
      <c r="N646" s="21" t="s">
        <v>25</v>
      </c>
      <c r="O646" s="21" t="s">
        <v>146</v>
      </c>
      <c r="P646" s="21" t="s">
        <v>423</v>
      </c>
      <c r="Q646" s="92">
        <f>_xlfn.XLOOKUP(H646,Tasques!H:H,Tasques!Q:Q)</f>
        <v>300</v>
      </c>
      <c r="R646" s="10"/>
    </row>
    <row r="647" spans="1:18" ht="19.95" customHeight="1" x14ac:dyDescent="0.3">
      <c r="A647" s="9" t="s">
        <v>61</v>
      </c>
      <c r="B647" s="21" t="s">
        <v>1699</v>
      </c>
      <c r="C647" s="21" t="s">
        <v>1700</v>
      </c>
      <c r="D647" s="21" t="s">
        <v>89</v>
      </c>
      <c r="E647" s="21" t="s">
        <v>508</v>
      </c>
      <c r="F647" s="21" t="s">
        <v>509</v>
      </c>
      <c r="G647" s="21" t="s">
        <v>1710</v>
      </c>
      <c r="H647" s="21" t="s">
        <v>1727</v>
      </c>
      <c r="I647" s="21" t="s">
        <v>1728</v>
      </c>
      <c r="J647" s="21" t="s">
        <v>23</v>
      </c>
      <c r="K647" s="21"/>
      <c r="L647" s="21" t="s">
        <v>120</v>
      </c>
      <c r="M647" s="21" t="s">
        <v>145</v>
      </c>
      <c r="N647" s="21" t="s">
        <v>25</v>
      </c>
      <c r="O647" s="21" t="s">
        <v>146</v>
      </c>
      <c r="P647" s="21" t="s">
        <v>423</v>
      </c>
      <c r="Q647" s="92">
        <f>_xlfn.XLOOKUP(H647,Tasques!H:H,Tasques!Q:Q)</f>
        <v>300</v>
      </c>
      <c r="R647" s="10"/>
    </row>
    <row r="648" spans="1:18" ht="19.95" customHeight="1" x14ac:dyDescent="0.3">
      <c r="A648" s="9" t="s">
        <v>61</v>
      </c>
      <c r="B648" s="21" t="s">
        <v>1699</v>
      </c>
      <c r="C648" s="21" t="s">
        <v>1700</v>
      </c>
      <c r="D648" s="21" t="s">
        <v>89</v>
      </c>
      <c r="E648" s="21" t="s">
        <v>508</v>
      </c>
      <c r="F648" s="21" t="s">
        <v>509</v>
      </c>
      <c r="G648" s="21" t="s">
        <v>1710</v>
      </c>
      <c r="H648" s="21" t="s">
        <v>1729</v>
      </c>
      <c r="I648" s="21" t="s">
        <v>1730</v>
      </c>
      <c r="J648" s="21" t="s">
        <v>23</v>
      </c>
      <c r="K648" s="21"/>
      <c r="L648" s="21" t="s">
        <v>120</v>
      </c>
      <c r="M648" s="21" t="s">
        <v>145</v>
      </c>
      <c r="N648" s="21" t="s">
        <v>25</v>
      </c>
      <c r="O648" s="21" t="s">
        <v>146</v>
      </c>
      <c r="P648" s="21" t="s">
        <v>423</v>
      </c>
      <c r="Q648" s="92">
        <f>_xlfn.XLOOKUP(H648,Tasques!H:H,Tasques!Q:Q)</f>
        <v>300</v>
      </c>
      <c r="R648" s="10"/>
    </row>
    <row r="649" spans="1:18" ht="19.95" customHeight="1" x14ac:dyDescent="0.3">
      <c r="A649" s="9" t="s">
        <v>61</v>
      </c>
      <c r="B649" s="21" t="s">
        <v>1699</v>
      </c>
      <c r="C649" s="21" t="s">
        <v>1700</v>
      </c>
      <c r="D649" s="21" t="s">
        <v>89</v>
      </c>
      <c r="E649" s="21" t="s">
        <v>508</v>
      </c>
      <c r="F649" s="21" t="s">
        <v>509</v>
      </c>
      <c r="G649" s="21" t="s">
        <v>1710</v>
      </c>
      <c r="H649" s="21" t="s">
        <v>1731</v>
      </c>
      <c r="I649" s="21" t="s">
        <v>1732</v>
      </c>
      <c r="J649" s="21" t="s">
        <v>23</v>
      </c>
      <c r="K649" s="21"/>
      <c r="L649" s="21" t="s">
        <v>120</v>
      </c>
      <c r="M649" s="21" t="s">
        <v>145</v>
      </c>
      <c r="N649" s="21" t="s">
        <v>25</v>
      </c>
      <c r="O649" s="21" t="s">
        <v>146</v>
      </c>
      <c r="P649" s="21" t="s">
        <v>423</v>
      </c>
      <c r="Q649" s="92">
        <f>_xlfn.XLOOKUP(H649,Tasques!H:H,Tasques!Q:Q)</f>
        <v>300</v>
      </c>
      <c r="R649" s="10"/>
    </row>
    <row r="650" spans="1:18" ht="19.95" customHeight="1" x14ac:dyDescent="0.3">
      <c r="A650" s="9" t="s">
        <v>61</v>
      </c>
      <c r="B650" s="21" t="s">
        <v>1699</v>
      </c>
      <c r="C650" s="21" t="s">
        <v>1700</v>
      </c>
      <c r="D650" s="21" t="s">
        <v>89</v>
      </c>
      <c r="E650" s="21" t="s">
        <v>508</v>
      </c>
      <c r="F650" s="21" t="s">
        <v>509</v>
      </c>
      <c r="G650" s="21" t="s">
        <v>1710</v>
      </c>
      <c r="H650" s="21" t="s">
        <v>1733</v>
      </c>
      <c r="I650" s="21" t="s">
        <v>237</v>
      </c>
      <c r="J650" s="21" t="s">
        <v>23</v>
      </c>
      <c r="K650" s="21"/>
      <c r="L650" s="21" t="s">
        <v>120</v>
      </c>
      <c r="M650" s="21" t="s">
        <v>145</v>
      </c>
      <c r="N650" s="21" t="s">
        <v>25</v>
      </c>
      <c r="O650" s="21" t="s">
        <v>146</v>
      </c>
      <c r="P650" s="21" t="s">
        <v>423</v>
      </c>
      <c r="Q650" s="92">
        <f>_xlfn.XLOOKUP(H650,Tasques!H:H,Tasques!Q:Q)</f>
        <v>300</v>
      </c>
      <c r="R650" s="10"/>
    </row>
    <row r="651" spans="1:18" ht="19.95" customHeight="1" x14ac:dyDescent="0.3">
      <c r="A651" s="9" t="s">
        <v>61</v>
      </c>
      <c r="B651" s="21" t="s">
        <v>1699</v>
      </c>
      <c r="C651" s="21" t="s">
        <v>1700</v>
      </c>
      <c r="D651" s="21" t="s">
        <v>89</v>
      </c>
      <c r="E651" s="21" t="s">
        <v>1642</v>
      </c>
      <c r="F651" s="21" t="s">
        <v>1643</v>
      </c>
      <c r="G651" s="21" t="s">
        <v>1734</v>
      </c>
      <c r="H651" s="21" t="s">
        <v>1735</v>
      </c>
      <c r="I651" s="21" t="s">
        <v>1077</v>
      </c>
      <c r="J651" s="21" t="s">
        <v>23</v>
      </c>
      <c r="K651" s="21"/>
      <c r="L651" s="21" t="s">
        <v>120</v>
      </c>
      <c r="M651" s="21" t="s">
        <v>145</v>
      </c>
      <c r="N651" s="21" t="s">
        <v>25</v>
      </c>
      <c r="O651" s="21" t="s">
        <v>146</v>
      </c>
      <c r="P651" s="21" t="s">
        <v>423</v>
      </c>
      <c r="Q651" s="92">
        <f>_xlfn.XLOOKUP(H651,Tasques!H:H,Tasques!Q:Q)</f>
        <v>600</v>
      </c>
      <c r="R651" s="10"/>
    </row>
    <row r="652" spans="1:18" ht="19.95" customHeight="1" x14ac:dyDescent="0.3">
      <c r="A652" s="9" t="s">
        <v>61</v>
      </c>
      <c r="B652" s="21" t="s">
        <v>1699</v>
      </c>
      <c r="C652" s="21" t="s">
        <v>1700</v>
      </c>
      <c r="D652" s="21" t="s">
        <v>89</v>
      </c>
      <c r="E652" s="21" t="s">
        <v>1642</v>
      </c>
      <c r="F652" s="21" t="s">
        <v>1643</v>
      </c>
      <c r="G652" s="21" t="s">
        <v>1734</v>
      </c>
      <c r="H652" s="21" t="s">
        <v>1736</v>
      </c>
      <c r="I652" s="21" t="s">
        <v>199</v>
      </c>
      <c r="J652" s="21" t="s">
        <v>23</v>
      </c>
      <c r="K652" s="21"/>
      <c r="L652" s="21" t="s">
        <v>120</v>
      </c>
      <c r="M652" s="21" t="s">
        <v>145</v>
      </c>
      <c r="N652" s="21" t="s">
        <v>25</v>
      </c>
      <c r="O652" s="21" t="s">
        <v>146</v>
      </c>
      <c r="P652" s="21" t="s">
        <v>423</v>
      </c>
      <c r="Q652" s="92">
        <f>_xlfn.XLOOKUP(H652,Tasques!H:H,Tasques!Q:Q)</f>
        <v>600</v>
      </c>
      <c r="R652" s="10"/>
    </row>
    <row r="653" spans="1:18" ht="19.95" customHeight="1" x14ac:dyDescent="0.3">
      <c r="A653" s="9" t="s">
        <v>61</v>
      </c>
      <c r="B653" s="21" t="s">
        <v>1699</v>
      </c>
      <c r="C653" s="21" t="s">
        <v>1700</v>
      </c>
      <c r="D653" s="21" t="s">
        <v>89</v>
      </c>
      <c r="E653" s="21" t="s">
        <v>1642</v>
      </c>
      <c r="F653" s="21" t="s">
        <v>1643</v>
      </c>
      <c r="G653" s="21" t="s">
        <v>1734</v>
      </c>
      <c r="H653" s="21" t="s">
        <v>1737</v>
      </c>
      <c r="I653" s="21" t="s">
        <v>1080</v>
      </c>
      <c r="J653" s="21" t="s">
        <v>23</v>
      </c>
      <c r="K653" s="21"/>
      <c r="L653" s="21" t="s">
        <v>120</v>
      </c>
      <c r="M653" s="21" t="s">
        <v>145</v>
      </c>
      <c r="N653" s="21" t="s">
        <v>25</v>
      </c>
      <c r="O653" s="21" t="s">
        <v>146</v>
      </c>
      <c r="P653" s="21" t="s">
        <v>423</v>
      </c>
      <c r="Q653" s="92">
        <f>_xlfn.XLOOKUP(H653,Tasques!H:H,Tasques!Q:Q)</f>
        <v>600</v>
      </c>
      <c r="R653" s="10"/>
    </row>
    <row r="654" spans="1:18" ht="19.95" customHeight="1" x14ac:dyDescent="0.3">
      <c r="A654" s="9" t="s">
        <v>61</v>
      </c>
      <c r="B654" s="21" t="s">
        <v>1699</v>
      </c>
      <c r="C654" s="21" t="s">
        <v>1700</v>
      </c>
      <c r="D654" s="21" t="s">
        <v>89</v>
      </c>
      <c r="E654" s="21" t="s">
        <v>1647</v>
      </c>
      <c r="F654" s="21" t="s">
        <v>1648</v>
      </c>
      <c r="G654" s="21" t="s">
        <v>1738</v>
      </c>
      <c r="H654" s="21" t="s">
        <v>1739</v>
      </c>
      <c r="I654" s="21" t="s">
        <v>1740</v>
      </c>
      <c r="J654" s="21" t="s">
        <v>23</v>
      </c>
      <c r="K654" s="21"/>
      <c r="L654" s="21" t="s">
        <v>120</v>
      </c>
      <c r="M654" s="21" t="s">
        <v>145</v>
      </c>
      <c r="N654" s="21" t="s">
        <v>25</v>
      </c>
      <c r="O654" s="21" t="s">
        <v>146</v>
      </c>
      <c r="P654" s="21" t="s">
        <v>423</v>
      </c>
      <c r="Q654" s="92">
        <f>_xlfn.XLOOKUP(H654,Tasques!H:H,Tasques!Q:Q)</f>
        <v>1200</v>
      </c>
      <c r="R654" s="10"/>
    </row>
    <row r="655" spans="1:18" ht="19.95" customHeight="1" x14ac:dyDescent="0.3">
      <c r="A655" s="9" t="s">
        <v>61</v>
      </c>
      <c r="B655" s="21" t="s">
        <v>1699</v>
      </c>
      <c r="C655" s="21" t="s">
        <v>1700</v>
      </c>
      <c r="D655" s="21" t="s">
        <v>89</v>
      </c>
      <c r="E655" s="21" t="s">
        <v>1647</v>
      </c>
      <c r="F655" s="21" t="s">
        <v>1648</v>
      </c>
      <c r="G655" s="21" t="s">
        <v>1738</v>
      </c>
      <c r="H655" s="21" t="s">
        <v>1741</v>
      </c>
      <c r="I655" s="21" t="s">
        <v>1742</v>
      </c>
      <c r="J655" s="21" t="s">
        <v>23</v>
      </c>
      <c r="K655" s="21"/>
      <c r="L655" s="21" t="s">
        <v>120</v>
      </c>
      <c r="M655" s="21" t="s">
        <v>145</v>
      </c>
      <c r="N655" s="21" t="s">
        <v>25</v>
      </c>
      <c r="O655" s="21" t="s">
        <v>146</v>
      </c>
      <c r="P655" s="21" t="s">
        <v>423</v>
      </c>
      <c r="Q655" s="92">
        <f>_xlfn.XLOOKUP(H655,Tasques!H:H,Tasques!Q:Q)</f>
        <v>1200</v>
      </c>
      <c r="R655" s="10"/>
    </row>
    <row r="656" spans="1:18" ht="19.95" customHeight="1" x14ac:dyDescent="0.3">
      <c r="A656" s="9" t="s">
        <v>61</v>
      </c>
      <c r="B656" s="21" t="s">
        <v>1699</v>
      </c>
      <c r="C656" s="21" t="s">
        <v>1700</v>
      </c>
      <c r="D656" s="21" t="s">
        <v>89</v>
      </c>
      <c r="E656" s="21" t="s">
        <v>1647</v>
      </c>
      <c r="F656" s="21" t="s">
        <v>1648</v>
      </c>
      <c r="G656" s="21" t="s">
        <v>1738</v>
      </c>
      <c r="H656" s="21" t="s">
        <v>1743</v>
      </c>
      <c r="I656" s="21" t="s">
        <v>1744</v>
      </c>
      <c r="J656" s="21" t="s">
        <v>23</v>
      </c>
      <c r="K656" s="21"/>
      <c r="L656" s="21" t="s">
        <v>120</v>
      </c>
      <c r="M656" s="21" t="s">
        <v>145</v>
      </c>
      <c r="N656" s="21" t="s">
        <v>25</v>
      </c>
      <c r="O656" s="21" t="s">
        <v>146</v>
      </c>
      <c r="P656" s="21" t="s">
        <v>423</v>
      </c>
      <c r="Q656" s="92">
        <f>_xlfn.XLOOKUP(H656,Tasques!H:H,Tasques!Q:Q)</f>
        <v>1200</v>
      </c>
      <c r="R656" s="10"/>
    </row>
    <row r="657" spans="1:18" ht="19.95" customHeight="1" x14ac:dyDescent="0.3">
      <c r="A657" s="9" t="s">
        <v>61</v>
      </c>
      <c r="B657" s="21" t="s">
        <v>1699</v>
      </c>
      <c r="C657" s="21" t="s">
        <v>1700</v>
      </c>
      <c r="D657" s="21" t="s">
        <v>89</v>
      </c>
      <c r="E657" s="21" t="s">
        <v>132</v>
      </c>
      <c r="F657" s="21" t="s">
        <v>133</v>
      </c>
      <c r="G657" s="21" t="s">
        <v>1745</v>
      </c>
      <c r="H657" s="21" t="s">
        <v>1746</v>
      </c>
      <c r="I657" s="21" t="s">
        <v>1747</v>
      </c>
      <c r="J657" s="21" t="s">
        <v>23</v>
      </c>
      <c r="K657" s="21"/>
      <c r="L657" s="21" t="s">
        <v>120</v>
      </c>
      <c r="M657" s="21" t="s">
        <v>145</v>
      </c>
      <c r="N657" s="21" t="s">
        <v>25</v>
      </c>
      <c r="O657" s="21" t="s">
        <v>146</v>
      </c>
      <c r="P657" s="21" t="s">
        <v>423</v>
      </c>
      <c r="Q657" s="92">
        <f>_xlfn.XLOOKUP(H657,Tasques!H:H,Tasques!Q:Q)</f>
        <v>96</v>
      </c>
      <c r="R657" s="10"/>
    </row>
    <row r="658" spans="1:18" ht="19.95" customHeight="1" x14ac:dyDescent="0.3">
      <c r="A658" s="9" t="s">
        <v>61</v>
      </c>
      <c r="B658" s="21" t="s">
        <v>1699</v>
      </c>
      <c r="C658" s="21" t="s">
        <v>1700</v>
      </c>
      <c r="D658" s="21" t="s">
        <v>89</v>
      </c>
      <c r="E658" s="21" t="s">
        <v>132</v>
      </c>
      <c r="F658" s="21" t="s">
        <v>133</v>
      </c>
      <c r="G658" s="21" t="s">
        <v>1745</v>
      </c>
      <c r="H658" s="21" t="s">
        <v>1748</v>
      </c>
      <c r="I658" s="21" t="s">
        <v>1749</v>
      </c>
      <c r="J658" s="21" t="s">
        <v>23</v>
      </c>
      <c r="K658" s="21"/>
      <c r="L658" s="21" t="s">
        <v>120</v>
      </c>
      <c r="M658" s="21" t="s">
        <v>145</v>
      </c>
      <c r="N658" s="21" t="s">
        <v>25</v>
      </c>
      <c r="O658" s="21" t="s">
        <v>146</v>
      </c>
      <c r="P658" s="21" t="s">
        <v>423</v>
      </c>
      <c r="Q658" s="92">
        <f>_xlfn.XLOOKUP(H658,Tasques!H:H,Tasques!Q:Q)</f>
        <v>96</v>
      </c>
      <c r="R658" s="10"/>
    </row>
    <row r="659" spans="1:18" ht="19.95" customHeight="1" x14ac:dyDescent="0.3">
      <c r="A659" s="9" t="s">
        <v>61</v>
      </c>
      <c r="B659" s="21" t="s">
        <v>1699</v>
      </c>
      <c r="C659" s="21" t="s">
        <v>1700</v>
      </c>
      <c r="D659" s="21" t="s">
        <v>89</v>
      </c>
      <c r="E659" s="21" t="s">
        <v>132</v>
      </c>
      <c r="F659" s="21" t="s">
        <v>133</v>
      </c>
      <c r="G659" s="21" t="s">
        <v>1745</v>
      </c>
      <c r="H659" s="21" t="s">
        <v>1750</v>
      </c>
      <c r="I659" s="21" t="s">
        <v>1751</v>
      </c>
      <c r="J659" s="21" t="s">
        <v>23</v>
      </c>
      <c r="K659" s="21"/>
      <c r="L659" s="21" t="s">
        <v>120</v>
      </c>
      <c r="M659" s="21" t="s">
        <v>145</v>
      </c>
      <c r="N659" s="21" t="s">
        <v>25</v>
      </c>
      <c r="O659" s="21" t="s">
        <v>146</v>
      </c>
      <c r="P659" s="21" t="s">
        <v>423</v>
      </c>
      <c r="Q659" s="92">
        <f>_xlfn.XLOOKUP(H659,Tasques!H:H,Tasques!Q:Q)</f>
        <v>96</v>
      </c>
      <c r="R659" s="10"/>
    </row>
    <row r="660" spans="1:18" ht="19.95" customHeight="1" x14ac:dyDescent="0.3">
      <c r="A660" s="3" t="s">
        <v>61</v>
      </c>
      <c r="B660" s="16" t="s">
        <v>1752</v>
      </c>
      <c r="C660" s="16" t="s">
        <v>1753</v>
      </c>
      <c r="D660" s="16" t="s">
        <v>17</v>
      </c>
      <c r="E660" s="16" t="s">
        <v>925</v>
      </c>
      <c r="F660" s="16" t="s">
        <v>926</v>
      </c>
      <c r="G660" s="16" t="s">
        <v>1754</v>
      </c>
      <c r="H660" s="16" t="s">
        <v>1755</v>
      </c>
      <c r="I660" s="16" t="s">
        <v>1756</v>
      </c>
      <c r="J660" s="16" t="s">
        <v>23</v>
      </c>
      <c r="K660" s="16"/>
      <c r="L660" s="16" t="s">
        <v>412</v>
      </c>
      <c r="M660" s="16" t="s">
        <v>145</v>
      </c>
      <c r="N660" s="16" t="s">
        <v>25</v>
      </c>
      <c r="O660" s="16" t="s">
        <v>146</v>
      </c>
      <c r="P660" s="16" t="s">
        <v>423</v>
      </c>
      <c r="Q660" s="91">
        <f>_xlfn.XLOOKUP(H660,Tasques!H:H,Tasques!Q:Q)</f>
        <v>600</v>
      </c>
      <c r="R660" s="6"/>
    </row>
    <row r="661" spans="1:18" ht="19.95" customHeight="1" x14ac:dyDescent="0.3">
      <c r="A661" s="3" t="s">
        <v>61</v>
      </c>
      <c r="B661" s="16" t="s">
        <v>1752</v>
      </c>
      <c r="C661" s="16" t="s">
        <v>1753</v>
      </c>
      <c r="D661" s="16" t="s">
        <v>17</v>
      </c>
      <c r="E661" s="16" t="s">
        <v>925</v>
      </c>
      <c r="F661" s="16" t="s">
        <v>926</v>
      </c>
      <c r="G661" s="16" t="s">
        <v>1754</v>
      </c>
      <c r="H661" s="16" t="s">
        <v>1757</v>
      </c>
      <c r="I661" s="16" t="s">
        <v>1758</v>
      </c>
      <c r="J661" s="16" t="s">
        <v>23</v>
      </c>
      <c r="K661" s="16"/>
      <c r="L661" s="16" t="s">
        <v>412</v>
      </c>
      <c r="M661" s="16" t="s">
        <v>145</v>
      </c>
      <c r="N661" s="16" t="s">
        <v>25</v>
      </c>
      <c r="O661" s="16" t="s">
        <v>146</v>
      </c>
      <c r="P661" s="16" t="s">
        <v>423</v>
      </c>
      <c r="Q661" s="91">
        <f>_xlfn.XLOOKUP(H661,Tasques!H:H,Tasques!Q:Q)</f>
        <v>600</v>
      </c>
      <c r="R661" s="6"/>
    </row>
    <row r="662" spans="1:18" ht="19.95" customHeight="1" x14ac:dyDescent="0.3">
      <c r="A662" s="3" t="s">
        <v>61</v>
      </c>
      <c r="B662" s="16" t="s">
        <v>1752</v>
      </c>
      <c r="C662" s="16" t="s">
        <v>1753</v>
      </c>
      <c r="D662" s="16" t="s">
        <v>17</v>
      </c>
      <c r="E662" s="16" t="s">
        <v>925</v>
      </c>
      <c r="F662" s="16" t="s">
        <v>926</v>
      </c>
      <c r="G662" s="16" t="s">
        <v>1754</v>
      </c>
      <c r="H662" s="16" t="s">
        <v>1759</v>
      </c>
      <c r="I662" s="16" t="s">
        <v>1760</v>
      </c>
      <c r="J662" s="16" t="s">
        <v>23</v>
      </c>
      <c r="K662" s="16"/>
      <c r="L662" s="16" t="s">
        <v>412</v>
      </c>
      <c r="M662" s="16" t="s">
        <v>145</v>
      </c>
      <c r="N662" s="16" t="s">
        <v>25</v>
      </c>
      <c r="O662" s="16" t="s">
        <v>146</v>
      </c>
      <c r="P662" s="16" t="s">
        <v>423</v>
      </c>
      <c r="Q662" s="91">
        <f>_xlfn.XLOOKUP(H662,Tasques!H:H,Tasques!Q:Q)</f>
        <v>600</v>
      </c>
      <c r="R662" s="6"/>
    </row>
    <row r="663" spans="1:18" ht="19.95" customHeight="1" x14ac:dyDescent="0.3">
      <c r="A663" s="3" t="s">
        <v>61</v>
      </c>
      <c r="B663" s="16" t="s">
        <v>1752</v>
      </c>
      <c r="C663" s="16" t="s">
        <v>1753</v>
      </c>
      <c r="D663" s="16" t="s">
        <v>17</v>
      </c>
      <c r="E663" s="16" t="s">
        <v>925</v>
      </c>
      <c r="F663" s="16" t="s">
        <v>926</v>
      </c>
      <c r="G663" s="16" t="s">
        <v>1754</v>
      </c>
      <c r="H663" s="16" t="s">
        <v>1761</v>
      </c>
      <c r="I663" s="16" t="s">
        <v>1762</v>
      </c>
      <c r="J663" s="16" t="s">
        <v>23</v>
      </c>
      <c r="K663" s="16"/>
      <c r="L663" s="16" t="s">
        <v>412</v>
      </c>
      <c r="M663" s="16" t="s">
        <v>145</v>
      </c>
      <c r="N663" s="16" t="s">
        <v>25</v>
      </c>
      <c r="O663" s="16" t="s">
        <v>146</v>
      </c>
      <c r="P663" s="16" t="s">
        <v>423</v>
      </c>
      <c r="Q663" s="91">
        <f>_xlfn.XLOOKUP(H663,Tasques!H:H,Tasques!Q:Q)</f>
        <v>600</v>
      </c>
      <c r="R663" s="6"/>
    </row>
    <row r="664" spans="1:18" ht="19.95" customHeight="1" x14ac:dyDescent="0.3">
      <c r="A664" s="3" t="s">
        <v>61</v>
      </c>
      <c r="B664" s="16" t="s">
        <v>1752</v>
      </c>
      <c r="C664" s="16" t="s">
        <v>1753</v>
      </c>
      <c r="D664" s="16" t="s">
        <v>17</v>
      </c>
      <c r="E664" s="16" t="s">
        <v>925</v>
      </c>
      <c r="F664" s="16" t="s">
        <v>926</v>
      </c>
      <c r="G664" s="16" t="s">
        <v>1754</v>
      </c>
      <c r="H664" s="16" t="s">
        <v>1763</v>
      </c>
      <c r="I664" s="16" t="s">
        <v>1764</v>
      </c>
      <c r="J664" s="16" t="s">
        <v>23</v>
      </c>
      <c r="K664" s="16"/>
      <c r="L664" s="16" t="s">
        <v>412</v>
      </c>
      <c r="M664" s="16" t="s">
        <v>145</v>
      </c>
      <c r="N664" s="16" t="s">
        <v>25</v>
      </c>
      <c r="O664" s="16" t="s">
        <v>146</v>
      </c>
      <c r="P664" s="16" t="s">
        <v>423</v>
      </c>
      <c r="Q664" s="91">
        <f>_xlfn.XLOOKUP(H664,Tasques!H:H,Tasques!Q:Q)</f>
        <v>600</v>
      </c>
      <c r="R664" s="6"/>
    </row>
    <row r="665" spans="1:18" ht="19.95" customHeight="1" x14ac:dyDescent="0.3">
      <c r="A665" s="3" t="s">
        <v>61</v>
      </c>
      <c r="B665" s="16" t="s">
        <v>1752</v>
      </c>
      <c r="C665" s="16" t="s">
        <v>1753</v>
      </c>
      <c r="D665" s="16" t="s">
        <v>17</v>
      </c>
      <c r="E665" s="16" t="s">
        <v>925</v>
      </c>
      <c r="F665" s="16" t="s">
        <v>926</v>
      </c>
      <c r="G665" s="16" t="s">
        <v>1754</v>
      </c>
      <c r="H665" s="16" t="s">
        <v>1765</v>
      </c>
      <c r="I665" s="16" t="s">
        <v>1766</v>
      </c>
      <c r="J665" s="16" t="s">
        <v>23</v>
      </c>
      <c r="K665" s="16"/>
      <c r="L665" s="16" t="s">
        <v>412</v>
      </c>
      <c r="M665" s="16" t="s">
        <v>145</v>
      </c>
      <c r="N665" s="16" t="s">
        <v>25</v>
      </c>
      <c r="O665" s="16" t="s">
        <v>146</v>
      </c>
      <c r="P665" s="16" t="s">
        <v>423</v>
      </c>
      <c r="Q665" s="91">
        <f>_xlfn.XLOOKUP(H665,Tasques!H:H,Tasques!Q:Q)</f>
        <v>600</v>
      </c>
      <c r="R665" s="6"/>
    </row>
    <row r="666" spans="1:18" ht="19.95" customHeight="1" x14ac:dyDescent="0.3">
      <c r="A666" s="3" t="s">
        <v>61</v>
      </c>
      <c r="B666" s="16" t="s">
        <v>1752</v>
      </c>
      <c r="C666" s="16" t="s">
        <v>1753</v>
      </c>
      <c r="D666" s="16" t="s">
        <v>17</v>
      </c>
      <c r="E666" s="16" t="s">
        <v>925</v>
      </c>
      <c r="F666" s="16" t="s">
        <v>926</v>
      </c>
      <c r="G666" s="16" t="s">
        <v>1754</v>
      </c>
      <c r="H666" s="16" t="s">
        <v>1767</v>
      </c>
      <c r="I666" s="16" t="s">
        <v>1768</v>
      </c>
      <c r="J666" s="16" t="s">
        <v>23</v>
      </c>
      <c r="K666" s="16"/>
      <c r="L666" s="16" t="s">
        <v>412</v>
      </c>
      <c r="M666" s="16" t="s">
        <v>145</v>
      </c>
      <c r="N666" s="16" t="s">
        <v>25</v>
      </c>
      <c r="O666" s="16" t="s">
        <v>146</v>
      </c>
      <c r="P666" s="16" t="s">
        <v>423</v>
      </c>
      <c r="Q666" s="91">
        <f>_xlfn.XLOOKUP(H666,Tasques!H:H,Tasques!Q:Q)</f>
        <v>600</v>
      </c>
      <c r="R666" s="6"/>
    </row>
    <row r="667" spans="1:18" ht="19.95" customHeight="1" x14ac:dyDescent="0.3">
      <c r="A667" s="3" t="s">
        <v>61</v>
      </c>
      <c r="B667" s="16" t="s">
        <v>1752</v>
      </c>
      <c r="C667" s="16" t="s">
        <v>1753</v>
      </c>
      <c r="D667" s="16" t="s">
        <v>17</v>
      </c>
      <c r="E667" s="16" t="s">
        <v>925</v>
      </c>
      <c r="F667" s="16" t="s">
        <v>926</v>
      </c>
      <c r="G667" s="16" t="s">
        <v>1754</v>
      </c>
      <c r="H667" s="16" t="s">
        <v>1769</v>
      </c>
      <c r="I667" s="16" t="s">
        <v>1770</v>
      </c>
      <c r="J667" s="16" t="s">
        <v>23</v>
      </c>
      <c r="K667" s="16"/>
      <c r="L667" s="16" t="s">
        <v>412</v>
      </c>
      <c r="M667" s="16" t="s">
        <v>145</v>
      </c>
      <c r="N667" s="16" t="s">
        <v>25</v>
      </c>
      <c r="O667" s="16" t="s">
        <v>146</v>
      </c>
      <c r="P667" s="16" t="s">
        <v>423</v>
      </c>
      <c r="Q667" s="91">
        <f>_xlfn.XLOOKUP(H667,Tasques!H:H,Tasques!Q:Q)</f>
        <v>600</v>
      </c>
      <c r="R667" s="6"/>
    </row>
    <row r="668" spans="1:18" ht="19.95" customHeight="1" x14ac:dyDescent="0.3">
      <c r="A668" s="3" t="s">
        <v>61</v>
      </c>
      <c r="B668" s="16" t="s">
        <v>1752</v>
      </c>
      <c r="C668" s="16" t="s">
        <v>1753</v>
      </c>
      <c r="D668" s="16" t="s">
        <v>17</v>
      </c>
      <c r="E668" s="16" t="s">
        <v>925</v>
      </c>
      <c r="F668" s="16" t="s">
        <v>926</v>
      </c>
      <c r="G668" s="16" t="s">
        <v>1754</v>
      </c>
      <c r="H668" s="16" t="s">
        <v>1771</v>
      </c>
      <c r="I668" s="16" t="s">
        <v>1772</v>
      </c>
      <c r="J668" s="16" t="s">
        <v>23</v>
      </c>
      <c r="K668" s="16"/>
      <c r="L668" s="16" t="s">
        <v>412</v>
      </c>
      <c r="M668" s="16" t="s">
        <v>145</v>
      </c>
      <c r="N668" s="16" t="s">
        <v>25</v>
      </c>
      <c r="O668" s="16" t="s">
        <v>146</v>
      </c>
      <c r="P668" s="16" t="s">
        <v>423</v>
      </c>
      <c r="Q668" s="91">
        <f>_xlfn.XLOOKUP(H668,Tasques!H:H,Tasques!Q:Q)</f>
        <v>600</v>
      </c>
      <c r="R668" s="6"/>
    </row>
    <row r="669" spans="1:18" ht="19.95" customHeight="1" x14ac:dyDescent="0.3">
      <c r="A669" s="3" t="s">
        <v>61</v>
      </c>
      <c r="B669" s="16" t="s">
        <v>1752</v>
      </c>
      <c r="C669" s="16" t="s">
        <v>1753</v>
      </c>
      <c r="D669" s="16" t="s">
        <v>17</v>
      </c>
      <c r="E669" s="16" t="s">
        <v>925</v>
      </c>
      <c r="F669" s="16" t="s">
        <v>926</v>
      </c>
      <c r="G669" s="16" t="s">
        <v>1754</v>
      </c>
      <c r="H669" s="16" t="s">
        <v>1773</v>
      </c>
      <c r="I669" s="16" t="s">
        <v>1774</v>
      </c>
      <c r="J669" s="16" t="s">
        <v>23</v>
      </c>
      <c r="K669" s="16"/>
      <c r="L669" s="16" t="s">
        <v>412</v>
      </c>
      <c r="M669" s="16" t="s">
        <v>145</v>
      </c>
      <c r="N669" s="16" t="s">
        <v>25</v>
      </c>
      <c r="O669" s="16" t="s">
        <v>146</v>
      </c>
      <c r="P669" s="16" t="s">
        <v>423</v>
      </c>
      <c r="Q669" s="91">
        <f>_xlfn.XLOOKUP(H669,Tasques!H:H,Tasques!Q:Q)</f>
        <v>600</v>
      </c>
      <c r="R669" s="6"/>
    </row>
    <row r="670" spans="1:18" ht="19.95" customHeight="1" x14ac:dyDescent="0.3">
      <c r="A670" s="3" t="s">
        <v>61</v>
      </c>
      <c r="B670" s="16" t="s">
        <v>1752</v>
      </c>
      <c r="C670" s="16" t="s">
        <v>1753</v>
      </c>
      <c r="D670" s="16" t="s">
        <v>17</v>
      </c>
      <c r="E670" s="16" t="s">
        <v>925</v>
      </c>
      <c r="F670" s="16" t="s">
        <v>926</v>
      </c>
      <c r="G670" s="16" t="s">
        <v>1754</v>
      </c>
      <c r="H670" s="16" t="s">
        <v>1775</v>
      </c>
      <c r="I670" s="16" t="s">
        <v>1776</v>
      </c>
      <c r="J670" s="16" t="s">
        <v>23</v>
      </c>
      <c r="K670" s="16"/>
      <c r="L670" s="16" t="s">
        <v>412</v>
      </c>
      <c r="M670" s="16" t="s">
        <v>145</v>
      </c>
      <c r="N670" s="16" t="s">
        <v>25</v>
      </c>
      <c r="O670" s="16" t="s">
        <v>146</v>
      </c>
      <c r="P670" s="16" t="s">
        <v>423</v>
      </c>
      <c r="Q670" s="91">
        <f>_xlfn.XLOOKUP(H670,Tasques!H:H,Tasques!Q:Q)</f>
        <v>600</v>
      </c>
      <c r="R670" s="6"/>
    </row>
    <row r="671" spans="1:18" ht="19.95" customHeight="1" x14ac:dyDescent="0.3">
      <c r="A671" s="3" t="s">
        <v>61</v>
      </c>
      <c r="B671" s="16" t="s">
        <v>1752</v>
      </c>
      <c r="C671" s="16" t="s">
        <v>1753</v>
      </c>
      <c r="D671" s="16" t="s">
        <v>17</v>
      </c>
      <c r="E671" s="16" t="s">
        <v>925</v>
      </c>
      <c r="F671" s="16" t="s">
        <v>926</v>
      </c>
      <c r="G671" s="16" t="s">
        <v>1754</v>
      </c>
      <c r="H671" s="16" t="s">
        <v>1777</v>
      </c>
      <c r="I671" s="16" t="s">
        <v>1778</v>
      </c>
      <c r="J671" s="16" t="s">
        <v>23</v>
      </c>
      <c r="K671" s="16"/>
      <c r="L671" s="16" t="s">
        <v>412</v>
      </c>
      <c r="M671" s="16" t="s">
        <v>145</v>
      </c>
      <c r="N671" s="16" t="s">
        <v>25</v>
      </c>
      <c r="O671" s="16" t="s">
        <v>146</v>
      </c>
      <c r="P671" s="16" t="s">
        <v>423</v>
      </c>
      <c r="Q671" s="91">
        <f>_xlfn.XLOOKUP(H671,Tasques!H:H,Tasques!Q:Q)</f>
        <v>600</v>
      </c>
      <c r="R671" s="6"/>
    </row>
    <row r="672" spans="1:18" ht="19.95" customHeight="1" x14ac:dyDescent="0.3">
      <c r="A672" s="3" t="s">
        <v>61</v>
      </c>
      <c r="B672" s="16" t="s">
        <v>1752</v>
      </c>
      <c r="C672" s="16" t="s">
        <v>1753</v>
      </c>
      <c r="D672" s="16" t="s">
        <v>17</v>
      </c>
      <c r="E672" s="16" t="s">
        <v>925</v>
      </c>
      <c r="F672" s="16" t="s">
        <v>926</v>
      </c>
      <c r="G672" s="16" t="s">
        <v>1754</v>
      </c>
      <c r="H672" s="16" t="s">
        <v>1779</v>
      </c>
      <c r="I672" s="16" t="s">
        <v>1780</v>
      </c>
      <c r="J672" s="16" t="s">
        <v>23</v>
      </c>
      <c r="K672" s="16"/>
      <c r="L672" s="16" t="s">
        <v>412</v>
      </c>
      <c r="M672" s="16" t="s">
        <v>145</v>
      </c>
      <c r="N672" s="16" t="s">
        <v>25</v>
      </c>
      <c r="O672" s="16" t="s">
        <v>146</v>
      </c>
      <c r="P672" s="16" t="s">
        <v>423</v>
      </c>
      <c r="Q672" s="91">
        <f>_xlfn.XLOOKUP(H672,Tasques!H:H,Tasques!Q:Q)</f>
        <v>600</v>
      </c>
      <c r="R672" s="6"/>
    </row>
    <row r="673" spans="1:18" ht="19.95" customHeight="1" x14ac:dyDescent="0.3">
      <c r="A673" s="3" t="s">
        <v>61</v>
      </c>
      <c r="B673" s="16" t="s">
        <v>1752</v>
      </c>
      <c r="C673" s="16" t="s">
        <v>1753</v>
      </c>
      <c r="D673" s="16" t="s">
        <v>17</v>
      </c>
      <c r="E673" s="16" t="s">
        <v>925</v>
      </c>
      <c r="F673" s="16" t="s">
        <v>926</v>
      </c>
      <c r="G673" s="16" t="s">
        <v>1754</v>
      </c>
      <c r="H673" s="16" t="s">
        <v>1781</v>
      </c>
      <c r="I673" s="16" t="s">
        <v>1782</v>
      </c>
      <c r="J673" s="16" t="s">
        <v>23</v>
      </c>
      <c r="K673" s="16"/>
      <c r="L673" s="16" t="s">
        <v>412</v>
      </c>
      <c r="M673" s="16" t="s">
        <v>145</v>
      </c>
      <c r="N673" s="16" t="s">
        <v>25</v>
      </c>
      <c r="O673" s="16" t="s">
        <v>146</v>
      </c>
      <c r="P673" s="16" t="s">
        <v>423</v>
      </c>
      <c r="Q673" s="91">
        <f>_xlfn.XLOOKUP(H673,Tasques!H:H,Tasques!Q:Q)</f>
        <v>600</v>
      </c>
      <c r="R673" s="6"/>
    </row>
    <row r="674" spans="1:18" ht="19.95" customHeight="1" x14ac:dyDescent="0.3">
      <c r="A674" s="3" t="s">
        <v>61</v>
      </c>
      <c r="B674" s="16" t="s">
        <v>1752</v>
      </c>
      <c r="C674" s="16" t="s">
        <v>1753</v>
      </c>
      <c r="D674" s="16" t="s">
        <v>17</v>
      </c>
      <c r="E674" s="16" t="s">
        <v>925</v>
      </c>
      <c r="F674" s="16" t="s">
        <v>926</v>
      </c>
      <c r="G674" s="16" t="s">
        <v>1754</v>
      </c>
      <c r="H674" s="16" t="s">
        <v>1783</v>
      </c>
      <c r="I674" s="16" t="s">
        <v>1784</v>
      </c>
      <c r="J674" s="16" t="s">
        <v>23</v>
      </c>
      <c r="K674" s="16"/>
      <c r="L674" s="16" t="s">
        <v>412</v>
      </c>
      <c r="M674" s="16" t="s">
        <v>145</v>
      </c>
      <c r="N674" s="16" t="s">
        <v>25</v>
      </c>
      <c r="O674" s="16" t="s">
        <v>146</v>
      </c>
      <c r="P674" s="16" t="s">
        <v>423</v>
      </c>
      <c r="Q674" s="91">
        <f>_xlfn.XLOOKUP(H674,Tasques!H:H,Tasques!Q:Q)</f>
        <v>600</v>
      </c>
      <c r="R674" s="6"/>
    </row>
    <row r="675" spans="1:18" ht="19.95" customHeight="1" x14ac:dyDescent="0.3">
      <c r="A675" s="3" t="s">
        <v>61</v>
      </c>
      <c r="B675" s="16" t="s">
        <v>1752</v>
      </c>
      <c r="C675" s="16" t="s">
        <v>1753</v>
      </c>
      <c r="D675" s="16" t="s">
        <v>17</v>
      </c>
      <c r="E675" s="16" t="s">
        <v>925</v>
      </c>
      <c r="F675" s="16" t="s">
        <v>926</v>
      </c>
      <c r="G675" s="16" t="s">
        <v>1754</v>
      </c>
      <c r="H675" s="16" t="s">
        <v>1785</v>
      </c>
      <c r="I675" s="16" t="s">
        <v>1786</v>
      </c>
      <c r="J675" s="16" t="s">
        <v>23</v>
      </c>
      <c r="K675" s="16"/>
      <c r="L675" s="16" t="s">
        <v>412</v>
      </c>
      <c r="M675" s="16" t="s">
        <v>145</v>
      </c>
      <c r="N675" s="16" t="s">
        <v>25</v>
      </c>
      <c r="O675" s="16" t="s">
        <v>146</v>
      </c>
      <c r="P675" s="16" t="s">
        <v>423</v>
      </c>
      <c r="Q675" s="91">
        <f>_xlfn.XLOOKUP(H675,Tasques!H:H,Tasques!Q:Q)</f>
        <v>600</v>
      </c>
      <c r="R675" s="6"/>
    </row>
    <row r="676" spans="1:18" ht="19.95" customHeight="1" x14ac:dyDescent="0.3">
      <c r="A676" s="3" t="s">
        <v>61</v>
      </c>
      <c r="B676" s="16" t="s">
        <v>1752</v>
      </c>
      <c r="C676" s="16" t="s">
        <v>1753</v>
      </c>
      <c r="D676" s="16" t="s">
        <v>17</v>
      </c>
      <c r="E676" s="16" t="s">
        <v>925</v>
      </c>
      <c r="F676" s="16" t="s">
        <v>926</v>
      </c>
      <c r="G676" s="16" t="s">
        <v>1754</v>
      </c>
      <c r="H676" s="16" t="s">
        <v>1787</v>
      </c>
      <c r="I676" s="16" t="s">
        <v>1788</v>
      </c>
      <c r="J676" s="16" t="s">
        <v>23</v>
      </c>
      <c r="K676" s="16"/>
      <c r="L676" s="16" t="s">
        <v>412</v>
      </c>
      <c r="M676" s="16" t="s">
        <v>145</v>
      </c>
      <c r="N676" s="16" t="s">
        <v>25</v>
      </c>
      <c r="O676" s="16" t="s">
        <v>146</v>
      </c>
      <c r="P676" s="16" t="s">
        <v>423</v>
      </c>
      <c r="Q676" s="91">
        <f>_xlfn.XLOOKUP(H676,Tasques!H:H,Tasques!Q:Q)</f>
        <v>600</v>
      </c>
      <c r="R676" s="6"/>
    </row>
    <row r="677" spans="1:18" ht="19.95" customHeight="1" x14ac:dyDescent="0.3">
      <c r="A677" s="3" t="s">
        <v>61</v>
      </c>
      <c r="B677" s="16" t="s">
        <v>1752</v>
      </c>
      <c r="C677" s="16" t="s">
        <v>1753</v>
      </c>
      <c r="D677" s="16" t="s">
        <v>17</v>
      </c>
      <c r="E677" s="16" t="s">
        <v>925</v>
      </c>
      <c r="F677" s="16" t="s">
        <v>926</v>
      </c>
      <c r="G677" s="16" t="s">
        <v>1754</v>
      </c>
      <c r="H677" s="16" t="s">
        <v>1789</v>
      </c>
      <c r="I677" s="16" t="s">
        <v>1790</v>
      </c>
      <c r="J677" s="16" t="s">
        <v>23</v>
      </c>
      <c r="K677" s="16"/>
      <c r="L677" s="16" t="s">
        <v>412</v>
      </c>
      <c r="M677" s="16" t="s">
        <v>145</v>
      </c>
      <c r="N677" s="16" t="s">
        <v>25</v>
      </c>
      <c r="O677" s="16" t="s">
        <v>146</v>
      </c>
      <c r="P677" s="16" t="s">
        <v>423</v>
      </c>
      <c r="Q677" s="91">
        <f>_xlfn.XLOOKUP(H677,Tasques!H:H,Tasques!Q:Q)</f>
        <v>600</v>
      </c>
      <c r="R677" s="6"/>
    </row>
    <row r="678" spans="1:18" ht="19.95" customHeight="1" x14ac:dyDescent="0.3">
      <c r="A678" s="3" t="s">
        <v>61</v>
      </c>
      <c r="B678" s="16" t="s">
        <v>1752</v>
      </c>
      <c r="C678" s="16" t="s">
        <v>1753</v>
      </c>
      <c r="D678" s="16" t="s">
        <v>17</v>
      </c>
      <c r="E678" s="16" t="s">
        <v>925</v>
      </c>
      <c r="F678" s="16" t="s">
        <v>926</v>
      </c>
      <c r="G678" s="16" t="s">
        <v>1754</v>
      </c>
      <c r="H678" s="16" t="s">
        <v>1791</v>
      </c>
      <c r="I678" s="16" t="s">
        <v>1792</v>
      </c>
      <c r="J678" s="16" t="s">
        <v>23</v>
      </c>
      <c r="K678" s="16"/>
      <c r="L678" s="16" t="s">
        <v>412</v>
      </c>
      <c r="M678" s="16" t="s">
        <v>145</v>
      </c>
      <c r="N678" s="16" t="s">
        <v>25</v>
      </c>
      <c r="O678" s="16" t="s">
        <v>146</v>
      </c>
      <c r="P678" s="16" t="s">
        <v>423</v>
      </c>
      <c r="Q678" s="91">
        <f>_xlfn.XLOOKUP(H678,Tasques!H:H,Tasques!Q:Q)</f>
        <v>600</v>
      </c>
      <c r="R678" s="6"/>
    </row>
    <row r="679" spans="1:18" ht="19.95" customHeight="1" x14ac:dyDescent="0.3">
      <c r="A679" s="3" t="s">
        <v>61</v>
      </c>
      <c r="B679" s="16" t="s">
        <v>1752</v>
      </c>
      <c r="C679" s="16" t="s">
        <v>1753</v>
      </c>
      <c r="D679" s="16" t="s">
        <v>17</v>
      </c>
      <c r="E679" s="16" t="s">
        <v>925</v>
      </c>
      <c r="F679" s="16" t="s">
        <v>926</v>
      </c>
      <c r="G679" s="16" t="s">
        <v>1754</v>
      </c>
      <c r="H679" s="16" t="s">
        <v>1793</v>
      </c>
      <c r="I679" s="16" t="s">
        <v>1794</v>
      </c>
      <c r="J679" s="16" t="s">
        <v>23</v>
      </c>
      <c r="K679" s="16"/>
      <c r="L679" s="16" t="s">
        <v>412</v>
      </c>
      <c r="M679" s="16" t="s">
        <v>145</v>
      </c>
      <c r="N679" s="16" t="s">
        <v>25</v>
      </c>
      <c r="O679" s="16" t="s">
        <v>146</v>
      </c>
      <c r="P679" s="16" t="s">
        <v>423</v>
      </c>
      <c r="Q679" s="91">
        <f>_xlfn.XLOOKUP(H679,Tasques!H:H,Tasques!Q:Q)</f>
        <v>600</v>
      </c>
      <c r="R679" s="6"/>
    </row>
    <row r="680" spans="1:18" ht="19.95" customHeight="1" x14ac:dyDescent="0.3">
      <c r="A680" s="3" t="s">
        <v>61</v>
      </c>
      <c r="B680" s="16" t="s">
        <v>1752</v>
      </c>
      <c r="C680" s="16" t="s">
        <v>1753</v>
      </c>
      <c r="D680" s="16" t="s">
        <v>17</v>
      </c>
      <c r="E680" s="16" t="s">
        <v>925</v>
      </c>
      <c r="F680" s="16" t="s">
        <v>926</v>
      </c>
      <c r="G680" s="16" t="s">
        <v>1754</v>
      </c>
      <c r="H680" s="16" t="s">
        <v>1795</v>
      </c>
      <c r="I680" s="16" t="s">
        <v>1796</v>
      </c>
      <c r="J680" s="16" t="s">
        <v>23</v>
      </c>
      <c r="K680" s="16"/>
      <c r="L680" s="16" t="s">
        <v>412</v>
      </c>
      <c r="M680" s="16" t="s">
        <v>145</v>
      </c>
      <c r="N680" s="16" t="s">
        <v>25</v>
      </c>
      <c r="O680" s="16" t="s">
        <v>146</v>
      </c>
      <c r="P680" s="16" t="s">
        <v>423</v>
      </c>
      <c r="Q680" s="91">
        <f>_xlfn.XLOOKUP(H680,Tasques!H:H,Tasques!Q:Q)</f>
        <v>600</v>
      </c>
      <c r="R680" s="6"/>
    </row>
    <row r="681" spans="1:18" ht="19.95" customHeight="1" x14ac:dyDescent="0.3">
      <c r="A681" s="3" t="s">
        <v>61</v>
      </c>
      <c r="B681" s="16" t="s">
        <v>1752</v>
      </c>
      <c r="C681" s="16" t="s">
        <v>1753</v>
      </c>
      <c r="D681" s="16" t="s">
        <v>17</v>
      </c>
      <c r="E681" s="16" t="s">
        <v>925</v>
      </c>
      <c r="F681" s="16" t="s">
        <v>926</v>
      </c>
      <c r="G681" s="16" t="s">
        <v>1754</v>
      </c>
      <c r="H681" s="16" t="s">
        <v>1797</v>
      </c>
      <c r="I681" s="16" t="s">
        <v>1798</v>
      </c>
      <c r="J681" s="16" t="s">
        <v>23</v>
      </c>
      <c r="K681" s="16"/>
      <c r="L681" s="16" t="s">
        <v>412</v>
      </c>
      <c r="M681" s="16" t="s">
        <v>145</v>
      </c>
      <c r="N681" s="16" t="s">
        <v>25</v>
      </c>
      <c r="O681" s="16" t="s">
        <v>146</v>
      </c>
      <c r="P681" s="16" t="s">
        <v>423</v>
      </c>
      <c r="Q681" s="91">
        <f>_xlfn.XLOOKUP(H681,Tasques!H:H,Tasques!Q:Q)</f>
        <v>600</v>
      </c>
      <c r="R681" s="6"/>
    </row>
    <row r="682" spans="1:18" ht="19.95" customHeight="1" x14ac:dyDescent="0.3">
      <c r="A682" s="3" t="s">
        <v>61</v>
      </c>
      <c r="B682" s="16" t="s">
        <v>1752</v>
      </c>
      <c r="C682" s="16" t="s">
        <v>1753</v>
      </c>
      <c r="D682" s="16" t="s">
        <v>17</v>
      </c>
      <c r="E682" s="16" t="s">
        <v>925</v>
      </c>
      <c r="F682" s="16" t="s">
        <v>926</v>
      </c>
      <c r="G682" s="16" t="s">
        <v>1754</v>
      </c>
      <c r="H682" s="16" t="s">
        <v>1799</v>
      </c>
      <c r="I682" s="16" t="s">
        <v>1800</v>
      </c>
      <c r="J682" s="16" t="s">
        <v>23</v>
      </c>
      <c r="K682" s="16"/>
      <c r="L682" s="16" t="s">
        <v>412</v>
      </c>
      <c r="M682" s="16" t="s">
        <v>145</v>
      </c>
      <c r="N682" s="16" t="s">
        <v>25</v>
      </c>
      <c r="O682" s="16" t="s">
        <v>146</v>
      </c>
      <c r="P682" s="16" t="s">
        <v>423</v>
      </c>
      <c r="Q682" s="91">
        <f>_xlfn.XLOOKUP(H682,Tasques!H:H,Tasques!Q:Q)</f>
        <v>600</v>
      </c>
      <c r="R682" s="6"/>
    </row>
    <row r="683" spans="1:18" ht="19.95" customHeight="1" x14ac:dyDescent="0.3">
      <c r="A683" s="3" t="s">
        <v>61</v>
      </c>
      <c r="B683" s="16" t="s">
        <v>1752</v>
      </c>
      <c r="C683" s="16" t="s">
        <v>1753</v>
      </c>
      <c r="D683" s="16" t="s">
        <v>139</v>
      </c>
      <c r="E683" s="16" t="s">
        <v>1801</v>
      </c>
      <c r="F683" s="16" t="s">
        <v>1802</v>
      </c>
      <c r="G683" s="16" t="s">
        <v>1803</v>
      </c>
      <c r="H683" s="16" t="s">
        <v>1804</v>
      </c>
      <c r="I683" s="16" t="s">
        <v>1805</v>
      </c>
      <c r="J683" s="16" t="s">
        <v>23</v>
      </c>
      <c r="K683" s="16"/>
      <c r="L683" s="16" t="s">
        <v>412</v>
      </c>
      <c r="M683" s="16" t="s">
        <v>145</v>
      </c>
      <c r="N683" s="16" t="s">
        <v>25</v>
      </c>
      <c r="O683" s="16" t="s">
        <v>146</v>
      </c>
      <c r="P683" s="16" t="s">
        <v>423</v>
      </c>
      <c r="Q683" s="91">
        <f>_xlfn.XLOOKUP(H683,Tasques!H:H,Tasques!Q:Q)</f>
        <v>180</v>
      </c>
      <c r="R683" s="6"/>
    </row>
    <row r="684" spans="1:18" ht="19.95" customHeight="1" x14ac:dyDescent="0.3">
      <c r="A684" s="3" t="s">
        <v>61</v>
      </c>
      <c r="B684" s="16" t="s">
        <v>1752</v>
      </c>
      <c r="C684" s="16" t="s">
        <v>1753</v>
      </c>
      <c r="D684" s="16" t="s">
        <v>139</v>
      </c>
      <c r="E684" s="16" t="s">
        <v>1801</v>
      </c>
      <c r="F684" s="16" t="s">
        <v>1802</v>
      </c>
      <c r="G684" s="16" t="s">
        <v>1803</v>
      </c>
      <c r="H684" s="16" t="s">
        <v>1806</v>
      </c>
      <c r="I684" s="16" t="s">
        <v>1807</v>
      </c>
      <c r="J684" s="16" t="s">
        <v>23</v>
      </c>
      <c r="K684" s="16"/>
      <c r="L684" s="16" t="s">
        <v>412</v>
      </c>
      <c r="M684" s="16" t="s">
        <v>145</v>
      </c>
      <c r="N684" s="16" t="s">
        <v>25</v>
      </c>
      <c r="O684" s="16" t="s">
        <v>146</v>
      </c>
      <c r="P684" s="16" t="s">
        <v>423</v>
      </c>
      <c r="Q684" s="91">
        <f>_xlfn.XLOOKUP(H684,Tasques!H:H,Tasques!Q:Q)</f>
        <v>180</v>
      </c>
      <c r="R684" s="6"/>
    </row>
    <row r="685" spans="1:18" ht="19.95" customHeight="1" x14ac:dyDescent="0.3">
      <c r="A685" s="3" t="s">
        <v>61</v>
      </c>
      <c r="B685" s="16" t="s">
        <v>1752</v>
      </c>
      <c r="C685" s="16" t="s">
        <v>1753</v>
      </c>
      <c r="D685" s="16" t="s">
        <v>139</v>
      </c>
      <c r="E685" s="16" t="s">
        <v>1801</v>
      </c>
      <c r="F685" s="16" t="s">
        <v>1802</v>
      </c>
      <c r="G685" s="16" t="s">
        <v>1803</v>
      </c>
      <c r="H685" s="16" t="s">
        <v>1808</v>
      </c>
      <c r="I685" s="16" t="s">
        <v>1809</v>
      </c>
      <c r="J685" s="16" t="s">
        <v>23</v>
      </c>
      <c r="K685" s="16"/>
      <c r="L685" s="16" t="s">
        <v>412</v>
      </c>
      <c r="M685" s="16" t="s">
        <v>145</v>
      </c>
      <c r="N685" s="16" t="s">
        <v>25</v>
      </c>
      <c r="O685" s="16" t="s">
        <v>146</v>
      </c>
      <c r="P685" s="16" t="s">
        <v>423</v>
      </c>
      <c r="Q685" s="91">
        <f>_xlfn.XLOOKUP(H685,Tasques!H:H,Tasques!Q:Q)</f>
        <v>180</v>
      </c>
      <c r="R685" s="6"/>
    </row>
    <row r="686" spans="1:18" ht="19.95" customHeight="1" x14ac:dyDescent="0.3">
      <c r="A686" s="3" t="s">
        <v>61</v>
      </c>
      <c r="B686" s="16" t="s">
        <v>1752</v>
      </c>
      <c r="C686" s="16" t="s">
        <v>1753</v>
      </c>
      <c r="D686" s="16" t="s">
        <v>139</v>
      </c>
      <c r="E686" s="16" t="s">
        <v>1801</v>
      </c>
      <c r="F686" s="16" t="s">
        <v>1802</v>
      </c>
      <c r="G686" s="16" t="s">
        <v>1803</v>
      </c>
      <c r="H686" s="16" t="s">
        <v>1810</v>
      </c>
      <c r="I686" s="16" t="s">
        <v>1811</v>
      </c>
      <c r="J686" s="16" t="s">
        <v>23</v>
      </c>
      <c r="K686" s="16"/>
      <c r="L686" s="16" t="s">
        <v>412</v>
      </c>
      <c r="M686" s="16" t="s">
        <v>145</v>
      </c>
      <c r="N686" s="16" t="s">
        <v>25</v>
      </c>
      <c r="O686" s="16" t="s">
        <v>146</v>
      </c>
      <c r="P686" s="16" t="s">
        <v>423</v>
      </c>
      <c r="Q686" s="91">
        <f>_xlfn.XLOOKUP(H686,Tasques!H:H,Tasques!Q:Q)</f>
        <v>180</v>
      </c>
      <c r="R686" s="6"/>
    </row>
    <row r="687" spans="1:18" ht="19.95" customHeight="1" x14ac:dyDescent="0.3">
      <c r="A687" s="3" t="s">
        <v>61</v>
      </c>
      <c r="B687" s="16" t="s">
        <v>1752</v>
      </c>
      <c r="C687" s="16" t="s">
        <v>1753</v>
      </c>
      <c r="D687" s="16" t="s">
        <v>139</v>
      </c>
      <c r="E687" s="16" t="s">
        <v>1801</v>
      </c>
      <c r="F687" s="16" t="s">
        <v>1802</v>
      </c>
      <c r="G687" s="16" t="s">
        <v>1803</v>
      </c>
      <c r="H687" s="16" t="s">
        <v>1812</v>
      </c>
      <c r="I687" s="16" t="s">
        <v>1813</v>
      </c>
      <c r="J687" s="16" t="s">
        <v>23</v>
      </c>
      <c r="K687" s="16"/>
      <c r="L687" s="16" t="s">
        <v>412</v>
      </c>
      <c r="M687" s="16" t="s">
        <v>145</v>
      </c>
      <c r="N687" s="16" t="s">
        <v>25</v>
      </c>
      <c r="O687" s="16" t="s">
        <v>146</v>
      </c>
      <c r="P687" s="16" t="s">
        <v>423</v>
      </c>
      <c r="Q687" s="91">
        <f>_xlfn.XLOOKUP(H687,Tasques!H:H,Tasques!Q:Q)</f>
        <v>180</v>
      </c>
      <c r="R687" s="6"/>
    </row>
    <row r="688" spans="1:18" ht="19.95" customHeight="1" x14ac:dyDescent="0.3">
      <c r="A688" s="3" t="s">
        <v>61</v>
      </c>
      <c r="B688" s="16" t="s">
        <v>1752</v>
      </c>
      <c r="C688" s="16" t="s">
        <v>1753</v>
      </c>
      <c r="D688" s="16" t="s">
        <v>139</v>
      </c>
      <c r="E688" s="16" t="s">
        <v>1801</v>
      </c>
      <c r="F688" s="16" t="s">
        <v>1802</v>
      </c>
      <c r="G688" s="16" t="s">
        <v>1803</v>
      </c>
      <c r="H688" s="16" t="s">
        <v>1814</v>
      </c>
      <c r="I688" s="16" t="s">
        <v>1815</v>
      </c>
      <c r="J688" s="16" t="s">
        <v>23</v>
      </c>
      <c r="K688" s="16"/>
      <c r="L688" s="16" t="s">
        <v>412</v>
      </c>
      <c r="M688" s="16" t="s">
        <v>145</v>
      </c>
      <c r="N688" s="16" t="s">
        <v>25</v>
      </c>
      <c r="O688" s="16" t="s">
        <v>146</v>
      </c>
      <c r="P688" s="16" t="s">
        <v>423</v>
      </c>
      <c r="Q688" s="91">
        <f>_xlfn.XLOOKUP(H688,Tasques!H:H,Tasques!Q:Q)</f>
        <v>180</v>
      </c>
      <c r="R688" s="6"/>
    </row>
    <row r="689" spans="1:18" ht="19.95" customHeight="1" x14ac:dyDescent="0.3">
      <c r="A689" s="3" t="s">
        <v>61</v>
      </c>
      <c r="B689" s="16" t="s">
        <v>1752</v>
      </c>
      <c r="C689" s="16" t="s">
        <v>1753</v>
      </c>
      <c r="D689" s="16" t="s">
        <v>139</v>
      </c>
      <c r="E689" s="16" t="s">
        <v>1801</v>
      </c>
      <c r="F689" s="16" t="s">
        <v>1802</v>
      </c>
      <c r="G689" s="16" t="s">
        <v>1803</v>
      </c>
      <c r="H689" s="16" t="s">
        <v>1816</v>
      </c>
      <c r="I689" s="16" t="s">
        <v>1817</v>
      </c>
      <c r="J689" s="16" t="s">
        <v>23</v>
      </c>
      <c r="K689" s="16"/>
      <c r="L689" s="16" t="s">
        <v>412</v>
      </c>
      <c r="M689" s="16" t="s">
        <v>145</v>
      </c>
      <c r="N689" s="16" t="s">
        <v>25</v>
      </c>
      <c r="O689" s="16" t="s">
        <v>146</v>
      </c>
      <c r="P689" s="16" t="s">
        <v>423</v>
      </c>
      <c r="Q689" s="91">
        <f>_xlfn.XLOOKUP(H689,Tasques!H:H,Tasques!Q:Q)</f>
        <v>180</v>
      </c>
      <c r="R689" s="6"/>
    </row>
    <row r="690" spans="1:18" ht="19.95" customHeight="1" x14ac:dyDescent="0.3">
      <c r="A690" s="3" t="s">
        <v>61</v>
      </c>
      <c r="B690" s="16" t="s">
        <v>1752</v>
      </c>
      <c r="C690" s="16" t="s">
        <v>1753</v>
      </c>
      <c r="D690" s="16" t="s">
        <v>139</v>
      </c>
      <c r="E690" s="16" t="s">
        <v>1801</v>
      </c>
      <c r="F690" s="16" t="s">
        <v>1802</v>
      </c>
      <c r="G690" s="16" t="s">
        <v>1803</v>
      </c>
      <c r="H690" s="16" t="s">
        <v>1818</v>
      </c>
      <c r="I690" s="16" t="s">
        <v>1819</v>
      </c>
      <c r="J690" s="16" t="s">
        <v>23</v>
      </c>
      <c r="K690" s="16"/>
      <c r="L690" s="16" t="s">
        <v>412</v>
      </c>
      <c r="M690" s="16" t="s">
        <v>145</v>
      </c>
      <c r="N690" s="16" t="s">
        <v>25</v>
      </c>
      <c r="O690" s="16" t="s">
        <v>146</v>
      </c>
      <c r="P690" s="16" t="s">
        <v>423</v>
      </c>
      <c r="Q690" s="91">
        <f>_xlfn.XLOOKUP(H690,Tasques!H:H,Tasques!Q:Q)</f>
        <v>180</v>
      </c>
      <c r="R690" s="6"/>
    </row>
    <row r="691" spans="1:18" ht="19.95" customHeight="1" x14ac:dyDescent="0.3">
      <c r="A691" s="3" t="s">
        <v>61</v>
      </c>
      <c r="B691" s="16" t="s">
        <v>1752</v>
      </c>
      <c r="C691" s="16" t="s">
        <v>1753</v>
      </c>
      <c r="D691" s="16" t="s">
        <v>139</v>
      </c>
      <c r="E691" s="16" t="s">
        <v>1801</v>
      </c>
      <c r="F691" s="16" t="s">
        <v>1802</v>
      </c>
      <c r="G691" s="16" t="s">
        <v>1803</v>
      </c>
      <c r="H691" s="16" t="s">
        <v>1820</v>
      </c>
      <c r="I691" s="16" t="s">
        <v>1821</v>
      </c>
      <c r="J691" s="16" t="s">
        <v>23</v>
      </c>
      <c r="K691" s="16"/>
      <c r="L691" s="16" t="s">
        <v>412</v>
      </c>
      <c r="M691" s="16" t="s">
        <v>145</v>
      </c>
      <c r="N691" s="16" t="s">
        <v>25</v>
      </c>
      <c r="O691" s="16" t="s">
        <v>146</v>
      </c>
      <c r="P691" s="16" t="s">
        <v>423</v>
      </c>
      <c r="Q691" s="91">
        <f>_xlfn.XLOOKUP(H691,Tasques!H:H,Tasques!Q:Q)</f>
        <v>180</v>
      </c>
      <c r="R691" s="6"/>
    </row>
    <row r="692" spans="1:18" ht="19.95" customHeight="1" x14ac:dyDescent="0.3">
      <c r="A692" s="3" t="s">
        <v>61</v>
      </c>
      <c r="B692" s="16" t="s">
        <v>1752</v>
      </c>
      <c r="C692" s="16" t="s">
        <v>1753</v>
      </c>
      <c r="D692" s="16" t="s">
        <v>139</v>
      </c>
      <c r="E692" s="16" t="s">
        <v>1801</v>
      </c>
      <c r="F692" s="16" t="s">
        <v>1802</v>
      </c>
      <c r="G692" s="16" t="s">
        <v>1803</v>
      </c>
      <c r="H692" s="16" t="s">
        <v>1822</v>
      </c>
      <c r="I692" s="16" t="s">
        <v>1823</v>
      </c>
      <c r="J692" s="16" t="s">
        <v>23</v>
      </c>
      <c r="K692" s="16"/>
      <c r="L692" s="16" t="s">
        <v>412</v>
      </c>
      <c r="M692" s="16" t="s">
        <v>145</v>
      </c>
      <c r="N692" s="16" t="s">
        <v>25</v>
      </c>
      <c r="O692" s="16" t="s">
        <v>146</v>
      </c>
      <c r="P692" s="16" t="s">
        <v>423</v>
      </c>
      <c r="Q692" s="91">
        <f>_xlfn.XLOOKUP(H692,Tasques!H:H,Tasques!Q:Q)</f>
        <v>180</v>
      </c>
      <c r="R692" s="6"/>
    </row>
    <row r="693" spans="1:18" ht="19.95" customHeight="1" x14ac:dyDescent="0.3">
      <c r="A693" s="3" t="s">
        <v>61</v>
      </c>
      <c r="B693" s="16" t="s">
        <v>1752</v>
      </c>
      <c r="C693" s="16" t="s">
        <v>1753</v>
      </c>
      <c r="D693" s="16" t="s">
        <v>139</v>
      </c>
      <c r="E693" s="16" t="s">
        <v>1061</v>
      </c>
      <c r="F693" s="16" t="s">
        <v>1062</v>
      </c>
      <c r="G693" s="16" t="s">
        <v>1824</v>
      </c>
      <c r="H693" s="16" t="s">
        <v>1825</v>
      </c>
      <c r="I693" s="16" t="s">
        <v>1826</v>
      </c>
      <c r="J693" s="16" t="s">
        <v>23</v>
      </c>
      <c r="K693" s="16"/>
      <c r="L693" s="16" t="s">
        <v>412</v>
      </c>
      <c r="M693" s="16" t="s">
        <v>145</v>
      </c>
      <c r="N693" s="16" t="s">
        <v>25</v>
      </c>
      <c r="O693" s="16" t="s">
        <v>146</v>
      </c>
      <c r="P693" s="16" t="s">
        <v>423</v>
      </c>
      <c r="Q693" s="91">
        <f>_xlfn.XLOOKUP(H693,Tasques!H:H,Tasques!Q:Q)</f>
        <v>900</v>
      </c>
      <c r="R693" s="6"/>
    </row>
    <row r="694" spans="1:18" ht="19.95" customHeight="1" x14ac:dyDescent="0.3">
      <c r="A694" s="3" t="s">
        <v>61</v>
      </c>
      <c r="B694" s="16" t="s">
        <v>1752</v>
      </c>
      <c r="C694" s="16" t="s">
        <v>1753</v>
      </c>
      <c r="D694" s="16" t="s">
        <v>139</v>
      </c>
      <c r="E694" s="16" t="s">
        <v>1061</v>
      </c>
      <c r="F694" s="16" t="s">
        <v>1062</v>
      </c>
      <c r="G694" s="16" t="s">
        <v>1824</v>
      </c>
      <c r="H694" s="16" t="s">
        <v>1827</v>
      </c>
      <c r="I694" s="16" t="s">
        <v>1828</v>
      </c>
      <c r="J694" s="16" t="s">
        <v>23</v>
      </c>
      <c r="K694" s="16"/>
      <c r="L694" s="16" t="s">
        <v>412</v>
      </c>
      <c r="M694" s="16" t="s">
        <v>145</v>
      </c>
      <c r="N694" s="16" t="s">
        <v>25</v>
      </c>
      <c r="O694" s="16" t="s">
        <v>146</v>
      </c>
      <c r="P694" s="16" t="s">
        <v>423</v>
      </c>
      <c r="Q694" s="91">
        <f>_xlfn.XLOOKUP(H694,Tasques!H:H,Tasques!Q:Q)</f>
        <v>900</v>
      </c>
      <c r="R694" s="6"/>
    </row>
    <row r="695" spans="1:18" ht="19.95" customHeight="1" x14ac:dyDescent="0.3">
      <c r="A695" s="3" t="s">
        <v>61</v>
      </c>
      <c r="B695" s="16" t="s">
        <v>1752</v>
      </c>
      <c r="C695" s="16" t="s">
        <v>1753</v>
      </c>
      <c r="D695" s="16" t="s">
        <v>139</v>
      </c>
      <c r="E695" s="16" t="s">
        <v>1061</v>
      </c>
      <c r="F695" s="16" t="s">
        <v>1062</v>
      </c>
      <c r="G695" s="16" t="s">
        <v>1824</v>
      </c>
      <c r="H695" s="16" t="s">
        <v>1829</v>
      </c>
      <c r="I695" s="16" t="s">
        <v>1830</v>
      </c>
      <c r="J695" s="16" t="s">
        <v>23</v>
      </c>
      <c r="K695" s="16"/>
      <c r="L695" s="16" t="s">
        <v>412</v>
      </c>
      <c r="M695" s="16" t="s">
        <v>145</v>
      </c>
      <c r="N695" s="16" t="s">
        <v>25</v>
      </c>
      <c r="O695" s="16" t="s">
        <v>146</v>
      </c>
      <c r="P695" s="16" t="s">
        <v>423</v>
      </c>
      <c r="Q695" s="91">
        <f>_xlfn.XLOOKUP(H695,Tasques!H:H,Tasques!Q:Q)</f>
        <v>900</v>
      </c>
      <c r="R695" s="6"/>
    </row>
    <row r="696" spans="1:18" ht="19.95" customHeight="1" x14ac:dyDescent="0.3">
      <c r="A696" s="3" t="s">
        <v>61</v>
      </c>
      <c r="B696" s="16" t="s">
        <v>1752</v>
      </c>
      <c r="C696" s="16" t="s">
        <v>1753</v>
      </c>
      <c r="D696" s="16" t="s">
        <v>139</v>
      </c>
      <c r="E696" s="16" t="s">
        <v>1061</v>
      </c>
      <c r="F696" s="16" t="s">
        <v>1062</v>
      </c>
      <c r="G696" s="16" t="s">
        <v>1824</v>
      </c>
      <c r="H696" s="16" t="s">
        <v>1831</v>
      </c>
      <c r="I696" s="16" t="s">
        <v>1832</v>
      </c>
      <c r="J696" s="16" t="s">
        <v>23</v>
      </c>
      <c r="K696" s="16"/>
      <c r="L696" s="16" t="s">
        <v>412</v>
      </c>
      <c r="M696" s="16" t="s">
        <v>145</v>
      </c>
      <c r="N696" s="16" t="s">
        <v>25</v>
      </c>
      <c r="O696" s="16" t="s">
        <v>146</v>
      </c>
      <c r="P696" s="16" t="s">
        <v>423</v>
      </c>
      <c r="Q696" s="91">
        <f>_xlfn.XLOOKUP(H696,Tasques!H:H,Tasques!Q:Q)</f>
        <v>900</v>
      </c>
      <c r="R696" s="6"/>
    </row>
    <row r="697" spans="1:18" ht="19.95" customHeight="1" x14ac:dyDescent="0.3">
      <c r="A697" s="3" t="s">
        <v>61</v>
      </c>
      <c r="B697" s="16" t="s">
        <v>1752</v>
      </c>
      <c r="C697" s="16" t="s">
        <v>1753</v>
      </c>
      <c r="D697" s="16" t="s">
        <v>139</v>
      </c>
      <c r="E697" s="16" t="s">
        <v>1061</v>
      </c>
      <c r="F697" s="16" t="s">
        <v>1062</v>
      </c>
      <c r="G697" s="16" t="s">
        <v>1824</v>
      </c>
      <c r="H697" s="16" t="s">
        <v>1833</v>
      </c>
      <c r="I697" s="16" t="s">
        <v>1834</v>
      </c>
      <c r="J697" s="16" t="s">
        <v>23</v>
      </c>
      <c r="K697" s="16"/>
      <c r="L697" s="16" t="s">
        <v>412</v>
      </c>
      <c r="M697" s="16" t="s">
        <v>145</v>
      </c>
      <c r="N697" s="16" t="s">
        <v>25</v>
      </c>
      <c r="O697" s="16" t="s">
        <v>146</v>
      </c>
      <c r="P697" s="16" t="s">
        <v>423</v>
      </c>
      <c r="Q697" s="91">
        <f>_xlfn.XLOOKUP(H697,Tasques!H:H,Tasques!Q:Q)</f>
        <v>900</v>
      </c>
      <c r="R697" s="6"/>
    </row>
    <row r="698" spans="1:18" ht="19.95" customHeight="1" x14ac:dyDescent="0.3">
      <c r="A698" s="3" t="s">
        <v>61</v>
      </c>
      <c r="B698" s="16" t="s">
        <v>1752</v>
      </c>
      <c r="C698" s="16" t="s">
        <v>1753</v>
      </c>
      <c r="D698" s="16" t="s">
        <v>139</v>
      </c>
      <c r="E698" s="16" t="s">
        <v>1061</v>
      </c>
      <c r="F698" s="16" t="s">
        <v>1062</v>
      </c>
      <c r="G698" s="16" t="s">
        <v>1824</v>
      </c>
      <c r="H698" s="16" t="s">
        <v>1835</v>
      </c>
      <c r="I698" s="16" t="s">
        <v>1836</v>
      </c>
      <c r="J698" s="16" t="s">
        <v>23</v>
      </c>
      <c r="K698" s="16"/>
      <c r="L698" s="16" t="s">
        <v>412</v>
      </c>
      <c r="M698" s="16" t="s">
        <v>145</v>
      </c>
      <c r="N698" s="16" t="s">
        <v>25</v>
      </c>
      <c r="O698" s="16" t="s">
        <v>146</v>
      </c>
      <c r="P698" s="16" t="s">
        <v>423</v>
      </c>
      <c r="Q698" s="91">
        <f>_xlfn.XLOOKUP(H698,Tasques!H:H,Tasques!Q:Q)</f>
        <v>900</v>
      </c>
      <c r="R698" s="6"/>
    </row>
    <row r="699" spans="1:18" ht="19.95" customHeight="1" x14ac:dyDescent="0.3">
      <c r="A699" s="3" t="s">
        <v>61</v>
      </c>
      <c r="B699" s="16" t="s">
        <v>1752</v>
      </c>
      <c r="C699" s="16" t="s">
        <v>1753</v>
      </c>
      <c r="D699" s="16" t="s">
        <v>139</v>
      </c>
      <c r="E699" s="16" t="s">
        <v>1061</v>
      </c>
      <c r="F699" s="16" t="s">
        <v>1062</v>
      </c>
      <c r="G699" s="16" t="s">
        <v>1824</v>
      </c>
      <c r="H699" s="16" t="s">
        <v>1837</v>
      </c>
      <c r="I699" s="16" t="s">
        <v>1838</v>
      </c>
      <c r="J699" s="16" t="s">
        <v>23</v>
      </c>
      <c r="K699" s="16"/>
      <c r="L699" s="16" t="s">
        <v>412</v>
      </c>
      <c r="M699" s="16" t="s">
        <v>145</v>
      </c>
      <c r="N699" s="16" t="s">
        <v>25</v>
      </c>
      <c r="O699" s="16" t="s">
        <v>146</v>
      </c>
      <c r="P699" s="16" t="s">
        <v>423</v>
      </c>
      <c r="Q699" s="91">
        <f>_xlfn.XLOOKUP(H699,Tasques!H:H,Tasques!Q:Q)</f>
        <v>900</v>
      </c>
      <c r="R699" s="6"/>
    </row>
    <row r="700" spans="1:18" ht="19.95" customHeight="1" x14ac:dyDescent="0.3">
      <c r="A700" s="3" t="s">
        <v>61</v>
      </c>
      <c r="B700" s="16" t="s">
        <v>1752</v>
      </c>
      <c r="C700" s="16" t="s">
        <v>1753</v>
      </c>
      <c r="D700" s="16" t="s">
        <v>139</v>
      </c>
      <c r="E700" s="16" t="s">
        <v>1061</v>
      </c>
      <c r="F700" s="16" t="s">
        <v>1062</v>
      </c>
      <c r="G700" s="16" t="s">
        <v>1824</v>
      </c>
      <c r="H700" s="16" t="s">
        <v>1839</v>
      </c>
      <c r="I700" s="16" t="s">
        <v>1840</v>
      </c>
      <c r="J700" s="16" t="s">
        <v>23</v>
      </c>
      <c r="K700" s="16"/>
      <c r="L700" s="16" t="s">
        <v>412</v>
      </c>
      <c r="M700" s="16" t="s">
        <v>145</v>
      </c>
      <c r="N700" s="16" t="s">
        <v>25</v>
      </c>
      <c r="O700" s="16" t="s">
        <v>146</v>
      </c>
      <c r="P700" s="16" t="s">
        <v>423</v>
      </c>
      <c r="Q700" s="91">
        <f>_xlfn.XLOOKUP(H700,Tasques!H:H,Tasques!Q:Q)</f>
        <v>900</v>
      </c>
      <c r="R700" s="6"/>
    </row>
    <row r="701" spans="1:18" ht="19.95" customHeight="1" x14ac:dyDescent="0.3">
      <c r="A701" s="3" t="s">
        <v>61</v>
      </c>
      <c r="B701" s="16" t="s">
        <v>1752</v>
      </c>
      <c r="C701" s="16" t="s">
        <v>1753</v>
      </c>
      <c r="D701" s="16" t="s">
        <v>139</v>
      </c>
      <c r="E701" s="16" t="s">
        <v>1061</v>
      </c>
      <c r="F701" s="16" t="s">
        <v>1062</v>
      </c>
      <c r="G701" s="16" t="s">
        <v>1824</v>
      </c>
      <c r="H701" s="16" t="s">
        <v>1841</v>
      </c>
      <c r="I701" s="16" t="s">
        <v>1842</v>
      </c>
      <c r="J701" s="16" t="s">
        <v>23</v>
      </c>
      <c r="K701" s="16"/>
      <c r="L701" s="16" t="s">
        <v>412</v>
      </c>
      <c r="M701" s="16" t="s">
        <v>145</v>
      </c>
      <c r="N701" s="16" t="s">
        <v>25</v>
      </c>
      <c r="O701" s="16" t="s">
        <v>146</v>
      </c>
      <c r="P701" s="16" t="s">
        <v>423</v>
      </c>
      <c r="Q701" s="91">
        <f>_xlfn.XLOOKUP(H701,Tasques!H:H,Tasques!Q:Q)</f>
        <v>900</v>
      </c>
      <c r="R701" s="6"/>
    </row>
    <row r="702" spans="1:18" ht="19.95" customHeight="1" x14ac:dyDescent="0.3">
      <c r="A702" s="3" t="s">
        <v>61</v>
      </c>
      <c r="B702" s="16" t="s">
        <v>1752</v>
      </c>
      <c r="C702" s="16" t="s">
        <v>1753</v>
      </c>
      <c r="D702" s="16" t="s">
        <v>139</v>
      </c>
      <c r="E702" s="16" t="s">
        <v>1061</v>
      </c>
      <c r="F702" s="16" t="s">
        <v>1062</v>
      </c>
      <c r="G702" s="16" t="s">
        <v>1824</v>
      </c>
      <c r="H702" s="16" t="s">
        <v>1843</v>
      </c>
      <c r="I702" s="16" t="s">
        <v>1844</v>
      </c>
      <c r="J702" s="16" t="s">
        <v>23</v>
      </c>
      <c r="K702" s="16"/>
      <c r="L702" s="16" t="s">
        <v>412</v>
      </c>
      <c r="M702" s="16" t="s">
        <v>145</v>
      </c>
      <c r="N702" s="16" t="s">
        <v>25</v>
      </c>
      <c r="O702" s="16" t="s">
        <v>146</v>
      </c>
      <c r="P702" s="16" t="s">
        <v>423</v>
      </c>
      <c r="Q702" s="91">
        <f>_xlfn.XLOOKUP(H702,Tasques!H:H,Tasques!Q:Q)</f>
        <v>900</v>
      </c>
      <c r="R702" s="6"/>
    </row>
    <row r="703" spans="1:18" ht="19.95" customHeight="1" x14ac:dyDescent="0.3">
      <c r="A703" s="9" t="s">
        <v>61</v>
      </c>
      <c r="B703" s="21" t="s">
        <v>1845</v>
      </c>
      <c r="C703" s="21" t="s">
        <v>1846</v>
      </c>
      <c r="D703" s="21" t="s">
        <v>273</v>
      </c>
      <c r="E703" s="21" t="s">
        <v>274</v>
      </c>
      <c r="F703" s="21" t="s">
        <v>275</v>
      </c>
      <c r="G703" s="21" t="s">
        <v>1847</v>
      </c>
      <c r="H703" s="21" t="s">
        <v>1848</v>
      </c>
      <c r="I703" s="21" t="s">
        <v>1849</v>
      </c>
      <c r="J703" s="21" t="s">
        <v>23</v>
      </c>
      <c r="K703" s="21"/>
      <c r="L703" s="21" t="s">
        <v>368</v>
      </c>
      <c r="M703" s="21" t="s">
        <v>145</v>
      </c>
      <c r="N703" s="21" t="s">
        <v>25</v>
      </c>
      <c r="O703" s="21" t="s">
        <v>146</v>
      </c>
      <c r="P703" s="21" t="s">
        <v>1423</v>
      </c>
      <c r="Q703" s="92">
        <f>_xlfn.XLOOKUP(H703,Tasques!H:H,Tasques!Q:Q)</f>
        <v>360</v>
      </c>
      <c r="R703" s="10"/>
    </row>
    <row r="704" spans="1:18" ht="19.95" customHeight="1" x14ac:dyDescent="0.3">
      <c r="A704" s="9" t="s">
        <v>61</v>
      </c>
      <c r="B704" s="21" t="s">
        <v>1845</v>
      </c>
      <c r="C704" s="21" t="s">
        <v>1846</v>
      </c>
      <c r="D704" s="21" t="s">
        <v>273</v>
      </c>
      <c r="E704" s="21" t="s">
        <v>274</v>
      </c>
      <c r="F704" s="21" t="s">
        <v>275</v>
      </c>
      <c r="G704" s="21" t="s">
        <v>1847</v>
      </c>
      <c r="H704" s="21" t="s">
        <v>1850</v>
      </c>
      <c r="I704" s="21" t="s">
        <v>1851</v>
      </c>
      <c r="J704" s="21" t="s">
        <v>23</v>
      </c>
      <c r="K704" s="21"/>
      <c r="L704" s="21" t="s">
        <v>368</v>
      </c>
      <c r="M704" s="21" t="s">
        <v>145</v>
      </c>
      <c r="N704" s="21" t="s">
        <v>25</v>
      </c>
      <c r="O704" s="21" t="s">
        <v>146</v>
      </c>
      <c r="P704" s="21" t="s">
        <v>1423</v>
      </c>
      <c r="Q704" s="92">
        <f>_xlfn.XLOOKUP(H704,Tasques!H:H,Tasques!Q:Q)</f>
        <v>360</v>
      </c>
      <c r="R704" s="10"/>
    </row>
    <row r="705" spans="1:18" ht="19.95" customHeight="1" x14ac:dyDescent="0.3">
      <c r="A705" s="3" t="s">
        <v>61</v>
      </c>
      <c r="B705" s="16" t="s">
        <v>1852</v>
      </c>
      <c r="C705" s="16" t="s">
        <v>1853</v>
      </c>
      <c r="D705" s="16" t="s">
        <v>273</v>
      </c>
      <c r="E705" s="16" t="s">
        <v>1854</v>
      </c>
      <c r="F705" s="16" t="s">
        <v>1855</v>
      </c>
      <c r="G705" s="16" t="s">
        <v>1856</v>
      </c>
      <c r="H705" s="16" t="s">
        <v>1857</v>
      </c>
      <c r="I705" s="16" t="s">
        <v>1858</v>
      </c>
      <c r="J705" s="16" t="s">
        <v>23</v>
      </c>
      <c r="K705" s="16"/>
      <c r="L705" s="16" t="s">
        <v>120</v>
      </c>
      <c r="M705" s="16" t="s">
        <v>145</v>
      </c>
      <c r="N705" s="16" t="s">
        <v>25</v>
      </c>
      <c r="O705" s="16" t="s">
        <v>146</v>
      </c>
      <c r="P705" s="16" t="s">
        <v>1423</v>
      </c>
      <c r="Q705" s="91">
        <f>_xlfn.XLOOKUP(H705,Tasques!H:H,Tasques!Q:Q)</f>
        <v>1440</v>
      </c>
      <c r="R705" s="6"/>
    </row>
    <row r="706" spans="1:18" ht="19.95" customHeight="1" x14ac:dyDescent="0.3">
      <c r="A706" s="3" t="s">
        <v>61</v>
      </c>
      <c r="B706" s="16" t="s">
        <v>1852</v>
      </c>
      <c r="C706" s="16" t="s">
        <v>1853</v>
      </c>
      <c r="D706" s="16" t="s">
        <v>273</v>
      </c>
      <c r="E706" s="16" t="s">
        <v>1854</v>
      </c>
      <c r="F706" s="16" t="s">
        <v>1855</v>
      </c>
      <c r="G706" s="16" t="s">
        <v>1856</v>
      </c>
      <c r="H706" s="16" t="s">
        <v>1859</v>
      </c>
      <c r="I706" s="16" t="s">
        <v>149</v>
      </c>
      <c r="J706" s="16" t="s">
        <v>23</v>
      </c>
      <c r="K706" s="16"/>
      <c r="L706" s="16" t="s">
        <v>120</v>
      </c>
      <c r="M706" s="16" t="s">
        <v>145</v>
      </c>
      <c r="N706" s="16" t="s">
        <v>25</v>
      </c>
      <c r="O706" s="16" t="s">
        <v>146</v>
      </c>
      <c r="P706" s="16" t="s">
        <v>1423</v>
      </c>
      <c r="Q706" s="91">
        <f>_xlfn.XLOOKUP(H706,Tasques!H:H,Tasques!Q:Q)</f>
        <v>1440</v>
      </c>
      <c r="R706" s="6"/>
    </row>
    <row r="707" spans="1:18" ht="19.95" customHeight="1" x14ac:dyDescent="0.3">
      <c r="A707" s="3" t="s">
        <v>61</v>
      </c>
      <c r="B707" s="16" t="s">
        <v>1852</v>
      </c>
      <c r="C707" s="16" t="s">
        <v>1853</v>
      </c>
      <c r="D707" s="16" t="s">
        <v>273</v>
      </c>
      <c r="E707" s="16" t="s">
        <v>1854</v>
      </c>
      <c r="F707" s="16" t="s">
        <v>1855</v>
      </c>
      <c r="G707" s="16" t="s">
        <v>1856</v>
      </c>
      <c r="H707" s="16" t="s">
        <v>1860</v>
      </c>
      <c r="I707" s="16" t="s">
        <v>151</v>
      </c>
      <c r="J707" s="16" t="s">
        <v>23</v>
      </c>
      <c r="K707" s="16"/>
      <c r="L707" s="16" t="s">
        <v>120</v>
      </c>
      <c r="M707" s="16" t="s">
        <v>145</v>
      </c>
      <c r="N707" s="16" t="s">
        <v>25</v>
      </c>
      <c r="O707" s="16" t="s">
        <v>146</v>
      </c>
      <c r="P707" s="16" t="s">
        <v>1423</v>
      </c>
      <c r="Q707" s="91">
        <f>_xlfn.XLOOKUP(H707,Tasques!H:H,Tasques!Q:Q)</f>
        <v>1440</v>
      </c>
      <c r="R707" s="6"/>
    </row>
    <row r="708" spans="1:18" ht="19.95" customHeight="1" x14ac:dyDescent="0.3">
      <c r="A708" s="3" t="s">
        <v>61</v>
      </c>
      <c r="B708" s="16" t="s">
        <v>1852</v>
      </c>
      <c r="C708" s="16" t="s">
        <v>1853</v>
      </c>
      <c r="D708" s="16" t="s">
        <v>273</v>
      </c>
      <c r="E708" s="16" t="s">
        <v>1854</v>
      </c>
      <c r="F708" s="16" t="s">
        <v>1855</v>
      </c>
      <c r="G708" s="16" t="s">
        <v>1856</v>
      </c>
      <c r="H708" s="16" t="s">
        <v>1861</v>
      </c>
      <c r="I708" s="16" t="s">
        <v>1361</v>
      </c>
      <c r="J708" s="16" t="s">
        <v>23</v>
      </c>
      <c r="K708" s="16"/>
      <c r="L708" s="16" t="s">
        <v>120</v>
      </c>
      <c r="M708" s="16" t="s">
        <v>145</v>
      </c>
      <c r="N708" s="16" t="s">
        <v>25</v>
      </c>
      <c r="O708" s="16" t="s">
        <v>146</v>
      </c>
      <c r="P708" s="16" t="s">
        <v>1423</v>
      </c>
      <c r="Q708" s="91">
        <f>_xlfn.XLOOKUP(H708,Tasques!H:H,Tasques!Q:Q)</f>
        <v>1440</v>
      </c>
      <c r="R708" s="6"/>
    </row>
    <row r="709" spans="1:18" ht="19.95" customHeight="1" x14ac:dyDescent="0.3">
      <c r="A709" s="3" t="s">
        <v>61</v>
      </c>
      <c r="B709" s="16" t="s">
        <v>1852</v>
      </c>
      <c r="C709" s="16" t="s">
        <v>1853</v>
      </c>
      <c r="D709" s="16" t="s">
        <v>273</v>
      </c>
      <c r="E709" s="16" t="s">
        <v>1854</v>
      </c>
      <c r="F709" s="16" t="s">
        <v>1855</v>
      </c>
      <c r="G709" s="16" t="s">
        <v>1856</v>
      </c>
      <c r="H709" s="16" t="s">
        <v>1862</v>
      </c>
      <c r="I709" s="16" t="s">
        <v>153</v>
      </c>
      <c r="J709" s="16" t="s">
        <v>23</v>
      </c>
      <c r="K709" s="16"/>
      <c r="L709" s="16" t="s">
        <v>120</v>
      </c>
      <c r="M709" s="16" t="s">
        <v>145</v>
      </c>
      <c r="N709" s="16" t="s">
        <v>25</v>
      </c>
      <c r="O709" s="16" t="s">
        <v>146</v>
      </c>
      <c r="P709" s="16" t="s">
        <v>1423</v>
      </c>
      <c r="Q709" s="91">
        <f>_xlfn.XLOOKUP(H709,Tasques!H:H,Tasques!Q:Q)</f>
        <v>1440</v>
      </c>
      <c r="R709" s="6"/>
    </row>
    <row r="710" spans="1:18" ht="19.95" customHeight="1" x14ac:dyDescent="0.3">
      <c r="A710" s="3" t="s">
        <v>61</v>
      </c>
      <c r="B710" s="16" t="s">
        <v>1852</v>
      </c>
      <c r="C710" s="16" t="s">
        <v>1853</v>
      </c>
      <c r="D710" s="16" t="s">
        <v>273</v>
      </c>
      <c r="E710" s="16" t="s">
        <v>312</v>
      </c>
      <c r="F710" s="16" t="s">
        <v>313</v>
      </c>
      <c r="G710" s="16" t="s">
        <v>1863</v>
      </c>
      <c r="H710" s="16" t="s">
        <v>1864</v>
      </c>
      <c r="I710" s="16" t="s">
        <v>1865</v>
      </c>
      <c r="J710" s="16" t="s">
        <v>23</v>
      </c>
      <c r="K710" s="16"/>
      <c r="L710" s="16" t="s">
        <v>120</v>
      </c>
      <c r="M710" s="16" t="s">
        <v>145</v>
      </c>
      <c r="N710" s="16" t="s">
        <v>25</v>
      </c>
      <c r="O710" s="16" t="s">
        <v>146</v>
      </c>
      <c r="P710" s="16" t="s">
        <v>1423</v>
      </c>
      <c r="Q710" s="91">
        <f>_xlfn.XLOOKUP(H710,Tasques!H:H,Tasques!Q:Q)</f>
        <v>600</v>
      </c>
      <c r="R710" s="6"/>
    </row>
    <row r="711" spans="1:18" ht="19.95" customHeight="1" x14ac:dyDescent="0.3">
      <c r="A711" s="3" t="s">
        <v>61</v>
      </c>
      <c r="B711" s="16" t="s">
        <v>1852</v>
      </c>
      <c r="C711" s="16" t="s">
        <v>1853</v>
      </c>
      <c r="D711" s="16" t="s">
        <v>273</v>
      </c>
      <c r="E711" s="16" t="s">
        <v>312</v>
      </c>
      <c r="F711" s="16" t="s">
        <v>313</v>
      </c>
      <c r="G711" s="16" t="s">
        <v>1863</v>
      </c>
      <c r="H711" s="16" t="s">
        <v>1866</v>
      </c>
      <c r="I711" s="16" t="s">
        <v>1867</v>
      </c>
      <c r="J711" s="16" t="s">
        <v>23</v>
      </c>
      <c r="K711" s="16"/>
      <c r="L711" s="16" t="s">
        <v>120</v>
      </c>
      <c r="M711" s="16" t="s">
        <v>145</v>
      </c>
      <c r="N711" s="16" t="s">
        <v>25</v>
      </c>
      <c r="O711" s="16" t="s">
        <v>146</v>
      </c>
      <c r="P711" s="16" t="s">
        <v>1423</v>
      </c>
      <c r="Q711" s="91">
        <f>_xlfn.XLOOKUP(H711,Tasques!H:H,Tasques!Q:Q)</f>
        <v>600</v>
      </c>
      <c r="R711" s="6"/>
    </row>
    <row r="712" spans="1:18" ht="19.95" customHeight="1" x14ac:dyDescent="0.3">
      <c r="A712" s="3" t="s">
        <v>61</v>
      </c>
      <c r="B712" s="16" t="s">
        <v>1852</v>
      </c>
      <c r="C712" s="16" t="s">
        <v>1853</v>
      </c>
      <c r="D712" s="16" t="s">
        <v>273</v>
      </c>
      <c r="E712" s="16" t="s">
        <v>312</v>
      </c>
      <c r="F712" s="16" t="s">
        <v>313</v>
      </c>
      <c r="G712" s="16" t="s">
        <v>1863</v>
      </c>
      <c r="H712" s="16" t="s">
        <v>1868</v>
      </c>
      <c r="I712" s="16" t="s">
        <v>1869</v>
      </c>
      <c r="J712" s="16" t="s">
        <v>23</v>
      </c>
      <c r="K712" s="16"/>
      <c r="L712" s="16" t="s">
        <v>120</v>
      </c>
      <c r="M712" s="16" t="s">
        <v>145</v>
      </c>
      <c r="N712" s="16" t="s">
        <v>25</v>
      </c>
      <c r="O712" s="16" t="s">
        <v>146</v>
      </c>
      <c r="P712" s="16" t="s">
        <v>1423</v>
      </c>
      <c r="Q712" s="91">
        <f>_xlfn.XLOOKUP(H712,Tasques!H:H,Tasques!Q:Q)</f>
        <v>600</v>
      </c>
      <c r="R712" s="6"/>
    </row>
    <row r="713" spans="1:18" ht="19.95" customHeight="1" x14ac:dyDescent="0.3">
      <c r="A713" s="3" t="s">
        <v>61</v>
      </c>
      <c r="B713" s="16" t="s">
        <v>1852</v>
      </c>
      <c r="C713" s="16" t="s">
        <v>1853</v>
      </c>
      <c r="D713" s="16" t="s">
        <v>273</v>
      </c>
      <c r="E713" s="16" t="s">
        <v>312</v>
      </c>
      <c r="F713" s="16" t="s">
        <v>313</v>
      </c>
      <c r="G713" s="16" t="s">
        <v>1863</v>
      </c>
      <c r="H713" s="16" t="s">
        <v>1870</v>
      </c>
      <c r="I713" s="16" t="s">
        <v>1871</v>
      </c>
      <c r="J713" s="16" t="s">
        <v>23</v>
      </c>
      <c r="K713" s="16"/>
      <c r="L713" s="16" t="s">
        <v>120</v>
      </c>
      <c r="M713" s="16" t="s">
        <v>145</v>
      </c>
      <c r="N713" s="16" t="s">
        <v>25</v>
      </c>
      <c r="O713" s="16" t="s">
        <v>146</v>
      </c>
      <c r="P713" s="16" t="s">
        <v>1423</v>
      </c>
      <c r="Q713" s="91">
        <f>_xlfn.XLOOKUP(H713,Tasques!H:H,Tasques!Q:Q)</f>
        <v>600</v>
      </c>
      <c r="R713" s="6"/>
    </row>
    <row r="714" spans="1:18" ht="19.95" customHeight="1" x14ac:dyDescent="0.3">
      <c r="A714" s="3" t="s">
        <v>61</v>
      </c>
      <c r="B714" s="16" t="s">
        <v>1852</v>
      </c>
      <c r="C714" s="16" t="s">
        <v>1853</v>
      </c>
      <c r="D714" s="16" t="s">
        <v>273</v>
      </c>
      <c r="E714" s="16" t="s">
        <v>312</v>
      </c>
      <c r="F714" s="16" t="s">
        <v>313</v>
      </c>
      <c r="G714" s="16" t="s">
        <v>1863</v>
      </c>
      <c r="H714" s="16" t="s">
        <v>1872</v>
      </c>
      <c r="I714" s="16" t="s">
        <v>1873</v>
      </c>
      <c r="J714" s="16" t="s">
        <v>23</v>
      </c>
      <c r="K714" s="16"/>
      <c r="L714" s="16" t="s">
        <v>120</v>
      </c>
      <c r="M714" s="16" t="s">
        <v>145</v>
      </c>
      <c r="N714" s="16" t="s">
        <v>25</v>
      </c>
      <c r="O714" s="16" t="s">
        <v>146</v>
      </c>
      <c r="P714" s="16" t="s">
        <v>1423</v>
      </c>
      <c r="Q714" s="91">
        <f>_xlfn.XLOOKUP(H714,Tasques!H:H,Tasques!Q:Q)</f>
        <v>600</v>
      </c>
      <c r="R714" s="6"/>
    </row>
    <row r="715" spans="1:18" ht="19.95" customHeight="1" x14ac:dyDescent="0.3">
      <c r="A715" s="3" t="s">
        <v>61</v>
      </c>
      <c r="B715" s="16" t="s">
        <v>1852</v>
      </c>
      <c r="C715" s="16" t="s">
        <v>1853</v>
      </c>
      <c r="D715" s="16" t="s">
        <v>273</v>
      </c>
      <c r="E715" s="16" t="s">
        <v>312</v>
      </c>
      <c r="F715" s="16" t="s">
        <v>313</v>
      </c>
      <c r="G715" s="16" t="s">
        <v>1863</v>
      </c>
      <c r="H715" s="16" t="s">
        <v>1874</v>
      </c>
      <c r="I715" s="16" t="s">
        <v>1875</v>
      </c>
      <c r="J715" s="16" t="s">
        <v>23</v>
      </c>
      <c r="K715" s="16"/>
      <c r="L715" s="16" t="s">
        <v>120</v>
      </c>
      <c r="M715" s="16" t="s">
        <v>145</v>
      </c>
      <c r="N715" s="16" t="s">
        <v>25</v>
      </c>
      <c r="O715" s="16" t="s">
        <v>146</v>
      </c>
      <c r="P715" s="16" t="s">
        <v>1423</v>
      </c>
      <c r="Q715" s="91">
        <f>_xlfn.XLOOKUP(H715,Tasques!H:H,Tasques!Q:Q)</f>
        <v>600</v>
      </c>
      <c r="R715" s="6"/>
    </row>
    <row r="716" spans="1:18" ht="19.95" customHeight="1" x14ac:dyDescent="0.3">
      <c r="A716" s="3" t="s">
        <v>61</v>
      </c>
      <c r="B716" s="16" t="s">
        <v>1852</v>
      </c>
      <c r="C716" s="16" t="s">
        <v>1853</v>
      </c>
      <c r="D716" s="16" t="s">
        <v>273</v>
      </c>
      <c r="E716" s="16" t="s">
        <v>312</v>
      </c>
      <c r="F716" s="16" t="s">
        <v>313</v>
      </c>
      <c r="G716" s="16" t="s">
        <v>1863</v>
      </c>
      <c r="H716" s="16" t="s">
        <v>1876</v>
      </c>
      <c r="I716" s="16" t="s">
        <v>1877</v>
      </c>
      <c r="J716" s="16" t="s">
        <v>23</v>
      </c>
      <c r="K716" s="16"/>
      <c r="L716" s="16" t="s">
        <v>120</v>
      </c>
      <c r="M716" s="16" t="s">
        <v>145</v>
      </c>
      <c r="N716" s="16" t="s">
        <v>25</v>
      </c>
      <c r="O716" s="16" t="s">
        <v>146</v>
      </c>
      <c r="P716" s="16" t="s">
        <v>1423</v>
      </c>
      <c r="Q716" s="91">
        <f>_xlfn.XLOOKUP(H716,Tasques!H:H,Tasques!Q:Q)</f>
        <v>600</v>
      </c>
      <c r="R716" s="6"/>
    </row>
    <row r="717" spans="1:18" ht="19.95" customHeight="1" x14ac:dyDescent="0.3">
      <c r="A717" s="3" t="s">
        <v>61</v>
      </c>
      <c r="B717" s="16" t="s">
        <v>1852</v>
      </c>
      <c r="C717" s="16" t="s">
        <v>1853</v>
      </c>
      <c r="D717" s="16" t="s">
        <v>273</v>
      </c>
      <c r="E717" s="16" t="s">
        <v>312</v>
      </c>
      <c r="F717" s="16" t="s">
        <v>313</v>
      </c>
      <c r="G717" s="16" t="s">
        <v>1863</v>
      </c>
      <c r="H717" s="16" t="s">
        <v>1878</v>
      </c>
      <c r="I717" s="16" t="s">
        <v>1879</v>
      </c>
      <c r="J717" s="16" t="s">
        <v>23</v>
      </c>
      <c r="K717" s="16"/>
      <c r="L717" s="16" t="s">
        <v>120</v>
      </c>
      <c r="M717" s="16" t="s">
        <v>145</v>
      </c>
      <c r="N717" s="16" t="s">
        <v>25</v>
      </c>
      <c r="O717" s="16" t="s">
        <v>146</v>
      </c>
      <c r="P717" s="16" t="s">
        <v>1423</v>
      </c>
      <c r="Q717" s="91">
        <f>_xlfn.XLOOKUP(H717,Tasques!H:H,Tasques!Q:Q)</f>
        <v>600</v>
      </c>
      <c r="R717" s="6"/>
    </row>
    <row r="718" spans="1:18" ht="19.95" customHeight="1" x14ac:dyDescent="0.3">
      <c r="A718" s="3" t="s">
        <v>61</v>
      </c>
      <c r="B718" s="16" t="s">
        <v>1852</v>
      </c>
      <c r="C718" s="16" t="s">
        <v>1853</v>
      </c>
      <c r="D718" s="16" t="s">
        <v>273</v>
      </c>
      <c r="E718" s="16" t="s">
        <v>312</v>
      </c>
      <c r="F718" s="16" t="s">
        <v>313</v>
      </c>
      <c r="G718" s="16" t="s">
        <v>1863</v>
      </c>
      <c r="H718" s="16" t="s">
        <v>1880</v>
      </c>
      <c r="I718" s="16" t="s">
        <v>1881</v>
      </c>
      <c r="J718" s="16" t="s">
        <v>23</v>
      </c>
      <c r="K718" s="16"/>
      <c r="L718" s="16" t="s">
        <v>120</v>
      </c>
      <c r="M718" s="16" t="s">
        <v>145</v>
      </c>
      <c r="N718" s="16" t="s">
        <v>25</v>
      </c>
      <c r="O718" s="16" t="s">
        <v>146</v>
      </c>
      <c r="P718" s="16" t="s">
        <v>1423</v>
      </c>
      <c r="Q718" s="91">
        <f>_xlfn.XLOOKUP(H718,Tasques!H:H,Tasques!Q:Q)</f>
        <v>600</v>
      </c>
      <c r="R718" s="6"/>
    </row>
    <row r="719" spans="1:18" ht="19.95" customHeight="1" x14ac:dyDescent="0.3">
      <c r="A719" s="3" t="s">
        <v>61</v>
      </c>
      <c r="B719" s="16" t="s">
        <v>1852</v>
      </c>
      <c r="C719" s="16" t="s">
        <v>1853</v>
      </c>
      <c r="D719" s="16" t="s">
        <v>273</v>
      </c>
      <c r="E719" s="16" t="s">
        <v>312</v>
      </c>
      <c r="F719" s="16" t="s">
        <v>313</v>
      </c>
      <c r="G719" s="16" t="s">
        <v>1863</v>
      </c>
      <c r="H719" s="16" t="s">
        <v>1882</v>
      </c>
      <c r="I719" s="16" t="s">
        <v>1883</v>
      </c>
      <c r="J719" s="16" t="s">
        <v>23</v>
      </c>
      <c r="K719" s="16"/>
      <c r="L719" s="16" t="s">
        <v>120</v>
      </c>
      <c r="M719" s="16" t="s">
        <v>145</v>
      </c>
      <c r="N719" s="16" t="s">
        <v>25</v>
      </c>
      <c r="O719" s="16" t="s">
        <v>146</v>
      </c>
      <c r="P719" s="16" t="s">
        <v>1423</v>
      </c>
      <c r="Q719" s="91">
        <f>_xlfn.XLOOKUP(H719,Tasques!H:H,Tasques!Q:Q)</f>
        <v>600</v>
      </c>
      <c r="R719" s="6"/>
    </row>
    <row r="720" spans="1:18" ht="19.95" customHeight="1" x14ac:dyDescent="0.3">
      <c r="A720" s="3" t="s">
        <v>61</v>
      </c>
      <c r="B720" s="16" t="s">
        <v>1852</v>
      </c>
      <c r="C720" s="16" t="s">
        <v>1853</v>
      </c>
      <c r="D720" s="16" t="s">
        <v>273</v>
      </c>
      <c r="E720" s="16" t="s">
        <v>312</v>
      </c>
      <c r="F720" s="16" t="s">
        <v>313</v>
      </c>
      <c r="G720" s="16" t="s">
        <v>1863</v>
      </c>
      <c r="H720" s="16" t="s">
        <v>1884</v>
      </c>
      <c r="I720" s="16" t="s">
        <v>1885</v>
      </c>
      <c r="J720" s="16" t="s">
        <v>23</v>
      </c>
      <c r="K720" s="16"/>
      <c r="L720" s="16" t="s">
        <v>120</v>
      </c>
      <c r="M720" s="16" t="s">
        <v>145</v>
      </c>
      <c r="N720" s="16" t="s">
        <v>25</v>
      </c>
      <c r="O720" s="16" t="s">
        <v>146</v>
      </c>
      <c r="P720" s="16" t="s">
        <v>1423</v>
      </c>
      <c r="Q720" s="91">
        <f>_xlfn.XLOOKUP(H720,Tasques!H:H,Tasques!Q:Q)</f>
        <v>600</v>
      </c>
      <c r="R720" s="6"/>
    </row>
    <row r="721" spans="1:18" ht="19.95" customHeight="1" x14ac:dyDescent="0.3">
      <c r="A721" s="3" t="s">
        <v>61</v>
      </c>
      <c r="B721" s="16" t="s">
        <v>1852</v>
      </c>
      <c r="C721" s="16" t="s">
        <v>1853</v>
      </c>
      <c r="D721" s="16" t="s">
        <v>273</v>
      </c>
      <c r="E721" s="16" t="s">
        <v>312</v>
      </c>
      <c r="F721" s="16" t="s">
        <v>313</v>
      </c>
      <c r="G721" s="16" t="s">
        <v>1863</v>
      </c>
      <c r="H721" s="16" t="s">
        <v>1886</v>
      </c>
      <c r="I721" s="16" t="s">
        <v>1887</v>
      </c>
      <c r="J721" s="16" t="s">
        <v>167</v>
      </c>
      <c r="K721" s="16" t="s">
        <v>307</v>
      </c>
      <c r="L721" s="16" t="s">
        <v>120</v>
      </c>
      <c r="M721" s="16" t="s">
        <v>145</v>
      </c>
      <c r="N721" s="16" t="s">
        <v>25</v>
      </c>
      <c r="O721" s="16" t="s">
        <v>146</v>
      </c>
      <c r="P721" s="16" t="s">
        <v>1423</v>
      </c>
      <c r="Q721" s="91">
        <f>_xlfn.XLOOKUP(H721,Tasques!H:H,Tasques!Q:Q)</f>
        <v>600</v>
      </c>
      <c r="R721" s="6"/>
    </row>
    <row r="722" spans="1:18" ht="19.95" customHeight="1" x14ac:dyDescent="0.3">
      <c r="A722" s="3" t="s">
        <v>61</v>
      </c>
      <c r="B722" s="16" t="s">
        <v>1852</v>
      </c>
      <c r="C722" s="16" t="s">
        <v>1853</v>
      </c>
      <c r="D722" s="16" t="s">
        <v>273</v>
      </c>
      <c r="E722" s="16" t="s">
        <v>312</v>
      </c>
      <c r="F722" s="16" t="s">
        <v>313</v>
      </c>
      <c r="G722" s="16" t="s">
        <v>1863</v>
      </c>
      <c r="H722" s="16" t="s">
        <v>1888</v>
      </c>
      <c r="I722" s="16" t="s">
        <v>1889</v>
      </c>
      <c r="J722" s="16" t="s">
        <v>23</v>
      </c>
      <c r="K722" s="16"/>
      <c r="L722" s="16" t="s">
        <v>120</v>
      </c>
      <c r="M722" s="16" t="s">
        <v>145</v>
      </c>
      <c r="N722" s="16" t="s">
        <v>25</v>
      </c>
      <c r="O722" s="16" t="s">
        <v>146</v>
      </c>
      <c r="P722" s="16" t="s">
        <v>1423</v>
      </c>
      <c r="Q722" s="91">
        <f>_xlfn.XLOOKUP(H722,Tasques!H:H,Tasques!Q:Q)</f>
        <v>600</v>
      </c>
      <c r="R722" s="6"/>
    </row>
    <row r="723" spans="1:18" ht="19.95" customHeight="1" x14ac:dyDescent="0.3">
      <c r="A723" s="3" t="s">
        <v>61</v>
      </c>
      <c r="B723" s="16" t="s">
        <v>1852</v>
      </c>
      <c r="C723" s="16" t="s">
        <v>1853</v>
      </c>
      <c r="D723" s="16" t="s">
        <v>273</v>
      </c>
      <c r="E723" s="16" t="s">
        <v>312</v>
      </c>
      <c r="F723" s="16" t="s">
        <v>313</v>
      </c>
      <c r="G723" s="16" t="s">
        <v>1863</v>
      </c>
      <c r="H723" s="16" t="s">
        <v>1890</v>
      </c>
      <c r="I723" s="16" t="s">
        <v>1891</v>
      </c>
      <c r="J723" s="16" t="s">
        <v>167</v>
      </c>
      <c r="K723" s="16" t="s">
        <v>307</v>
      </c>
      <c r="L723" s="16" t="s">
        <v>120</v>
      </c>
      <c r="M723" s="16" t="s">
        <v>145</v>
      </c>
      <c r="N723" s="16" t="s">
        <v>25</v>
      </c>
      <c r="O723" s="16" t="s">
        <v>146</v>
      </c>
      <c r="P723" s="16" t="s">
        <v>1423</v>
      </c>
      <c r="Q723" s="91">
        <f>_xlfn.XLOOKUP(H723,Tasques!H:H,Tasques!Q:Q)</f>
        <v>600</v>
      </c>
      <c r="R723" s="6"/>
    </row>
    <row r="724" spans="1:18" ht="19.95" customHeight="1" x14ac:dyDescent="0.3">
      <c r="A724" s="3" t="s">
        <v>61</v>
      </c>
      <c r="B724" s="16" t="s">
        <v>1852</v>
      </c>
      <c r="C724" s="16" t="s">
        <v>1853</v>
      </c>
      <c r="D724" s="16" t="s">
        <v>273</v>
      </c>
      <c r="E724" s="16" t="s">
        <v>312</v>
      </c>
      <c r="F724" s="16" t="s">
        <v>313</v>
      </c>
      <c r="G724" s="16" t="s">
        <v>1863</v>
      </c>
      <c r="H724" s="16" t="s">
        <v>1892</v>
      </c>
      <c r="I724" s="16" t="s">
        <v>1893</v>
      </c>
      <c r="J724" s="16" t="s">
        <v>23</v>
      </c>
      <c r="K724" s="16"/>
      <c r="L724" s="16" t="s">
        <v>120</v>
      </c>
      <c r="M724" s="16" t="s">
        <v>145</v>
      </c>
      <c r="N724" s="16" t="s">
        <v>25</v>
      </c>
      <c r="O724" s="16" t="s">
        <v>146</v>
      </c>
      <c r="P724" s="16" t="s">
        <v>1423</v>
      </c>
      <c r="Q724" s="91">
        <f>_xlfn.XLOOKUP(H724,Tasques!H:H,Tasques!Q:Q)</f>
        <v>600</v>
      </c>
      <c r="R724" s="6"/>
    </row>
    <row r="725" spans="1:18" ht="19.95" customHeight="1" x14ac:dyDescent="0.3">
      <c r="A725" s="3" t="s">
        <v>61</v>
      </c>
      <c r="B725" s="16" t="s">
        <v>1852</v>
      </c>
      <c r="C725" s="16" t="s">
        <v>1853</v>
      </c>
      <c r="D725" s="16" t="s">
        <v>273</v>
      </c>
      <c r="E725" s="16" t="s">
        <v>312</v>
      </c>
      <c r="F725" s="16" t="s">
        <v>313</v>
      </c>
      <c r="G725" s="16" t="s">
        <v>1863</v>
      </c>
      <c r="H725" s="16" t="s">
        <v>1894</v>
      </c>
      <c r="I725" s="16" t="s">
        <v>1895</v>
      </c>
      <c r="J725" s="16" t="s">
        <v>23</v>
      </c>
      <c r="K725" s="16"/>
      <c r="L725" s="16" t="s">
        <v>120</v>
      </c>
      <c r="M725" s="16" t="s">
        <v>145</v>
      </c>
      <c r="N725" s="16" t="s">
        <v>25</v>
      </c>
      <c r="O725" s="16" t="s">
        <v>146</v>
      </c>
      <c r="P725" s="16" t="s">
        <v>1423</v>
      </c>
      <c r="Q725" s="91">
        <f>_xlfn.XLOOKUP(H725,Tasques!H:H,Tasques!Q:Q)</f>
        <v>600</v>
      </c>
      <c r="R725" s="6"/>
    </row>
    <row r="726" spans="1:18" ht="19.95" customHeight="1" x14ac:dyDescent="0.3">
      <c r="A726" s="3" t="s">
        <v>61</v>
      </c>
      <c r="B726" s="16" t="s">
        <v>1852</v>
      </c>
      <c r="C726" s="16" t="s">
        <v>1853</v>
      </c>
      <c r="D726" s="16" t="s">
        <v>273</v>
      </c>
      <c r="E726" s="16" t="s">
        <v>312</v>
      </c>
      <c r="F726" s="16" t="s">
        <v>313</v>
      </c>
      <c r="G726" s="16" t="s">
        <v>1863</v>
      </c>
      <c r="H726" s="16" t="s">
        <v>1896</v>
      </c>
      <c r="I726" s="16" t="s">
        <v>1897</v>
      </c>
      <c r="J726" s="16" t="s">
        <v>23</v>
      </c>
      <c r="K726" s="16"/>
      <c r="L726" s="16" t="s">
        <v>120</v>
      </c>
      <c r="M726" s="16" t="s">
        <v>145</v>
      </c>
      <c r="N726" s="16" t="s">
        <v>25</v>
      </c>
      <c r="O726" s="16" t="s">
        <v>146</v>
      </c>
      <c r="P726" s="16" t="s">
        <v>1423</v>
      </c>
      <c r="Q726" s="91">
        <f>_xlfn.XLOOKUP(H726,Tasques!H:H,Tasques!Q:Q)</f>
        <v>600</v>
      </c>
      <c r="R726" s="6"/>
    </row>
    <row r="727" spans="1:18" ht="19.95" customHeight="1" x14ac:dyDescent="0.3">
      <c r="A727" s="3" t="s">
        <v>61</v>
      </c>
      <c r="B727" s="16" t="s">
        <v>1852</v>
      </c>
      <c r="C727" s="16" t="s">
        <v>1853</v>
      </c>
      <c r="D727" s="16" t="s">
        <v>273</v>
      </c>
      <c r="E727" s="16" t="s">
        <v>312</v>
      </c>
      <c r="F727" s="16" t="s">
        <v>313</v>
      </c>
      <c r="G727" s="16" t="s">
        <v>1863</v>
      </c>
      <c r="H727" s="16" t="s">
        <v>1898</v>
      </c>
      <c r="I727" s="16" t="s">
        <v>1899</v>
      </c>
      <c r="J727" s="16" t="s">
        <v>23</v>
      </c>
      <c r="K727" s="16"/>
      <c r="L727" s="16" t="s">
        <v>120</v>
      </c>
      <c r="M727" s="16" t="s">
        <v>145</v>
      </c>
      <c r="N727" s="16" t="s">
        <v>25</v>
      </c>
      <c r="O727" s="16" t="s">
        <v>146</v>
      </c>
      <c r="P727" s="16" t="s">
        <v>1423</v>
      </c>
      <c r="Q727" s="91">
        <f>_xlfn.XLOOKUP(H727,Tasques!H:H,Tasques!Q:Q)</f>
        <v>600</v>
      </c>
      <c r="R727" s="6"/>
    </row>
    <row r="728" spans="1:18" ht="19.95" customHeight="1" x14ac:dyDescent="0.3">
      <c r="A728" s="9" t="s">
        <v>61</v>
      </c>
      <c r="B728" s="21" t="s">
        <v>1900</v>
      </c>
      <c r="C728" s="21" t="s">
        <v>1901</v>
      </c>
      <c r="D728" s="21" t="s">
        <v>519</v>
      </c>
      <c r="E728" s="21" t="s">
        <v>667</v>
      </c>
      <c r="F728" s="21" t="s">
        <v>668</v>
      </c>
      <c r="G728" s="21" t="s">
        <v>1902</v>
      </c>
      <c r="H728" s="21" t="s">
        <v>1903</v>
      </c>
      <c r="I728" s="21" t="s">
        <v>1904</v>
      </c>
      <c r="J728" s="21" t="s">
        <v>23</v>
      </c>
      <c r="K728" s="21"/>
      <c r="L728" s="21" t="s">
        <v>368</v>
      </c>
      <c r="M728" s="21" t="s">
        <v>145</v>
      </c>
      <c r="N728" s="21" t="s">
        <v>25</v>
      </c>
      <c r="O728" s="21" t="s">
        <v>146</v>
      </c>
      <c r="P728" s="21" t="s">
        <v>1905</v>
      </c>
      <c r="Q728" s="92">
        <f>_xlfn.XLOOKUP(H728,Tasques!H:H,Tasques!Q:Q)</f>
        <v>4</v>
      </c>
      <c r="R728" s="10"/>
    </row>
    <row r="729" spans="1:18" ht="19.95" customHeight="1" x14ac:dyDescent="0.3">
      <c r="A729" s="3" t="s">
        <v>61</v>
      </c>
      <c r="B729" s="16" t="s">
        <v>1906</v>
      </c>
      <c r="C729" s="16" t="s">
        <v>1907</v>
      </c>
      <c r="D729" s="16" t="s">
        <v>519</v>
      </c>
      <c r="E729" s="16" t="s">
        <v>1908</v>
      </c>
      <c r="F729" s="16" t="s">
        <v>1909</v>
      </c>
      <c r="G729" s="16" t="s">
        <v>1910</v>
      </c>
      <c r="H729" s="16" t="s">
        <v>1911</v>
      </c>
      <c r="I729" s="16" t="s">
        <v>1912</v>
      </c>
      <c r="J729" s="16" t="s">
        <v>23</v>
      </c>
      <c r="K729" s="16"/>
      <c r="L729" s="16" t="s">
        <v>70</v>
      </c>
      <c r="M729" s="16" t="s">
        <v>145</v>
      </c>
      <c r="N729" s="16" t="s">
        <v>25</v>
      </c>
      <c r="O729" s="16" t="s">
        <v>146</v>
      </c>
      <c r="P729" s="16" t="s">
        <v>1905</v>
      </c>
      <c r="Q729" s="91">
        <f>_xlfn.XLOOKUP(H729,Tasques!H:H,Tasques!Q:Q)</f>
        <v>10</v>
      </c>
      <c r="R729" s="6"/>
    </row>
    <row r="730" spans="1:18" ht="19.95" customHeight="1" x14ac:dyDescent="0.3">
      <c r="A730" s="3" t="s">
        <v>61</v>
      </c>
      <c r="B730" s="16" t="s">
        <v>1906</v>
      </c>
      <c r="C730" s="16" t="s">
        <v>1907</v>
      </c>
      <c r="D730" s="16" t="s">
        <v>519</v>
      </c>
      <c r="E730" s="16" t="s">
        <v>1908</v>
      </c>
      <c r="F730" s="16" t="s">
        <v>1909</v>
      </c>
      <c r="G730" s="16" t="s">
        <v>1910</v>
      </c>
      <c r="H730" s="16" t="s">
        <v>1913</v>
      </c>
      <c r="I730" s="16" t="s">
        <v>1914</v>
      </c>
      <c r="J730" s="16" t="s">
        <v>23</v>
      </c>
      <c r="K730" s="16"/>
      <c r="L730" s="16" t="s">
        <v>70</v>
      </c>
      <c r="M730" s="16" t="s">
        <v>145</v>
      </c>
      <c r="N730" s="16" t="s">
        <v>25</v>
      </c>
      <c r="O730" s="16" t="s">
        <v>146</v>
      </c>
      <c r="P730" s="16" t="s">
        <v>1905</v>
      </c>
      <c r="Q730" s="91">
        <f>_xlfn.XLOOKUP(H730,Tasques!H:H,Tasques!Q:Q)</f>
        <v>10</v>
      </c>
      <c r="R730" s="6"/>
    </row>
    <row r="731" spans="1:18" ht="19.95" customHeight="1" x14ac:dyDescent="0.3">
      <c r="A731" s="3" t="s">
        <v>61</v>
      </c>
      <c r="B731" s="16" t="s">
        <v>1906</v>
      </c>
      <c r="C731" s="16" t="s">
        <v>1907</v>
      </c>
      <c r="D731" s="16" t="s">
        <v>519</v>
      </c>
      <c r="E731" s="16" t="s">
        <v>1908</v>
      </c>
      <c r="F731" s="16" t="s">
        <v>1909</v>
      </c>
      <c r="G731" s="16" t="s">
        <v>1910</v>
      </c>
      <c r="H731" s="16" t="s">
        <v>1915</v>
      </c>
      <c r="I731" s="16" t="s">
        <v>1916</v>
      </c>
      <c r="J731" s="16" t="s">
        <v>23</v>
      </c>
      <c r="K731" s="16"/>
      <c r="L731" s="16" t="s">
        <v>70</v>
      </c>
      <c r="M731" s="16" t="s">
        <v>145</v>
      </c>
      <c r="N731" s="16" t="s">
        <v>25</v>
      </c>
      <c r="O731" s="16" t="s">
        <v>146</v>
      </c>
      <c r="P731" s="16" t="s">
        <v>1905</v>
      </c>
      <c r="Q731" s="91">
        <f>_xlfn.XLOOKUP(H731,Tasques!H:H,Tasques!Q:Q)</f>
        <v>10</v>
      </c>
      <c r="R731" s="6"/>
    </row>
    <row r="732" spans="1:18" ht="19.95" customHeight="1" x14ac:dyDescent="0.3">
      <c r="A732" s="3" t="s">
        <v>61</v>
      </c>
      <c r="B732" s="16" t="s">
        <v>1906</v>
      </c>
      <c r="C732" s="16" t="s">
        <v>1907</v>
      </c>
      <c r="D732" s="16" t="s">
        <v>519</v>
      </c>
      <c r="E732" s="16" t="s">
        <v>1908</v>
      </c>
      <c r="F732" s="16" t="s">
        <v>1909</v>
      </c>
      <c r="G732" s="16" t="s">
        <v>1910</v>
      </c>
      <c r="H732" s="16" t="s">
        <v>1917</v>
      </c>
      <c r="I732" s="16" t="s">
        <v>1918</v>
      </c>
      <c r="J732" s="16" t="s">
        <v>23</v>
      </c>
      <c r="K732" s="16"/>
      <c r="L732" s="16" t="s">
        <v>70</v>
      </c>
      <c r="M732" s="16" t="s">
        <v>145</v>
      </c>
      <c r="N732" s="16" t="s">
        <v>25</v>
      </c>
      <c r="O732" s="16" t="s">
        <v>146</v>
      </c>
      <c r="P732" s="16" t="s">
        <v>1905</v>
      </c>
      <c r="Q732" s="91">
        <f>_xlfn.XLOOKUP(H732,Tasques!H:H,Tasques!Q:Q)</f>
        <v>10</v>
      </c>
      <c r="R732" s="6"/>
    </row>
    <row r="733" spans="1:18" ht="19.95" customHeight="1" x14ac:dyDescent="0.3">
      <c r="A733" s="3" t="s">
        <v>61</v>
      </c>
      <c r="B733" s="16" t="s">
        <v>1906</v>
      </c>
      <c r="C733" s="16" t="s">
        <v>1907</v>
      </c>
      <c r="D733" s="16" t="s">
        <v>519</v>
      </c>
      <c r="E733" s="16" t="s">
        <v>1908</v>
      </c>
      <c r="F733" s="16" t="s">
        <v>1909</v>
      </c>
      <c r="G733" s="16" t="s">
        <v>1910</v>
      </c>
      <c r="H733" s="16" t="s">
        <v>1919</v>
      </c>
      <c r="I733" s="16" t="s">
        <v>1920</v>
      </c>
      <c r="J733" s="16" t="s">
        <v>23</v>
      </c>
      <c r="K733" s="16"/>
      <c r="L733" s="16" t="s">
        <v>70</v>
      </c>
      <c r="M733" s="16" t="s">
        <v>145</v>
      </c>
      <c r="N733" s="16" t="s">
        <v>25</v>
      </c>
      <c r="O733" s="16" t="s">
        <v>146</v>
      </c>
      <c r="P733" s="16" t="s">
        <v>1905</v>
      </c>
      <c r="Q733" s="91">
        <f>_xlfn.XLOOKUP(H733,Tasques!H:H,Tasques!Q:Q)</f>
        <v>10</v>
      </c>
      <c r="R733" s="6"/>
    </row>
    <row r="734" spans="1:18" ht="19.95" customHeight="1" x14ac:dyDescent="0.3">
      <c r="A734" s="3" t="s">
        <v>61</v>
      </c>
      <c r="B734" s="16" t="s">
        <v>1906</v>
      </c>
      <c r="C734" s="16" t="s">
        <v>1907</v>
      </c>
      <c r="D734" s="16" t="s">
        <v>519</v>
      </c>
      <c r="E734" s="16" t="s">
        <v>1921</v>
      </c>
      <c r="F734" s="16" t="s">
        <v>1922</v>
      </c>
      <c r="G734" s="16" t="s">
        <v>1923</v>
      </c>
      <c r="H734" s="16" t="s">
        <v>1924</v>
      </c>
      <c r="I734" s="16" t="s">
        <v>1925</v>
      </c>
      <c r="J734" s="16" t="s">
        <v>23</v>
      </c>
      <c r="K734" s="16"/>
      <c r="L734" s="16" t="s">
        <v>70</v>
      </c>
      <c r="M734" s="16" t="s">
        <v>145</v>
      </c>
      <c r="N734" s="16" t="s">
        <v>25</v>
      </c>
      <c r="O734" s="16" t="s">
        <v>146</v>
      </c>
      <c r="P734" s="16" t="s">
        <v>1905</v>
      </c>
      <c r="Q734" s="91">
        <f>_xlfn.XLOOKUP(H734,Tasques!H:H,Tasques!Q:Q)</f>
        <v>4</v>
      </c>
      <c r="R734" s="6"/>
    </row>
    <row r="735" spans="1:18" ht="19.95" customHeight="1" x14ac:dyDescent="0.3">
      <c r="A735" s="3" t="s">
        <v>61</v>
      </c>
      <c r="B735" s="16" t="s">
        <v>1906</v>
      </c>
      <c r="C735" s="16" t="s">
        <v>1907</v>
      </c>
      <c r="D735" s="16" t="s">
        <v>519</v>
      </c>
      <c r="E735" s="16" t="s">
        <v>1921</v>
      </c>
      <c r="F735" s="16" t="s">
        <v>1922</v>
      </c>
      <c r="G735" s="16" t="s">
        <v>1923</v>
      </c>
      <c r="H735" s="16" t="s">
        <v>1926</v>
      </c>
      <c r="I735" s="16" t="s">
        <v>1927</v>
      </c>
      <c r="J735" s="16" t="s">
        <v>23</v>
      </c>
      <c r="K735" s="16"/>
      <c r="L735" s="16" t="s">
        <v>70</v>
      </c>
      <c r="M735" s="16" t="s">
        <v>145</v>
      </c>
      <c r="N735" s="16" t="s">
        <v>25</v>
      </c>
      <c r="O735" s="16" t="s">
        <v>146</v>
      </c>
      <c r="P735" s="16" t="s">
        <v>1905</v>
      </c>
      <c r="Q735" s="91">
        <f>_xlfn.XLOOKUP(H735,Tasques!H:H,Tasques!Q:Q)</f>
        <v>4</v>
      </c>
      <c r="R735" s="6"/>
    </row>
    <row r="736" spans="1:18" ht="19.95" customHeight="1" x14ac:dyDescent="0.3">
      <c r="A736" s="3" t="s">
        <v>61</v>
      </c>
      <c r="B736" s="16" t="s">
        <v>1906</v>
      </c>
      <c r="C736" s="16" t="s">
        <v>1907</v>
      </c>
      <c r="D736" s="16" t="s">
        <v>519</v>
      </c>
      <c r="E736" s="16" t="s">
        <v>1921</v>
      </c>
      <c r="F736" s="16" t="s">
        <v>1922</v>
      </c>
      <c r="G736" s="16" t="s">
        <v>1928</v>
      </c>
      <c r="H736" s="16" t="s">
        <v>1929</v>
      </c>
      <c r="I736" s="16" t="s">
        <v>1930</v>
      </c>
      <c r="J736" s="16" t="s">
        <v>23</v>
      </c>
      <c r="K736" s="16"/>
      <c r="L736" s="16" t="s">
        <v>70</v>
      </c>
      <c r="M736" s="16" t="s">
        <v>145</v>
      </c>
      <c r="N736" s="16" t="s">
        <v>25</v>
      </c>
      <c r="O736" s="16" t="s">
        <v>146</v>
      </c>
      <c r="P736" s="16" t="s">
        <v>1905</v>
      </c>
      <c r="Q736" s="91">
        <f>_xlfn.XLOOKUP(H736,Tasques!H:H,Tasques!Q:Q)</f>
        <v>4</v>
      </c>
      <c r="R736" s="6"/>
    </row>
    <row r="737" spans="1:18" ht="19.95" customHeight="1" x14ac:dyDescent="0.3">
      <c r="A737" s="3" t="s">
        <v>61</v>
      </c>
      <c r="B737" s="16" t="s">
        <v>1906</v>
      </c>
      <c r="C737" s="16" t="s">
        <v>1907</v>
      </c>
      <c r="D737" s="16" t="s">
        <v>1373</v>
      </c>
      <c r="E737" s="16" t="s">
        <v>1931</v>
      </c>
      <c r="F737" s="16" t="s">
        <v>1932</v>
      </c>
      <c r="G737" s="16" t="s">
        <v>1933</v>
      </c>
      <c r="H737" s="16" t="s">
        <v>1934</v>
      </c>
      <c r="I737" s="16" t="s">
        <v>1935</v>
      </c>
      <c r="J737" s="16" t="s">
        <v>23</v>
      </c>
      <c r="K737" s="16"/>
      <c r="L737" s="16" t="s">
        <v>70</v>
      </c>
      <c r="M737" s="16" t="s">
        <v>145</v>
      </c>
      <c r="N737" s="16" t="s">
        <v>25</v>
      </c>
      <c r="O737" s="16" t="s">
        <v>146</v>
      </c>
      <c r="P737" s="16" t="s">
        <v>1905</v>
      </c>
      <c r="Q737" s="91">
        <f>_xlfn.XLOOKUP(H737,Tasques!H:H,Tasques!Q:Q)</f>
        <v>60</v>
      </c>
      <c r="R737" s="6"/>
    </row>
    <row r="738" spans="1:18" ht="19.95" customHeight="1" x14ac:dyDescent="0.3">
      <c r="A738" s="3" t="s">
        <v>61</v>
      </c>
      <c r="B738" s="16" t="s">
        <v>1906</v>
      </c>
      <c r="C738" s="16" t="s">
        <v>1907</v>
      </c>
      <c r="D738" s="16" t="s">
        <v>1373</v>
      </c>
      <c r="E738" s="16" t="s">
        <v>1931</v>
      </c>
      <c r="F738" s="16" t="s">
        <v>1932</v>
      </c>
      <c r="G738" s="16" t="s">
        <v>1933</v>
      </c>
      <c r="H738" s="16" t="s">
        <v>1936</v>
      </c>
      <c r="I738" s="16" t="s">
        <v>1937</v>
      </c>
      <c r="J738" s="16" t="s">
        <v>23</v>
      </c>
      <c r="K738" s="16"/>
      <c r="L738" s="16" t="s">
        <v>70</v>
      </c>
      <c r="M738" s="16" t="s">
        <v>145</v>
      </c>
      <c r="N738" s="16" t="s">
        <v>25</v>
      </c>
      <c r="O738" s="16" t="s">
        <v>146</v>
      </c>
      <c r="P738" s="16" t="s">
        <v>1905</v>
      </c>
      <c r="Q738" s="91">
        <f>_xlfn.XLOOKUP(H738,Tasques!H:H,Tasques!Q:Q)</f>
        <v>60</v>
      </c>
      <c r="R738" s="6"/>
    </row>
    <row r="739" spans="1:18" ht="19.95" customHeight="1" x14ac:dyDescent="0.3">
      <c r="A739" s="3" t="s">
        <v>61</v>
      </c>
      <c r="B739" s="16" t="s">
        <v>1906</v>
      </c>
      <c r="C739" s="16" t="s">
        <v>1907</v>
      </c>
      <c r="D739" s="16" t="s">
        <v>1373</v>
      </c>
      <c r="E739" s="16" t="s">
        <v>1931</v>
      </c>
      <c r="F739" s="16" t="s">
        <v>1932</v>
      </c>
      <c r="G739" s="16" t="s">
        <v>1933</v>
      </c>
      <c r="H739" s="16" t="s">
        <v>1938</v>
      </c>
      <c r="I739" s="16" t="s">
        <v>1939</v>
      </c>
      <c r="J739" s="16" t="s">
        <v>23</v>
      </c>
      <c r="K739" s="16"/>
      <c r="L739" s="16" t="s">
        <v>70</v>
      </c>
      <c r="M739" s="16" t="s">
        <v>145</v>
      </c>
      <c r="N739" s="16" t="s">
        <v>25</v>
      </c>
      <c r="O739" s="16" t="s">
        <v>146</v>
      </c>
      <c r="P739" s="16" t="s">
        <v>1905</v>
      </c>
      <c r="Q739" s="91">
        <f>_xlfn.XLOOKUP(H739,Tasques!H:H,Tasques!Q:Q)</f>
        <v>60</v>
      </c>
      <c r="R739" s="6"/>
    </row>
    <row r="740" spans="1:18" ht="19.95" customHeight="1" x14ac:dyDescent="0.3">
      <c r="A740" s="3" t="s">
        <v>61</v>
      </c>
      <c r="B740" s="16" t="s">
        <v>1906</v>
      </c>
      <c r="C740" s="16" t="s">
        <v>1907</v>
      </c>
      <c r="D740" s="16" t="s">
        <v>1373</v>
      </c>
      <c r="E740" s="16" t="s">
        <v>1931</v>
      </c>
      <c r="F740" s="16" t="s">
        <v>1932</v>
      </c>
      <c r="G740" s="16" t="s">
        <v>1933</v>
      </c>
      <c r="H740" s="16" t="s">
        <v>1940</v>
      </c>
      <c r="I740" s="16" t="s">
        <v>1941</v>
      </c>
      <c r="J740" s="16" t="s">
        <v>23</v>
      </c>
      <c r="K740" s="16"/>
      <c r="L740" s="16" t="s">
        <v>70</v>
      </c>
      <c r="M740" s="16" t="s">
        <v>145</v>
      </c>
      <c r="N740" s="16" t="s">
        <v>25</v>
      </c>
      <c r="O740" s="16" t="s">
        <v>146</v>
      </c>
      <c r="P740" s="16" t="s">
        <v>1905</v>
      </c>
      <c r="Q740" s="91">
        <f>_xlfn.XLOOKUP(H740,Tasques!H:H,Tasques!Q:Q)</f>
        <v>60</v>
      </c>
      <c r="R740" s="6"/>
    </row>
    <row r="741" spans="1:18" ht="19.95" customHeight="1" x14ac:dyDescent="0.3">
      <c r="A741" s="3" t="s">
        <v>61</v>
      </c>
      <c r="B741" s="16" t="s">
        <v>1906</v>
      </c>
      <c r="C741" s="16" t="s">
        <v>1907</v>
      </c>
      <c r="D741" s="16" t="s">
        <v>1373</v>
      </c>
      <c r="E741" s="16" t="s">
        <v>1931</v>
      </c>
      <c r="F741" s="16" t="s">
        <v>1932</v>
      </c>
      <c r="G741" s="16" t="s">
        <v>1933</v>
      </c>
      <c r="H741" s="16" t="s">
        <v>1942</v>
      </c>
      <c r="I741" s="16" t="s">
        <v>1943</v>
      </c>
      <c r="J741" s="16" t="s">
        <v>23</v>
      </c>
      <c r="K741" s="16"/>
      <c r="L741" s="16" t="s">
        <v>70</v>
      </c>
      <c r="M741" s="16" t="s">
        <v>145</v>
      </c>
      <c r="N741" s="16" t="s">
        <v>25</v>
      </c>
      <c r="O741" s="16" t="s">
        <v>146</v>
      </c>
      <c r="P741" s="16" t="s">
        <v>1905</v>
      </c>
      <c r="Q741" s="91">
        <f>_xlfn.XLOOKUP(H741,Tasques!H:H,Tasques!Q:Q)</f>
        <v>60</v>
      </c>
      <c r="R741" s="6"/>
    </row>
    <row r="742" spans="1:18" ht="19.95" customHeight="1" x14ac:dyDescent="0.3">
      <c r="A742" s="3" t="s">
        <v>61</v>
      </c>
      <c r="B742" s="16" t="s">
        <v>1906</v>
      </c>
      <c r="C742" s="16" t="s">
        <v>1907</v>
      </c>
      <c r="D742" s="16" t="s">
        <v>1373</v>
      </c>
      <c r="E742" s="16" t="s">
        <v>1931</v>
      </c>
      <c r="F742" s="16" t="s">
        <v>1932</v>
      </c>
      <c r="G742" s="16" t="s">
        <v>1933</v>
      </c>
      <c r="H742" s="16" t="s">
        <v>1944</v>
      </c>
      <c r="I742" s="16" t="s">
        <v>1945</v>
      </c>
      <c r="J742" s="16" t="s">
        <v>23</v>
      </c>
      <c r="K742" s="16"/>
      <c r="L742" s="16" t="s">
        <v>70</v>
      </c>
      <c r="M742" s="16" t="s">
        <v>145</v>
      </c>
      <c r="N742" s="16" t="s">
        <v>25</v>
      </c>
      <c r="O742" s="16" t="s">
        <v>146</v>
      </c>
      <c r="P742" s="16" t="s">
        <v>1905</v>
      </c>
      <c r="Q742" s="91">
        <f>_xlfn.XLOOKUP(H742,Tasques!H:H,Tasques!Q:Q)</f>
        <v>60</v>
      </c>
      <c r="R742" s="6"/>
    </row>
    <row r="743" spans="1:18" ht="19.95" customHeight="1" x14ac:dyDescent="0.3">
      <c r="A743" s="3" t="s">
        <v>61</v>
      </c>
      <c r="B743" s="16" t="s">
        <v>1906</v>
      </c>
      <c r="C743" s="16" t="s">
        <v>1907</v>
      </c>
      <c r="D743" s="16" t="s">
        <v>1373</v>
      </c>
      <c r="E743" s="16" t="s">
        <v>1931</v>
      </c>
      <c r="F743" s="16" t="s">
        <v>1932</v>
      </c>
      <c r="G743" s="16" t="s">
        <v>1933</v>
      </c>
      <c r="H743" s="16" t="s">
        <v>1946</v>
      </c>
      <c r="I743" s="16" t="s">
        <v>1947</v>
      </c>
      <c r="J743" s="16" t="s">
        <v>23</v>
      </c>
      <c r="K743" s="16"/>
      <c r="L743" s="16" t="s">
        <v>70</v>
      </c>
      <c r="M743" s="16" t="s">
        <v>145</v>
      </c>
      <c r="N743" s="16" t="s">
        <v>25</v>
      </c>
      <c r="O743" s="16" t="s">
        <v>146</v>
      </c>
      <c r="P743" s="16" t="s">
        <v>1905</v>
      </c>
      <c r="Q743" s="91">
        <f>_xlfn.XLOOKUP(H743,Tasques!H:H,Tasques!Q:Q)</f>
        <v>60</v>
      </c>
      <c r="R743" s="6"/>
    </row>
    <row r="744" spans="1:18" ht="19.95" customHeight="1" x14ac:dyDescent="0.3">
      <c r="A744" s="3" t="s">
        <v>61</v>
      </c>
      <c r="B744" s="16" t="s">
        <v>1906</v>
      </c>
      <c r="C744" s="16" t="s">
        <v>1907</v>
      </c>
      <c r="D744" s="16" t="s">
        <v>519</v>
      </c>
      <c r="E744" s="16" t="s">
        <v>1948</v>
      </c>
      <c r="F744" s="16" t="s">
        <v>1949</v>
      </c>
      <c r="G744" s="16" t="s">
        <v>1950</v>
      </c>
      <c r="H744" s="16" t="s">
        <v>1951</v>
      </c>
      <c r="I744" s="16" t="s">
        <v>1925</v>
      </c>
      <c r="J744" s="16" t="s">
        <v>23</v>
      </c>
      <c r="K744" s="16"/>
      <c r="L744" s="16" t="s">
        <v>70</v>
      </c>
      <c r="M744" s="16" t="s">
        <v>145</v>
      </c>
      <c r="N744" s="16" t="s">
        <v>25</v>
      </c>
      <c r="O744" s="16" t="s">
        <v>146</v>
      </c>
      <c r="P744" s="16" t="s">
        <v>1905</v>
      </c>
      <c r="Q744" s="91">
        <f>_xlfn.XLOOKUP(H744,Tasques!H:H,Tasques!Q:Q)</f>
        <v>10</v>
      </c>
      <c r="R744" s="6"/>
    </row>
    <row r="745" spans="1:18" ht="19.95" customHeight="1" x14ac:dyDescent="0.3">
      <c r="A745" s="3" t="s">
        <v>61</v>
      </c>
      <c r="B745" s="16" t="s">
        <v>1906</v>
      </c>
      <c r="C745" s="16" t="s">
        <v>1907</v>
      </c>
      <c r="D745" s="16" t="s">
        <v>519</v>
      </c>
      <c r="E745" s="16" t="s">
        <v>1948</v>
      </c>
      <c r="F745" s="16" t="s">
        <v>1949</v>
      </c>
      <c r="G745" s="16" t="s">
        <v>1950</v>
      </c>
      <c r="H745" s="16" t="s">
        <v>1952</v>
      </c>
      <c r="I745" s="16" t="s">
        <v>1927</v>
      </c>
      <c r="J745" s="16" t="s">
        <v>23</v>
      </c>
      <c r="K745" s="16"/>
      <c r="L745" s="16" t="s">
        <v>70</v>
      </c>
      <c r="M745" s="16" t="s">
        <v>145</v>
      </c>
      <c r="N745" s="16" t="s">
        <v>25</v>
      </c>
      <c r="O745" s="16" t="s">
        <v>146</v>
      </c>
      <c r="P745" s="16" t="s">
        <v>1905</v>
      </c>
      <c r="Q745" s="91">
        <f>_xlfn.XLOOKUP(H745,Tasques!H:H,Tasques!Q:Q)</f>
        <v>10</v>
      </c>
      <c r="R745" s="6"/>
    </row>
    <row r="746" spans="1:18" ht="19.95" customHeight="1" x14ac:dyDescent="0.3">
      <c r="A746" s="9" t="s">
        <v>61</v>
      </c>
      <c r="B746" s="21" t="s">
        <v>1953</v>
      </c>
      <c r="C746" s="21" t="s">
        <v>1954</v>
      </c>
      <c r="D746" s="21" t="s">
        <v>519</v>
      </c>
      <c r="E746" s="21" t="s">
        <v>1955</v>
      </c>
      <c r="F746" s="21" t="s">
        <v>1956</v>
      </c>
      <c r="G746" s="21" t="s">
        <v>1957</v>
      </c>
      <c r="H746" s="21" t="s">
        <v>1958</v>
      </c>
      <c r="I746" s="21" t="s">
        <v>1959</v>
      </c>
      <c r="J746" s="21" t="s">
        <v>23</v>
      </c>
      <c r="K746" s="21"/>
      <c r="L746" s="21" t="s">
        <v>412</v>
      </c>
      <c r="M746" s="21" t="s">
        <v>145</v>
      </c>
      <c r="N746" s="21" t="s">
        <v>25</v>
      </c>
      <c r="O746" s="21" t="s">
        <v>146</v>
      </c>
      <c r="P746" s="21" t="s">
        <v>1905</v>
      </c>
      <c r="Q746" s="92">
        <f>_xlfn.XLOOKUP(H746,Tasques!H:H,Tasques!Q:Q)</f>
        <v>4</v>
      </c>
      <c r="R746" s="10"/>
    </row>
    <row r="747" spans="1:18" ht="19.95" customHeight="1" x14ac:dyDescent="0.3">
      <c r="A747" s="9" t="s">
        <v>61</v>
      </c>
      <c r="B747" s="21" t="s">
        <v>1953</v>
      </c>
      <c r="C747" s="21" t="s">
        <v>1954</v>
      </c>
      <c r="D747" s="21" t="s">
        <v>519</v>
      </c>
      <c r="E747" s="21" t="s">
        <v>1955</v>
      </c>
      <c r="F747" s="21" t="s">
        <v>1956</v>
      </c>
      <c r="G747" s="21" t="s">
        <v>1957</v>
      </c>
      <c r="H747" s="21" t="s">
        <v>1960</v>
      </c>
      <c r="I747" s="21" t="s">
        <v>1961</v>
      </c>
      <c r="J747" s="21" t="s">
        <v>23</v>
      </c>
      <c r="K747" s="21"/>
      <c r="L747" s="21" t="s">
        <v>412</v>
      </c>
      <c r="M747" s="21" t="s">
        <v>145</v>
      </c>
      <c r="N747" s="21" t="s">
        <v>25</v>
      </c>
      <c r="O747" s="21" t="s">
        <v>146</v>
      </c>
      <c r="P747" s="21" t="s">
        <v>1905</v>
      </c>
      <c r="Q747" s="92">
        <f>_xlfn.XLOOKUP(H747,Tasques!H:H,Tasques!Q:Q)</f>
        <v>4</v>
      </c>
      <c r="R747" s="10"/>
    </row>
    <row r="748" spans="1:18" ht="19.95" customHeight="1" x14ac:dyDescent="0.3">
      <c r="A748" s="9" t="s">
        <v>61</v>
      </c>
      <c r="B748" s="21" t="s">
        <v>1953</v>
      </c>
      <c r="C748" s="21" t="s">
        <v>1954</v>
      </c>
      <c r="D748" s="21" t="s">
        <v>519</v>
      </c>
      <c r="E748" s="21" t="s">
        <v>1955</v>
      </c>
      <c r="F748" s="21" t="s">
        <v>1956</v>
      </c>
      <c r="G748" s="21" t="s">
        <v>1957</v>
      </c>
      <c r="H748" s="21" t="s">
        <v>1962</v>
      </c>
      <c r="I748" s="21" t="s">
        <v>1963</v>
      </c>
      <c r="J748" s="21" t="s">
        <v>23</v>
      </c>
      <c r="K748" s="21"/>
      <c r="L748" s="21" t="s">
        <v>412</v>
      </c>
      <c r="M748" s="21" t="s">
        <v>145</v>
      </c>
      <c r="N748" s="21" t="s">
        <v>25</v>
      </c>
      <c r="O748" s="21" t="s">
        <v>146</v>
      </c>
      <c r="P748" s="21" t="s">
        <v>1905</v>
      </c>
      <c r="Q748" s="92">
        <f>_xlfn.XLOOKUP(H748,Tasques!H:H,Tasques!Q:Q)</f>
        <v>4</v>
      </c>
      <c r="R748" s="10"/>
    </row>
    <row r="749" spans="1:18" ht="19.95" customHeight="1" x14ac:dyDescent="0.3">
      <c r="A749" s="9" t="s">
        <v>61</v>
      </c>
      <c r="B749" s="21" t="s">
        <v>1953</v>
      </c>
      <c r="C749" s="21" t="s">
        <v>1954</v>
      </c>
      <c r="D749" s="21" t="s">
        <v>519</v>
      </c>
      <c r="E749" s="21" t="s">
        <v>1955</v>
      </c>
      <c r="F749" s="21" t="s">
        <v>1956</v>
      </c>
      <c r="G749" s="21" t="s">
        <v>1957</v>
      </c>
      <c r="H749" s="21" t="s">
        <v>1964</v>
      </c>
      <c r="I749" s="21" t="s">
        <v>1965</v>
      </c>
      <c r="J749" s="21" t="s">
        <v>23</v>
      </c>
      <c r="K749" s="21"/>
      <c r="L749" s="21" t="s">
        <v>412</v>
      </c>
      <c r="M749" s="21" t="s">
        <v>145</v>
      </c>
      <c r="N749" s="21" t="s">
        <v>25</v>
      </c>
      <c r="O749" s="21" t="s">
        <v>146</v>
      </c>
      <c r="P749" s="21" t="s">
        <v>1905</v>
      </c>
      <c r="Q749" s="92">
        <f>_xlfn.XLOOKUP(H749,Tasques!H:H,Tasques!Q:Q)</f>
        <v>4</v>
      </c>
      <c r="R749" s="10"/>
    </row>
    <row r="750" spans="1:18" ht="19.95" customHeight="1" x14ac:dyDescent="0.3">
      <c r="A750" s="9" t="s">
        <v>61</v>
      </c>
      <c r="B750" s="21" t="s">
        <v>1953</v>
      </c>
      <c r="C750" s="21" t="s">
        <v>1954</v>
      </c>
      <c r="D750" s="21" t="s">
        <v>519</v>
      </c>
      <c r="E750" s="21" t="s">
        <v>662</v>
      </c>
      <c r="F750" s="21" t="s">
        <v>663</v>
      </c>
      <c r="G750" s="21" t="s">
        <v>1966</v>
      </c>
      <c r="H750" s="21" t="s">
        <v>1967</v>
      </c>
      <c r="I750" s="21" t="s">
        <v>1968</v>
      </c>
      <c r="J750" s="21" t="s">
        <v>23</v>
      </c>
      <c r="K750" s="21"/>
      <c r="L750" s="21" t="s">
        <v>412</v>
      </c>
      <c r="M750" s="21" t="s">
        <v>145</v>
      </c>
      <c r="N750" s="21" t="s">
        <v>25</v>
      </c>
      <c r="O750" s="21" t="s">
        <v>146</v>
      </c>
      <c r="P750" s="21" t="s">
        <v>1905</v>
      </c>
      <c r="Q750" s="92">
        <f>_xlfn.XLOOKUP(H750,Tasques!H:H,Tasques!Q:Q)</f>
        <v>5</v>
      </c>
      <c r="R750" s="10"/>
    </row>
    <row r="751" spans="1:18" ht="19.95" customHeight="1" x14ac:dyDescent="0.3">
      <c r="A751" s="9" t="s">
        <v>61</v>
      </c>
      <c r="B751" s="21" t="s">
        <v>1953</v>
      </c>
      <c r="C751" s="21" t="s">
        <v>1954</v>
      </c>
      <c r="D751" s="21" t="s">
        <v>519</v>
      </c>
      <c r="E751" s="21" t="s">
        <v>662</v>
      </c>
      <c r="F751" s="21" t="s">
        <v>663</v>
      </c>
      <c r="G751" s="21" t="s">
        <v>1966</v>
      </c>
      <c r="H751" s="21" t="s">
        <v>1969</v>
      </c>
      <c r="I751" s="21" t="s">
        <v>1970</v>
      </c>
      <c r="J751" s="21" t="s">
        <v>23</v>
      </c>
      <c r="K751" s="21"/>
      <c r="L751" s="21" t="s">
        <v>412</v>
      </c>
      <c r="M751" s="21" t="s">
        <v>145</v>
      </c>
      <c r="N751" s="21" t="s">
        <v>25</v>
      </c>
      <c r="O751" s="21" t="s">
        <v>146</v>
      </c>
      <c r="P751" s="21" t="s">
        <v>1905</v>
      </c>
      <c r="Q751" s="92">
        <f>_xlfn.XLOOKUP(H751,Tasques!H:H,Tasques!Q:Q)</f>
        <v>5</v>
      </c>
      <c r="R751" s="10"/>
    </row>
    <row r="752" spans="1:18" ht="19.95" customHeight="1" x14ac:dyDescent="0.3">
      <c r="A752" s="9" t="s">
        <v>61</v>
      </c>
      <c r="B752" s="21" t="s">
        <v>1953</v>
      </c>
      <c r="C752" s="21" t="s">
        <v>1954</v>
      </c>
      <c r="D752" s="21" t="s">
        <v>519</v>
      </c>
      <c r="E752" s="21" t="s">
        <v>662</v>
      </c>
      <c r="F752" s="21" t="s">
        <v>663</v>
      </c>
      <c r="G752" s="21" t="s">
        <v>1966</v>
      </c>
      <c r="H752" s="21" t="s">
        <v>1971</v>
      </c>
      <c r="I752" s="21" t="s">
        <v>1972</v>
      </c>
      <c r="J752" s="21" t="s">
        <v>23</v>
      </c>
      <c r="K752" s="21"/>
      <c r="L752" s="21" t="s">
        <v>412</v>
      </c>
      <c r="M752" s="21" t="s">
        <v>145</v>
      </c>
      <c r="N752" s="21" t="s">
        <v>25</v>
      </c>
      <c r="O752" s="21" t="s">
        <v>146</v>
      </c>
      <c r="P752" s="21" t="s">
        <v>1905</v>
      </c>
      <c r="Q752" s="92">
        <f>_xlfn.XLOOKUP(H752,Tasques!H:H,Tasques!Q:Q)</f>
        <v>5</v>
      </c>
      <c r="R752" s="10"/>
    </row>
    <row r="753" spans="1:18" ht="19.95" customHeight="1" x14ac:dyDescent="0.3">
      <c r="A753" s="9" t="s">
        <v>61</v>
      </c>
      <c r="B753" s="21" t="s">
        <v>1953</v>
      </c>
      <c r="C753" s="21" t="s">
        <v>1954</v>
      </c>
      <c r="D753" s="21" t="s">
        <v>519</v>
      </c>
      <c r="E753" s="21" t="s">
        <v>667</v>
      </c>
      <c r="F753" s="21" t="s">
        <v>668</v>
      </c>
      <c r="G753" s="21" t="s">
        <v>1973</v>
      </c>
      <c r="H753" s="21" t="s">
        <v>1974</v>
      </c>
      <c r="I753" s="21" t="s">
        <v>1975</v>
      </c>
      <c r="J753" s="21" t="s">
        <v>23</v>
      </c>
      <c r="K753" s="21"/>
      <c r="L753" s="21" t="s">
        <v>412</v>
      </c>
      <c r="M753" s="21" t="s">
        <v>145</v>
      </c>
      <c r="N753" s="21" t="s">
        <v>25</v>
      </c>
      <c r="O753" s="21" t="s">
        <v>146</v>
      </c>
      <c r="P753" s="21" t="s">
        <v>1905</v>
      </c>
      <c r="Q753" s="92">
        <f>_xlfn.XLOOKUP(H753,Tasques!H:H,Tasques!Q:Q)</f>
        <v>5</v>
      </c>
      <c r="R753" s="10"/>
    </row>
    <row r="754" spans="1:18" ht="19.95" customHeight="1" x14ac:dyDescent="0.3">
      <c r="A754" s="9" t="s">
        <v>61</v>
      </c>
      <c r="B754" s="21" t="s">
        <v>1953</v>
      </c>
      <c r="C754" s="21" t="s">
        <v>1954</v>
      </c>
      <c r="D754" s="21" t="s">
        <v>519</v>
      </c>
      <c r="E754" s="21" t="s">
        <v>667</v>
      </c>
      <c r="F754" s="21" t="s">
        <v>668</v>
      </c>
      <c r="G754" s="21" t="s">
        <v>1973</v>
      </c>
      <c r="H754" s="21" t="s">
        <v>1976</v>
      </c>
      <c r="I754" s="21" t="s">
        <v>1977</v>
      </c>
      <c r="J754" s="21" t="s">
        <v>23</v>
      </c>
      <c r="K754" s="21"/>
      <c r="L754" s="21" t="s">
        <v>412</v>
      </c>
      <c r="M754" s="21" t="s">
        <v>145</v>
      </c>
      <c r="N754" s="21" t="s">
        <v>25</v>
      </c>
      <c r="O754" s="21" t="s">
        <v>146</v>
      </c>
      <c r="P754" s="21" t="s">
        <v>1905</v>
      </c>
      <c r="Q754" s="92">
        <f>_xlfn.XLOOKUP(H754,Tasques!H:H,Tasques!Q:Q)</f>
        <v>5</v>
      </c>
      <c r="R754" s="10"/>
    </row>
    <row r="755" spans="1:18" ht="19.95" customHeight="1" x14ac:dyDescent="0.3">
      <c r="A755" s="9" t="s">
        <v>61</v>
      </c>
      <c r="B755" s="21" t="s">
        <v>1953</v>
      </c>
      <c r="C755" s="21" t="s">
        <v>1954</v>
      </c>
      <c r="D755" s="21" t="s">
        <v>519</v>
      </c>
      <c r="E755" s="21" t="s">
        <v>667</v>
      </c>
      <c r="F755" s="21" t="s">
        <v>668</v>
      </c>
      <c r="G755" s="21" t="s">
        <v>1973</v>
      </c>
      <c r="H755" s="21" t="s">
        <v>1978</v>
      </c>
      <c r="I755" s="21" t="s">
        <v>1979</v>
      </c>
      <c r="J755" s="21" t="s">
        <v>23</v>
      </c>
      <c r="K755" s="21"/>
      <c r="L755" s="21" t="s">
        <v>412</v>
      </c>
      <c r="M755" s="21" t="s">
        <v>145</v>
      </c>
      <c r="N755" s="21" t="s">
        <v>25</v>
      </c>
      <c r="O755" s="21" t="s">
        <v>146</v>
      </c>
      <c r="P755" s="21" t="s">
        <v>1905</v>
      </c>
      <c r="Q755" s="92">
        <f>_xlfn.XLOOKUP(H755,Tasques!H:H,Tasques!Q:Q)</f>
        <v>5</v>
      </c>
      <c r="R755" s="10"/>
    </row>
    <row r="756" spans="1:18" ht="19.95" customHeight="1" x14ac:dyDescent="0.3">
      <c r="A756" s="9" t="s">
        <v>61</v>
      </c>
      <c r="B756" s="21" t="s">
        <v>1953</v>
      </c>
      <c r="C756" s="21" t="s">
        <v>1954</v>
      </c>
      <c r="D756" s="21" t="s">
        <v>519</v>
      </c>
      <c r="E756" s="21" t="s">
        <v>667</v>
      </c>
      <c r="F756" s="21" t="s">
        <v>668</v>
      </c>
      <c r="G756" s="21" t="s">
        <v>1973</v>
      </c>
      <c r="H756" s="21" t="s">
        <v>1980</v>
      </c>
      <c r="I756" s="21" t="s">
        <v>1981</v>
      </c>
      <c r="J756" s="21" t="s">
        <v>23</v>
      </c>
      <c r="K756" s="21"/>
      <c r="L756" s="21" t="s">
        <v>412</v>
      </c>
      <c r="M756" s="21" t="s">
        <v>145</v>
      </c>
      <c r="N756" s="21" t="s">
        <v>25</v>
      </c>
      <c r="O756" s="21" t="s">
        <v>146</v>
      </c>
      <c r="P756" s="21" t="s">
        <v>1905</v>
      </c>
      <c r="Q756" s="92">
        <f>_xlfn.XLOOKUP(H756,Tasques!H:H,Tasques!Q:Q)</f>
        <v>5</v>
      </c>
      <c r="R756" s="10"/>
    </row>
    <row r="757" spans="1:18" ht="19.95" customHeight="1" x14ac:dyDescent="0.3">
      <c r="A757" s="9" t="s">
        <v>61</v>
      </c>
      <c r="B757" s="21" t="s">
        <v>1953</v>
      </c>
      <c r="C757" s="21" t="s">
        <v>1954</v>
      </c>
      <c r="D757" s="21" t="s">
        <v>519</v>
      </c>
      <c r="E757" s="21" t="s">
        <v>1982</v>
      </c>
      <c r="F757" s="21" t="s">
        <v>1983</v>
      </c>
      <c r="G757" s="21" t="s">
        <v>1984</v>
      </c>
      <c r="H757" s="21" t="s">
        <v>1985</v>
      </c>
      <c r="I757" s="21" t="s">
        <v>1986</v>
      </c>
      <c r="J757" s="21" t="s">
        <v>23</v>
      </c>
      <c r="K757" s="21"/>
      <c r="L757" s="21" t="s">
        <v>412</v>
      </c>
      <c r="M757" s="21" t="s">
        <v>145</v>
      </c>
      <c r="N757" s="21" t="s">
        <v>25</v>
      </c>
      <c r="O757" s="21" t="s">
        <v>146</v>
      </c>
      <c r="P757" s="21" t="s">
        <v>1905</v>
      </c>
      <c r="Q757" s="92">
        <f>_xlfn.XLOOKUP(H757,Tasques!H:H,Tasques!Q:Q)</f>
        <v>20</v>
      </c>
      <c r="R757" s="10"/>
    </row>
    <row r="758" spans="1:18" ht="19.95" customHeight="1" x14ac:dyDescent="0.3">
      <c r="A758" s="9" t="s">
        <v>61</v>
      </c>
      <c r="B758" s="21" t="s">
        <v>1953</v>
      </c>
      <c r="C758" s="21" t="s">
        <v>1954</v>
      </c>
      <c r="D758" s="21" t="s">
        <v>519</v>
      </c>
      <c r="E758" s="21" t="s">
        <v>1982</v>
      </c>
      <c r="F758" s="21" t="s">
        <v>1983</v>
      </c>
      <c r="G758" s="21" t="s">
        <v>1984</v>
      </c>
      <c r="H758" s="21" t="s">
        <v>1987</v>
      </c>
      <c r="I758" s="21" t="s">
        <v>1988</v>
      </c>
      <c r="J758" s="21" t="s">
        <v>23</v>
      </c>
      <c r="K758" s="21"/>
      <c r="L758" s="21" t="s">
        <v>412</v>
      </c>
      <c r="M758" s="21" t="s">
        <v>145</v>
      </c>
      <c r="N758" s="21" t="s">
        <v>25</v>
      </c>
      <c r="O758" s="21" t="s">
        <v>146</v>
      </c>
      <c r="P758" s="21" t="s">
        <v>1905</v>
      </c>
      <c r="Q758" s="92">
        <f>_xlfn.XLOOKUP(H758,Tasques!H:H,Tasques!Q:Q)</f>
        <v>20</v>
      </c>
      <c r="R758" s="10"/>
    </row>
    <row r="759" spans="1:18" ht="19.95" customHeight="1" x14ac:dyDescent="0.3">
      <c r="A759" s="9" t="s">
        <v>61</v>
      </c>
      <c r="B759" s="21" t="s">
        <v>1953</v>
      </c>
      <c r="C759" s="21" t="s">
        <v>1954</v>
      </c>
      <c r="D759" s="21" t="s">
        <v>519</v>
      </c>
      <c r="E759" s="21" t="s">
        <v>1982</v>
      </c>
      <c r="F759" s="21" t="s">
        <v>1983</v>
      </c>
      <c r="G759" s="21" t="s">
        <v>1984</v>
      </c>
      <c r="H759" s="21" t="s">
        <v>1989</v>
      </c>
      <c r="I759" s="21" t="s">
        <v>1990</v>
      </c>
      <c r="J759" s="21" t="s">
        <v>23</v>
      </c>
      <c r="K759" s="21"/>
      <c r="L759" s="21" t="s">
        <v>412</v>
      </c>
      <c r="M759" s="21" t="s">
        <v>145</v>
      </c>
      <c r="N759" s="21" t="s">
        <v>25</v>
      </c>
      <c r="O759" s="21" t="s">
        <v>146</v>
      </c>
      <c r="P759" s="21" t="s">
        <v>1905</v>
      </c>
      <c r="Q759" s="92">
        <f>_xlfn.XLOOKUP(H759,Tasques!H:H,Tasques!Q:Q)</f>
        <v>20</v>
      </c>
      <c r="R759" s="10"/>
    </row>
    <row r="760" spans="1:18" ht="19.95" customHeight="1" x14ac:dyDescent="0.3">
      <c r="A760" s="9" t="s">
        <v>61</v>
      </c>
      <c r="B760" s="21" t="s">
        <v>1953</v>
      </c>
      <c r="C760" s="21" t="s">
        <v>1954</v>
      </c>
      <c r="D760" s="21" t="s">
        <v>519</v>
      </c>
      <c r="E760" s="21" t="s">
        <v>1982</v>
      </c>
      <c r="F760" s="21" t="s">
        <v>1983</v>
      </c>
      <c r="G760" s="21" t="s">
        <v>1984</v>
      </c>
      <c r="H760" s="21" t="s">
        <v>1991</v>
      </c>
      <c r="I760" s="21" t="s">
        <v>1920</v>
      </c>
      <c r="J760" s="21" t="s">
        <v>23</v>
      </c>
      <c r="K760" s="21"/>
      <c r="L760" s="21" t="s">
        <v>412</v>
      </c>
      <c r="M760" s="21" t="s">
        <v>145</v>
      </c>
      <c r="N760" s="21" t="s">
        <v>25</v>
      </c>
      <c r="O760" s="21" t="s">
        <v>146</v>
      </c>
      <c r="P760" s="21" t="s">
        <v>1905</v>
      </c>
      <c r="Q760" s="92">
        <f>_xlfn.XLOOKUP(H760,Tasques!H:H,Tasques!Q:Q)</f>
        <v>20</v>
      </c>
      <c r="R760" s="10"/>
    </row>
    <row r="761" spans="1:18" ht="19.95" customHeight="1" x14ac:dyDescent="0.3">
      <c r="A761" s="9" t="s">
        <v>61</v>
      </c>
      <c r="B761" s="21" t="s">
        <v>1953</v>
      </c>
      <c r="C761" s="21" t="s">
        <v>1954</v>
      </c>
      <c r="D761" s="21" t="s">
        <v>519</v>
      </c>
      <c r="E761" s="21" t="s">
        <v>1992</v>
      </c>
      <c r="F761" s="21" t="s">
        <v>1993</v>
      </c>
      <c r="G761" s="21" t="s">
        <v>1994</v>
      </c>
      <c r="H761" s="21" t="s">
        <v>1995</v>
      </c>
      <c r="I761" s="21" t="s">
        <v>1996</v>
      </c>
      <c r="J761" s="21" t="s">
        <v>23</v>
      </c>
      <c r="K761" s="21"/>
      <c r="L761" s="21" t="s">
        <v>412</v>
      </c>
      <c r="M761" s="21" t="s">
        <v>145</v>
      </c>
      <c r="N761" s="21" t="s">
        <v>25</v>
      </c>
      <c r="O761" s="21" t="s">
        <v>146</v>
      </c>
      <c r="P761" s="21" t="s">
        <v>1905</v>
      </c>
      <c r="Q761" s="92">
        <f>_xlfn.XLOOKUP(H761,Tasques!H:H,Tasques!Q:Q)</f>
        <v>30</v>
      </c>
      <c r="R761" s="10"/>
    </row>
    <row r="762" spans="1:18" ht="19.95" customHeight="1" x14ac:dyDescent="0.3">
      <c r="A762" s="9" t="s">
        <v>61</v>
      </c>
      <c r="B762" s="21" t="s">
        <v>1953</v>
      </c>
      <c r="C762" s="21" t="s">
        <v>1954</v>
      </c>
      <c r="D762" s="21" t="s">
        <v>519</v>
      </c>
      <c r="E762" s="21" t="s">
        <v>1992</v>
      </c>
      <c r="F762" s="21" t="s">
        <v>1993</v>
      </c>
      <c r="G762" s="21" t="s">
        <v>1994</v>
      </c>
      <c r="H762" s="21" t="s">
        <v>1997</v>
      </c>
      <c r="I762" s="21" t="s">
        <v>1998</v>
      </c>
      <c r="J762" s="21" t="s">
        <v>23</v>
      </c>
      <c r="K762" s="21"/>
      <c r="L762" s="21" t="s">
        <v>412</v>
      </c>
      <c r="M762" s="21" t="s">
        <v>145</v>
      </c>
      <c r="N762" s="21" t="s">
        <v>25</v>
      </c>
      <c r="O762" s="21" t="s">
        <v>146</v>
      </c>
      <c r="P762" s="21" t="s">
        <v>1905</v>
      </c>
      <c r="Q762" s="92">
        <f>_xlfn.XLOOKUP(H762,Tasques!H:H,Tasques!Q:Q)</f>
        <v>30</v>
      </c>
      <c r="R762" s="10"/>
    </row>
    <row r="763" spans="1:18" ht="19.95" customHeight="1" x14ac:dyDescent="0.3">
      <c r="A763" s="9" t="s">
        <v>61</v>
      </c>
      <c r="B763" s="21" t="s">
        <v>1953</v>
      </c>
      <c r="C763" s="21" t="s">
        <v>1954</v>
      </c>
      <c r="D763" s="21" t="s">
        <v>519</v>
      </c>
      <c r="E763" s="21" t="s">
        <v>1999</v>
      </c>
      <c r="F763" s="21" t="s">
        <v>2000</v>
      </c>
      <c r="G763" s="21" t="s">
        <v>2001</v>
      </c>
      <c r="H763" s="21" t="s">
        <v>2002</v>
      </c>
      <c r="I763" s="21" t="s">
        <v>2003</v>
      </c>
      <c r="J763" s="21" t="s">
        <v>23</v>
      </c>
      <c r="K763" s="21"/>
      <c r="L763" s="21" t="s">
        <v>412</v>
      </c>
      <c r="M763" s="21" t="s">
        <v>145</v>
      </c>
      <c r="N763" s="21" t="s">
        <v>25</v>
      </c>
      <c r="O763" s="21" t="s">
        <v>146</v>
      </c>
      <c r="P763" s="21" t="s">
        <v>1905</v>
      </c>
      <c r="Q763" s="92">
        <f>_xlfn.XLOOKUP(H763,Tasques!H:H,Tasques!Q:Q)</f>
        <v>5</v>
      </c>
      <c r="R763" s="10"/>
    </row>
    <row r="764" spans="1:18" ht="19.95" customHeight="1" x14ac:dyDescent="0.3">
      <c r="A764" s="9" t="s">
        <v>61</v>
      </c>
      <c r="B764" s="21" t="s">
        <v>1953</v>
      </c>
      <c r="C764" s="21" t="s">
        <v>1954</v>
      </c>
      <c r="D764" s="21" t="s">
        <v>519</v>
      </c>
      <c r="E764" s="21" t="s">
        <v>1999</v>
      </c>
      <c r="F764" s="21" t="s">
        <v>2000</v>
      </c>
      <c r="G764" s="21" t="s">
        <v>2001</v>
      </c>
      <c r="H764" s="21" t="s">
        <v>2004</v>
      </c>
      <c r="I764" s="21" t="s">
        <v>2005</v>
      </c>
      <c r="J764" s="21" t="s">
        <v>23</v>
      </c>
      <c r="K764" s="21"/>
      <c r="L764" s="21" t="s">
        <v>412</v>
      </c>
      <c r="M764" s="21" t="s">
        <v>145</v>
      </c>
      <c r="N764" s="21" t="s">
        <v>25</v>
      </c>
      <c r="O764" s="21" t="s">
        <v>146</v>
      </c>
      <c r="P764" s="21" t="s">
        <v>1905</v>
      </c>
      <c r="Q764" s="92">
        <f>_xlfn.XLOOKUP(H764,Tasques!H:H,Tasques!Q:Q)</f>
        <v>5</v>
      </c>
      <c r="R764" s="10"/>
    </row>
    <row r="765" spans="1:18" ht="19.95" customHeight="1" x14ac:dyDescent="0.3">
      <c r="A765" s="9" t="s">
        <v>61</v>
      </c>
      <c r="B765" s="21" t="s">
        <v>1953</v>
      </c>
      <c r="C765" s="21" t="s">
        <v>1954</v>
      </c>
      <c r="D765" s="21" t="s">
        <v>519</v>
      </c>
      <c r="E765" s="21" t="s">
        <v>1999</v>
      </c>
      <c r="F765" s="21" t="s">
        <v>2000</v>
      </c>
      <c r="G765" s="21" t="s">
        <v>2001</v>
      </c>
      <c r="H765" s="21" t="s">
        <v>2006</v>
      </c>
      <c r="I765" s="21" t="s">
        <v>2007</v>
      </c>
      <c r="J765" s="21" t="s">
        <v>23</v>
      </c>
      <c r="K765" s="21"/>
      <c r="L765" s="21" t="s">
        <v>412</v>
      </c>
      <c r="M765" s="21" t="s">
        <v>145</v>
      </c>
      <c r="N765" s="21" t="s">
        <v>25</v>
      </c>
      <c r="O765" s="21" t="s">
        <v>146</v>
      </c>
      <c r="P765" s="21" t="s">
        <v>1905</v>
      </c>
      <c r="Q765" s="92">
        <f>_xlfn.XLOOKUP(H765,Tasques!H:H,Tasques!Q:Q)</f>
        <v>5</v>
      </c>
      <c r="R765" s="10"/>
    </row>
    <row r="766" spans="1:18" ht="19.95" customHeight="1" x14ac:dyDescent="0.3">
      <c r="A766" s="9" t="s">
        <v>61</v>
      </c>
      <c r="B766" s="21" t="s">
        <v>1953</v>
      </c>
      <c r="C766" s="21" t="s">
        <v>1954</v>
      </c>
      <c r="D766" s="21" t="s">
        <v>519</v>
      </c>
      <c r="E766" s="21" t="s">
        <v>1999</v>
      </c>
      <c r="F766" s="21" t="s">
        <v>2000</v>
      </c>
      <c r="G766" s="21" t="s">
        <v>2001</v>
      </c>
      <c r="H766" s="21" t="s">
        <v>2008</v>
      </c>
      <c r="I766" s="21" t="s">
        <v>2009</v>
      </c>
      <c r="J766" s="21" t="s">
        <v>23</v>
      </c>
      <c r="K766" s="21"/>
      <c r="L766" s="21" t="s">
        <v>412</v>
      </c>
      <c r="M766" s="21" t="s">
        <v>145</v>
      </c>
      <c r="N766" s="21" t="s">
        <v>25</v>
      </c>
      <c r="O766" s="21" t="s">
        <v>146</v>
      </c>
      <c r="P766" s="21" t="s">
        <v>1905</v>
      </c>
      <c r="Q766" s="92">
        <f>_xlfn.XLOOKUP(H766,Tasques!H:H,Tasques!Q:Q)</f>
        <v>5</v>
      </c>
      <c r="R766" s="10"/>
    </row>
    <row r="767" spans="1:18" ht="19.95" customHeight="1" x14ac:dyDescent="0.3">
      <c r="A767" s="9" t="s">
        <v>61</v>
      </c>
      <c r="B767" s="21" t="s">
        <v>1953</v>
      </c>
      <c r="C767" s="21" t="s">
        <v>1954</v>
      </c>
      <c r="D767" s="21" t="s">
        <v>519</v>
      </c>
      <c r="E767" s="21" t="s">
        <v>1999</v>
      </c>
      <c r="F767" s="21" t="s">
        <v>2000</v>
      </c>
      <c r="G767" s="21" t="s">
        <v>2001</v>
      </c>
      <c r="H767" s="21" t="s">
        <v>2010</v>
      </c>
      <c r="I767" s="21" t="s">
        <v>2011</v>
      </c>
      <c r="J767" s="21" t="s">
        <v>23</v>
      </c>
      <c r="K767" s="21"/>
      <c r="L767" s="21" t="s">
        <v>412</v>
      </c>
      <c r="M767" s="21" t="s">
        <v>145</v>
      </c>
      <c r="N767" s="21" t="s">
        <v>25</v>
      </c>
      <c r="O767" s="21" t="s">
        <v>146</v>
      </c>
      <c r="P767" s="21" t="s">
        <v>1905</v>
      </c>
      <c r="Q767" s="92">
        <f>_xlfn.XLOOKUP(H767,Tasques!H:H,Tasques!Q:Q)</f>
        <v>5</v>
      </c>
      <c r="R767" s="10"/>
    </row>
    <row r="768" spans="1:18" ht="19.95" customHeight="1" x14ac:dyDescent="0.3">
      <c r="A768" s="9" t="s">
        <v>61</v>
      </c>
      <c r="B768" s="21" t="s">
        <v>1953</v>
      </c>
      <c r="C768" s="21" t="s">
        <v>1954</v>
      </c>
      <c r="D768" s="21" t="s">
        <v>519</v>
      </c>
      <c r="E768" s="21" t="s">
        <v>1999</v>
      </c>
      <c r="F768" s="21" t="s">
        <v>2000</v>
      </c>
      <c r="G768" s="21" t="s">
        <v>2001</v>
      </c>
      <c r="H768" s="21" t="s">
        <v>2012</v>
      </c>
      <c r="I768" s="21" t="s">
        <v>2013</v>
      </c>
      <c r="J768" s="21" t="s">
        <v>23</v>
      </c>
      <c r="K768" s="21"/>
      <c r="L768" s="21" t="s">
        <v>412</v>
      </c>
      <c r="M768" s="21" t="s">
        <v>145</v>
      </c>
      <c r="N768" s="21" t="s">
        <v>25</v>
      </c>
      <c r="O768" s="21" t="s">
        <v>146</v>
      </c>
      <c r="P768" s="21" t="s">
        <v>1905</v>
      </c>
      <c r="Q768" s="92">
        <f>_xlfn.XLOOKUP(H768,Tasques!H:H,Tasques!Q:Q)</f>
        <v>5</v>
      </c>
      <c r="R768" s="10"/>
    </row>
    <row r="769" spans="1:18" ht="19.95" customHeight="1" x14ac:dyDescent="0.3">
      <c r="A769" s="9" t="s">
        <v>61</v>
      </c>
      <c r="B769" s="21" t="s">
        <v>1953</v>
      </c>
      <c r="C769" s="21" t="s">
        <v>1954</v>
      </c>
      <c r="D769" s="21" t="s">
        <v>519</v>
      </c>
      <c r="E769" s="21" t="s">
        <v>1999</v>
      </c>
      <c r="F769" s="21" t="s">
        <v>2000</v>
      </c>
      <c r="G769" s="21" t="s">
        <v>2001</v>
      </c>
      <c r="H769" s="21" t="s">
        <v>2014</v>
      </c>
      <c r="I769" s="21" t="s">
        <v>2015</v>
      </c>
      <c r="J769" s="21" t="s">
        <v>23</v>
      </c>
      <c r="K769" s="21"/>
      <c r="L769" s="21" t="s">
        <v>412</v>
      </c>
      <c r="M769" s="21" t="s">
        <v>145</v>
      </c>
      <c r="N769" s="21" t="s">
        <v>25</v>
      </c>
      <c r="O769" s="21" t="s">
        <v>146</v>
      </c>
      <c r="P769" s="21" t="s">
        <v>1905</v>
      </c>
      <c r="Q769" s="92">
        <f>_xlfn.XLOOKUP(H769,Tasques!H:H,Tasques!Q:Q)</f>
        <v>5</v>
      </c>
      <c r="R769" s="10"/>
    </row>
    <row r="770" spans="1:18" ht="19.95" customHeight="1" x14ac:dyDescent="0.3">
      <c r="A770" s="9" t="s">
        <v>61</v>
      </c>
      <c r="B770" s="21" t="s">
        <v>1953</v>
      </c>
      <c r="C770" s="21" t="s">
        <v>1954</v>
      </c>
      <c r="D770" s="21" t="s">
        <v>519</v>
      </c>
      <c r="E770" s="21" t="s">
        <v>1999</v>
      </c>
      <c r="F770" s="21" t="s">
        <v>2000</v>
      </c>
      <c r="G770" s="21" t="s">
        <v>2001</v>
      </c>
      <c r="H770" s="21" t="s">
        <v>2016</v>
      </c>
      <c r="I770" s="21" t="s">
        <v>2017</v>
      </c>
      <c r="J770" s="21" t="s">
        <v>23</v>
      </c>
      <c r="K770" s="21"/>
      <c r="L770" s="21" t="s">
        <v>412</v>
      </c>
      <c r="M770" s="21" t="s">
        <v>145</v>
      </c>
      <c r="N770" s="21" t="s">
        <v>25</v>
      </c>
      <c r="O770" s="21" t="s">
        <v>146</v>
      </c>
      <c r="P770" s="21" t="s">
        <v>1905</v>
      </c>
      <c r="Q770" s="92">
        <f>_xlfn.XLOOKUP(H770,Tasques!H:H,Tasques!Q:Q)</f>
        <v>5</v>
      </c>
      <c r="R770" s="10"/>
    </row>
    <row r="771" spans="1:18" ht="19.95" customHeight="1" x14ac:dyDescent="0.3">
      <c r="A771" s="9" t="s">
        <v>61</v>
      </c>
      <c r="B771" s="21" t="s">
        <v>1953</v>
      </c>
      <c r="C771" s="21" t="s">
        <v>1954</v>
      </c>
      <c r="D771" s="21" t="s">
        <v>519</v>
      </c>
      <c r="E771" s="21" t="s">
        <v>2018</v>
      </c>
      <c r="F771" s="21" t="s">
        <v>2019</v>
      </c>
      <c r="G771" s="21" t="s">
        <v>2020</v>
      </c>
      <c r="H771" s="21" t="s">
        <v>2021</v>
      </c>
      <c r="I771" s="21" t="s">
        <v>2022</v>
      </c>
      <c r="J771" s="21" t="s">
        <v>23</v>
      </c>
      <c r="K771" s="21"/>
      <c r="L771" s="21" t="s">
        <v>412</v>
      </c>
      <c r="M771" s="21" t="s">
        <v>145</v>
      </c>
      <c r="N771" s="21" t="s">
        <v>25</v>
      </c>
      <c r="O771" s="21" t="s">
        <v>146</v>
      </c>
      <c r="P771" s="21" t="s">
        <v>1905</v>
      </c>
      <c r="Q771" s="92">
        <f>_xlfn.XLOOKUP(H771,Tasques!H:H,Tasques!Q:Q)</f>
        <v>6</v>
      </c>
      <c r="R771" s="10"/>
    </row>
    <row r="772" spans="1:18" ht="19.95" customHeight="1" x14ac:dyDescent="0.3">
      <c r="A772" s="9" t="s">
        <v>61</v>
      </c>
      <c r="B772" s="21" t="s">
        <v>1953</v>
      </c>
      <c r="C772" s="21" t="s">
        <v>1954</v>
      </c>
      <c r="D772" s="21" t="s">
        <v>519</v>
      </c>
      <c r="E772" s="21" t="s">
        <v>2018</v>
      </c>
      <c r="F772" s="21" t="s">
        <v>2019</v>
      </c>
      <c r="G772" s="21" t="s">
        <v>2020</v>
      </c>
      <c r="H772" s="21" t="s">
        <v>2023</v>
      </c>
      <c r="I772" s="21" t="s">
        <v>2024</v>
      </c>
      <c r="J772" s="21" t="s">
        <v>23</v>
      </c>
      <c r="K772" s="21"/>
      <c r="L772" s="21" t="s">
        <v>412</v>
      </c>
      <c r="M772" s="21" t="s">
        <v>145</v>
      </c>
      <c r="N772" s="21" t="s">
        <v>25</v>
      </c>
      <c r="O772" s="21" t="s">
        <v>146</v>
      </c>
      <c r="P772" s="21" t="s">
        <v>1905</v>
      </c>
      <c r="Q772" s="92">
        <f>_xlfn.XLOOKUP(H772,Tasques!H:H,Tasques!Q:Q)</f>
        <v>6</v>
      </c>
      <c r="R772" s="10"/>
    </row>
    <row r="773" spans="1:18" ht="19.95" customHeight="1" x14ac:dyDescent="0.3">
      <c r="A773" s="9" t="s">
        <v>61</v>
      </c>
      <c r="B773" s="21" t="s">
        <v>1953</v>
      </c>
      <c r="C773" s="21" t="s">
        <v>1954</v>
      </c>
      <c r="D773" s="21" t="s">
        <v>519</v>
      </c>
      <c r="E773" s="21" t="s">
        <v>2018</v>
      </c>
      <c r="F773" s="21" t="s">
        <v>2019</v>
      </c>
      <c r="G773" s="21" t="s">
        <v>2020</v>
      </c>
      <c r="H773" s="21" t="s">
        <v>2025</v>
      </c>
      <c r="I773" s="21" t="s">
        <v>2026</v>
      </c>
      <c r="J773" s="21" t="s">
        <v>23</v>
      </c>
      <c r="K773" s="21"/>
      <c r="L773" s="21" t="s">
        <v>412</v>
      </c>
      <c r="M773" s="21" t="s">
        <v>145</v>
      </c>
      <c r="N773" s="21" t="s">
        <v>25</v>
      </c>
      <c r="O773" s="21" t="s">
        <v>146</v>
      </c>
      <c r="P773" s="21" t="s">
        <v>1905</v>
      </c>
      <c r="Q773" s="92">
        <f>_xlfn.XLOOKUP(H773,Tasques!H:H,Tasques!Q:Q)</f>
        <v>6</v>
      </c>
      <c r="R773" s="10"/>
    </row>
    <row r="774" spans="1:18" ht="19.95" customHeight="1" x14ac:dyDescent="0.3">
      <c r="A774" s="9" t="s">
        <v>61</v>
      </c>
      <c r="B774" s="21" t="s">
        <v>1953</v>
      </c>
      <c r="C774" s="21" t="s">
        <v>1954</v>
      </c>
      <c r="D774" s="21" t="s">
        <v>519</v>
      </c>
      <c r="E774" s="21" t="s">
        <v>2018</v>
      </c>
      <c r="F774" s="21" t="s">
        <v>2019</v>
      </c>
      <c r="G774" s="21" t="s">
        <v>2020</v>
      </c>
      <c r="H774" s="21" t="s">
        <v>2027</v>
      </c>
      <c r="I774" s="21" t="s">
        <v>2028</v>
      </c>
      <c r="J774" s="21" t="s">
        <v>23</v>
      </c>
      <c r="K774" s="21"/>
      <c r="L774" s="21" t="s">
        <v>412</v>
      </c>
      <c r="M774" s="21" t="s">
        <v>145</v>
      </c>
      <c r="N774" s="21" t="s">
        <v>25</v>
      </c>
      <c r="O774" s="21" t="s">
        <v>146</v>
      </c>
      <c r="P774" s="21" t="s">
        <v>1905</v>
      </c>
      <c r="Q774" s="92">
        <f>_xlfn.XLOOKUP(H774,Tasques!H:H,Tasques!Q:Q)</f>
        <v>6</v>
      </c>
      <c r="R774" s="10"/>
    </row>
    <row r="775" spans="1:18" ht="19.95" customHeight="1" x14ac:dyDescent="0.3">
      <c r="A775" s="9" t="s">
        <v>61</v>
      </c>
      <c r="B775" s="21" t="s">
        <v>1953</v>
      </c>
      <c r="C775" s="21" t="s">
        <v>1954</v>
      </c>
      <c r="D775" s="21" t="s">
        <v>519</v>
      </c>
      <c r="E775" s="21" t="s">
        <v>2018</v>
      </c>
      <c r="F775" s="21" t="s">
        <v>2019</v>
      </c>
      <c r="G775" s="21" t="s">
        <v>2020</v>
      </c>
      <c r="H775" s="21" t="s">
        <v>2029</v>
      </c>
      <c r="I775" s="21" t="s">
        <v>2030</v>
      </c>
      <c r="J775" s="21" t="s">
        <v>23</v>
      </c>
      <c r="K775" s="21"/>
      <c r="L775" s="21" t="s">
        <v>412</v>
      </c>
      <c r="M775" s="21" t="s">
        <v>145</v>
      </c>
      <c r="N775" s="21" t="s">
        <v>25</v>
      </c>
      <c r="O775" s="21" t="s">
        <v>146</v>
      </c>
      <c r="P775" s="21" t="s">
        <v>1905</v>
      </c>
      <c r="Q775" s="92">
        <f>_xlfn.XLOOKUP(H775,Tasques!H:H,Tasques!Q:Q)</f>
        <v>6</v>
      </c>
      <c r="R775" s="10"/>
    </row>
    <row r="776" spans="1:18" ht="19.95" customHeight="1" x14ac:dyDescent="0.3">
      <c r="A776" s="9" t="s">
        <v>61</v>
      </c>
      <c r="B776" s="21" t="s">
        <v>1953</v>
      </c>
      <c r="C776" s="21" t="s">
        <v>1954</v>
      </c>
      <c r="D776" s="21" t="s">
        <v>519</v>
      </c>
      <c r="E776" s="21" t="s">
        <v>2018</v>
      </c>
      <c r="F776" s="21" t="s">
        <v>2019</v>
      </c>
      <c r="G776" s="21" t="s">
        <v>2020</v>
      </c>
      <c r="H776" s="21" t="s">
        <v>2031</v>
      </c>
      <c r="I776" s="21" t="s">
        <v>2032</v>
      </c>
      <c r="J776" s="21" t="s">
        <v>23</v>
      </c>
      <c r="K776" s="21"/>
      <c r="L776" s="21" t="s">
        <v>412</v>
      </c>
      <c r="M776" s="21" t="s">
        <v>145</v>
      </c>
      <c r="N776" s="21" t="s">
        <v>25</v>
      </c>
      <c r="O776" s="21" t="s">
        <v>146</v>
      </c>
      <c r="P776" s="21" t="s">
        <v>1905</v>
      </c>
      <c r="Q776" s="92">
        <f>_xlfn.XLOOKUP(H776,Tasques!H:H,Tasques!Q:Q)</f>
        <v>6</v>
      </c>
      <c r="R776" s="10"/>
    </row>
    <row r="777" spans="1:18" ht="19.95" customHeight="1" x14ac:dyDescent="0.3">
      <c r="A777" s="9" t="s">
        <v>61</v>
      </c>
      <c r="B777" s="21" t="s">
        <v>1953</v>
      </c>
      <c r="C777" s="21" t="s">
        <v>1954</v>
      </c>
      <c r="D777" s="21" t="s">
        <v>519</v>
      </c>
      <c r="E777" s="21" t="s">
        <v>2033</v>
      </c>
      <c r="F777" s="21" t="s">
        <v>2034</v>
      </c>
      <c r="G777" s="21" t="s">
        <v>2035</v>
      </c>
      <c r="H777" s="21" t="s">
        <v>2036</v>
      </c>
      <c r="I777" s="21" t="s">
        <v>2037</v>
      </c>
      <c r="J777" s="21" t="s">
        <v>23</v>
      </c>
      <c r="K777" s="21"/>
      <c r="L777" s="21" t="s">
        <v>412</v>
      </c>
      <c r="M777" s="21" t="s">
        <v>145</v>
      </c>
      <c r="N777" s="21" t="s">
        <v>25</v>
      </c>
      <c r="O777" s="21" t="s">
        <v>146</v>
      </c>
      <c r="P777" s="21" t="s">
        <v>1905</v>
      </c>
      <c r="Q777" s="92">
        <f>_xlfn.XLOOKUP(H777,Tasques!H:H,Tasques!Q:Q)</f>
        <v>10</v>
      </c>
      <c r="R777" s="10"/>
    </row>
    <row r="778" spans="1:18" ht="19.95" customHeight="1" x14ac:dyDescent="0.3">
      <c r="A778" s="9" t="s">
        <v>61</v>
      </c>
      <c r="B778" s="21" t="s">
        <v>1953</v>
      </c>
      <c r="C778" s="21" t="s">
        <v>1954</v>
      </c>
      <c r="D778" s="21" t="s">
        <v>519</v>
      </c>
      <c r="E778" s="21" t="s">
        <v>2033</v>
      </c>
      <c r="F778" s="21" t="s">
        <v>2034</v>
      </c>
      <c r="G778" s="21" t="s">
        <v>2035</v>
      </c>
      <c r="H778" s="21" t="s">
        <v>2038</v>
      </c>
      <c r="I778" s="21" t="s">
        <v>2039</v>
      </c>
      <c r="J778" s="21" t="s">
        <v>23</v>
      </c>
      <c r="K778" s="21"/>
      <c r="L778" s="21" t="s">
        <v>412</v>
      </c>
      <c r="M778" s="21" t="s">
        <v>145</v>
      </c>
      <c r="N778" s="21" t="s">
        <v>25</v>
      </c>
      <c r="O778" s="21" t="s">
        <v>146</v>
      </c>
      <c r="P778" s="21" t="s">
        <v>1905</v>
      </c>
      <c r="Q778" s="92">
        <f>_xlfn.XLOOKUP(H778,Tasques!H:H,Tasques!Q:Q)</f>
        <v>10</v>
      </c>
      <c r="R778" s="10"/>
    </row>
    <row r="779" spans="1:18" ht="19.95" customHeight="1" x14ac:dyDescent="0.3">
      <c r="A779" s="9" t="s">
        <v>61</v>
      </c>
      <c r="B779" s="21" t="s">
        <v>1953</v>
      </c>
      <c r="C779" s="21" t="s">
        <v>1954</v>
      </c>
      <c r="D779" s="21" t="s">
        <v>519</v>
      </c>
      <c r="E779" s="21" t="s">
        <v>2040</v>
      </c>
      <c r="F779" s="21" t="s">
        <v>2041</v>
      </c>
      <c r="G779" s="21" t="s">
        <v>2042</v>
      </c>
      <c r="H779" s="21" t="s">
        <v>2043</v>
      </c>
      <c r="I779" s="21" t="s">
        <v>2044</v>
      </c>
      <c r="J779" s="21" t="s">
        <v>23</v>
      </c>
      <c r="K779" s="21"/>
      <c r="L779" s="21" t="s">
        <v>412</v>
      </c>
      <c r="M779" s="21" t="s">
        <v>145</v>
      </c>
      <c r="N779" s="21" t="s">
        <v>25</v>
      </c>
      <c r="O779" s="21" t="s">
        <v>146</v>
      </c>
      <c r="P779" s="21" t="s">
        <v>1905</v>
      </c>
      <c r="Q779" s="92">
        <f>_xlfn.XLOOKUP(H779,Tasques!H:H,Tasques!Q:Q)</f>
        <v>4</v>
      </c>
      <c r="R779" s="10"/>
    </row>
    <row r="780" spans="1:18" ht="19.95" customHeight="1" x14ac:dyDescent="0.3">
      <c r="A780" s="9" t="s">
        <v>61</v>
      </c>
      <c r="B780" s="21" t="s">
        <v>1953</v>
      </c>
      <c r="C780" s="21" t="s">
        <v>1954</v>
      </c>
      <c r="D780" s="21" t="s">
        <v>519</v>
      </c>
      <c r="E780" s="21" t="s">
        <v>2040</v>
      </c>
      <c r="F780" s="21" t="s">
        <v>2041</v>
      </c>
      <c r="G780" s="21" t="s">
        <v>2042</v>
      </c>
      <c r="H780" s="21" t="s">
        <v>2045</v>
      </c>
      <c r="I780" s="21" t="s">
        <v>2046</v>
      </c>
      <c r="J780" s="21" t="s">
        <v>23</v>
      </c>
      <c r="K780" s="21"/>
      <c r="L780" s="21" t="s">
        <v>412</v>
      </c>
      <c r="M780" s="21" t="s">
        <v>145</v>
      </c>
      <c r="N780" s="21" t="s">
        <v>25</v>
      </c>
      <c r="O780" s="21" t="s">
        <v>146</v>
      </c>
      <c r="P780" s="21" t="s">
        <v>1905</v>
      </c>
      <c r="Q780" s="92">
        <f>_xlfn.XLOOKUP(H780,Tasques!H:H,Tasques!Q:Q)</f>
        <v>4</v>
      </c>
      <c r="R780" s="10"/>
    </row>
    <row r="781" spans="1:18" ht="19.95" customHeight="1" x14ac:dyDescent="0.3">
      <c r="A781" s="9" t="s">
        <v>61</v>
      </c>
      <c r="B781" s="21" t="s">
        <v>1953</v>
      </c>
      <c r="C781" s="21" t="s">
        <v>1954</v>
      </c>
      <c r="D781" s="21" t="s">
        <v>519</v>
      </c>
      <c r="E781" s="21" t="s">
        <v>2040</v>
      </c>
      <c r="F781" s="21" t="s">
        <v>2041</v>
      </c>
      <c r="G781" s="21" t="s">
        <v>2042</v>
      </c>
      <c r="H781" s="21" t="s">
        <v>2047</v>
      </c>
      <c r="I781" s="21" t="s">
        <v>2048</v>
      </c>
      <c r="J781" s="21" t="s">
        <v>23</v>
      </c>
      <c r="K781" s="21"/>
      <c r="L781" s="21" t="s">
        <v>412</v>
      </c>
      <c r="M781" s="21" t="s">
        <v>145</v>
      </c>
      <c r="N781" s="21" t="s">
        <v>25</v>
      </c>
      <c r="O781" s="21" t="s">
        <v>146</v>
      </c>
      <c r="P781" s="21" t="s">
        <v>1905</v>
      </c>
      <c r="Q781" s="92">
        <f>_xlfn.XLOOKUP(H781,Tasques!H:H,Tasques!Q:Q)</f>
        <v>4</v>
      </c>
      <c r="R781" s="10"/>
    </row>
    <row r="782" spans="1:18" ht="19.95" customHeight="1" x14ac:dyDescent="0.3">
      <c r="A782" s="9" t="s">
        <v>61</v>
      </c>
      <c r="B782" s="21" t="s">
        <v>1953</v>
      </c>
      <c r="C782" s="21" t="s">
        <v>1954</v>
      </c>
      <c r="D782" s="21" t="s">
        <v>519</v>
      </c>
      <c r="E782" s="21" t="s">
        <v>2040</v>
      </c>
      <c r="F782" s="21" t="s">
        <v>2041</v>
      </c>
      <c r="G782" s="21" t="s">
        <v>2042</v>
      </c>
      <c r="H782" s="21" t="s">
        <v>2049</v>
      </c>
      <c r="I782" s="21" t="s">
        <v>2026</v>
      </c>
      <c r="J782" s="21" t="s">
        <v>23</v>
      </c>
      <c r="K782" s="21"/>
      <c r="L782" s="21" t="s">
        <v>412</v>
      </c>
      <c r="M782" s="21" t="s">
        <v>145</v>
      </c>
      <c r="N782" s="21" t="s">
        <v>25</v>
      </c>
      <c r="O782" s="21" t="s">
        <v>146</v>
      </c>
      <c r="P782" s="21" t="s">
        <v>1905</v>
      </c>
      <c r="Q782" s="92">
        <f>_xlfn.XLOOKUP(H782,Tasques!H:H,Tasques!Q:Q)</f>
        <v>4</v>
      </c>
      <c r="R782" s="10"/>
    </row>
    <row r="783" spans="1:18" ht="19.95" customHeight="1" x14ac:dyDescent="0.3">
      <c r="A783" s="9" t="s">
        <v>61</v>
      </c>
      <c r="B783" s="21" t="s">
        <v>1953</v>
      </c>
      <c r="C783" s="21" t="s">
        <v>1954</v>
      </c>
      <c r="D783" s="21" t="s">
        <v>519</v>
      </c>
      <c r="E783" s="21" t="s">
        <v>2040</v>
      </c>
      <c r="F783" s="21" t="s">
        <v>2041</v>
      </c>
      <c r="G783" s="21" t="s">
        <v>2042</v>
      </c>
      <c r="H783" s="21" t="s">
        <v>2050</v>
      </c>
      <c r="I783" s="21" t="s">
        <v>2051</v>
      </c>
      <c r="J783" s="21" t="s">
        <v>23</v>
      </c>
      <c r="K783" s="21"/>
      <c r="L783" s="21" t="s">
        <v>412</v>
      </c>
      <c r="M783" s="21" t="s">
        <v>145</v>
      </c>
      <c r="N783" s="21" t="s">
        <v>25</v>
      </c>
      <c r="O783" s="21" t="s">
        <v>146</v>
      </c>
      <c r="P783" s="21" t="s">
        <v>1905</v>
      </c>
      <c r="Q783" s="92">
        <f>_xlfn.XLOOKUP(H783,Tasques!H:H,Tasques!Q:Q)</f>
        <v>4</v>
      </c>
      <c r="R783" s="10"/>
    </row>
    <row r="784" spans="1:18" ht="19.95" customHeight="1" x14ac:dyDescent="0.3">
      <c r="A784" s="9" t="s">
        <v>61</v>
      </c>
      <c r="B784" s="21" t="s">
        <v>1953</v>
      </c>
      <c r="C784" s="21" t="s">
        <v>1954</v>
      </c>
      <c r="D784" s="21" t="s">
        <v>519</v>
      </c>
      <c r="E784" s="21" t="s">
        <v>2040</v>
      </c>
      <c r="F784" s="21" t="s">
        <v>2041</v>
      </c>
      <c r="G784" s="21" t="s">
        <v>2042</v>
      </c>
      <c r="H784" s="21" t="s">
        <v>2052</v>
      </c>
      <c r="I784" s="21" t="s">
        <v>2053</v>
      </c>
      <c r="J784" s="21" t="s">
        <v>23</v>
      </c>
      <c r="K784" s="21"/>
      <c r="L784" s="21" t="s">
        <v>412</v>
      </c>
      <c r="M784" s="21" t="s">
        <v>145</v>
      </c>
      <c r="N784" s="21" t="s">
        <v>25</v>
      </c>
      <c r="O784" s="21" t="s">
        <v>146</v>
      </c>
      <c r="P784" s="21" t="s">
        <v>1905</v>
      </c>
      <c r="Q784" s="92">
        <f>_xlfn.XLOOKUP(H784,Tasques!H:H,Tasques!Q:Q)</f>
        <v>4</v>
      </c>
      <c r="R784" s="10"/>
    </row>
    <row r="785" spans="1:18" ht="19.95" customHeight="1" x14ac:dyDescent="0.3">
      <c r="A785" s="9" t="s">
        <v>61</v>
      </c>
      <c r="B785" s="21" t="s">
        <v>1953</v>
      </c>
      <c r="C785" s="21" t="s">
        <v>1954</v>
      </c>
      <c r="D785" s="21" t="s">
        <v>519</v>
      </c>
      <c r="E785" s="21" t="s">
        <v>2054</v>
      </c>
      <c r="F785" s="21" t="s">
        <v>2055</v>
      </c>
      <c r="G785" s="21" t="s">
        <v>2056</v>
      </c>
      <c r="H785" s="21" t="s">
        <v>2057</v>
      </c>
      <c r="I785" s="21" t="s">
        <v>2058</v>
      </c>
      <c r="J785" s="21" t="s">
        <v>23</v>
      </c>
      <c r="K785" s="21"/>
      <c r="L785" s="21" t="s">
        <v>412</v>
      </c>
      <c r="M785" s="21" t="s">
        <v>145</v>
      </c>
      <c r="N785" s="21" t="s">
        <v>25</v>
      </c>
      <c r="O785" s="21" t="s">
        <v>146</v>
      </c>
      <c r="P785" s="21" t="s">
        <v>1905</v>
      </c>
      <c r="Q785" s="92">
        <f>_xlfn.XLOOKUP(H785,Tasques!H:H,Tasques!Q:Q)</f>
        <v>4</v>
      </c>
      <c r="R785" s="10"/>
    </row>
    <row r="786" spans="1:18" ht="19.95" customHeight="1" x14ac:dyDescent="0.3">
      <c r="A786" s="9" t="s">
        <v>61</v>
      </c>
      <c r="B786" s="21" t="s">
        <v>1953</v>
      </c>
      <c r="C786" s="21" t="s">
        <v>1954</v>
      </c>
      <c r="D786" s="21" t="s">
        <v>519</v>
      </c>
      <c r="E786" s="21" t="s">
        <v>2054</v>
      </c>
      <c r="F786" s="21" t="s">
        <v>2055</v>
      </c>
      <c r="G786" s="21" t="s">
        <v>2056</v>
      </c>
      <c r="H786" s="21" t="s">
        <v>2059</v>
      </c>
      <c r="I786" s="21" t="s">
        <v>2060</v>
      </c>
      <c r="J786" s="21" t="s">
        <v>23</v>
      </c>
      <c r="K786" s="21"/>
      <c r="L786" s="21" t="s">
        <v>412</v>
      </c>
      <c r="M786" s="21" t="s">
        <v>145</v>
      </c>
      <c r="N786" s="21" t="s">
        <v>25</v>
      </c>
      <c r="O786" s="21" t="s">
        <v>146</v>
      </c>
      <c r="P786" s="21" t="s">
        <v>1905</v>
      </c>
      <c r="Q786" s="92">
        <f>_xlfn.XLOOKUP(H786,Tasques!H:H,Tasques!Q:Q)</f>
        <v>4</v>
      </c>
      <c r="R786" s="10"/>
    </row>
    <row r="787" spans="1:18" ht="19.95" customHeight="1" x14ac:dyDescent="0.3">
      <c r="A787" s="9" t="s">
        <v>61</v>
      </c>
      <c r="B787" s="21" t="s">
        <v>1953</v>
      </c>
      <c r="C787" s="21" t="s">
        <v>1954</v>
      </c>
      <c r="D787" s="21" t="s">
        <v>519</v>
      </c>
      <c r="E787" s="21" t="s">
        <v>2061</v>
      </c>
      <c r="F787" s="21" t="s">
        <v>2062</v>
      </c>
      <c r="G787" s="21" t="s">
        <v>2063</v>
      </c>
      <c r="H787" s="21" t="s">
        <v>2064</v>
      </c>
      <c r="I787" s="21" t="s">
        <v>2065</v>
      </c>
      <c r="J787" s="21" t="s">
        <v>23</v>
      </c>
      <c r="K787" s="21"/>
      <c r="L787" s="21" t="s">
        <v>412</v>
      </c>
      <c r="M787" s="21" t="s">
        <v>145</v>
      </c>
      <c r="N787" s="21" t="s">
        <v>25</v>
      </c>
      <c r="O787" s="21" t="s">
        <v>146</v>
      </c>
      <c r="P787" s="21" t="s">
        <v>1905</v>
      </c>
      <c r="Q787" s="92">
        <f>_xlfn.XLOOKUP(H787,Tasques!H:H,Tasques!Q:Q)</f>
        <v>5</v>
      </c>
      <c r="R787" s="10"/>
    </row>
    <row r="788" spans="1:18" ht="19.95" customHeight="1" x14ac:dyDescent="0.3">
      <c r="A788" s="9" t="s">
        <v>61</v>
      </c>
      <c r="B788" s="21" t="s">
        <v>1953</v>
      </c>
      <c r="C788" s="21" t="s">
        <v>1954</v>
      </c>
      <c r="D788" s="21" t="s">
        <v>519</v>
      </c>
      <c r="E788" s="21" t="s">
        <v>2061</v>
      </c>
      <c r="F788" s="21" t="s">
        <v>2062</v>
      </c>
      <c r="G788" s="21" t="s">
        <v>2063</v>
      </c>
      <c r="H788" s="21" t="s">
        <v>2066</v>
      </c>
      <c r="I788" s="21" t="s">
        <v>2067</v>
      </c>
      <c r="J788" s="21" t="s">
        <v>23</v>
      </c>
      <c r="K788" s="21"/>
      <c r="L788" s="21" t="s">
        <v>412</v>
      </c>
      <c r="M788" s="21" t="s">
        <v>145</v>
      </c>
      <c r="N788" s="21" t="s">
        <v>25</v>
      </c>
      <c r="O788" s="21" t="s">
        <v>146</v>
      </c>
      <c r="P788" s="21" t="s">
        <v>1905</v>
      </c>
      <c r="Q788" s="92">
        <f>_xlfn.XLOOKUP(H788,Tasques!H:H,Tasques!Q:Q)</f>
        <v>5</v>
      </c>
      <c r="R788" s="10"/>
    </row>
    <row r="789" spans="1:18" ht="19.95" customHeight="1" x14ac:dyDescent="0.3">
      <c r="A789" s="9" t="s">
        <v>61</v>
      </c>
      <c r="B789" s="21" t="s">
        <v>1953</v>
      </c>
      <c r="C789" s="21" t="s">
        <v>1954</v>
      </c>
      <c r="D789" s="21" t="s">
        <v>519</v>
      </c>
      <c r="E789" s="21" t="s">
        <v>2061</v>
      </c>
      <c r="F789" s="21" t="s">
        <v>2062</v>
      </c>
      <c r="G789" s="21" t="s">
        <v>2063</v>
      </c>
      <c r="H789" s="21" t="s">
        <v>2068</v>
      </c>
      <c r="I789" s="21" t="s">
        <v>2069</v>
      </c>
      <c r="J789" s="21" t="s">
        <v>23</v>
      </c>
      <c r="K789" s="21"/>
      <c r="L789" s="21" t="s">
        <v>412</v>
      </c>
      <c r="M789" s="21" t="s">
        <v>145</v>
      </c>
      <c r="N789" s="21" t="s">
        <v>25</v>
      </c>
      <c r="O789" s="21" t="s">
        <v>146</v>
      </c>
      <c r="P789" s="21" t="s">
        <v>1905</v>
      </c>
      <c r="Q789" s="92">
        <f>_xlfn.XLOOKUP(H789,Tasques!H:H,Tasques!Q:Q)</f>
        <v>5</v>
      </c>
      <c r="R789" s="10"/>
    </row>
    <row r="790" spans="1:18" ht="19.95" customHeight="1" x14ac:dyDescent="0.3">
      <c r="A790" s="9" t="s">
        <v>61</v>
      </c>
      <c r="B790" s="21" t="s">
        <v>1953</v>
      </c>
      <c r="C790" s="21" t="s">
        <v>1954</v>
      </c>
      <c r="D790" s="21" t="s">
        <v>519</v>
      </c>
      <c r="E790" s="21" t="s">
        <v>2070</v>
      </c>
      <c r="F790" s="21" t="s">
        <v>2071</v>
      </c>
      <c r="G790" s="21" t="s">
        <v>2072</v>
      </c>
      <c r="H790" s="21" t="s">
        <v>2073</v>
      </c>
      <c r="I790" s="21" t="s">
        <v>2074</v>
      </c>
      <c r="J790" s="21" t="s">
        <v>23</v>
      </c>
      <c r="K790" s="21"/>
      <c r="L790" s="21" t="s">
        <v>412</v>
      </c>
      <c r="M790" s="21" t="s">
        <v>145</v>
      </c>
      <c r="N790" s="21" t="s">
        <v>25</v>
      </c>
      <c r="O790" s="21" t="s">
        <v>146</v>
      </c>
      <c r="P790" s="21" t="s">
        <v>1905</v>
      </c>
      <c r="Q790" s="92">
        <f>_xlfn.XLOOKUP(H790,Tasques!H:H,Tasques!Q:Q)</f>
        <v>5</v>
      </c>
      <c r="R790" s="10"/>
    </row>
    <row r="791" spans="1:18" ht="19.95" customHeight="1" x14ac:dyDescent="0.3">
      <c r="A791" s="9" t="s">
        <v>61</v>
      </c>
      <c r="B791" s="21" t="s">
        <v>1953</v>
      </c>
      <c r="C791" s="21" t="s">
        <v>1954</v>
      </c>
      <c r="D791" s="21" t="s">
        <v>519</v>
      </c>
      <c r="E791" s="21" t="s">
        <v>2070</v>
      </c>
      <c r="F791" s="21" t="s">
        <v>2071</v>
      </c>
      <c r="G791" s="21" t="s">
        <v>2072</v>
      </c>
      <c r="H791" s="21" t="s">
        <v>2075</v>
      </c>
      <c r="I791" s="21" t="s">
        <v>2076</v>
      </c>
      <c r="J791" s="21" t="s">
        <v>23</v>
      </c>
      <c r="K791" s="21"/>
      <c r="L791" s="21" t="s">
        <v>412</v>
      </c>
      <c r="M791" s="21" t="s">
        <v>145</v>
      </c>
      <c r="N791" s="21" t="s">
        <v>25</v>
      </c>
      <c r="O791" s="21" t="s">
        <v>146</v>
      </c>
      <c r="P791" s="21" t="s">
        <v>1905</v>
      </c>
      <c r="Q791" s="92">
        <f>_xlfn.XLOOKUP(H791,Tasques!H:H,Tasques!Q:Q)</f>
        <v>5</v>
      </c>
      <c r="R791" s="10"/>
    </row>
    <row r="792" spans="1:18" ht="19.95" customHeight="1" x14ac:dyDescent="0.3">
      <c r="A792" s="9" t="s">
        <v>61</v>
      </c>
      <c r="B792" s="21" t="s">
        <v>1953</v>
      </c>
      <c r="C792" s="21" t="s">
        <v>1954</v>
      </c>
      <c r="D792" s="21" t="s">
        <v>519</v>
      </c>
      <c r="E792" s="21" t="s">
        <v>2070</v>
      </c>
      <c r="F792" s="21" t="s">
        <v>2071</v>
      </c>
      <c r="G792" s="21" t="s">
        <v>2072</v>
      </c>
      <c r="H792" s="21" t="s">
        <v>2077</v>
      </c>
      <c r="I792" s="21" t="s">
        <v>2078</v>
      </c>
      <c r="J792" s="21" t="s">
        <v>23</v>
      </c>
      <c r="K792" s="21"/>
      <c r="L792" s="21" t="s">
        <v>412</v>
      </c>
      <c r="M792" s="21" t="s">
        <v>145</v>
      </c>
      <c r="N792" s="21" t="s">
        <v>25</v>
      </c>
      <c r="O792" s="21" t="s">
        <v>146</v>
      </c>
      <c r="P792" s="21" t="s">
        <v>1905</v>
      </c>
      <c r="Q792" s="92">
        <f>_xlfn.XLOOKUP(H792,Tasques!H:H,Tasques!Q:Q)</f>
        <v>5</v>
      </c>
      <c r="R792" s="10"/>
    </row>
    <row r="793" spans="1:18" ht="19.95" customHeight="1" x14ac:dyDescent="0.3">
      <c r="A793" s="9" t="s">
        <v>61</v>
      </c>
      <c r="B793" s="21" t="s">
        <v>1953</v>
      </c>
      <c r="C793" s="21" t="s">
        <v>1954</v>
      </c>
      <c r="D793" s="21" t="s">
        <v>519</v>
      </c>
      <c r="E793" s="21" t="s">
        <v>2079</v>
      </c>
      <c r="F793" s="21" t="s">
        <v>2080</v>
      </c>
      <c r="G793" s="21" t="s">
        <v>2081</v>
      </c>
      <c r="H793" s="21" t="s">
        <v>2082</v>
      </c>
      <c r="I793" s="21" t="s">
        <v>2074</v>
      </c>
      <c r="J793" s="21" t="s">
        <v>23</v>
      </c>
      <c r="K793" s="21"/>
      <c r="L793" s="21" t="s">
        <v>412</v>
      </c>
      <c r="M793" s="21" t="s">
        <v>145</v>
      </c>
      <c r="N793" s="21" t="s">
        <v>25</v>
      </c>
      <c r="O793" s="21" t="s">
        <v>146</v>
      </c>
      <c r="P793" s="21" t="s">
        <v>1905</v>
      </c>
      <c r="Q793" s="92">
        <f>_xlfn.XLOOKUP(H793,Tasques!H:H,Tasques!Q:Q)</f>
        <v>5</v>
      </c>
      <c r="R793" s="10"/>
    </row>
    <row r="794" spans="1:18" ht="19.95" customHeight="1" x14ac:dyDescent="0.3">
      <c r="A794" s="9" t="s">
        <v>61</v>
      </c>
      <c r="B794" s="21" t="s">
        <v>1953</v>
      </c>
      <c r="C794" s="21" t="s">
        <v>1954</v>
      </c>
      <c r="D794" s="21" t="s">
        <v>519</v>
      </c>
      <c r="E794" s="21" t="s">
        <v>2079</v>
      </c>
      <c r="F794" s="21" t="s">
        <v>2080</v>
      </c>
      <c r="G794" s="21" t="s">
        <v>2081</v>
      </c>
      <c r="H794" s="21" t="s">
        <v>2083</v>
      </c>
      <c r="I794" s="21" t="s">
        <v>2076</v>
      </c>
      <c r="J794" s="21" t="s">
        <v>23</v>
      </c>
      <c r="K794" s="21"/>
      <c r="L794" s="21" t="s">
        <v>412</v>
      </c>
      <c r="M794" s="21" t="s">
        <v>145</v>
      </c>
      <c r="N794" s="21" t="s">
        <v>25</v>
      </c>
      <c r="O794" s="21" t="s">
        <v>146</v>
      </c>
      <c r="P794" s="21" t="s">
        <v>1905</v>
      </c>
      <c r="Q794" s="92">
        <f>_xlfn.XLOOKUP(H794,Tasques!H:H,Tasques!Q:Q)</f>
        <v>5</v>
      </c>
      <c r="R794" s="10"/>
    </row>
    <row r="795" spans="1:18" ht="19.95" customHeight="1" x14ac:dyDescent="0.3">
      <c r="A795" s="9" t="s">
        <v>61</v>
      </c>
      <c r="B795" s="21" t="s">
        <v>1953</v>
      </c>
      <c r="C795" s="21" t="s">
        <v>1954</v>
      </c>
      <c r="D795" s="21" t="s">
        <v>519</v>
      </c>
      <c r="E795" s="21" t="s">
        <v>2079</v>
      </c>
      <c r="F795" s="21" t="s">
        <v>2080</v>
      </c>
      <c r="G795" s="21" t="s">
        <v>2081</v>
      </c>
      <c r="H795" s="21" t="s">
        <v>2084</v>
      </c>
      <c r="I795" s="21" t="s">
        <v>2078</v>
      </c>
      <c r="J795" s="21" t="s">
        <v>23</v>
      </c>
      <c r="K795" s="21"/>
      <c r="L795" s="21" t="s">
        <v>412</v>
      </c>
      <c r="M795" s="21" t="s">
        <v>145</v>
      </c>
      <c r="N795" s="21" t="s">
        <v>25</v>
      </c>
      <c r="O795" s="21" t="s">
        <v>146</v>
      </c>
      <c r="P795" s="21" t="s">
        <v>1905</v>
      </c>
      <c r="Q795" s="92">
        <f>_xlfn.XLOOKUP(H795,Tasques!H:H,Tasques!Q:Q)</f>
        <v>5</v>
      </c>
      <c r="R795" s="10"/>
    </row>
    <row r="796" spans="1:18" ht="19.95" customHeight="1" x14ac:dyDescent="0.3">
      <c r="A796" s="3" t="s">
        <v>61</v>
      </c>
      <c r="B796" s="16" t="s">
        <v>2085</v>
      </c>
      <c r="C796" s="16" t="s">
        <v>2086</v>
      </c>
      <c r="D796" s="16" t="s">
        <v>519</v>
      </c>
      <c r="E796" s="16" t="s">
        <v>652</v>
      </c>
      <c r="F796" s="16" t="s">
        <v>653</v>
      </c>
      <c r="G796" s="16" t="s">
        <v>2087</v>
      </c>
      <c r="H796" s="16" t="s">
        <v>2088</v>
      </c>
      <c r="I796" s="16" t="s">
        <v>2089</v>
      </c>
      <c r="J796" s="16" t="s">
        <v>23</v>
      </c>
      <c r="K796" s="16"/>
      <c r="L796" s="16" t="s">
        <v>120</v>
      </c>
      <c r="M796" s="16" t="s">
        <v>145</v>
      </c>
      <c r="N796" s="16" t="s">
        <v>25</v>
      </c>
      <c r="O796" s="16" t="s">
        <v>146</v>
      </c>
      <c r="P796" s="16" t="s">
        <v>1905</v>
      </c>
      <c r="Q796" s="91">
        <f>_xlfn.XLOOKUP(H796,Tasques!H:H,Tasques!Q:Q)</f>
        <v>5</v>
      </c>
      <c r="R796" s="6"/>
    </row>
    <row r="797" spans="1:18" ht="19.95" customHeight="1" x14ac:dyDescent="0.3">
      <c r="A797" s="3" t="s">
        <v>61</v>
      </c>
      <c r="B797" s="16" t="s">
        <v>2085</v>
      </c>
      <c r="C797" s="16" t="s">
        <v>2086</v>
      </c>
      <c r="D797" s="16" t="s">
        <v>519</v>
      </c>
      <c r="E797" s="16" t="s">
        <v>657</v>
      </c>
      <c r="F797" s="16" t="s">
        <v>658</v>
      </c>
      <c r="G797" s="16" t="s">
        <v>2090</v>
      </c>
      <c r="H797" s="16" t="s">
        <v>2091</v>
      </c>
      <c r="I797" s="16" t="s">
        <v>2092</v>
      </c>
      <c r="J797" s="16" t="s">
        <v>23</v>
      </c>
      <c r="K797" s="16"/>
      <c r="L797" s="16" t="s">
        <v>120</v>
      </c>
      <c r="M797" s="16" t="s">
        <v>145</v>
      </c>
      <c r="N797" s="16" t="s">
        <v>25</v>
      </c>
      <c r="O797" s="16" t="s">
        <v>146</v>
      </c>
      <c r="P797" s="16" t="s">
        <v>1905</v>
      </c>
      <c r="Q797" s="91">
        <f>_xlfn.XLOOKUP(H797,Tasques!H:H,Tasques!Q:Q)</f>
        <v>5</v>
      </c>
      <c r="R797" s="6"/>
    </row>
    <row r="798" spans="1:18" ht="19.95" customHeight="1" x14ac:dyDescent="0.3">
      <c r="A798" s="3" t="s">
        <v>61</v>
      </c>
      <c r="B798" s="16" t="s">
        <v>2085</v>
      </c>
      <c r="C798" s="16" t="s">
        <v>2086</v>
      </c>
      <c r="D798" s="16" t="s">
        <v>519</v>
      </c>
      <c r="E798" s="16" t="s">
        <v>2093</v>
      </c>
      <c r="F798" s="16" t="s">
        <v>2094</v>
      </c>
      <c r="G798" s="16" t="s">
        <v>2095</v>
      </c>
      <c r="H798" s="16" t="s">
        <v>2096</v>
      </c>
      <c r="I798" s="16" t="s">
        <v>2097</v>
      </c>
      <c r="J798" s="16" t="s">
        <v>23</v>
      </c>
      <c r="K798" s="16"/>
      <c r="L798" s="16" t="s">
        <v>120</v>
      </c>
      <c r="M798" s="16" t="s">
        <v>145</v>
      </c>
      <c r="N798" s="16" t="s">
        <v>25</v>
      </c>
      <c r="O798" s="16" t="s">
        <v>146</v>
      </c>
      <c r="P798" s="16" t="s">
        <v>1905</v>
      </c>
      <c r="Q798" s="91">
        <f>_xlfn.XLOOKUP(H798,Tasques!H:H,Tasques!Q:Q)</f>
        <v>6</v>
      </c>
      <c r="R798" s="6"/>
    </row>
    <row r="799" spans="1:18" ht="19.95" customHeight="1" x14ac:dyDescent="0.3">
      <c r="A799" s="3" t="s">
        <v>61</v>
      </c>
      <c r="B799" s="16" t="s">
        <v>2085</v>
      </c>
      <c r="C799" s="16" t="s">
        <v>2086</v>
      </c>
      <c r="D799" s="16" t="s">
        <v>519</v>
      </c>
      <c r="E799" s="16" t="s">
        <v>2093</v>
      </c>
      <c r="F799" s="16" t="s">
        <v>2094</v>
      </c>
      <c r="G799" s="16" t="s">
        <v>2095</v>
      </c>
      <c r="H799" s="16" t="s">
        <v>2098</v>
      </c>
      <c r="I799" s="16" t="s">
        <v>2099</v>
      </c>
      <c r="J799" s="16" t="s">
        <v>23</v>
      </c>
      <c r="K799" s="16"/>
      <c r="L799" s="16" t="s">
        <v>120</v>
      </c>
      <c r="M799" s="16" t="s">
        <v>145</v>
      </c>
      <c r="N799" s="16" t="s">
        <v>25</v>
      </c>
      <c r="O799" s="16" t="s">
        <v>146</v>
      </c>
      <c r="P799" s="16" t="s">
        <v>1905</v>
      </c>
      <c r="Q799" s="91">
        <f>_xlfn.XLOOKUP(H799,Tasques!H:H,Tasques!Q:Q)</f>
        <v>6</v>
      </c>
      <c r="R799" s="6"/>
    </row>
    <row r="800" spans="1:18" ht="19.95" customHeight="1" x14ac:dyDescent="0.3">
      <c r="A800" s="3" t="s">
        <v>61</v>
      </c>
      <c r="B800" s="16" t="s">
        <v>2085</v>
      </c>
      <c r="C800" s="16" t="s">
        <v>2086</v>
      </c>
      <c r="D800" s="16" t="s">
        <v>519</v>
      </c>
      <c r="E800" s="16" t="s">
        <v>2100</v>
      </c>
      <c r="F800" s="16" t="s">
        <v>2101</v>
      </c>
      <c r="G800" s="16" t="s">
        <v>2102</v>
      </c>
      <c r="H800" s="16" t="s">
        <v>2103</v>
      </c>
      <c r="I800" s="16" t="s">
        <v>2104</v>
      </c>
      <c r="J800" s="16" t="s">
        <v>23</v>
      </c>
      <c r="K800" s="16"/>
      <c r="L800" s="16" t="s">
        <v>120</v>
      </c>
      <c r="M800" s="16" t="s">
        <v>145</v>
      </c>
      <c r="N800" s="16" t="s">
        <v>25</v>
      </c>
      <c r="O800" s="16" t="s">
        <v>146</v>
      </c>
      <c r="P800" s="16" t="s">
        <v>1905</v>
      </c>
      <c r="Q800" s="91">
        <f>_xlfn.XLOOKUP(H800,Tasques!H:H,Tasques!Q:Q)</f>
        <v>5</v>
      </c>
      <c r="R800" s="6"/>
    </row>
    <row r="801" spans="1:18" ht="19.95" customHeight="1" x14ac:dyDescent="0.3">
      <c r="A801" s="3" t="s">
        <v>61</v>
      </c>
      <c r="B801" s="16" t="s">
        <v>2085</v>
      </c>
      <c r="C801" s="16" t="s">
        <v>2086</v>
      </c>
      <c r="D801" s="16" t="s">
        <v>519</v>
      </c>
      <c r="E801" s="16" t="s">
        <v>2100</v>
      </c>
      <c r="F801" s="16" t="s">
        <v>2101</v>
      </c>
      <c r="G801" s="16" t="s">
        <v>2102</v>
      </c>
      <c r="H801" s="16" t="s">
        <v>2105</v>
      </c>
      <c r="I801" s="16" t="s">
        <v>2106</v>
      </c>
      <c r="J801" s="16" t="s">
        <v>23</v>
      </c>
      <c r="K801" s="16"/>
      <c r="L801" s="16" t="s">
        <v>120</v>
      </c>
      <c r="M801" s="16" t="s">
        <v>145</v>
      </c>
      <c r="N801" s="16" t="s">
        <v>25</v>
      </c>
      <c r="O801" s="16" t="s">
        <v>146</v>
      </c>
      <c r="P801" s="16" t="s">
        <v>1905</v>
      </c>
      <c r="Q801" s="91">
        <f>_xlfn.XLOOKUP(H801,Tasques!H:H,Tasques!Q:Q)</f>
        <v>5</v>
      </c>
      <c r="R801" s="6"/>
    </row>
    <row r="802" spans="1:18" ht="19.95" customHeight="1" x14ac:dyDescent="0.3">
      <c r="A802" s="3" t="s">
        <v>61</v>
      </c>
      <c r="B802" s="16" t="s">
        <v>2085</v>
      </c>
      <c r="C802" s="16" t="s">
        <v>2086</v>
      </c>
      <c r="D802" s="16" t="s">
        <v>519</v>
      </c>
      <c r="E802" s="16" t="s">
        <v>662</v>
      </c>
      <c r="F802" s="16" t="s">
        <v>663</v>
      </c>
      <c r="G802" s="16" t="s">
        <v>2107</v>
      </c>
      <c r="H802" s="16" t="s">
        <v>2108</v>
      </c>
      <c r="I802" s="16" t="s">
        <v>2109</v>
      </c>
      <c r="J802" s="16" t="s">
        <v>23</v>
      </c>
      <c r="K802" s="16"/>
      <c r="L802" s="16" t="s">
        <v>120</v>
      </c>
      <c r="M802" s="16" t="s">
        <v>145</v>
      </c>
      <c r="N802" s="16" t="s">
        <v>25</v>
      </c>
      <c r="O802" s="16" t="s">
        <v>146</v>
      </c>
      <c r="P802" s="16" t="s">
        <v>1905</v>
      </c>
      <c r="Q802" s="91">
        <f>_xlfn.XLOOKUP(H802,Tasques!H:H,Tasques!Q:Q)</f>
        <v>4</v>
      </c>
      <c r="R802" s="6"/>
    </row>
    <row r="803" spans="1:18" ht="19.95" customHeight="1" x14ac:dyDescent="0.3">
      <c r="A803" s="3" t="s">
        <v>61</v>
      </c>
      <c r="B803" s="16" t="s">
        <v>2085</v>
      </c>
      <c r="C803" s="16" t="s">
        <v>2086</v>
      </c>
      <c r="D803" s="16" t="s">
        <v>519</v>
      </c>
      <c r="E803" s="16" t="s">
        <v>662</v>
      </c>
      <c r="F803" s="16" t="s">
        <v>663</v>
      </c>
      <c r="G803" s="16" t="s">
        <v>2107</v>
      </c>
      <c r="H803" s="16" t="s">
        <v>2110</v>
      </c>
      <c r="I803" s="16" t="s">
        <v>2111</v>
      </c>
      <c r="J803" s="16" t="s">
        <v>23</v>
      </c>
      <c r="K803" s="16"/>
      <c r="L803" s="16" t="s">
        <v>120</v>
      </c>
      <c r="M803" s="16" t="s">
        <v>145</v>
      </c>
      <c r="N803" s="16" t="s">
        <v>25</v>
      </c>
      <c r="O803" s="16" t="s">
        <v>146</v>
      </c>
      <c r="P803" s="16" t="s">
        <v>1905</v>
      </c>
      <c r="Q803" s="91">
        <f>_xlfn.XLOOKUP(H803,Tasques!H:H,Tasques!Q:Q)</f>
        <v>4</v>
      </c>
      <c r="R803" s="6"/>
    </row>
    <row r="804" spans="1:18" ht="19.95" customHeight="1" x14ac:dyDescent="0.3">
      <c r="A804" s="3" t="s">
        <v>61</v>
      </c>
      <c r="B804" s="16" t="s">
        <v>2085</v>
      </c>
      <c r="C804" s="16" t="s">
        <v>2086</v>
      </c>
      <c r="D804" s="16" t="s">
        <v>519</v>
      </c>
      <c r="E804" s="16" t="s">
        <v>662</v>
      </c>
      <c r="F804" s="16" t="s">
        <v>663</v>
      </c>
      <c r="G804" s="16" t="s">
        <v>2107</v>
      </c>
      <c r="H804" s="16" t="s">
        <v>2112</v>
      </c>
      <c r="I804" s="16" t="s">
        <v>2113</v>
      </c>
      <c r="J804" s="16" t="s">
        <v>23</v>
      </c>
      <c r="K804" s="16"/>
      <c r="L804" s="16" t="s">
        <v>120</v>
      </c>
      <c r="M804" s="16" t="s">
        <v>145</v>
      </c>
      <c r="N804" s="16" t="s">
        <v>25</v>
      </c>
      <c r="O804" s="16" t="s">
        <v>146</v>
      </c>
      <c r="P804" s="16" t="s">
        <v>1905</v>
      </c>
      <c r="Q804" s="91">
        <f>_xlfn.XLOOKUP(H804,Tasques!H:H,Tasques!Q:Q)</f>
        <v>4</v>
      </c>
      <c r="R804" s="6"/>
    </row>
    <row r="805" spans="1:18" ht="19.95" customHeight="1" x14ac:dyDescent="0.3">
      <c r="A805" s="3" t="s">
        <v>61</v>
      </c>
      <c r="B805" s="16" t="s">
        <v>2085</v>
      </c>
      <c r="C805" s="16" t="s">
        <v>2086</v>
      </c>
      <c r="D805" s="16" t="s">
        <v>519</v>
      </c>
      <c r="E805" s="16" t="s">
        <v>662</v>
      </c>
      <c r="F805" s="16" t="s">
        <v>663</v>
      </c>
      <c r="G805" s="16" t="s">
        <v>2107</v>
      </c>
      <c r="H805" s="16" t="s">
        <v>2114</v>
      </c>
      <c r="I805" s="16" t="s">
        <v>2115</v>
      </c>
      <c r="J805" s="16" t="s">
        <v>23</v>
      </c>
      <c r="K805" s="16"/>
      <c r="L805" s="16" t="s">
        <v>120</v>
      </c>
      <c r="M805" s="16" t="s">
        <v>145</v>
      </c>
      <c r="N805" s="16" t="s">
        <v>25</v>
      </c>
      <c r="O805" s="16" t="s">
        <v>146</v>
      </c>
      <c r="P805" s="16" t="s">
        <v>1905</v>
      </c>
      <c r="Q805" s="91">
        <f>_xlfn.XLOOKUP(H805,Tasques!H:H,Tasques!Q:Q)</f>
        <v>4</v>
      </c>
      <c r="R805" s="6"/>
    </row>
    <row r="806" spans="1:18" ht="19.95" customHeight="1" x14ac:dyDescent="0.3">
      <c r="A806" s="3" t="s">
        <v>61</v>
      </c>
      <c r="B806" s="16" t="s">
        <v>2085</v>
      </c>
      <c r="C806" s="16" t="s">
        <v>2086</v>
      </c>
      <c r="D806" s="16" t="s">
        <v>519</v>
      </c>
      <c r="E806" s="16" t="s">
        <v>662</v>
      </c>
      <c r="F806" s="16" t="s">
        <v>663</v>
      </c>
      <c r="G806" s="16" t="s">
        <v>2107</v>
      </c>
      <c r="H806" s="16" t="s">
        <v>2116</v>
      </c>
      <c r="I806" s="16" t="s">
        <v>2117</v>
      </c>
      <c r="J806" s="16" t="s">
        <v>23</v>
      </c>
      <c r="K806" s="16"/>
      <c r="L806" s="16" t="s">
        <v>120</v>
      </c>
      <c r="M806" s="16" t="s">
        <v>145</v>
      </c>
      <c r="N806" s="16" t="s">
        <v>25</v>
      </c>
      <c r="O806" s="16" t="s">
        <v>146</v>
      </c>
      <c r="P806" s="16" t="s">
        <v>1905</v>
      </c>
      <c r="Q806" s="91">
        <f>_xlfn.XLOOKUP(H806,Tasques!H:H,Tasques!Q:Q)</f>
        <v>4</v>
      </c>
      <c r="R806" s="6"/>
    </row>
    <row r="807" spans="1:18" ht="19.95" customHeight="1" x14ac:dyDescent="0.3">
      <c r="A807" s="3" t="s">
        <v>61</v>
      </c>
      <c r="B807" s="16" t="s">
        <v>2085</v>
      </c>
      <c r="C807" s="16" t="s">
        <v>2086</v>
      </c>
      <c r="D807" s="16" t="s">
        <v>519</v>
      </c>
      <c r="E807" s="16" t="s">
        <v>662</v>
      </c>
      <c r="F807" s="16" t="s">
        <v>663</v>
      </c>
      <c r="G807" s="16" t="s">
        <v>2107</v>
      </c>
      <c r="H807" s="16" t="s">
        <v>2118</v>
      </c>
      <c r="I807" s="16" t="s">
        <v>2119</v>
      </c>
      <c r="J807" s="16" t="s">
        <v>23</v>
      </c>
      <c r="K807" s="16"/>
      <c r="L807" s="16" t="s">
        <v>120</v>
      </c>
      <c r="M807" s="16" t="s">
        <v>145</v>
      </c>
      <c r="N807" s="16" t="s">
        <v>25</v>
      </c>
      <c r="O807" s="16" t="s">
        <v>146</v>
      </c>
      <c r="P807" s="16" t="s">
        <v>1905</v>
      </c>
      <c r="Q807" s="91">
        <f>_xlfn.XLOOKUP(H807,Tasques!H:H,Tasques!Q:Q)</f>
        <v>4</v>
      </c>
      <c r="R807" s="6"/>
    </row>
    <row r="808" spans="1:18" ht="19.95" customHeight="1" x14ac:dyDescent="0.3">
      <c r="A808" s="3" t="s">
        <v>61</v>
      </c>
      <c r="B808" s="16" t="s">
        <v>2085</v>
      </c>
      <c r="C808" s="16" t="s">
        <v>2086</v>
      </c>
      <c r="D808" s="16" t="s">
        <v>519</v>
      </c>
      <c r="E808" s="16" t="s">
        <v>667</v>
      </c>
      <c r="F808" s="16" t="s">
        <v>668</v>
      </c>
      <c r="G808" s="16" t="s">
        <v>2120</v>
      </c>
      <c r="H808" s="16" t="s">
        <v>2121</v>
      </c>
      <c r="I808" s="16" t="s">
        <v>2122</v>
      </c>
      <c r="J808" s="16" t="s">
        <v>23</v>
      </c>
      <c r="K808" s="16"/>
      <c r="L808" s="16" t="s">
        <v>120</v>
      </c>
      <c r="M808" s="16" t="s">
        <v>145</v>
      </c>
      <c r="N808" s="16" t="s">
        <v>25</v>
      </c>
      <c r="O808" s="16" t="s">
        <v>146</v>
      </c>
      <c r="P808" s="16" t="s">
        <v>1905</v>
      </c>
      <c r="Q808" s="91">
        <f>_xlfn.XLOOKUP(H808,Tasques!H:H,Tasques!Q:Q)</f>
        <v>4</v>
      </c>
      <c r="R808" s="6"/>
    </row>
    <row r="809" spans="1:18" ht="19.95" customHeight="1" x14ac:dyDescent="0.3">
      <c r="A809" s="3" t="s">
        <v>61</v>
      </c>
      <c r="B809" s="16" t="s">
        <v>2085</v>
      </c>
      <c r="C809" s="16" t="s">
        <v>2086</v>
      </c>
      <c r="D809" s="16" t="s">
        <v>519</v>
      </c>
      <c r="E809" s="16" t="s">
        <v>667</v>
      </c>
      <c r="F809" s="16" t="s">
        <v>668</v>
      </c>
      <c r="G809" s="16" t="s">
        <v>2120</v>
      </c>
      <c r="H809" s="16" t="s">
        <v>2123</v>
      </c>
      <c r="I809" s="16" t="s">
        <v>2124</v>
      </c>
      <c r="J809" s="16" t="s">
        <v>23</v>
      </c>
      <c r="K809" s="16"/>
      <c r="L809" s="16" t="s">
        <v>120</v>
      </c>
      <c r="M809" s="16" t="s">
        <v>145</v>
      </c>
      <c r="N809" s="16" t="s">
        <v>25</v>
      </c>
      <c r="O809" s="16" t="s">
        <v>146</v>
      </c>
      <c r="P809" s="16" t="s">
        <v>1905</v>
      </c>
      <c r="Q809" s="91">
        <f>_xlfn.XLOOKUP(H809,Tasques!H:H,Tasques!Q:Q)</f>
        <v>4</v>
      </c>
      <c r="R809" s="6"/>
    </row>
    <row r="810" spans="1:18" ht="19.95" customHeight="1" x14ac:dyDescent="0.3">
      <c r="A810" s="3" t="s">
        <v>61</v>
      </c>
      <c r="B810" s="16" t="s">
        <v>2085</v>
      </c>
      <c r="C810" s="16" t="s">
        <v>2086</v>
      </c>
      <c r="D810" s="16" t="s">
        <v>519</v>
      </c>
      <c r="E810" s="16" t="s">
        <v>667</v>
      </c>
      <c r="F810" s="16" t="s">
        <v>668</v>
      </c>
      <c r="G810" s="16" t="s">
        <v>2120</v>
      </c>
      <c r="H810" s="16" t="s">
        <v>2125</v>
      </c>
      <c r="I810" s="16" t="s">
        <v>2126</v>
      </c>
      <c r="J810" s="16" t="s">
        <v>23</v>
      </c>
      <c r="K810" s="16"/>
      <c r="L810" s="16" t="s">
        <v>120</v>
      </c>
      <c r="M810" s="16" t="s">
        <v>145</v>
      </c>
      <c r="N810" s="16" t="s">
        <v>25</v>
      </c>
      <c r="O810" s="16" t="s">
        <v>146</v>
      </c>
      <c r="P810" s="16" t="s">
        <v>1905</v>
      </c>
      <c r="Q810" s="91">
        <f>_xlfn.XLOOKUP(H810,Tasques!H:H,Tasques!Q:Q)</f>
        <v>4</v>
      </c>
      <c r="R810" s="6"/>
    </row>
    <row r="811" spans="1:18" ht="19.95" customHeight="1" x14ac:dyDescent="0.3">
      <c r="A811" s="3" t="s">
        <v>61</v>
      </c>
      <c r="B811" s="16" t="s">
        <v>2085</v>
      </c>
      <c r="C811" s="16" t="s">
        <v>2086</v>
      </c>
      <c r="D811" s="16" t="s">
        <v>519</v>
      </c>
      <c r="E811" s="16" t="s">
        <v>667</v>
      </c>
      <c r="F811" s="16" t="s">
        <v>668</v>
      </c>
      <c r="G811" s="16" t="s">
        <v>2120</v>
      </c>
      <c r="H811" s="16" t="s">
        <v>2127</v>
      </c>
      <c r="I811" s="16" t="s">
        <v>2128</v>
      </c>
      <c r="J811" s="16" t="s">
        <v>23</v>
      </c>
      <c r="K811" s="16"/>
      <c r="L811" s="16" t="s">
        <v>120</v>
      </c>
      <c r="M811" s="16" t="s">
        <v>145</v>
      </c>
      <c r="N811" s="16" t="s">
        <v>25</v>
      </c>
      <c r="O811" s="16" t="s">
        <v>146</v>
      </c>
      <c r="P811" s="16" t="s">
        <v>1905</v>
      </c>
      <c r="Q811" s="91">
        <f>_xlfn.XLOOKUP(H811,Tasques!H:H,Tasques!Q:Q)</f>
        <v>4</v>
      </c>
      <c r="R811" s="6"/>
    </row>
    <row r="812" spans="1:18" ht="19.95" customHeight="1" x14ac:dyDescent="0.3">
      <c r="A812" s="3" t="s">
        <v>61</v>
      </c>
      <c r="B812" s="16" t="s">
        <v>2085</v>
      </c>
      <c r="C812" s="16" t="s">
        <v>2086</v>
      </c>
      <c r="D812" s="16" t="s">
        <v>519</v>
      </c>
      <c r="E812" s="16" t="s">
        <v>667</v>
      </c>
      <c r="F812" s="16" t="s">
        <v>668</v>
      </c>
      <c r="G812" s="16" t="s">
        <v>2120</v>
      </c>
      <c r="H812" s="16" t="s">
        <v>2129</v>
      </c>
      <c r="I812" s="16" t="s">
        <v>2130</v>
      </c>
      <c r="J812" s="16" t="s">
        <v>23</v>
      </c>
      <c r="K812" s="16"/>
      <c r="L812" s="16" t="s">
        <v>120</v>
      </c>
      <c r="M812" s="16" t="s">
        <v>145</v>
      </c>
      <c r="N812" s="16" t="s">
        <v>25</v>
      </c>
      <c r="O812" s="16" t="s">
        <v>146</v>
      </c>
      <c r="P812" s="16" t="s">
        <v>1905</v>
      </c>
      <c r="Q812" s="91">
        <f>_xlfn.XLOOKUP(H812,Tasques!H:H,Tasques!Q:Q)</f>
        <v>4</v>
      </c>
      <c r="R812" s="6"/>
    </row>
    <row r="813" spans="1:18" ht="19.95" customHeight="1" x14ac:dyDescent="0.3">
      <c r="A813" s="3" t="s">
        <v>61</v>
      </c>
      <c r="B813" s="16" t="s">
        <v>2085</v>
      </c>
      <c r="C813" s="16" t="s">
        <v>2086</v>
      </c>
      <c r="D813" s="16" t="s">
        <v>519</v>
      </c>
      <c r="E813" s="16" t="s">
        <v>667</v>
      </c>
      <c r="F813" s="16" t="s">
        <v>668</v>
      </c>
      <c r="G813" s="16" t="s">
        <v>2120</v>
      </c>
      <c r="H813" s="16" t="s">
        <v>2131</v>
      </c>
      <c r="I813" s="16" t="s">
        <v>2132</v>
      </c>
      <c r="J813" s="16" t="s">
        <v>23</v>
      </c>
      <c r="K813" s="16"/>
      <c r="L813" s="16" t="s">
        <v>120</v>
      </c>
      <c r="M813" s="16" t="s">
        <v>145</v>
      </c>
      <c r="N813" s="16" t="s">
        <v>25</v>
      </c>
      <c r="O813" s="16" t="s">
        <v>146</v>
      </c>
      <c r="P813" s="16" t="s">
        <v>1905</v>
      </c>
      <c r="Q813" s="91">
        <f>_xlfn.XLOOKUP(H813,Tasques!H:H,Tasques!Q:Q)</f>
        <v>4</v>
      </c>
      <c r="R813" s="6"/>
    </row>
    <row r="814" spans="1:18" ht="19.95" customHeight="1" x14ac:dyDescent="0.3">
      <c r="A814" s="3" t="s">
        <v>61</v>
      </c>
      <c r="B814" s="16" t="s">
        <v>2085</v>
      </c>
      <c r="C814" s="16" t="s">
        <v>2086</v>
      </c>
      <c r="D814" s="16" t="s">
        <v>2133</v>
      </c>
      <c r="E814" s="16" t="s">
        <v>2134</v>
      </c>
      <c r="F814" s="16" t="s">
        <v>2135</v>
      </c>
      <c r="G814" s="16" t="s">
        <v>2136</v>
      </c>
      <c r="H814" s="16" t="s">
        <v>2137</v>
      </c>
      <c r="I814" s="16" t="s">
        <v>2138</v>
      </c>
      <c r="J814" s="16" t="s">
        <v>23</v>
      </c>
      <c r="K814" s="16"/>
      <c r="L814" s="16" t="s">
        <v>120</v>
      </c>
      <c r="M814" s="16" t="s">
        <v>145</v>
      </c>
      <c r="N814" s="16" t="s">
        <v>25</v>
      </c>
      <c r="O814" s="16" t="s">
        <v>146</v>
      </c>
      <c r="P814" s="16" t="s">
        <v>1905</v>
      </c>
      <c r="Q814" s="91">
        <f>_xlfn.XLOOKUP(H814,Tasques!H:H,Tasques!Q:Q)</f>
        <v>5</v>
      </c>
      <c r="R814" s="6"/>
    </row>
    <row r="815" spans="1:18" ht="19.95" customHeight="1" x14ac:dyDescent="0.3">
      <c r="A815" s="3" t="s">
        <v>61</v>
      </c>
      <c r="B815" s="16" t="s">
        <v>2085</v>
      </c>
      <c r="C815" s="16" t="s">
        <v>2086</v>
      </c>
      <c r="D815" s="16" t="s">
        <v>2133</v>
      </c>
      <c r="E815" s="16" t="s">
        <v>2134</v>
      </c>
      <c r="F815" s="16" t="s">
        <v>2135</v>
      </c>
      <c r="G815" s="16" t="s">
        <v>2136</v>
      </c>
      <c r="H815" s="16" t="s">
        <v>2139</v>
      </c>
      <c r="I815" s="16" t="s">
        <v>2140</v>
      </c>
      <c r="J815" s="16" t="s">
        <v>23</v>
      </c>
      <c r="K815" s="16"/>
      <c r="L815" s="16" t="s">
        <v>120</v>
      </c>
      <c r="M815" s="16" t="s">
        <v>145</v>
      </c>
      <c r="N815" s="16" t="s">
        <v>25</v>
      </c>
      <c r="O815" s="16" t="s">
        <v>146</v>
      </c>
      <c r="P815" s="16" t="s">
        <v>1905</v>
      </c>
      <c r="Q815" s="91">
        <f>_xlfn.XLOOKUP(H815,Tasques!H:H,Tasques!Q:Q)</f>
        <v>5</v>
      </c>
      <c r="R815" s="6"/>
    </row>
    <row r="816" spans="1:18" ht="19.95" customHeight="1" x14ac:dyDescent="0.3">
      <c r="A816" s="3" t="s">
        <v>61</v>
      </c>
      <c r="B816" s="16" t="s">
        <v>2085</v>
      </c>
      <c r="C816" s="16" t="s">
        <v>2086</v>
      </c>
      <c r="D816" s="16" t="s">
        <v>2133</v>
      </c>
      <c r="E816" s="16" t="s">
        <v>2134</v>
      </c>
      <c r="F816" s="16" t="s">
        <v>2135</v>
      </c>
      <c r="G816" s="16" t="s">
        <v>2136</v>
      </c>
      <c r="H816" s="16" t="s">
        <v>2141</v>
      </c>
      <c r="I816" s="16" t="s">
        <v>2142</v>
      </c>
      <c r="J816" s="16" t="s">
        <v>23</v>
      </c>
      <c r="K816" s="16"/>
      <c r="L816" s="16" t="s">
        <v>120</v>
      </c>
      <c r="M816" s="16" t="s">
        <v>145</v>
      </c>
      <c r="N816" s="16" t="s">
        <v>25</v>
      </c>
      <c r="O816" s="16" t="s">
        <v>146</v>
      </c>
      <c r="P816" s="16" t="s">
        <v>1905</v>
      </c>
      <c r="Q816" s="91">
        <f>_xlfn.XLOOKUP(H816,Tasques!H:H,Tasques!Q:Q)</f>
        <v>5</v>
      </c>
      <c r="R816" s="6"/>
    </row>
    <row r="817" spans="1:18" ht="19.95" customHeight="1" x14ac:dyDescent="0.3">
      <c r="A817" s="3" t="s">
        <v>61</v>
      </c>
      <c r="B817" s="16" t="s">
        <v>2085</v>
      </c>
      <c r="C817" s="16" t="s">
        <v>2086</v>
      </c>
      <c r="D817" s="16" t="s">
        <v>2133</v>
      </c>
      <c r="E817" s="16" t="s">
        <v>2134</v>
      </c>
      <c r="F817" s="16" t="s">
        <v>2135</v>
      </c>
      <c r="G817" s="16" t="s">
        <v>2136</v>
      </c>
      <c r="H817" s="16" t="s">
        <v>2143</v>
      </c>
      <c r="I817" s="16" t="s">
        <v>2144</v>
      </c>
      <c r="J817" s="16" t="s">
        <v>23</v>
      </c>
      <c r="K817" s="16"/>
      <c r="L817" s="16" t="s">
        <v>120</v>
      </c>
      <c r="M817" s="16" t="s">
        <v>145</v>
      </c>
      <c r="N817" s="16" t="s">
        <v>25</v>
      </c>
      <c r="O817" s="16" t="s">
        <v>146</v>
      </c>
      <c r="P817" s="16" t="s">
        <v>1905</v>
      </c>
      <c r="Q817" s="91">
        <f>_xlfn.XLOOKUP(H817,Tasques!H:H,Tasques!Q:Q)</f>
        <v>5</v>
      </c>
      <c r="R817" s="6"/>
    </row>
    <row r="818" spans="1:18" ht="19.95" customHeight="1" x14ac:dyDescent="0.3">
      <c r="A818" s="3" t="s">
        <v>61</v>
      </c>
      <c r="B818" s="16" t="s">
        <v>2085</v>
      </c>
      <c r="C818" s="16" t="s">
        <v>2086</v>
      </c>
      <c r="D818" s="16" t="s">
        <v>519</v>
      </c>
      <c r="E818" s="16" t="s">
        <v>688</v>
      </c>
      <c r="F818" s="16" t="s">
        <v>689</v>
      </c>
      <c r="G818" s="16" t="s">
        <v>2145</v>
      </c>
      <c r="H818" s="16" t="s">
        <v>2146</v>
      </c>
      <c r="I818" s="16" t="s">
        <v>2147</v>
      </c>
      <c r="J818" s="16" t="s">
        <v>23</v>
      </c>
      <c r="K818" s="16"/>
      <c r="L818" s="16" t="s">
        <v>120</v>
      </c>
      <c r="M818" s="16" t="s">
        <v>145</v>
      </c>
      <c r="N818" s="16" t="s">
        <v>25</v>
      </c>
      <c r="O818" s="16" t="s">
        <v>146</v>
      </c>
      <c r="P818" s="16" t="s">
        <v>1905</v>
      </c>
      <c r="Q818" s="91">
        <f>_xlfn.XLOOKUP(H818,Tasques!H:H,Tasques!Q:Q)</f>
        <v>5</v>
      </c>
      <c r="R818" s="6"/>
    </row>
    <row r="819" spans="1:18" ht="19.95" customHeight="1" x14ac:dyDescent="0.3">
      <c r="A819" s="3" t="s">
        <v>61</v>
      </c>
      <c r="B819" s="16" t="s">
        <v>2085</v>
      </c>
      <c r="C819" s="16" t="s">
        <v>2086</v>
      </c>
      <c r="D819" s="16" t="s">
        <v>519</v>
      </c>
      <c r="E819" s="16" t="s">
        <v>688</v>
      </c>
      <c r="F819" s="16" t="s">
        <v>689</v>
      </c>
      <c r="G819" s="16" t="s">
        <v>2145</v>
      </c>
      <c r="H819" s="16" t="s">
        <v>2148</v>
      </c>
      <c r="I819" s="16" t="s">
        <v>2149</v>
      </c>
      <c r="J819" s="16" t="s">
        <v>23</v>
      </c>
      <c r="K819" s="16"/>
      <c r="L819" s="16" t="s">
        <v>120</v>
      </c>
      <c r="M819" s="16" t="s">
        <v>145</v>
      </c>
      <c r="N819" s="16" t="s">
        <v>25</v>
      </c>
      <c r="O819" s="16" t="s">
        <v>146</v>
      </c>
      <c r="P819" s="16" t="s">
        <v>1905</v>
      </c>
      <c r="Q819" s="91">
        <f>_xlfn.XLOOKUP(H819,Tasques!H:H,Tasques!Q:Q)</f>
        <v>5</v>
      </c>
      <c r="R819" s="6"/>
    </row>
    <row r="820" spans="1:18" ht="19.95" customHeight="1" x14ac:dyDescent="0.3">
      <c r="A820" s="3" t="s">
        <v>61</v>
      </c>
      <c r="B820" s="16" t="s">
        <v>2085</v>
      </c>
      <c r="C820" s="16" t="s">
        <v>2086</v>
      </c>
      <c r="D820" s="16" t="s">
        <v>519</v>
      </c>
      <c r="E820" s="16" t="s">
        <v>688</v>
      </c>
      <c r="F820" s="16" t="s">
        <v>689</v>
      </c>
      <c r="G820" s="16" t="s">
        <v>2145</v>
      </c>
      <c r="H820" s="16" t="s">
        <v>2150</v>
      </c>
      <c r="I820" s="16" t="s">
        <v>2151</v>
      </c>
      <c r="J820" s="16" t="s">
        <v>23</v>
      </c>
      <c r="K820" s="16"/>
      <c r="L820" s="16" t="s">
        <v>120</v>
      </c>
      <c r="M820" s="16" t="s">
        <v>145</v>
      </c>
      <c r="N820" s="16" t="s">
        <v>25</v>
      </c>
      <c r="O820" s="16" t="s">
        <v>146</v>
      </c>
      <c r="P820" s="16" t="s">
        <v>1905</v>
      </c>
      <c r="Q820" s="91">
        <f>_xlfn.XLOOKUP(H820,Tasques!H:H,Tasques!Q:Q)</f>
        <v>5</v>
      </c>
      <c r="R820" s="6"/>
    </row>
    <row r="821" spans="1:18" ht="19.95" customHeight="1" x14ac:dyDescent="0.3">
      <c r="A821" s="3" t="s">
        <v>61</v>
      </c>
      <c r="B821" s="16" t="s">
        <v>2085</v>
      </c>
      <c r="C821" s="16" t="s">
        <v>2086</v>
      </c>
      <c r="D821" s="16" t="s">
        <v>519</v>
      </c>
      <c r="E821" s="16" t="s">
        <v>693</v>
      </c>
      <c r="F821" s="16" t="s">
        <v>694</v>
      </c>
      <c r="G821" s="16" t="s">
        <v>2152</v>
      </c>
      <c r="H821" s="16" t="s">
        <v>2153</v>
      </c>
      <c r="I821" s="16" t="s">
        <v>2147</v>
      </c>
      <c r="J821" s="16" t="s">
        <v>23</v>
      </c>
      <c r="K821" s="16"/>
      <c r="L821" s="16" t="s">
        <v>120</v>
      </c>
      <c r="M821" s="16" t="s">
        <v>145</v>
      </c>
      <c r="N821" s="16" t="s">
        <v>25</v>
      </c>
      <c r="O821" s="16" t="s">
        <v>146</v>
      </c>
      <c r="P821" s="16" t="s">
        <v>1905</v>
      </c>
      <c r="Q821" s="91">
        <f>_xlfn.XLOOKUP(H821,Tasques!H:H,Tasques!Q:Q)</f>
        <v>5</v>
      </c>
      <c r="R821" s="6"/>
    </row>
    <row r="822" spans="1:18" ht="19.95" customHeight="1" x14ac:dyDescent="0.3">
      <c r="A822" s="3" t="s">
        <v>61</v>
      </c>
      <c r="B822" s="16" t="s">
        <v>2085</v>
      </c>
      <c r="C822" s="16" t="s">
        <v>2086</v>
      </c>
      <c r="D822" s="16" t="s">
        <v>519</v>
      </c>
      <c r="E822" s="16" t="s">
        <v>693</v>
      </c>
      <c r="F822" s="16" t="s">
        <v>694</v>
      </c>
      <c r="G822" s="16" t="s">
        <v>2152</v>
      </c>
      <c r="H822" s="16" t="s">
        <v>2154</v>
      </c>
      <c r="I822" s="16" t="s">
        <v>2149</v>
      </c>
      <c r="J822" s="16" t="s">
        <v>23</v>
      </c>
      <c r="K822" s="16"/>
      <c r="L822" s="16" t="s">
        <v>120</v>
      </c>
      <c r="M822" s="16" t="s">
        <v>145</v>
      </c>
      <c r="N822" s="16" t="s">
        <v>25</v>
      </c>
      <c r="O822" s="16" t="s">
        <v>146</v>
      </c>
      <c r="P822" s="16" t="s">
        <v>1905</v>
      </c>
      <c r="Q822" s="91">
        <f>_xlfn.XLOOKUP(H822,Tasques!H:H,Tasques!Q:Q)</f>
        <v>5</v>
      </c>
      <c r="R822" s="6"/>
    </row>
    <row r="823" spans="1:18" ht="19.95" customHeight="1" x14ac:dyDescent="0.3">
      <c r="A823" s="3" t="s">
        <v>61</v>
      </c>
      <c r="B823" s="16" t="s">
        <v>2085</v>
      </c>
      <c r="C823" s="16" t="s">
        <v>2086</v>
      </c>
      <c r="D823" s="16" t="s">
        <v>519</v>
      </c>
      <c r="E823" s="16" t="s">
        <v>693</v>
      </c>
      <c r="F823" s="16" t="s">
        <v>694</v>
      </c>
      <c r="G823" s="16" t="s">
        <v>2152</v>
      </c>
      <c r="H823" s="16" t="s">
        <v>2155</v>
      </c>
      <c r="I823" s="16" t="s">
        <v>2151</v>
      </c>
      <c r="J823" s="16" t="s">
        <v>23</v>
      </c>
      <c r="K823" s="16"/>
      <c r="L823" s="16" t="s">
        <v>120</v>
      </c>
      <c r="M823" s="16" t="s">
        <v>145</v>
      </c>
      <c r="N823" s="16" t="s">
        <v>25</v>
      </c>
      <c r="O823" s="16" t="s">
        <v>146</v>
      </c>
      <c r="P823" s="16" t="s">
        <v>1905</v>
      </c>
      <c r="Q823" s="91">
        <f>_xlfn.XLOOKUP(H823,Tasques!H:H,Tasques!Q:Q)</f>
        <v>5</v>
      </c>
      <c r="R823" s="6"/>
    </row>
    <row r="824" spans="1:18" ht="19.95" customHeight="1" x14ac:dyDescent="0.3">
      <c r="A824" s="3" t="s">
        <v>61</v>
      </c>
      <c r="B824" s="16" t="s">
        <v>2085</v>
      </c>
      <c r="C824" s="16" t="s">
        <v>2086</v>
      </c>
      <c r="D824" s="16" t="s">
        <v>2133</v>
      </c>
      <c r="E824" s="16" t="s">
        <v>2156</v>
      </c>
      <c r="F824" s="16" t="s">
        <v>2157</v>
      </c>
      <c r="G824" s="16" t="s">
        <v>2158</v>
      </c>
      <c r="H824" s="16" t="s">
        <v>2159</v>
      </c>
      <c r="I824" s="16" t="s">
        <v>2160</v>
      </c>
      <c r="J824" s="16" t="s">
        <v>23</v>
      </c>
      <c r="K824" s="16"/>
      <c r="L824" s="16" t="s">
        <v>120</v>
      </c>
      <c r="M824" s="16" t="s">
        <v>145</v>
      </c>
      <c r="N824" s="16" t="s">
        <v>25</v>
      </c>
      <c r="O824" s="16" t="s">
        <v>146</v>
      </c>
      <c r="P824" s="16" t="s">
        <v>1905</v>
      </c>
      <c r="Q824" s="91">
        <f>_xlfn.XLOOKUP(H824,Tasques!H:H,Tasques!Q:Q)</f>
        <v>20</v>
      </c>
      <c r="R824" s="6"/>
    </row>
    <row r="825" spans="1:18" ht="19.95" customHeight="1" x14ac:dyDescent="0.3">
      <c r="A825" s="3" t="s">
        <v>61</v>
      </c>
      <c r="B825" s="16" t="s">
        <v>2085</v>
      </c>
      <c r="C825" s="16" t="s">
        <v>2086</v>
      </c>
      <c r="D825" s="16" t="s">
        <v>2133</v>
      </c>
      <c r="E825" s="16" t="s">
        <v>2156</v>
      </c>
      <c r="F825" s="16" t="s">
        <v>2157</v>
      </c>
      <c r="G825" s="16" t="s">
        <v>2158</v>
      </c>
      <c r="H825" s="16" t="s">
        <v>2161</v>
      </c>
      <c r="I825" s="16" t="s">
        <v>2162</v>
      </c>
      <c r="J825" s="16" t="s">
        <v>23</v>
      </c>
      <c r="K825" s="16"/>
      <c r="L825" s="16" t="s">
        <v>120</v>
      </c>
      <c r="M825" s="16" t="s">
        <v>145</v>
      </c>
      <c r="N825" s="16" t="s">
        <v>25</v>
      </c>
      <c r="O825" s="16" t="s">
        <v>146</v>
      </c>
      <c r="P825" s="16" t="s">
        <v>1905</v>
      </c>
      <c r="Q825" s="91">
        <f>_xlfn.XLOOKUP(H825,Tasques!H:H,Tasques!Q:Q)</f>
        <v>20</v>
      </c>
      <c r="R825" s="6"/>
    </row>
    <row r="826" spans="1:18" ht="19.95" customHeight="1" x14ac:dyDescent="0.3">
      <c r="A826" s="3" t="s">
        <v>61</v>
      </c>
      <c r="B826" s="16" t="s">
        <v>2085</v>
      </c>
      <c r="C826" s="16" t="s">
        <v>2086</v>
      </c>
      <c r="D826" s="16" t="s">
        <v>519</v>
      </c>
      <c r="E826" s="16" t="s">
        <v>697</v>
      </c>
      <c r="F826" s="16" t="s">
        <v>698</v>
      </c>
      <c r="G826" s="16" t="s">
        <v>2159</v>
      </c>
      <c r="H826" s="16" t="s">
        <v>2163</v>
      </c>
      <c r="I826" s="16" t="s">
        <v>2160</v>
      </c>
      <c r="J826" s="16" t="s">
        <v>23</v>
      </c>
      <c r="K826" s="16"/>
      <c r="L826" s="16" t="s">
        <v>120</v>
      </c>
      <c r="M826" s="16" t="s">
        <v>145</v>
      </c>
      <c r="N826" s="16" t="s">
        <v>25</v>
      </c>
      <c r="O826" s="16" t="s">
        <v>146</v>
      </c>
      <c r="P826" s="16" t="s">
        <v>1905</v>
      </c>
      <c r="Q826" s="91">
        <f>_xlfn.XLOOKUP(H826,Tasques!H:H,Tasques!Q:Q)</f>
        <v>5</v>
      </c>
      <c r="R826" s="6"/>
    </row>
    <row r="827" spans="1:18" ht="19.95" customHeight="1" x14ac:dyDescent="0.3">
      <c r="A827" s="3" t="s">
        <v>61</v>
      </c>
      <c r="B827" s="16" t="s">
        <v>2085</v>
      </c>
      <c r="C827" s="16" t="s">
        <v>2086</v>
      </c>
      <c r="D827" s="16" t="s">
        <v>519</v>
      </c>
      <c r="E827" s="16" t="s">
        <v>697</v>
      </c>
      <c r="F827" s="16" t="s">
        <v>698</v>
      </c>
      <c r="G827" s="16" t="s">
        <v>2159</v>
      </c>
      <c r="H827" s="16" t="s">
        <v>2164</v>
      </c>
      <c r="I827" s="16" t="s">
        <v>2162</v>
      </c>
      <c r="J827" s="16" t="s">
        <v>23</v>
      </c>
      <c r="K827" s="16"/>
      <c r="L827" s="16" t="s">
        <v>120</v>
      </c>
      <c r="M827" s="16" t="s">
        <v>145</v>
      </c>
      <c r="N827" s="16" t="s">
        <v>25</v>
      </c>
      <c r="O827" s="16" t="s">
        <v>146</v>
      </c>
      <c r="P827" s="16" t="s">
        <v>1905</v>
      </c>
      <c r="Q827" s="91">
        <f>_xlfn.XLOOKUP(H827,Tasques!H:H,Tasques!Q:Q)</f>
        <v>5</v>
      </c>
      <c r="R827" s="6"/>
    </row>
    <row r="828" spans="1:18" ht="19.95" customHeight="1" x14ac:dyDescent="0.3">
      <c r="A828" s="3" t="s">
        <v>61</v>
      </c>
      <c r="B828" s="16" t="s">
        <v>2085</v>
      </c>
      <c r="C828" s="16" t="s">
        <v>2086</v>
      </c>
      <c r="D828" s="16" t="s">
        <v>519</v>
      </c>
      <c r="E828" s="16" t="s">
        <v>2165</v>
      </c>
      <c r="F828" s="16" t="s">
        <v>2166</v>
      </c>
      <c r="G828" s="16" t="s">
        <v>2167</v>
      </c>
      <c r="H828" s="16" t="s">
        <v>2168</v>
      </c>
      <c r="I828" s="16" t="s">
        <v>2169</v>
      </c>
      <c r="J828" s="16" t="s">
        <v>23</v>
      </c>
      <c r="K828" s="16"/>
      <c r="L828" s="16" t="s">
        <v>120</v>
      </c>
      <c r="M828" s="16" t="s">
        <v>145</v>
      </c>
      <c r="N828" s="16" t="s">
        <v>25</v>
      </c>
      <c r="O828" s="16" t="s">
        <v>146</v>
      </c>
      <c r="P828" s="16" t="s">
        <v>1905</v>
      </c>
      <c r="Q828" s="91">
        <f>_xlfn.XLOOKUP(H828,Tasques!H:H,Tasques!Q:Q)</f>
        <v>4</v>
      </c>
      <c r="R828" s="6"/>
    </row>
    <row r="829" spans="1:18" ht="19.95" customHeight="1" x14ac:dyDescent="0.3">
      <c r="A829" s="3" t="s">
        <v>61</v>
      </c>
      <c r="B829" s="16" t="s">
        <v>2085</v>
      </c>
      <c r="C829" s="16" t="s">
        <v>2086</v>
      </c>
      <c r="D829" s="16" t="s">
        <v>519</v>
      </c>
      <c r="E829" s="16" t="s">
        <v>2165</v>
      </c>
      <c r="F829" s="16" t="s">
        <v>2166</v>
      </c>
      <c r="G829" s="16" t="s">
        <v>2167</v>
      </c>
      <c r="H829" s="16" t="s">
        <v>2170</v>
      </c>
      <c r="I829" s="16" t="s">
        <v>2171</v>
      </c>
      <c r="J829" s="16" t="s">
        <v>23</v>
      </c>
      <c r="K829" s="16"/>
      <c r="L829" s="16" t="s">
        <v>120</v>
      </c>
      <c r="M829" s="16" t="s">
        <v>145</v>
      </c>
      <c r="N829" s="16" t="s">
        <v>25</v>
      </c>
      <c r="O829" s="16" t="s">
        <v>146</v>
      </c>
      <c r="P829" s="16" t="s">
        <v>1905</v>
      </c>
      <c r="Q829" s="91">
        <f>_xlfn.XLOOKUP(H829,Tasques!H:H,Tasques!Q:Q)</f>
        <v>4</v>
      </c>
      <c r="R829" s="6"/>
    </row>
    <row r="830" spans="1:18" ht="19.95" customHeight="1" x14ac:dyDescent="0.3">
      <c r="A830" s="3" t="s">
        <v>61</v>
      </c>
      <c r="B830" s="16" t="s">
        <v>2085</v>
      </c>
      <c r="C830" s="16" t="s">
        <v>2086</v>
      </c>
      <c r="D830" s="16" t="s">
        <v>519</v>
      </c>
      <c r="E830" s="16" t="s">
        <v>2165</v>
      </c>
      <c r="F830" s="16" t="s">
        <v>2166</v>
      </c>
      <c r="G830" s="16" t="s">
        <v>2167</v>
      </c>
      <c r="H830" s="16" t="s">
        <v>2172</v>
      </c>
      <c r="I830" s="16" t="s">
        <v>2173</v>
      </c>
      <c r="J830" s="16" t="s">
        <v>23</v>
      </c>
      <c r="K830" s="16"/>
      <c r="L830" s="16" t="s">
        <v>120</v>
      </c>
      <c r="M830" s="16" t="s">
        <v>145</v>
      </c>
      <c r="N830" s="16" t="s">
        <v>25</v>
      </c>
      <c r="O830" s="16" t="s">
        <v>146</v>
      </c>
      <c r="P830" s="16" t="s">
        <v>1905</v>
      </c>
      <c r="Q830" s="91">
        <f>_xlfn.XLOOKUP(H830,Tasques!H:H,Tasques!Q:Q)</f>
        <v>4</v>
      </c>
      <c r="R830" s="6"/>
    </row>
    <row r="831" spans="1:18" ht="19.95" customHeight="1" x14ac:dyDescent="0.3">
      <c r="A831" s="3" t="s">
        <v>61</v>
      </c>
      <c r="B831" s="16" t="s">
        <v>2085</v>
      </c>
      <c r="C831" s="16" t="s">
        <v>2086</v>
      </c>
      <c r="D831" s="16" t="s">
        <v>519</v>
      </c>
      <c r="E831" s="16" t="s">
        <v>2165</v>
      </c>
      <c r="F831" s="16" t="s">
        <v>2166</v>
      </c>
      <c r="G831" s="16" t="s">
        <v>2167</v>
      </c>
      <c r="H831" s="16" t="s">
        <v>2174</v>
      </c>
      <c r="I831" s="16" t="s">
        <v>2175</v>
      </c>
      <c r="J831" s="16" t="s">
        <v>23</v>
      </c>
      <c r="K831" s="16"/>
      <c r="L831" s="16" t="s">
        <v>120</v>
      </c>
      <c r="M831" s="16" t="s">
        <v>145</v>
      </c>
      <c r="N831" s="16" t="s">
        <v>25</v>
      </c>
      <c r="O831" s="16" t="s">
        <v>146</v>
      </c>
      <c r="P831" s="16" t="s">
        <v>1905</v>
      </c>
      <c r="Q831" s="91">
        <f>_xlfn.XLOOKUP(H831,Tasques!H:H,Tasques!Q:Q)</f>
        <v>4</v>
      </c>
      <c r="R831" s="6"/>
    </row>
    <row r="832" spans="1:18" ht="19.95" customHeight="1" x14ac:dyDescent="0.3">
      <c r="A832" s="3" t="s">
        <v>61</v>
      </c>
      <c r="B832" s="16" t="s">
        <v>2085</v>
      </c>
      <c r="C832" s="16" t="s">
        <v>2086</v>
      </c>
      <c r="D832" s="16" t="s">
        <v>519</v>
      </c>
      <c r="E832" s="16" t="s">
        <v>2165</v>
      </c>
      <c r="F832" s="16" t="s">
        <v>2166</v>
      </c>
      <c r="G832" s="16" t="s">
        <v>2167</v>
      </c>
      <c r="H832" s="16" t="s">
        <v>2176</v>
      </c>
      <c r="I832" s="16" t="s">
        <v>2177</v>
      </c>
      <c r="J832" s="16" t="s">
        <v>23</v>
      </c>
      <c r="K832" s="16"/>
      <c r="L832" s="16" t="s">
        <v>120</v>
      </c>
      <c r="M832" s="16" t="s">
        <v>145</v>
      </c>
      <c r="N832" s="16" t="s">
        <v>25</v>
      </c>
      <c r="O832" s="16" t="s">
        <v>146</v>
      </c>
      <c r="P832" s="16" t="s">
        <v>1905</v>
      </c>
      <c r="Q832" s="91">
        <f>_xlfn.XLOOKUP(H832,Tasques!H:H,Tasques!Q:Q)</f>
        <v>4</v>
      </c>
      <c r="R832" s="6"/>
    </row>
    <row r="833" spans="1:18" ht="19.95" customHeight="1" x14ac:dyDescent="0.3">
      <c r="A833" s="3" t="s">
        <v>61</v>
      </c>
      <c r="B833" s="16" t="s">
        <v>2085</v>
      </c>
      <c r="C833" s="16" t="s">
        <v>2086</v>
      </c>
      <c r="D833" s="16" t="s">
        <v>519</v>
      </c>
      <c r="E833" s="16" t="s">
        <v>2178</v>
      </c>
      <c r="F833" s="16" t="s">
        <v>2179</v>
      </c>
      <c r="G833" s="16" t="s">
        <v>2180</v>
      </c>
      <c r="H833" s="16" t="s">
        <v>2181</v>
      </c>
      <c r="I833" s="16" t="s">
        <v>2182</v>
      </c>
      <c r="J833" s="16" t="s">
        <v>23</v>
      </c>
      <c r="K833" s="16"/>
      <c r="L833" s="16" t="s">
        <v>120</v>
      </c>
      <c r="M833" s="16" t="s">
        <v>145</v>
      </c>
      <c r="N833" s="16" t="s">
        <v>25</v>
      </c>
      <c r="O833" s="16" t="s">
        <v>146</v>
      </c>
      <c r="P833" s="16" t="s">
        <v>1905</v>
      </c>
      <c r="Q833" s="91">
        <f>_xlfn.XLOOKUP(H833,Tasques!H:H,Tasques!Q:Q)</f>
        <v>4</v>
      </c>
      <c r="R833" s="6"/>
    </row>
    <row r="834" spans="1:18" ht="19.95" customHeight="1" x14ac:dyDescent="0.3">
      <c r="A834" s="3" t="s">
        <v>61</v>
      </c>
      <c r="B834" s="16" t="s">
        <v>2085</v>
      </c>
      <c r="C834" s="16" t="s">
        <v>2086</v>
      </c>
      <c r="D834" s="16" t="s">
        <v>519</v>
      </c>
      <c r="E834" s="16" t="s">
        <v>2178</v>
      </c>
      <c r="F834" s="16" t="s">
        <v>2179</v>
      </c>
      <c r="G834" s="16" t="s">
        <v>2180</v>
      </c>
      <c r="H834" s="16" t="s">
        <v>2183</v>
      </c>
      <c r="I834" s="16" t="s">
        <v>2184</v>
      </c>
      <c r="J834" s="16" t="s">
        <v>23</v>
      </c>
      <c r="K834" s="16"/>
      <c r="L834" s="16" t="s">
        <v>120</v>
      </c>
      <c r="M834" s="16" t="s">
        <v>145</v>
      </c>
      <c r="N834" s="16" t="s">
        <v>25</v>
      </c>
      <c r="O834" s="16" t="s">
        <v>146</v>
      </c>
      <c r="P834" s="16" t="s">
        <v>1905</v>
      </c>
      <c r="Q834" s="91">
        <f>_xlfn.XLOOKUP(H834,Tasques!H:H,Tasques!Q:Q)</f>
        <v>4</v>
      </c>
      <c r="R834" s="6"/>
    </row>
    <row r="835" spans="1:18" ht="19.95" customHeight="1" x14ac:dyDescent="0.3">
      <c r="A835" s="3" t="s">
        <v>61</v>
      </c>
      <c r="B835" s="16" t="s">
        <v>2085</v>
      </c>
      <c r="C835" s="16" t="s">
        <v>2086</v>
      </c>
      <c r="D835" s="16" t="s">
        <v>519</v>
      </c>
      <c r="E835" s="16" t="s">
        <v>2178</v>
      </c>
      <c r="F835" s="16" t="s">
        <v>2179</v>
      </c>
      <c r="G835" s="16" t="s">
        <v>2180</v>
      </c>
      <c r="H835" s="16" t="s">
        <v>2185</v>
      </c>
      <c r="I835" s="16" t="s">
        <v>2186</v>
      </c>
      <c r="J835" s="16" t="s">
        <v>23</v>
      </c>
      <c r="K835" s="16"/>
      <c r="L835" s="16" t="s">
        <v>120</v>
      </c>
      <c r="M835" s="16" t="s">
        <v>145</v>
      </c>
      <c r="N835" s="16" t="s">
        <v>25</v>
      </c>
      <c r="O835" s="16" t="s">
        <v>146</v>
      </c>
      <c r="P835" s="16" t="s">
        <v>1905</v>
      </c>
      <c r="Q835" s="91">
        <f>_xlfn.XLOOKUP(H835,Tasques!H:H,Tasques!Q:Q)</f>
        <v>4</v>
      </c>
      <c r="R835" s="6"/>
    </row>
    <row r="836" spans="1:18" ht="19.95" customHeight="1" x14ac:dyDescent="0.3">
      <c r="A836" s="3" t="s">
        <v>61</v>
      </c>
      <c r="B836" s="16" t="s">
        <v>2085</v>
      </c>
      <c r="C836" s="16" t="s">
        <v>2086</v>
      </c>
      <c r="D836" s="16" t="s">
        <v>519</v>
      </c>
      <c r="E836" s="16" t="s">
        <v>2178</v>
      </c>
      <c r="F836" s="16" t="s">
        <v>2179</v>
      </c>
      <c r="G836" s="16" t="s">
        <v>2180</v>
      </c>
      <c r="H836" s="16" t="s">
        <v>2187</v>
      </c>
      <c r="I836" s="16" t="s">
        <v>2188</v>
      </c>
      <c r="J836" s="16" t="s">
        <v>23</v>
      </c>
      <c r="K836" s="16"/>
      <c r="L836" s="16" t="s">
        <v>120</v>
      </c>
      <c r="M836" s="16" t="s">
        <v>145</v>
      </c>
      <c r="N836" s="16" t="s">
        <v>25</v>
      </c>
      <c r="O836" s="16" t="s">
        <v>146</v>
      </c>
      <c r="P836" s="16" t="s">
        <v>1905</v>
      </c>
      <c r="Q836" s="91">
        <f>_xlfn.XLOOKUP(H836,Tasques!H:H,Tasques!Q:Q)</f>
        <v>4</v>
      </c>
      <c r="R836" s="6"/>
    </row>
    <row r="837" spans="1:18" ht="19.95" customHeight="1" x14ac:dyDescent="0.3">
      <c r="A837" s="3" t="s">
        <v>61</v>
      </c>
      <c r="B837" s="16" t="s">
        <v>2085</v>
      </c>
      <c r="C837" s="16" t="s">
        <v>2086</v>
      </c>
      <c r="D837" s="16" t="s">
        <v>519</v>
      </c>
      <c r="E837" s="16" t="s">
        <v>2189</v>
      </c>
      <c r="F837" s="16" t="s">
        <v>2190</v>
      </c>
      <c r="G837" s="16" t="s">
        <v>2191</v>
      </c>
      <c r="H837" s="16" t="s">
        <v>2192</v>
      </c>
      <c r="I837" s="16" t="s">
        <v>2182</v>
      </c>
      <c r="J837" s="16" t="s">
        <v>23</v>
      </c>
      <c r="K837" s="16"/>
      <c r="L837" s="16" t="s">
        <v>120</v>
      </c>
      <c r="M837" s="16" t="s">
        <v>145</v>
      </c>
      <c r="N837" s="16" t="s">
        <v>25</v>
      </c>
      <c r="O837" s="16" t="s">
        <v>146</v>
      </c>
      <c r="P837" s="16" t="s">
        <v>1905</v>
      </c>
      <c r="Q837" s="91">
        <f>_xlfn.XLOOKUP(H837,Tasques!H:H,Tasques!Q:Q)</f>
        <v>4</v>
      </c>
      <c r="R837" s="6"/>
    </row>
    <row r="838" spans="1:18" ht="19.95" customHeight="1" x14ac:dyDescent="0.3">
      <c r="A838" s="3" t="s">
        <v>61</v>
      </c>
      <c r="B838" s="16" t="s">
        <v>2085</v>
      </c>
      <c r="C838" s="16" t="s">
        <v>2086</v>
      </c>
      <c r="D838" s="16" t="s">
        <v>519</v>
      </c>
      <c r="E838" s="16" t="s">
        <v>2189</v>
      </c>
      <c r="F838" s="16" t="s">
        <v>2190</v>
      </c>
      <c r="G838" s="16" t="s">
        <v>2191</v>
      </c>
      <c r="H838" s="16" t="s">
        <v>2193</v>
      </c>
      <c r="I838" s="16" t="s">
        <v>2184</v>
      </c>
      <c r="J838" s="16" t="s">
        <v>23</v>
      </c>
      <c r="K838" s="16"/>
      <c r="L838" s="16" t="s">
        <v>120</v>
      </c>
      <c r="M838" s="16" t="s">
        <v>145</v>
      </c>
      <c r="N838" s="16" t="s">
        <v>25</v>
      </c>
      <c r="O838" s="16" t="s">
        <v>146</v>
      </c>
      <c r="P838" s="16" t="s">
        <v>1905</v>
      </c>
      <c r="Q838" s="91">
        <f>_xlfn.XLOOKUP(H838,Tasques!H:H,Tasques!Q:Q)</f>
        <v>4</v>
      </c>
      <c r="R838" s="6"/>
    </row>
    <row r="839" spans="1:18" ht="19.95" customHeight="1" x14ac:dyDescent="0.3">
      <c r="A839" s="3" t="s">
        <v>61</v>
      </c>
      <c r="B839" s="16" t="s">
        <v>2085</v>
      </c>
      <c r="C839" s="16" t="s">
        <v>2086</v>
      </c>
      <c r="D839" s="16" t="s">
        <v>519</v>
      </c>
      <c r="E839" s="16" t="s">
        <v>2189</v>
      </c>
      <c r="F839" s="16" t="s">
        <v>2190</v>
      </c>
      <c r="G839" s="16" t="s">
        <v>2191</v>
      </c>
      <c r="H839" s="16" t="s">
        <v>2194</v>
      </c>
      <c r="I839" s="16" t="s">
        <v>2186</v>
      </c>
      <c r="J839" s="16" t="s">
        <v>23</v>
      </c>
      <c r="K839" s="16"/>
      <c r="L839" s="16" t="s">
        <v>120</v>
      </c>
      <c r="M839" s="16" t="s">
        <v>145</v>
      </c>
      <c r="N839" s="16" t="s">
        <v>25</v>
      </c>
      <c r="O839" s="16" t="s">
        <v>146</v>
      </c>
      <c r="P839" s="16" t="s">
        <v>1905</v>
      </c>
      <c r="Q839" s="91">
        <f>_xlfn.XLOOKUP(H839,Tasques!H:H,Tasques!Q:Q)</f>
        <v>4</v>
      </c>
      <c r="R839" s="6"/>
    </row>
    <row r="840" spans="1:18" ht="19.95" customHeight="1" x14ac:dyDescent="0.3">
      <c r="A840" s="3" t="s">
        <v>61</v>
      </c>
      <c r="B840" s="16" t="s">
        <v>2085</v>
      </c>
      <c r="C840" s="16" t="s">
        <v>2086</v>
      </c>
      <c r="D840" s="16" t="s">
        <v>519</v>
      </c>
      <c r="E840" s="16" t="s">
        <v>2189</v>
      </c>
      <c r="F840" s="16" t="s">
        <v>2190</v>
      </c>
      <c r="G840" s="16" t="s">
        <v>2191</v>
      </c>
      <c r="H840" s="16" t="s">
        <v>2195</v>
      </c>
      <c r="I840" s="16" t="s">
        <v>2188</v>
      </c>
      <c r="J840" s="16" t="s">
        <v>23</v>
      </c>
      <c r="K840" s="16"/>
      <c r="L840" s="16" t="s">
        <v>120</v>
      </c>
      <c r="M840" s="16" t="s">
        <v>145</v>
      </c>
      <c r="N840" s="16" t="s">
        <v>25</v>
      </c>
      <c r="O840" s="16" t="s">
        <v>146</v>
      </c>
      <c r="P840" s="16" t="s">
        <v>1905</v>
      </c>
      <c r="Q840" s="91">
        <f>_xlfn.XLOOKUP(H840,Tasques!H:H,Tasques!Q:Q)</f>
        <v>4</v>
      </c>
      <c r="R840" s="6"/>
    </row>
    <row r="841" spans="1:18" ht="19.95" customHeight="1" x14ac:dyDescent="0.3">
      <c r="A841" s="3" t="s">
        <v>61</v>
      </c>
      <c r="B841" s="16" t="s">
        <v>2085</v>
      </c>
      <c r="C841" s="16" t="s">
        <v>2086</v>
      </c>
      <c r="D841" s="16" t="s">
        <v>519</v>
      </c>
      <c r="E841" s="16" t="s">
        <v>2196</v>
      </c>
      <c r="F841" s="16" t="s">
        <v>2197</v>
      </c>
      <c r="G841" s="16" t="s">
        <v>2198</v>
      </c>
      <c r="H841" s="16" t="s">
        <v>2199</v>
      </c>
      <c r="I841" s="16" t="s">
        <v>2200</v>
      </c>
      <c r="J841" s="16" t="s">
        <v>23</v>
      </c>
      <c r="K841" s="16"/>
      <c r="L841" s="16" t="s">
        <v>120</v>
      </c>
      <c r="M841" s="16" t="s">
        <v>145</v>
      </c>
      <c r="N841" s="16" t="s">
        <v>25</v>
      </c>
      <c r="O841" s="16" t="s">
        <v>146</v>
      </c>
      <c r="P841" s="16" t="s">
        <v>1905</v>
      </c>
      <c r="Q841" s="91">
        <f>_xlfn.XLOOKUP(H841,Tasques!H:H,Tasques!Q:Q)</f>
        <v>4</v>
      </c>
      <c r="R841" s="6"/>
    </row>
    <row r="842" spans="1:18" ht="19.95" customHeight="1" x14ac:dyDescent="0.3">
      <c r="A842" s="3" t="s">
        <v>61</v>
      </c>
      <c r="B842" s="16" t="s">
        <v>2085</v>
      </c>
      <c r="C842" s="16" t="s">
        <v>2086</v>
      </c>
      <c r="D842" s="16" t="s">
        <v>519</v>
      </c>
      <c r="E842" s="16" t="s">
        <v>2196</v>
      </c>
      <c r="F842" s="16" t="s">
        <v>2197</v>
      </c>
      <c r="G842" s="16" t="s">
        <v>2198</v>
      </c>
      <c r="H842" s="16" t="s">
        <v>2201</v>
      </c>
      <c r="I842" s="16" t="s">
        <v>2202</v>
      </c>
      <c r="J842" s="16" t="s">
        <v>23</v>
      </c>
      <c r="K842" s="16"/>
      <c r="L842" s="16" t="s">
        <v>120</v>
      </c>
      <c r="M842" s="16" t="s">
        <v>145</v>
      </c>
      <c r="N842" s="16" t="s">
        <v>25</v>
      </c>
      <c r="O842" s="16" t="s">
        <v>146</v>
      </c>
      <c r="P842" s="16" t="s">
        <v>1905</v>
      </c>
      <c r="Q842" s="91">
        <f>_xlfn.XLOOKUP(H842,Tasques!H:H,Tasques!Q:Q)</f>
        <v>4</v>
      </c>
      <c r="R842" s="6"/>
    </row>
    <row r="843" spans="1:18" ht="19.95" customHeight="1" x14ac:dyDescent="0.3">
      <c r="A843" s="3" t="s">
        <v>61</v>
      </c>
      <c r="B843" s="16" t="s">
        <v>2085</v>
      </c>
      <c r="C843" s="16" t="s">
        <v>2086</v>
      </c>
      <c r="D843" s="16" t="s">
        <v>519</v>
      </c>
      <c r="E843" s="16" t="s">
        <v>2196</v>
      </c>
      <c r="F843" s="16" t="s">
        <v>2197</v>
      </c>
      <c r="G843" s="16" t="s">
        <v>2198</v>
      </c>
      <c r="H843" s="16" t="s">
        <v>2203</v>
      </c>
      <c r="I843" s="16" t="s">
        <v>2204</v>
      </c>
      <c r="J843" s="16" t="s">
        <v>23</v>
      </c>
      <c r="K843" s="16"/>
      <c r="L843" s="16" t="s">
        <v>120</v>
      </c>
      <c r="M843" s="16" t="s">
        <v>145</v>
      </c>
      <c r="N843" s="16" t="s">
        <v>25</v>
      </c>
      <c r="O843" s="16" t="s">
        <v>146</v>
      </c>
      <c r="P843" s="16" t="s">
        <v>1905</v>
      </c>
      <c r="Q843" s="91">
        <f>_xlfn.XLOOKUP(H843,Tasques!H:H,Tasques!Q:Q)</f>
        <v>4</v>
      </c>
      <c r="R843" s="6"/>
    </row>
    <row r="844" spans="1:18" ht="19.95" customHeight="1" x14ac:dyDescent="0.3">
      <c r="A844" s="3" t="s">
        <v>61</v>
      </c>
      <c r="B844" s="16" t="s">
        <v>2085</v>
      </c>
      <c r="C844" s="16" t="s">
        <v>2086</v>
      </c>
      <c r="D844" s="16" t="s">
        <v>519</v>
      </c>
      <c r="E844" s="16" t="s">
        <v>2196</v>
      </c>
      <c r="F844" s="16" t="s">
        <v>2197</v>
      </c>
      <c r="G844" s="16" t="s">
        <v>2198</v>
      </c>
      <c r="H844" s="16" t="s">
        <v>2205</v>
      </c>
      <c r="I844" s="16" t="s">
        <v>2206</v>
      </c>
      <c r="J844" s="16" t="s">
        <v>23</v>
      </c>
      <c r="K844" s="16"/>
      <c r="L844" s="16" t="s">
        <v>120</v>
      </c>
      <c r="M844" s="16" t="s">
        <v>145</v>
      </c>
      <c r="N844" s="16" t="s">
        <v>25</v>
      </c>
      <c r="O844" s="16" t="s">
        <v>146</v>
      </c>
      <c r="P844" s="16" t="s">
        <v>1905</v>
      </c>
      <c r="Q844" s="91">
        <f>_xlfn.XLOOKUP(H844,Tasques!H:H,Tasques!Q:Q)</f>
        <v>4</v>
      </c>
      <c r="R844" s="6"/>
    </row>
    <row r="845" spans="1:18" ht="19.95" customHeight="1" x14ac:dyDescent="0.3">
      <c r="A845" s="3" t="s">
        <v>61</v>
      </c>
      <c r="B845" s="16" t="s">
        <v>2085</v>
      </c>
      <c r="C845" s="16" t="s">
        <v>2086</v>
      </c>
      <c r="D845" s="16" t="s">
        <v>519</v>
      </c>
      <c r="E845" s="16" t="s">
        <v>2196</v>
      </c>
      <c r="F845" s="16" t="s">
        <v>2197</v>
      </c>
      <c r="G845" s="16" t="s">
        <v>2198</v>
      </c>
      <c r="H845" s="16" t="s">
        <v>2207</v>
      </c>
      <c r="I845" s="16" t="s">
        <v>2208</v>
      </c>
      <c r="J845" s="16" t="s">
        <v>23</v>
      </c>
      <c r="K845" s="16"/>
      <c r="L845" s="16" t="s">
        <v>120</v>
      </c>
      <c r="M845" s="16" t="s">
        <v>145</v>
      </c>
      <c r="N845" s="16" t="s">
        <v>25</v>
      </c>
      <c r="O845" s="16" t="s">
        <v>146</v>
      </c>
      <c r="P845" s="16" t="s">
        <v>1905</v>
      </c>
      <c r="Q845" s="91">
        <f>_xlfn.XLOOKUP(H845,Tasques!H:H,Tasques!Q:Q)</f>
        <v>4</v>
      </c>
      <c r="R845" s="6"/>
    </row>
    <row r="846" spans="1:18" ht="19.95" customHeight="1" x14ac:dyDescent="0.3">
      <c r="A846" s="3" t="s">
        <v>61</v>
      </c>
      <c r="B846" s="16" t="s">
        <v>2085</v>
      </c>
      <c r="C846" s="16" t="s">
        <v>2086</v>
      </c>
      <c r="D846" s="16" t="s">
        <v>519</v>
      </c>
      <c r="E846" s="16" t="s">
        <v>2196</v>
      </c>
      <c r="F846" s="16" t="s">
        <v>2197</v>
      </c>
      <c r="G846" s="16" t="s">
        <v>2198</v>
      </c>
      <c r="H846" s="16" t="s">
        <v>2209</v>
      </c>
      <c r="I846" s="16" t="s">
        <v>2210</v>
      </c>
      <c r="J846" s="16" t="s">
        <v>23</v>
      </c>
      <c r="K846" s="16"/>
      <c r="L846" s="16" t="s">
        <v>120</v>
      </c>
      <c r="M846" s="16" t="s">
        <v>145</v>
      </c>
      <c r="N846" s="16" t="s">
        <v>25</v>
      </c>
      <c r="O846" s="16" t="s">
        <v>146</v>
      </c>
      <c r="P846" s="16" t="s">
        <v>1905</v>
      </c>
      <c r="Q846" s="91">
        <f>_xlfn.XLOOKUP(H846,Tasques!H:H,Tasques!Q:Q)</f>
        <v>4</v>
      </c>
      <c r="R846" s="6"/>
    </row>
    <row r="847" spans="1:18" ht="19.95" customHeight="1" x14ac:dyDescent="0.3">
      <c r="A847" s="3" t="s">
        <v>61</v>
      </c>
      <c r="B847" s="16" t="s">
        <v>2085</v>
      </c>
      <c r="C847" s="16" t="s">
        <v>2086</v>
      </c>
      <c r="D847" s="16" t="s">
        <v>519</v>
      </c>
      <c r="E847" s="16" t="s">
        <v>2211</v>
      </c>
      <c r="F847" s="16" t="s">
        <v>2212</v>
      </c>
      <c r="G847" s="16" t="s">
        <v>2213</v>
      </c>
      <c r="H847" s="16" t="s">
        <v>2214</v>
      </c>
      <c r="I847" s="16" t="s">
        <v>2215</v>
      </c>
      <c r="J847" s="16" t="s">
        <v>23</v>
      </c>
      <c r="K847" s="16"/>
      <c r="L847" s="16" t="s">
        <v>120</v>
      </c>
      <c r="M847" s="16" t="s">
        <v>145</v>
      </c>
      <c r="N847" s="16" t="s">
        <v>25</v>
      </c>
      <c r="O847" s="16" t="s">
        <v>146</v>
      </c>
      <c r="P847" s="16" t="s">
        <v>1905</v>
      </c>
      <c r="Q847" s="91">
        <f>_xlfn.XLOOKUP(H847,Tasques!H:H,Tasques!Q:Q)</f>
        <v>5</v>
      </c>
      <c r="R847" s="6"/>
    </row>
    <row r="848" spans="1:18" ht="19.95" customHeight="1" x14ac:dyDescent="0.3">
      <c r="A848" s="3" t="s">
        <v>61</v>
      </c>
      <c r="B848" s="16" t="s">
        <v>2085</v>
      </c>
      <c r="C848" s="16" t="s">
        <v>2086</v>
      </c>
      <c r="D848" s="16" t="s">
        <v>519</v>
      </c>
      <c r="E848" s="16" t="s">
        <v>1948</v>
      </c>
      <c r="F848" s="16" t="s">
        <v>1949</v>
      </c>
      <c r="G848" s="16" t="s">
        <v>2216</v>
      </c>
      <c r="H848" s="16" t="s">
        <v>2217</v>
      </c>
      <c r="I848" s="16" t="s">
        <v>1930</v>
      </c>
      <c r="J848" s="16" t="s">
        <v>23</v>
      </c>
      <c r="K848" s="16"/>
      <c r="L848" s="16" t="s">
        <v>120</v>
      </c>
      <c r="M848" s="16" t="s">
        <v>145</v>
      </c>
      <c r="N848" s="16" t="s">
        <v>25</v>
      </c>
      <c r="O848" s="16" t="s">
        <v>146</v>
      </c>
      <c r="P848" s="16" t="s">
        <v>1905</v>
      </c>
      <c r="Q848" s="91">
        <f>_xlfn.XLOOKUP(H848,Tasques!H:H,Tasques!Q:Q)</f>
        <v>5</v>
      </c>
      <c r="R848" s="6"/>
    </row>
    <row r="849" spans="1:18" ht="19.95" customHeight="1" x14ac:dyDescent="0.3">
      <c r="A849" s="3" t="s">
        <v>61</v>
      </c>
      <c r="B849" s="16" t="s">
        <v>2085</v>
      </c>
      <c r="C849" s="16" t="s">
        <v>2086</v>
      </c>
      <c r="D849" s="16" t="s">
        <v>519</v>
      </c>
      <c r="E849" s="16" t="s">
        <v>2218</v>
      </c>
      <c r="F849" s="16" t="s">
        <v>2219</v>
      </c>
      <c r="G849" s="16" t="s">
        <v>2220</v>
      </c>
      <c r="H849" s="16" t="s">
        <v>2221</v>
      </c>
      <c r="I849" s="16" t="s">
        <v>2222</v>
      </c>
      <c r="J849" s="16" t="s">
        <v>23</v>
      </c>
      <c r="K849" s="16"/>
      <c r="L849" s="16" t="s">
        <v>120</v>
      </c>
      <c r="M849" s="16" t="s">
        <v>145</v>
      </c>
      <c r="N849" s="16" t="s">
        <v>25</v>
      </c>
      <c r="O849" s="16" t="s">
        <v>146</v>
      </c>
      <c r="P849" s="16" t="s">
        <v>1905</v>
      </c>
      <c r="Q849" s="91">
        <f>_xlfn.XLOOKUP(H849,Tasques!H:H,Tasques!Q:Q)</f>
        <v>6</v>
      </c>
      <c r="R849" s="6"/>
    </row>
    <row r="850" spans="1:18" ht="19.95" customHeight="1" x14ac:dyDescent="0.3">
      <c r="A850" s="3" t="s">
        <v>61</v>
      </c>
      <c r="B850" s="16" t="s">
        <v>2085</v>
      </c>
      <c r="C850" s="16" t="s">
        <v>2086</v>
      </c>
      <c r="D850" s="16" t="s">
        <v>519</v>
      </c>
      <c r="E850" s="16" t="s">
        <v>2218</v>
      </c>
      <c r="F850" s="16" t="s">
        <v>2219</v>
      </c>
      <c r="G850" s="16" t="s">
        <v>2220</v>
      </c>
      <c r="H850" s="16" t="s">
        <v>2223</v>
      </c>
      <c r="I850" s="16" t="s">
        <v>2224</v>
      </c>
      <c r="J850" s="16" t="s">
        <v>23</v>
      </c>
      <c r="K850" s="16"/>
      <c r="L850" s="16" t="s">
        <v>120</v>
      </c>
      <c r="M850" s="16" t="s">
        <v>145</v>
      </c>
      <c r="N850" s="16" t="s">
        <v>25</v>
      </c>
      <c r="O850" s="16" t="s">
        <v>146</v>
      </c>
      <c r="P850" s="16" t="s">
        <v>1905</v>
      </c>
      <c r="Q850" s="91">
        <f>_xlfn.XLOOKUP(H850,Tasques!H:H,Tasques!Q:Q)</f>
        <v>6</v>
      </c>
      <c r="R850" s="6"/>
    </row>
    <row r="851" spans="1:18" ht="19.95" customHeight="1" x14ac:dyDescent="0.3">
      <c r="A851" s="3" t="s">
        <v>61</v>
      </c>
      <c r="B851" s="16" t="s">
        <v>2085</v>
      </c>
      <c r="C851" s="16" t="s">
        <v>2086</v>
      </c>
      <c r="D851" s="16" t="s">
        <v>519</v>
      </c>
      <c r="E851" s="16" t="s">
        <v>2218</v>
      </c>
      <c r="F851" s="16" t="s">
        <v>2219</v>
      </c>
      <c r="G851" s="16" t="s">
        <v>2220</v>
      </c>
      <c r="H851" s="16" t="s">
        <v>2225</v>
      </c>
      <c r="I851" s="16" t="s">
        <v>2226</v>
      </c>
      <c r="J851" s="16" t="s">
        <v>23</v>
      </c>
      <c r="K851" s="16"/>
      <c r="L851" s="16" t="s">
        <v>120</v>
      </c>
      <c r="M851" s="16" t="s">
        <v>145</v>
      </c>
      <c r="N851" s="16" t="s">
        <v>25</v>
      </c>
      <c r="O851" s="16" t="s">
        <v>146</v>
      </c>
      <c r="P851" s="16" t="s">
        <v>1905</v>
      </c>
      <c r="Q851" s="91">
        <f>_xlfn.XLOOKUP(H851,Tasques!H:H,Tasques!Q:Q)</f>
        <v>6</v>
      </c>
      <c r="R851" s="6"/>
    </row>
    <row r="852" spans="1:18" ht="19.95" customHeight="1" x14ac:dyDescent="0.3">
      <c r="A852" s="3" t="s">
        <v>61</v>
      </c>
      <c r="B852" s="16" t="s">
        <v>2085</v>
      </c>
      <c r="C852" s="16" t="s">
        <v>2086</v>
      </c>
      <c r="D852" s="16" t="s">
        <v>519</v>
      </c>
      <c r="E852" s="16" t="s">
        <v>2227</v>
      </c>
      <c r="F852" s="16" t="s">
        <v>2228</v>
      </c>
      <c r="G852" s="16" t="s">
        <v>2229</v>
      </c>
      <c r="H852" s="16" t="s">
        <v>2230</v>
      </c>
      <c r="I852" s="16" t="s">
        <v>2231</v>
      </c>
      <c r="J852" s="16" t="s">
        <v>23</v>
      </c>
      <c r="K852" s="16"/>
      <c r="L852" s="16" t="s">
        <v>120</v>
      </c>
      <c r="M852" s="16" t="s">
        <v>145</v>
      </c>
      <c r="N852" s="16" t="s">
        <v>25</v>
      </c>
      <c r="O852" s="16" t="s">
        <v>146</v>
      </c>
      <c r="P852" s="16" t="s">
        <v>1905</v>
      </c>
      <c r="Q852" s="91">
        <f>_xlfn.XLOOKUP(H852,Tasques!H:H,Tasques!Q:Q)</f>
        <v>4</v>
      </c>
      <c r="R852" s="6"/>
    </row>
    <row r="853" spans="1:18" ht="19.95" customHeight="1" x14ac:dyDescent="0.3">
      <c r="A853" s="3" t="s">
        <v>61</v>
      </c>
      <c r="B853" s="16" t="s">
        <v>2085</v>
      </c>
      <c r="C853" s="16" t="s">
        <v>2086</v>
      </c>
      <c r="D853" s="16" t="s">
        <v>519</v>
      </c>
      <c r="E853" s="16" t="s">
        <v>2227</v>
      </c>
      <c r="F853" s="16" t="s">
        <v>2228</v>
      </c>
      <c r="G853" s="16" t="s">
        <v>2229</v>
      </c>
      <c r="H853" s="16" t="s">
        <v>2232</v>
      </c>
      <c r="I853" s="16" t="s">
        <v>2233</v>
      </c>
      <c r="J853" s="16" t="s">
        <v>23</v>
      </c>
      <c r="K853" s="16"/>
      <c r="L853" s="16" t="s">
        <v>120</v>
      </c>
      <c r="M853" s="16" t="s">
        <v>145</v>
      </c>
      <c r="N853" s="16" t="s">
        <v>25</v>
      </c>
      <c r="O853" s="16" t="s">
        <v>146</v>
      </c>
      <c r="P853" s="16" t="s">
        <v>1905</v>
      </c>
      <c r="Q853" s="91">
        <f>_xlfn.XLOOKUP(H853,Tasques!H:H,Tasques!Q:Q)</f>
        <v>4</v>
      </c>
      <c r="R853" s="6"/>
    </row>
    <row r="854" spans="1:18" ht="19.95" customHeight="1" x14ac:dyDescent="0.3">
      <c r="A854" s="3" t="s">
        <v>61</v>
      </c>
      <c r="B854" s="16" t="s">
        <v>2085</v>
      </c>
      <c r="C854" s="16" t="s">
        <v>2086</v>
      </c>
      <c r="D854" s="16" t="s">
        <v>519</v>
      </c>
      <c r="E854" s="16" t="s">
        <v>2227</v>
      </c>
      <c r="F854" s="16" t="s">
        <v>2228</v>
      </c>
      <c r="G854" s="16" t="s">
        <v>2229</v>
      </c>
      <c r="H854" s="16" t="s">
        <v>2234</v>
      </c>
      <c r="I854" s="16" t="s">
        <v>2235</v>
      </c>
      <c r="J854" s="16" t="s">
        <v>23</v>
      </c>
      <c r="K854" s="16"/>
      <c r="L854" s="16" t="s">
        <v>120</v>
      </c>
      <c r="M854" s="16" t="s">
        <v>145</v>
      </c>
      <c r="N854" s="16" t="s">
        <v>25</v>
      </c>
      <c r="O854" s="16" t="s">
        <v>146</v>
      </c>
      <c r="P854" s="16" t="s">
        <v>1905</v>
      </c>
      <c r="Q854" s="91">
        <f>_xlfn.XLOOKUP(H854,Tasques!H:H,Tasques!Q:Q)</f>
        <v>4</v>
      </c>
      <c r="R854" s="6"/>
    </row>
    <row r="855" spans="1:18" ht="19.95" customHeight="1" x14ac:dyDescent="0.3">
      <c r="A855" s="9" t="s">
        <v>61</v>
      </c>
      <c r="B855" s="21" t="s">
        <v>2236</v>
      </c>
      <c r="C855" s="21" t="s">
        <v>2237</v>
      </c>
      <c r="D855" s="21" t="s">
        <v>519</v>
      </c>
      <c r="E855" s="21" t="s">
        <v>1955</v>
      </c>
      <c r="F855" s="21" t="s">
        <v>1956</v>
      </c>
      <c r="G855" s="21" t="s">
        <v>2238</v>
      </c>
      <c r="H855" s="21" t="s">
        <v>2239</v>
      </c>
      <c r="I855" s="21" t="s">
        <v>2240</v>
      </c>
      <c r="J855" s="21" t="s">
        <v>23</v>
      </c>
      <c r="K855" s="21"/>
      <c r="L855" s="21" t="s">
        <v>59</v>
      </c>
      <c r="M855" s="21" t="s">
        <v>145</v>
      </c>
      <c r="N855" s="21" t="s">
        <v>25</v>
      </c>
      <c r="O855" s="21" t="s">
        <v>146</v>
      </c>
      <c r="P855" s="21" t="s">
        <v>1905</v>
      </c>
      <c r="Q855" s="92">
        <f>_xlfn.XLOOKUP(H855,Tasques!H:H,Tasques!Q:Q)</f>
        <v>10</v>
      </c>
      <c r="R855" s="10"/>
    </row>
    <row r="856" spans="1:18" ht="19.95" customHeight="1" x14ac:dyDescent="0.3">
      <c r="A856" s="9" t="s">
        <v>61</v>
      </c>
      <c r="B856" s="21" t="s">
        <v>2236</v>
      </c>
      <c r="C856" s="21" t="s">
        <v>2237</v>
      </c>
      <c r="D856" s="21" t="s">
        <v>519</v>
      </c>
      <c r="E856" s="21" t="s">
        <v>1955</v>
      </c>
      <c r="F856" s="21" t="s">
        <v>1956</v>
      </c>
      <c r="G856" s="21" t="s">
        <v>2238</v>
      </c>
      <c r="H856" s="21" t="s">
        <v>2241</v>
      </c>
      <c r="I856" s="21" t="s">
        <v>2242</v>
      </c>
      <c r="J856" s="21" t="s">
        <v>23</v>
      </c>
      <c r="K856" s="21"/>
      <c r="L856" s="21" t="s">
        <v>59</v>
      </c>
      <c r="M856" s="21" t="s">
        <v>145</v>
      </c>
      <c r="N856" s="21" t="s">
        <v>25</v>
      </c>
      <c r="O856" s="21" t="s">
        <v>146</v>
      </c>
      <c r="P856" s="21" t="s">
        <v>1905</v>
      </c>
      <c r="Q856" s="92">
        <f>_xlfn.XLOOKUP(H856,Tasques!H:H,Tasques!Q:Q)</f>
        <v>10</v>
      </c>
      <c r="R856" s="10"/>
    </row>
    <row r="857" spans="1:18" ht="19.95" customHeight="1" x14ac:dyDescent="0.3">
      <c r="A857" s="9" t="s">
        <v>61</v>
      </c>
      <c r="B857" s="21" t="s">
        <v>2236</v>
      </c>
      <c r="C857" s="21" t="s">
        <v>2237</v>
      </c>
      <c r="D857" s="21" t="s">
        <v>519</v>
      </c>
      <c r="E857" s="21" t="s">
        <v>1908</v>
      </c>
      <c r="F857" s="21" t="s">
        <v>1909</v>
      </c>
      <c r="G857" s="21" t="s">
        <v>2243</v>
      </c>
      <c r="H857" s="21" t="s">
        <v>2244</v>
      </c>
      <c r="I857" s="21" t="s">
        <v>2245</v>
      </c>
      <c r="J857" s="21" t="s">
        <v>23</v>
      </c>
      <c r="K857" s="21"/>
      <c r="L857" s="21" t="s">
        <v>59</v>
      </c>
      <c r="M857" s="21" t="s">
        <v>145</v>
      </c>
      <c r="N857" s="21" t="s">
        <v>25</v>
      </c>
      <c r="O857" s="21" t="s">
        <v>146</v>
      </c>
      <c r="P857" s="21" t="s">
        <v>1905</v>
      </c>
      <c r="Q857" s="92">
        <f>_xlfn.XLOOKUP(H857,Tasques!H:H,Tasques!Q:Q)</f>
        <v>4</v>
      </c>
      <c r="R857" s="10"/>
    </row>
    <row r="858" spans="1:18" ht="19.95" customHeight="1" x14ac:dyDescent="0.3">
      <c r="A858" s="9" t="s">
        <v>61</v>
      </c>
      <c r="B858" s="21" t="s">
        <v>2236</v>
      </c>
      <c r="C858" s="21" t="s">
        <v>2237</v>
      </c>
      <c r="D858" s="21" t="s">
        <v>519</v>
      </c>
      <c r="E858" s="21" t="s">
        <v>1908</v>
      </c>
      <c r="F858" s="21" t="s">
        <v>1909</v>
      </c>
      <c r="G858" s="21" t="s">
        <v>2243</v>
      </c>
      <c r="H858" s="21" t="s">
        <v>2246</v>
      </c>
      <c r="I858" s="21" t="s">
        <v>2247</v>
      </c>
      <c r="J858" s="21" t="s">
        <v>23</v>
      </c>
      <c r="K858" s="21"/>
      <c r="L858" s="21" t="s">
        <v>59</v>
      </c>
      <c r="M858" s="21" t="s">
        <v>145</v>
      </c>
      <c r="N858" s="21" t="s">
        <v>25</v>
      </c>
      <c r="O858" s="21" t="s">
        <v>146</v>
      </c>
      <c r="P858" s="21" t="s">
        <v>1905</v>
      </c>
      <c r="Q858" s="92">
        <f>_xlfn.XLOOKUP(H858,Tasques!H:H,Tasques!Q:Q)</f>
        <v>4</v>
      </c>
      <c r="R858" s="10"/>
    </row>
    <row r="859" spans="1:18" ht="19.95" customHeight="1" x14ac:dyDescent="0.3">
      <c r="A859" s="9" t="s">
        <v>61</v>
      </c>
      <c r="B859" s="21" t="s">
        <v>2236</v>
      </c>
      <c r="C859" s="21" t="s">
        <v>2237</v>
      </c>
      <c r="D859" s="21" t="s">
        <v>519</v>
      </c>
      <c r="E859" s="21" t="s">
        <v>1908</v>
      </c>
      <c r="F859" s="21" t="s">
        <v>1909</v>
      </c>
      <c r="G859" s="21" t="s">
        <v>2243</v>
      </c>
      <c r="H859" s="21" t="s">
        <v>2248</v>
      </c>
      <c r="I859" s="21" t="s">
        <v>2249</v>
      </c>
      <c r="J859" s="21" t="s">
        <v>23</v>
      </c>
      <c r="K859" s="21"/>
      <c r="L859" s="21" t="s">
        <v>59</v>
      </c>
      <c r="M859" s="21" t="s">
        <v>145</v>
      </c>
      <c r="N859" s="21" t="s">
        <v>25</v>
      </c>
      <c r="O859" s="21" t="s">
        <v>146</v>
      </c>
      <c r="P859" s="21" t="s">
        <v>1905</v>
      </c>
      <c r="Q859" s="92">
        <f>_xlfn.XLOOKUP(H859,Tasques!H:H,Tasques!Q:Q)</f>
        <v>4</v>
      </c>
      <c r="R859" s="10"/>
    </row>
    <row r="860" spans="1:18" ht="19.95" customHeight="1" x14ac:dyDescent="0.3">
      <c r="A860" s="9" t="s">
        <v>61</v>
      </c>
      <c r="B860" s="21" t="s">
        <v>2236</v>
      </c>
      <c r="C860" s="21" t="s">
        <v>2237</v>
      </c>
      <c r="D860" s="21" t="s">
        <v>519</v>
      </c>
      <c r="E860" s="21" t="s">
        <v>1982</v>
      </c>
      <c r="F860" s="21" t="s">
        <v>1983</v>
      </c>
      <c r="G860" s="21" t="s">
        <v>2250</v>
      </c>
      <c r="H860" s="21" t="s">
        <v>2251</v>
      </c>
      <c r="I860" s="21" t="s">
        <v>2245</v>
      </c>
      <c r="J860" s="21" t="s">
        <v>23</v>
      </c>
      <c r="K860" s="21"/>
      <c r="L860" s="21" t="s">
        <v>59</v>
      </c>
      <c r="M860" s="21" t="s">
        <v>145</v>
      </c>
      <c r="N860" s="21" t="s">
        <v>25</v>
      </c>
      <c r="O860" s="21" t="s">
        <v>146</v>
      </c>
      <c r="P860" s="21" t="s">
        <v>1905</v>
      </c>
      <c r="Q860" s="92">
        <f>_xlfn.XLOOKUP(H860,Tasques!H:H,Tasques!Q:Q)</f>
        <v>10</v>
      </c>
      <c r="R860" s="10"/>
    </row>
    <row r="861" spans="1:18" ht="19.95" customHeight="1" x14ac:dyDescent="0.3">
      <c r="A861" s="9" t="s">
        <v>61</v>
      </c>
      <c r="B861" s="21" t="s">
        <v>2236</v>
      </c>
      <c r="C861" s="21" t="s">
        <v>2237</v>
      </c>
      <c r="D861" s="21" t="s">
        <v>519</v>
      </c>
      <c r="E861" s="21" t="s">
        <v>1982</v>
      </c>
      <c r="F861" s="21" t="s">
        <v>1983</v>
      </c>
      <c r="G861" s="21" t="s">
        <v>2250</v>
      </c>
      <c r="H861" s="21" t="s">
        <v>2252</v>
      </c>
      <c r="I861" s="21" t="s">
        <v>2253</v>
      </c>
      <c r="J861" s="21" t="s">
        <v>23</v>
      </c>
      <c r="K861" s="21"/>
      <c r="L861" s="21" t="s">
        <v>59</v>
      </c>
      <c r="M861" s="21" t="s">
        <v>145</v>
      </c>
      <c r="N861" s="21" t="s">
        <v>25</v>
      </c>
      <c r="O861" s="21" t="s">
        <v>146</v>
      </c>
      <c r="P861" s="21" t="s">
        <v>1905</v>
      </c>
      <c r="Q861" s="92">
        <f>_xlfn.XLOOKUP(H861,Tasques!H:H,Tasques!Q:Q)</f>
        <v>10</v>
      </c>
      <c r="R861" s="10"/>
    </row>
    <row r="862" spans="1:18" ht="19.95" customHeight="1" x14ac:dyDescent="0.3">
      <c r="A862" s="9" t="s">
        <v>61</v>
      </c>
      <c r="B862" s="21" t="s">
        <v>2236</v>
      </c>
      <c r="C862" s="21" t="s">
        <v>2237</v>
      </c>
      <c r="D862" s="21" t="s">
        <v>519</v>
      </c>
      <c r="E862" s="21" t="s">
        <v>1992</v>
      </c>
      <c r="F862" s="21" t="s">
        <v>1993</v>
      </c>
      <c r="G862" s="21" t="s">
        <v>2254</v>
      </c>
      <c r="H862" s="21" t="s">
        <v>2255</v>
      </c>
      <c r="I862" s="21" t="s">
        <v>2169</v>
      </c>
      <c r="J862" s="21" t="s">
        <v>23</v>
      </c>
      <c r="K862" s="21"/>
      <c r="L862" s="21" t="s">
        <v>59</v>
      </c>
      <c r="M862" s="21" t="s">
        <v>145</v>
      </c>
      <c r="N862" s="21" t="s">
        <v>25</v>
      </c>
      <c r="O862" s="21" t="s">
        <v>146</v>
      </c>
      <c r="P862" s="21" t="s">
        <v>1905</v>
      </c>
      <c r="Q862" s="92">
        <f>_xlfn.XLOOKUP(H862,Tasques!H:H,Tasques!Q:Q)</f>
        <v>10</v>
      </c>
      <c r="R862" s="10"/>
    </row>
    <row r="863" spans="1:18" ht="19.95" customHeight="1" x14ac:dyDescent="0.3">
      <c r="A863" s="9" t="s">
        <v>61</v>
      </c>
      <c r="B863" s="21" t="s">
        <v>2236</v>
      </c>
      <c r="C863" s="21" t="s">
        <v>2237</v>
      </c>
      <c r="D863" s="21" t="s">
        <v>519</v>
      </c>
      <c r="E863" s="21" t="s">
        <v>1992</v>
      </c>
      <c r="F863" s="21" t="s">
        <v>1993</v>
      </c>
      <c r="G863" s="21" t="s">
        <v>2254</v>
      </c>
      <c r="H863" s="21" t="s">
        <v>2256</v>
      </c>
      <c r="I863" s="21" t="s">
        <v>2171</v>
      </c>
      <c r="J863" s="21" t="s">
        <v>23</v>
      </c>
      <c r="K863" s="21"/>
      <c r="L863" s="21" t="s">
        <v>59</v>
      </c>
      <c r="M863" s="21" t="s">
        <v>145</v>
      </c>
      <c r="N863" s="21" t="s">
        <v>25</v>
      </c>
      <c r="O863" s="21" t="s">
        <v>146</v>
      </c>
      <c r="P863" s="21" t="s">
        <v>1905</v>
      </c>
      <c r="Q863" s="92">
        <f>_xlfn.XLOOKUP(H863,Tasques!H:H,Tasques!Q:Q)</f>
        <v>10</v>
      </c>
      <c r="R863" s="10"/>
    </row>
    <row r="864" spans="1:18" ht="19.95" customHeight="1" x14ac:dyDescent="0.3">
      <c r="A864" s="9" t="s">
        <v>61</v>
      </c>
      <c r="B864" s="21" t="s">
        <v>2236</v>
      </c>
      <c r="C864" s="21" t="s">
        <v>2237</v>
      </c>
      <c r="D864" s="21" t="s">
        <v>519</v>
      </c>
      <c r="E864" s="21" t="s">
        <v>1992</v>
      </c>
      <c r="F864" s="21" t="s">
        <v>1993</v>
      </c>
      <c r="G864" s="21" t="s">
        <v>2254</v>
      </c>
      <c r="H864" s="21" t="s">
        <v>2257</v>
      </c>
      <c r="I864" s="21" t="s">
        <v>2258</v>
      </c>
      <c r="J864" s="21" t="s">
        <v>23</v>
      </c>
      <c r="K864" s="21"/>
      <c r="L864" s="21" t="s">
        <v>59</v>
      </c>
      <c r="M864" s="21" t="s">
        <v>145</v>
      </c>
      <c r="N864" s="21" t="s">
        <v>25</v>
      </c>
      <c r="O864" s="21" t="s">
        <v>146</v>
      </c>
      <c r="P864" s="21" t="s">
        <v>1905</v>
      </c>
      <c r="Q864" s="92">
        <f>_xlfn.XLOOKUP(H864,Tasques!H:H,Tasques!Q:Q)</f>
        <v>10</v>
      </c>
      <c r="R864" s="10"/>
    </row>
    <row r="865" spans="1:18" ht="19.95" customHeight="1" x14ac:dyDescent="0.3">
      <c r="A865" s="9" t="s">
        <v>61</v>
      </c>
      <c r="B865" s="21" t="s">
        <v>2236</v>
      </c>
      <c r="C865" s="21" t="s">
        <v>2237</v>
      </c>
      <c r="D865" s="21" t="s">
        <v>519</v>
      </c>
      <c r="E865" s="21" t="s">
        <v>1992</v>
      </c>
      <c r="F865" s="21" t="s">
        <v>1993</v>
      </c>
      <c r="G865" s="21" t="s">
        <v>2254</v>
      </c>
      <c r="H865" s="21" t="s">
        <v>2259</v>
      </c>
      <c r="I865" s="21" t="s">
        <v>2175</v>
      </c>
      <c r="J865" s="21" t="s">
        <v>23</v>
      </c>
      <c r="K865" s="21"/>
      <c r="L865" s="21" t="s">
        <v>59</v>
      </c>
      <c r="M865" s="21" t="s">
        <v>145</v>
      </c>
      <c r="N865" s="21" t="s">
        <v>25</v>
      </c>
      <c r="O865" s="21" t="s">
        <v>146</v>
      </c>
      <c r="P865" s="21" t="s">
        <v>1905</v>
      </c>
      <c r="Q865" s="92">
        <f>_xlfn.XLOOKUP(H865,Tasques!H:H,Tasques!Q:Q)</f>
        <v>10</v>
      </c>
      <c r="R865" s="10"/>
    </row>
    <row r="866" spans="1:18" ht="19.95" customHeight="1" x14ac:dyDescent="0.3">
      <c r="A866" s="9" t="s">
        <v>61</v>
      </c>
      <c r="B866" s="21" t="s">
        <v>2236</v>
      </c>
      <c r="C866" s="21" t="s">
        <v>2237</v>
      </c>
      <c r="D866" s="21" t="s">
        <v>519</v>
      </c>
      <c r="E866" s="21" t="s">
        <v>1992</v>
      </c>
      <c r="F866" s="21" t="s">
        <v>1993</v>
      </c>
      <c r="G866" s="21" t="s">
        <v>2254</v>
      </c>
      <c r="H866" s="21" t="s">
        <v>2260</v>
      </c>
      <c r="I866" s="21" t="s">
        <v>2261</v>
      </c>
      <c r="J866" s="21" t="s">
        <v>23</v>
      </c>
      <c r="K866" s="21"/>
      <c r="L866" s="21" t="s">
        <v>59</v>
      </c>
      <c r="M866" s="21" t="s">
        <v>145</v>
      </c>
      <c r="N866" s="21" t="s">
        <v>25</v>
      </c>
      <c r="O866" s="21" t="s">
        <v>146</v>
      </c>
      <c r="P866" s="21" t="s">
        <v>1905</v>
      </c>
      <c r="Q866" s="92">
        <f>_xlfn.XLOOKUP(H866,Tasques!H:H,Tasques!Q:Q)</f>
        <v>10</v>
      </c>
      <c r="R866" s="10"/>
    </row>
    <row r="867" spans="1:18" ht="19.95" customHeight="1" x14ac:dyDescent="0.3">
      <c r="A867" s="9" t="s">
        <v>61</v>
      </c>
      <c r="B867" s="21" t="s">
        <v>2236</v>
      </c>
      <c r="C867" s="21" t="s">
        <v>2237</v>
      </c>
      <c r="D867" s="21" t="s">
        <v>519</v>
      </c>
      <c r="E867" s="21" t="s">
        <v>1999</v>
      </c>
      <c r="F867" s="21" t="s">
        <v>2000</v>
      </c>
      <c r="G867" s="21" t="s">
        <v>2262</v>
      </c>
      <c r="H867" s="21" t="s">
        <v>2263</v>
      </c>
      <c r="I867" s="21" t="s">
        <v>2169</v>
      </c>
      <c r="J867" s="21" t="s">
        <v>23</v>
      </c>
      <c r="K867" s="21"/>
      <c r="L867" s="21" t="s">
        <v>59</v>
      </c>
      <c r="M867" s="21" t="s">
        <v>145</v>
      </c>
      <c r="N867" s="21" t="s">
        <v>25</v>
      </c>
      <c r="O867" s="21" t="s">
        <v>146</v>
      </c>
      <c r="P867" s="21" t="s">
        <v>1905</v>
      </c>
      <c r="Q867" s="92">
        <f>_xlfn.XLOOKUP(H867,Tasques!H:H,Tasques!Q:Q)</f>
        <v>5</v>
      </c>
      <c r="R867" s="10"/>
    </row>
    <row r="868" spans="1:18" ht="19.95" customHeight="1" x14ac:dyDescent="0.3">
      <c r="A868" s="9" t="s">
        <v>61</v>
      </c>
      <c r="B868" s="21" t="s">
        <v>2236</v>
      </c>
      <c r="C868" s="21" t="s">
        <v>2237</v>
      </c>
      <c r="D868" s="21" t="s">
        <v>519</v>
      </c>
      <c r="E868" s="21" t="s">
        <v>1999</v>
      </c>
      <c r="F868" s="21" t="s">
        <v>2000</v>
      </c>
      <c r="G868" s="21" t="s">
        <v>2262</v>
      </c>
      <c r="H868" s="21" t="s">
        <v>2264</v>
      </c>
      <c r="I868" s="21" t="s">
        <v>2171</v>
      </c>
      <c r="J868" s="21" t="s">
        <v>23</v>
      </c>
      <c r="K868" s="21"/>
      <c r="L868" s="21" t="s">
        <v>59</v>
      </c>
      <c r="M868" s="21" t="s">
        <v>145</v>
      </c>
      <c r="N868" s="21" t="s">
        <v>25</v>
      </c>
      <c r="O868" s="21" t="s">
        <v>146</v>
      </c>
      <c r="P868" s="21" t="s">
        <v>1905</v>
      </c>
      <c r="Q868" s="92">
        <f>_xlfn.XLOOKUP(H868,Tasques!H:H,Tasques!Q:Q)</f>
        <v>5</v>
      </c>
      <c r="R868" s="10"/>
    </row>
    <row r="869" spans="1:18" ht="19.95" customHeight="1" x14ac:dyDescent="0.3">
      <c r="A869" s="9" t="s">
        <v>61</v>
      </c>
      <c r="B869" s="21" t="s">
        <v>2236</v>
      </c>
      <c r="C869" s="21" t="s">
        <v>2237</v>
      </c>
      <c r="D869" s="21" t="s">
        <v>519</v>
      </c>
      <c r="E869" s="21" t="s">
        <v>1999</v>
      </c>
      <c r="F869" s="21" t="s">
        <v>2000</v>
      </c>
      <c r="G869" s="21" t="s">
        <v>2262</v>
      </c>
      <c r="H869" s="21" t="s">
        <v>2265</v>
      </c>
      <c r="I869" s="21" t="s">
        <v>2173</v>
      </c>
      <c r="J869" s="21" t="s">
        <v>23</v>
      </c>
      <c r="K869" s="21"/>
      <c r="L869" s="21" t="s">
        <v>59</v>
      </c>
      <c r="M869" s="21" t="s">
        <v>145</v>
      </c>
      <c r="N869" s="21" t="s">
        <v>25</v>
      </c>
      <c r="O869" s="21" t="s">
        <v>146</v>
      </c>
      <c r="P869" s="21" t="s">
        <v>1905</v>
      </c>
      <c r="Q869" s="92">
        <f>_xlfn.XLOOKUP(H869,Tasques!H:H,Tasques!Q:Q)</f>
        <v>5</v>
      </c>
      <c r="R869" s="10"/>
    </row>
    <row r="870" spans="1:18" ht="19.95" customHeight="1" x14ac:dyDescent="0.3">
      <c r="A870" s="9" t="s">
        <v>61</v>
      </c>
      <c r="B870" s="21" t="s">
        <v>2236</v>
      </c>
      <c r="C870" s="21" t="s">
        <v>2237</v>
      </c>
      <c r="D870" s="21" t="s">
        <v>519</v>
      </c>
      <c r="E870" s="21" t="s">
        <v>1999</v>
      </c>
      <c r="F870" s="21" t="s">
        <v>2000</v>
      </c>
      <c r="G870" s="21" t="s">
        <v>2262</v>
      </c>
      <c r="H870" s="21" t="s">
        <v>2266</v>
      </c>
      <c r="I870" s="21" t="s">
        <v>2175</v>
      </c>
      <c r="J870" s="21" t="s">
        <v>23</v>
      </c>
      <c r="K870" s="21"/>
      <c r="L870" s="21" t="s">
        <v>59</v>
      </c>
      <c r="M870" s="21" t="s">
        <v>145</v>
      </c>
      <c r="N870" s="21" t="s">
        <v>25</v>
      </c>
      <c r="O870" s="21" t="s">
        <v>146</v>
      </c>
      <c r="P870" s="21" t="s">
        <v>1905</v>
      </c>
      <c r="Q870" s="92">
        <f>_xlfn.XLOOKUP(H870,Tasques!H:H,Tasques!Q:Q)</f>
        <v>5</v>
      </c>
      <c r="R870" s="10"/>
    </row>
    <row r="871" spans="1:18" ht="19.95" customHeight="1" x14ac:dyDescent="0.3">
      <c r="A871" s="9" t="s">
        <v>61</v>
      </c>
      <c r="B871" s="21" t="s">
        <v>2236</v>
      </c>
      <c r="C871" s="21" t="s">
        <v>2237</v>
      </c>
      <c r="D871" s="21" t="s">
        <v>519</v>
      </c>
      <c r="E871" s="21" t="s">
        <v>1999</v>
      </c>
      <c r="F871" s="21" t="s">
        <v>2000</v>
      </c>
      <c r="G871" s="21" t="s">
        <v>2262</v>
      </c>
      <c r="H871" s="21" t="s">
        <v>2267</v>
      </c>
      <c r="I871" s="21" t="s">
        <v>2268</v>
      </c>
      <c r="J871" s="21" t="s">
        <v>23</v>
      </c>
      <c r="K871" s="21"/>
      <c r="L871" s="21" t="s">
        <v>59</v>
      </c>
      <c r="M871" s="21" t="s">
        <v>145</v>
      </c>
      <c r="N871" s="21" t="s">
        <v>25</v>
      </c>
      <c r="O871" s="21" t="s">
        <v>146</v>
      </c>
      <c r="P871" s="21" t="s">
        <v>1905</v>
      </c>
      <c r="Q871" s="92">
        <f>_xlfn.XLOOKUP(H871,Tasques!H:H,Tasques!Q:Q)</f>
        <v>5</v>
      </c>
      <c r="R871" s="10"/>
    </row>
    <row r="872" spans="1:18" ht="19.95" customHeight="1" x14ac:dyDescent="0.3">
      <c r="A872" s="9" t="s">
        <v>61</v>
      </c>
      <c r="B872" s="21" t="s">
        <v>2236</v>
      </c>
      <c r="C872" s="21" t="s">
        <v>2237</v>
      </c>
      <c r="D872" s="21" t="s">
        <v>519</v>
      </c>
      <c r="E872" s="21" t="s">
        <v>1999</v>
      </c>
      <c r="F872" s="21" t="s">
        <v>2000</v>
      </c>
      <c r="G872" s="21" t="s">
        <v>2262</v>
      </c>
      <c r="H872" s="21" t="s">
        <v>2269</v>
      </c>
      <c r="I872" s="21" t="s">
        <v>2261</v>
      </c>
      <c r="J872" s="21" t="s">
        <v>23</v>
      </c>
      <c r="K872" s="21"/>
      <c r="L872" s="21" t="s">
        <v>59</v>
      </c>
      <c r="M872" s="21" t="s">
        <v>145</v>
      </c>
      <c r="N872" s="21" t="s">
        <v>25</v>
      </c>
      <c r="O872" s="21" t="s">
        <v>146</v>
      </c>
      <c r="P872" s="21" t="s">
        <v>1905</v>
      </c>
      <c r="Q872" s="92">
        <f>_xlfn.XLOOKUP(H872,Tasques!H:H,Tasques!Q:Q)</f>
        <v>5</v>
      </c>
      <c r="R872" s="10"/>
    </row>
    <row r="873" spans="1:18" ht="19.95" customHeight="1" x14ac:dyDescent="0.3">
      <c r="A873" s="9" t="s">
        <v>61</v>
      </c>
      <c r="B873" s="21" t="s">
        <v>2236</v>
      </c>
      <c r="C873" s="21" t="s">
        <v>2237</v>
      </c>
      <c r="D873" s="21" t="s">
        <v>519</v>
      </c>
      <c r="E873" s="21" t="s">
        <v>2270</v>
      </c>
      <c r="F873" s="21" t="s">
        <v>2271</v>
      </c>
      <c r="G873" s="21" t="s">
        <v>2272</v>
      </c>
      <c r="H873" s="21" t="s">
        <v>2273</v>
      </c>
      <c r="I873" s="21" t="s">
        <v>2274</v>
      </c>
      <c r="J873" s="21" t="s">
        <v>23</v>
      </c>
      <c r="K873" s="21"/>
      <c r="L873" s="21" t="s">
        <v>59</v>
      </c>
      <c r="M873" s="21" t="s">
        <v>145</v>
      </c>
      <c r="N873" s="21" t="s">
        <v>25</v>
      </c>
      <c r="O873" s="21" t="s">
        <v>146</v>
      </c>
      <c r="P873" s="21" t="s">
        <v>1905</v>
      </c>
      <c r="Q873" s="92">
        <f>_xlfn.XLOOKUP(H873,Tasques!H:H,Tasques!Q:Q)</f>
        <v>12</v>
      </c>
      <c r="R873" s="10"/>
    </row>
    <row r="874" spans="1:18" ht="19.95" customHeight="1" x14ac:dyDescent="0.3">
      <c r="A874" s="9" t="s">
        <v>61</v>
      </c>
      <c r="B874" s="21" t="s">
        <v>2236</v>
      </c>
      <c r="C874" s="21" t="s">
        <v>2237</v>
      </c>
      <c r="D874" s="21" t="s">
        <v>519</v>
      </c>
      <c r="E874" s="21" t="s">
        <v>2270</v>
      </c>
      <c r="F874" s="21" t="s">
        <v>2271</v>
      </c>
      <c r="G874" s="21" t="s">
        <v>2272</v>
      </c>
      <c r="H874" s="21" t="s">
        <v>2275</v>
      </c>
      <c r="I874" s="21" t="s">
        <v>2276</v>
      </c>
      <c r="J874" s="21" t="s">
        <v>23</v>
      </c>
      <c r="K874" s="21"/>
      <c r="L874" s="21" t="s">
        <v>59</v>
      </c>
      <c r="M874" s="21" t="s">
        <v>145</v>
      </c>
      <c r="N874" s="21" t="s">
        <v>25</v>
      </c>
      <c r="O874" s="21" t="s">
        <v>146</v>
      </c>
      <c r="P874" s="21" t="s">
        <v>1905</v>
      </c>
      <c r="Q874" s="92">
        <f>_xlfn.XLOOKUP(H874,Tasques!H:H,Tasques!Q:Q)</f>
        <v>12</v>
      </c>
      <c r="R874" s="10"/>
    </row>
    <row r="875" spans="1:18" ht="19.95" customHeight="1" x14ac:dyDescent="0.3">
      <c r="A875" s="9" t="s">
        <v>61</v>
      </c>
      <c r="B875" s="21" t="s">
        <v>2236</v>
      </c>
      <c r="C875" s="21" t="s">
        <v>2237</v>
      </c>
      <c r="D875" s="21" t="s">
        <v>519</v>
      </c>
      <c r="E875" s="21" t="s">
        <v>2270</v>
      </c>
      <c r="F875" s="21" t="s">
        <v>2271</v>
      </c>
      <c r="G875" s="21" t="s">
        <v>2272</v>
      </c>
      <c r="H875" s="21" t="s">
        <v>2277</v>
      </c>
      <c r="I875" s="21" t="s">
        <v>2278</v>
      </c>
      <c r="J875" s="21" t="s">
        <v>23</v>
      </c>
      <c r="K875" s="21"/>
      <c r="L875" s="21" t="s">
        <v>59</v>
      </c>
      <c r="M875" s="21" t="s">
        <v>145</v>
      </c>
      <c r="N875" s="21" t="s">
        <v>25</v>
      </c>
      <c r="O875" s="21" t="s">
        <v>146</v>
      </c>
      <c r="P875" s="21" t="s">
        <v>1905</v>
      </c>
      <c r="Q875" s="92">
        <f>_xlfn.XLOOKUP(H875,Tasques!H:H,Tasques!Q:Q)</f>
        <v>12</v>
      </c>
      <c r="R875" s="10"/>
    </row>
    <row r="876" spans="1:18" ht="19.95" customHeight="1" x14ac:dyDescent="0.3">
      <c r="A876" s="9" t="s">
        <v>61</v>
      </c>
      <c r="B876" s="21" t="s">
        <v>2236</v>
      </c>
      <c r="C876" s="21" t="s">
        <v>2237</v>
      </c>
      <c r="D876" s="21" t="s">
        <v>519</v>
      </c>
      <c r="E876" s="21" t="s">
        <v>2270</v>
      </c>
      <c r="F876" s="21" t="s">
        <v>2271</v>
      </c>
      <c r="G876" s="21" t="s">
        <v>2272</v>
      </c>
      <c r="H876" s="21" t="s">
        <v>2279</v>
      </c>
      <c r="I876" s="21" t="s">
        <v>2280</v>
      </c>
      <c r="J876" s="21" t="s">
        <v>23</v>
      </c>
      <c r="K876" s="21"/>
      <c r="L876" s="21" t="s">
        <v>59</v>
      </c>
      <c r="M876" s="21" t="s">
        <v>145</v>
      </c>
      <c r="N876" s="21" t="s">
        <v>25</v>
      </c>
      <c r="O876" s="21" t="s">
        <v>146</v>
      </c>
      <c r="P876" s="21" t="s">
        <v>1905</v>
      </c>
      <c r="Q876" s="92">
        <f>_xlfn.XLOOKUP(H876,Tasques!H:H,Tasques!Q:Q)</f>
        <v>12</v>
      </c>
      <c r="R876" s="10"/>
    </row>
    <row r="877" spans="1:18" ht="19.95" customHeight="1" x14ac:dyDescent="0.3">
      <c r="A877" s="9" t="s">
        <v>61</v>
      </c>
      <c r="B877" s="21" t="s">
        <v>2236</v>
      </c>
      <c r="C877" s="21" t="s">
        <v>2237</v>
      </c>
      <c r="D877" s="21" t="s">
        <v>519</v>
      </c>
      <c r="E877" s="21" t="s">
        <v>2270</v>
      </c>
      <c r="F877" s="21" t="s">
        <v>2271</v>
      </c>
      <c r="G877" s="21" t="s">
        <v>2272</v>
      </c>
      <c r="H877" s="21" t="s">
        <v>2281</v>
      </c>
      <c r="I877" s="21" t="s">
        <v>2282</v>
      </c>
      <c r="J877" s="21" t="s">
        <v>23</v>
      </c>
      <c r="K877" s="21"/>
      <c r="L877" s="21" t="s">
        <v>59</v>
      </c>
      <c r="M877" s="21" t="s">
        <v>145</v>
      </c>
      <c r="N877" s="21" t="s">
        <v>25</v>
      </c>
      <c r="O877" s="21" t="s">
        <v>146</v>
      </c>
      <c r="P877" s="21" t="s">
        <v>1905</v>
      </c>
      <c r="Q877" s="92">
        <f>_xlfn.XLOOKUP(H877,Tasques!H:H,Tasques!Q:Q)</f>
        <v>12</v>
      </c>
      <c r="R877" s="10"/>
    </row>
    <row r="878" spans="1:18" ht="19.95" customHeight="1" x14ac:dyDescent="0.3">
      <c r="A878" s="9" t="s">
        <v>61</v>
      </c>
      <c r="B878" s="21" t="s">
        <v>2236</v>
      </c>
      <c r="C878" s="21" t="s">
        <v>2237</v>
      </c>
      <c r="D878" s="21" t="s">
        <v>519</v>
      </c>
      <c r="E878" s="21" t="s">
        <v>2018</v>
      </c>
      <c r="F878" s="21" t="s">
        <v>2019</v>
      </c>
      <c r="G878" s="21" t="s">
        <v>2283</v>
      </c>
      <c r="H878" s="21" t="s">
        <v>2284</v>
      </c>
      <c r="I878" s="21" t="s">
        <v>2285</v>
      </c>
      <c r="J878" s="21" t="s">
        <v>23</v>
      </c>
      <c r="K878" s="21"/>
      <c r="L878" s="21" t="s">
        <v>59</v>
      </c>
      <c r="M878" s="21" t="s">
        <v>145</v>
      </c>
      <c r="N878" s="21" t="s">
        <v>25</v>
      </c>
      <c r="O878" s="21" t="s">
        <v>146</v>
      </c>
      <c r="P878" s="21" t="s">
        <v>1905</v>
      </c>
      <c r="Q878" s="92">
        <f>_xlfn.XLOOKUP(H878,Tasques!H:H,Tasques!Q:Q)</f>
        <v>4</v>
      </c>
      <c r="R878" s="10"/>
    </row>
    <row r="879" spans="1:18" ht="19.95" customHeight="1" x14ac:dyDescent="0.3">
      <c r="A879" s="9" t="s">
        <v>61</v>
      </c>
      <c r="B879" s="21" t="s">
        <v>2236</v>
      </c>
      <c r="C879" s="21" t="s">
        <v>2237</v>
      </c>
      <c r="D879" s="21" t="s">
        <v>519</v>
      </c>
      <c r="E879" s="21" t="s">
        <v>2018</v>
      </c>
      <c r="F879" s="21" t="s">
        <v>2019</v>
      </c>
      <c r="G879" s="21" t="s">
        <v>2283</v>
      </c>
      <c r="H879" s="21" t="s">
        <v>2286</v>
      </c>
      <c r="I879" s="21" t="s">
        <v>2287</v>
      </c>
      <c r="J879" s="21" t="s">
        <v>23</v>
      </c>
      <c r="K879" s="21"/>
      <c r="L879" s="21" t="s">
        <v>59</v>
      </c>
      <c r="M879" s="21" t="s">
        <v>145</v>
      </c>
      <c r="N879" s="21" t="s">
        <v>25</v>
      </c>
      <c r="O879" s="21" t="s">
        <v>146</v>
      </c>
      <c r="P879" s="21" t="s">
        <v>1905</v>
      </c>
      <c r="Q879" s="92">
        <f>_xlfn.XLOOKUP(H879,Tasques!H:H,Tasques!Q:Q)</f>
        <v>4</v>
      </c>
      <c r="R879" s="10"/>
    </row>
    <row r="880" spans="1:18" ht="19.95" customHeight="1" x14ac:dyDescent="0.3">
      <c r="A880" s="9" t="s">
        <v>61</v>
      </c>
      <c r="B880" s="21" t="s">
        <v>2236</v>
      </c>
      <c r="C880" s="21" t="s">
        <v>2237</v>
      </c>
      <c r="D880" s="21" t="s">
        <v>519</v>
      </c>
      <c r="E880" s="21" t="s">
        <v>2018</v>
      </c>
      <c r="F880" s="21" t="s">
        <v>2019</v>
      </c>
      <c r="G880" s="21" t="s">
        <v>2283</v>
      </c>
      <c r="H880" s="21" t="s">
        <v>2288</v>
      </c>
      <c r="I880" s="21" t="s">
        <v>2289</v>
      </c>
      <c r="J880" s="21" t="s">
        <v>23</v>
      </c>
      <c r="K880" s="21"/>
      <c r="L880" s="21" t="s">
        <v>59</v>
      </c>
      <c r="M880" s="21" t="s">
        <v>145</v>
      </c>
      <c r="N880" s="21" t="s">
        <v>25</v>
      </c>
      <c r="O880" s="21" t="s">
        <v>146</v>
      </c>
      <c r="P880" s="21" t="s">
        <v>1905</v>
      </c>
      <c r="Q880" s="92">
        <f>_xlfn.XLOOKUP(H880,Tasques!H:H,Tasques!Q:Q)</f>
        <v>4</v>
      </c>
      <c r="R880" s="10"/>
    </row>
    <row r="881" spans="1:18" ht="19.95" customHeight="1" x14ac:dyDescent="0.3">
      <c r="A881" s="9" t="s">
        <v>61</v>
      </c>
      <c r="B881" s="21" t="s">
        <v>2236</v>
      </c>
      <c r="C881" s="21" t="s">
        <v>2237</v>
      </c>
      <c r="D881" s="21" t="s">
        <v>519</v>
      </c>
      <c r="E881" s="21" t="s">
        <v>2018</v>
      </c>
      <c r="F881" s="21" t="s">
        <v>2019</v>
      </c>
      <c r="G881" s="21" t="s">
        <v>2283</v>
      </c>
      <c r="H881" s="21" t="s">
        <v>2290</v>
      </c>
      <c r="I881" s="21" t="s">
        <v>2291</v>
      </c>
      <c r="J881" s="21" t="s">
        <v>23</v>
      </c>
      <c r="K881" s="21"/>
      <c r="L881" s="21" t="s">
        <v>59</v>
      </c>
      <c r="M881" s="21" t="s">
        <v>145</v>
      </c>
      <c r="N881" s="21" t="s">
        <v>25</v>
      </c>
      <c r="O881" s="21" t="s">
        <v>146</v>
      </c>
      <c r="P881" s="21" t="s">
        <v>1905</v>
      </c>
      <c r="Q881" s="92">
        <f>_xlfn.XLOOKUP(H881,Tasques!H:H,Tasques!Q:Q)</f>
        <v>4</v>
      </c>
      <c r="R881" s="10"/>
    </row>
    <row r="882" spans="1:18" ht="19.95" customHeight="1" x14ac:dyDescent="0.3">
      <c r="A882" s="9" t="s">
        <v>61</v>
      </c>
      <c r="B882" s="21" t="s">
        <v>2236</v>
      </c>
      <c r="C882" s="21" t="s">
        <v>2237</v>
      </c>
      <c r="D882" s="21" t="s">
        <v>519</v>
      </c>
      <c r="E882" s="21" t="s">
        <v>2018</v>
      </c>
      <c r="F882" s="21" t="s">
        <v>2019</v>
      </c>
      <c r="G882" s="21" t="s">
        <v>2283</v>
      </c>
      <c r="H882" s="21" t="s">
        <v>2292</v>
      </c>
      <c r="I882" s="21" t="s">
        <v>2293</v>
      </c>
      <c r="J882" s="21" t="s">
        <v>23</v>
      </c>
      <c r="K882" s="21"/>
      <c r="L882" s="21" t="s">
        <v>59</v>
      </c>
      <c r="M882" s="21" t="s">
        <v>145</v>
      </c>
      <c r="N882" s="21" t="s">
        <v>25</v>
      </c>
      <c r="O882" s="21" t="s">
        <v>146</v>
      </c>
      <c r="P882" s="21" t="s">
        <v>1905</v>
      </c>
      <c r="Q882" s="92">
        <f>_xlfn.XLOOKUP(H882,Tasques!H:H,Tasques!Q:Q)</f>
        <v>4</v>
      </c>
      <c r="R882" s="10"/>
    </row>
    <row r="883" spans="1:18" ht="19.95" customHeight="1" x14ac:dyDescent="0.3">
      <c r="A883" s="9" t="s">
        <v>61</v>
      </c>
      <c r="B883" s="21" t="s">
        <v>2236</v>
      </c>
      <c r="C883" s="21" t="s">
        <v>2237</v>
      </c>
      <c r="D883" s="21" t="s">
        <v>519</v>
      </c>
      <c r="E883" s="21" t="s">
        <v>2033</v>
      </c>
      <c r="F883" s="21" t="s">
        <v>2034</v>
      </c>
      <c r="G883" s="21" t="s">
        <v>2294</v>
      </c>
      <c r="H883" s="21" t="s">
        <v>2295</v>
      </c>
      <c r="I883" s="21" t="s">
        <v>2231</v>
      </c>
      <c r="J883" s="21" t="s">
        <v>23</v>
      </c>
      <c r="K883" s="21"/>
      <c r="L883" s="21" t="s">
        <v>59</v>
      </c>
      <c r="M883" s="21" t="s">
        <v>145</v>
      </c>
      <c r="N883" s="21" t="s">
        <v>25</v>
      </c>
      <c r="O883" s="21" t="s">
        <v>146</v>
      </c>
      <c r="P883" s="21" t="s">
        <v>1905</v>
      </c>
      <c r="Q883" s="92">
        <f>_xlfn.XLOOKUP(H883,Tasques!H:H,Tasques!Q:Q)</f>
        <v>4</v>
      </c>
      <c r="R883" s="10"/>
    </row>
    <row r="884" spans="1:18" ht="19.95" customHeight="1" x14ac:dyDescent="0.3">
      <c r="A884" s="9" t="s">
        <v>61</v>
      </c>
      <c r="B884" s="21" t="s">
        <v>2236</v>
      </c>
      <c r="C884" s="21" t="s">
        <v>2237</v>
      </c>
      <c r="D884" s="21" t="s">
        <v>519</v>
      </c>
      <c r="E884" s="21" t="s">
        <v>2033</v>
      </c>
      <c r="F884" s="21" t="s">
        <v>2034</v>
      </c>
      <c r="G884" s="21" t="s">
        <v>2294</v>
      </c>
      <c r="H884" s="21" t="s">
        <v>2296</v>
      </c>
      <c r="I884" s="21" t="s">
        <v>2297</v>
      </c>
      <c r="J884" s="21" t="s">
        <v>23</v>
      </c>
      <c r="K884" s="21"/>
      <c r="L884" s="21" t="s">
        <v>59</v>
      </c>
      <c r="M884" s="21" t="s">
        <v>145</v>
      </c>
      <c r="N884" s="21" t="s">
        <v>25</v>
      </c>
      <c r="O884" s="21" t="s">
        <v>146</v>
      </c>
      <c r="P884" s="21" t="s">
        <v>1905</v>
      </c>
      <c r="Q884" s="92">
        <f>_xlfn.XLOOKUP(H884,Tasques!H:H,Tasques!Q:Q)</f>
        <v>4</v>
      </c>
      <c r="R884" s="10"/>
    </row>
    <row r="885" spans="1:18" ht="19.95" customHeight="1" x14ac:dyDescent="0.3">
      <c r="A885" s="9" t="s">
        <v>61</v>
      </c>
      <c r="B885" s="21" t="s">
        <v>2236</v>
      </c>
      <c r="C885" s="21" t="s">
        <v>2237</v>
      </c>
      <c r="D885" s="21" t="s">
        <v>519</v>
      </c>
      <c r="E885" s="21" t="s">
        <v>2033</v>
      </c>
      <c r="F885" s="21" t="s">
        <v>2034</v>
      </c>
      <c r="G885" s="21" t="s">
        <v>2294</v>
      </c>
      <c r="H885" s="21" t="s">
        <v>2298</v>
      </c>
      <c r="I885" s="21" t="s">
        <v>2233</v>
      </c>
      <c r="J885" s="21" t="s">
        <v>23</v>
      </c>
      <c r="K885" s="21"/>
      <c r="L885" s="21" t="s">
        <v>59</v>
      </c>
      <c r="M885" s="21" t="s">
        <v>145</v>
      </c>
      <c r="N885" s="21" t="s">
        <v>25</v>
      </c>
      <c r="O885" s="21" t="s">
        <v>146</v>
      </c>
      <c r="P885" s="21" t="s">
        <v>1905</v>
      </c>
      <c r="Q885" s="92">
        <f>_xlfn.XLOOKUP(H885,Tasques!H:H,Tasques!Q:Q)</f>
        <v>4</v>
      </c>
      <c r="R885" s="10"/>
    </row>
    <row r="886" spans="1:18" ht="19.95" customHeight="1" x14ac:dyDescent="0.3">
      <c r="A886" s="9" t="s">
        <v>61</v>
      </c>
      <c r="B886" s="21" t="s">
        <v>2236</v>
      </c>
      <c r="C886" s="21" t="s">
        <v>2237</v>
      </c>
      <c r="D886" s="21" t="s">
        <v>519</v>
      </c>
      <c r="E886" s="21" t="s">
        <v>2033</v>
      </c>
      <c r="F886" s="21" t="s">
        <v>2034</v>
      </c>
      <c r="G886" s="21" t="s">
        <v>2294</v>
      </c>
      <c r="H886" s="21" t="s">
        <v>2299</v>
      </c>
      <c r="I886" s="21" t="s">
        <v>2235</v>
      </c>
      <c r="J886" s="21" t="s">
        <v>23</v>
      </c>
      <c r="K886" s="21"/>
      <c r="L886" s="21" t="s">
        <v>59</v>
      </c>
      <c r="M886" s="21" t="s">
        <v>145</v>
      </c>
      <c r="N886" s="21" t="s">
        <v>25</v>
      </c>
      <c r="O886" s="21" t="s">
        <v>146</v>
      </c>
      <c r="P886" s="21" t="s">
        <v>1905</v>
      </c>
      <c r="Q886" s="92">
        <f>_xlfn.XLOOKUP(H886,Tasques!H:H,Tasques!Q:Q)</f>
        <v>4</v>
      </c>
      <c r="R886" s="10"/>
    </row>
    <row r="887" spans="1:18" ht="19.95" customHeight="1" x14ac:dyDescent="0.3">
      <c r="A887" s="9" t="s">
        <v>61</v>
      </c>
      <c r="B887" s="21" t="s">
        <v>2236</v>
      </c>
      <c r="C887" s="21" t="s">
        <v>2237</v>
      </c>
      <c r="D887" s="21" t="s">
        <v>519</v>
      </c>
      <c r="E887" s="21" t="s">
        <v>2040</v>
      </c>
      <c r="F887" s="21" t="s">
        <v>2041</v>
      </c>
      <c r="G887" s="21" t="s">
        <v>2300</v>
      </c>
      <c r="H887" s="21" t="s">
        <v>2301</v>
      </c>
      <c r="I887" s="21" t="s">
        <v>2302</v>
      </c>
      <c r="J887" s="21" t="s">
        <v>23</v>
      </c>
      <c r="K887" s="21"/>
      <c r="L887" s="21" t="s">
        <v>59</v>
      </c>
      <c r="M887" s="21" t="s">
        <v>145</v>
      </c>
      <c r="N887" s="21" t="s">
        <v>25</v>
      </c>
      <c r="O887" s="21" t="s">
        <v>146</v>
      </c>
      <c r="P887" s="21" t="s">
        <v>1905</v>
      </c>
      <c r="Q887" s="92">
        <f>_xlfn.XLOOKUP(H887,Tasques!H:H,Tasques!Q:Q)</f>
        <v>5</v>
      </c>
      <c r="R887" s="10"/>
    </row>
    <row r="888" spans="1:18" ht="19.95" customHeight="1" x14ac:dyDescent="0.3">
      <c r="A888" s="9" t="s">
        <v>61</v>
      </c>
      <c r="B888" s="21" t="s">
        <v>2236</v>
      </c>
      <c r="C888" s="21" t="s">
        <v>2237</v>
      </c>
      <c r="D888" s="21" t="s">
        <v>519</v>
      </c>
      <c r="E888" s="21" t="s">
        <v>2040</v>
      </c>
      <c r="F888" s="21" t="s">
        <v>2041</v>
      </c>
      <c r="G888" s="21" t="s">
        <v>2300</v>
      </c>
      <c r="H888" s="21" t="s">
        <v>2303</v>
      </c>
      <c r="I888" s="21" t="s">
        <v>2304</v>
      </c>
      <c r="J888" s="21" t="s">
        <v>23</v>
      </c>
      <c r="K888" s="21"/>
      <c r="L888" s="21" t="s">
        <v>59</v>
      </c>
      <c r="M888" s="21" t="s">
        <v>145</v>
      </c>
      <c r="N888" s="21" t="s">
        <v>25</v>
      </c>
      <c r="O888" s="21" t="s">
        <v>146</v>
      </c>
      <c r="P888" s="21" t="s">
        <v>1905</v>
      </c>
      <c r="Q888" s="92">
        <f>_xlfn.XLOOKUP(H888,Tasques!H:H,Tasques!Q:Q)</f>
        <v>5</v>
      </c>
      <c r="R888" s="10"/>
    </row>
    <row r="889" spans="1:18" ht="19.95" customHeight="1" x14ac:dyDescent="0.3">
      <c r="A889" s="9" t="s">
        <v>61</v>
      </c>
      <c r="B889" s="21" t="s">
        <v>2236</v>
      </c>
      <c r="C889" s="21" t="s">
        <v>2237</v>
      </c>
      <c r="D889" s="21" t="s">
        <v>519</v>
      </c>
      <c r="E889" s="21" t="s">
        <v>2040</v>
      </c>
      <c r="F889" s="21" t="s">
        <v>2041</v>
      </c>
      <c r="G889" s="21" t="s">
        <v>2300</v>
      </c>
      <c r="H889" s="21" t="s">
        <v>2305</v>
      </c>
      <c r="I889" s="21" t="s">
        <v>2306</v>
      </c>
      <c r="J889" s="21" t="s">
        <v>23</v>
      </c>
      <c r="K889" s="21"/>
      <c r="L889" s="21" t="s">
        <v>59</v>
      </c>
      <c r="M889" s="21" t="s">
        <v>145</v>
      </c>
      <c r="N889" s="21" t="s">
        <v>25</v>
      </c>
      <c r="O889" s="21" t="s">
        <v>146</v>
      </c>
      <c r="P889" s="21" t="s">
        <v>1905</v>
      </c>
      <c r="Q889" s="92">
        <f>_xlfn.XLOOKUP(H889,Tasques!H:H,Tasques!Q:Q)</f>
        <v>5</v>
      </c>
      <c r="R889" s="10"/>
    </row>
    <row r="890" spans="1:18" ht="19.95" customHeight="1" x14ac:dyDescent="0.3">
      <c r="A890" s="9" t="s">
        <v>61</v>
      </c>
      <c r="B890" s="21" t="s">
        <v>2236</v>
      </c>
      <c r="C890" s="21" t="s">
        <v>2237</v>
      </c>
      <c r="D890" s="21" t="s">
        <v>519</v>
      </c>
      <c r="E890" s="21" t="s">
        <v>2040</v>
      </c>
      <c r="F890" s="21" t="s">
        <v>2041</v>
      </c>
      <c r="G890" s="21" t="s">
        <v>2300</v>
      </c>
      <c r="H890" s="21" t="s">
        <v>2307</v>
      </c>
      <c r="I890" s="21" t="s">
        <v>2308</v>
      </c>
      <c r="J890" s="21" t="s">
        <v>23</v>
      </c>
      <c r="K890" s="21"/>
      <c r="L890" s="21" t="s">
        <v>59</v>
      </c>
      <c r="M890" s="21" t="s">
        <v>145</v>
      </c>
      <c r="N890" s="21" t="s">
        <v>25</v>
      </c>
      <c r="O890" s="21" t="s">
        <v>146</v>
      </c>
      <c r="P890" s="21" t="s">
        <v>1905</v>
      </c>
      <c r="Q890" s="92">
        <f>_xlfn.XLOOKUP(H890,Tasques!H:H,Tasques!Q:Q)</f>
        <v>5</v>
      </c>
      <c r="R890" s="10"/>
    </row>
    <row r="891" spans="1:18" ht="19.95" customHeight="1" x14ac:dyDescent="0.3">
      <c r="A891" s="9" t="s">
        <v>61</v>
      </c>
      <c r="B891" s="21" t="s">
        <v>2236</v>
      </c>
      <c r="C891" s="21" t="s">
        <v>2237</v>
      </c>
      <c r="D891" s="21" t="s">
        <v>519</v>
      </c>
      <c r="E891" s="21" t="s">
        <v>2211</v>
      </c>
      <c r="F891" s="21" t="s">
        <v>2212</v>
      </c>
      <c r="G891" s="21" t="s">
        <v>2309</v>
      </c>
      <c r="H891" s="21" t="s">
        <v>2310</v>
      </c>
      <c r="I891" s="21" t="s">
        <v>2311</v>
      </c>
      <c r="J891" s="21" t="s">
        <v>23</v>
      </c>
      <c r="K891" s="21"/>
      <c r="L891" s="21" t="s">
        <v>59</v>
      </c>
      <c r="M891" s="21" t="s">
        <v>145</v>
      </c>
      <c r="N891" s="21" t="s">
        <v>25</v>
      </c>
      <c r="O891" s="21" t="s">
        <v>146</v>
      </c>
      <c r="P891" s="21" t="s">
        <v>1905</v>
      </c>
      <c r="Q891" s="92">
        <f>_xlfn.XLOOKUP(H891,Tasques!H:H,Tasques!Q:Q)</f>
        <v>5</v>
      </c>
      <c r="R891" s="10"/>
    </row>
    <row r="892" spans="1:18" ht="19.95" customHeight="1" x14ac:dyDescent="0.3">
      <c r="A892" s="9" t="s">
        <v>61</v>
      </c>
      <c r="B892" s="21" t="s">
        <v>2236</v>
      </c>
      <c r="C892" s="21" t="s">
        <v>2237</v>
      </c>
      <c r="D892" s="21" t="s">
        <v>519</v>
      </c>
      <c r="E892" s="21" t="s">
        <v>2211</v>
      </c>
      <c r="F892" s="21" t="s">
        <v>2212</v>
      </c>
      <c r="G892" s="21" t="s">
        <v>2309</v>
      </c>
      <c r="H892" s="21" t="s">
        <v>2312</v>
      </c>
      <c r="I892" s="21" t="s">
        <v>2171</v>
      </c>
      <c r="J892" s="21" t="s">
        <v>23</v>
      </c>
      <c r="K892" s="21"/>
      <c r="L892" s="21" t="s">
        <v>59</v>
      </c>
      <c r="M892" s="21" t="s">
        <v>145</v>
      </c>
      <c r="N892" s="21" t="s">
        <v>25</v>
      </c>
      <c r="O892" s="21" t="s">
        <v>146</v>
      </c>
      <c r="P892" s="21" t="s">
        <v>1905</v>
      </c>
      <c r="Q892" s="92">
        <f>_xlfn.XLOOKUP(H892,Tasques!H:H,Tasques!Q:Q)</f>
        <v>5</v>
      </c>
      <c r="R892" s="10"/>
    </row>
    <row r="893" spans="1:18" ht="19.95" customHeight="1" x14ac:dyDescent="0.3">
      <c r="A893" s="9" t="s">
        <v>61</v>
      </c>
      <c r="B893" s="21" t="s">
        <v>2236</v>
      </c>
      <c r="C893" s="21" t="s">
        <v>2237</v>
      </c>
      <c r="D893" s="21" t="s">
        <v>519</v>
      </c>
      <c r="E893" s="21" t="s">
        <v>2211</v>
      </c>
      <c r="F893" s="21" t="s">
        <v>2212</v>
      </c>
      <c r="G893" s="21" t="s">
        <v>2309</v>
      </c>
      <c r="H893" s="21" t="s">
        <v>2313</v>
      </c>
      <c r="I893" s="21" t="s">
        <v>2173</v>
      </c>
      <c r="J893" s="21" t="s">
        <v>23</v>
      </c>
      <c r="K893" s="21"/>
      <c r="L893" s="21" t="s">
        <v>59</v>
      </c>
      <c r="M893" s="21" t="s">
        <v>145</v>
      </c>
      <c r="N893" s="21" t="s">
        <v>25</v>
      </c>
      <c r="O893" s="21" t="s">
        <v>146</v>
      </c>
      <c r="P893" s="21" t="s">
        <v>1905</v>
      </c>
      <c r="Q893" s="92">
        <f>_xlfn.XLOOKUP(H893,Tasques!H:H,Tasques!Q:Q)</f>
        <v>5</v>
      </c>
      <c r="R893" s="10"/>
    </row>
    <row r="894" spans="1:18" ht="19.95" customHeight="1" x14ac:dyDescent="0.3">
      <c r="A894" s="9" t="s">
        <v>61</v>
      </c>
      <c r="B894" s="21" t="s">
        <v>2236</v>
      </c>
      <c r="C894" s="21" t="s">
        <v>2237</v>
      </c>
      <c r="D894" s="21" t="s">
        <v>519</v>
      </c>
      <c r="E894" s="21" t="s">
        <v>2211</v>
      </c>
      <c r="F894" s="21" t="s">
        <v>2212</v>
      </c>
      <c r="G894" s="21" t="s">
        <v>2309</v>
      </c>
      <c r="H894" s="21" t="s">
        <v>2314</v>
      </c>
      <c r="I894" s="21" t="s">
        <v>2175</v>
      </c>
      <c r="J894" s="21" t="s">
        <v>23</v>
      </c>
      <c r="K894" s="21"/>
      <c r="L894" s="21" t="s">
        <v>59</v>
      </c>
      <c r="M894" s="21" t="s">
        <v>145</v>
      </c>
      <c r="N894" s="21" t="s">
        <v>25</v>
      </c>
      <c r="O894" s="21" t="s">
        <v>146</v>
      </c>
      <c r="P894" s="21" t="s">
        <v>1905</v>
      </c>
      <c r="Q894" s="92">
        <f>_xlfn.XLOOKUP(H894,Tasques!H:H,Tasques!Q:Q)</f>
        <v>5</v>
      </c>
      <c r="R894" s="10"/>
    </row>
    <row r="895" spans="1:18" ht="19.95" customHeight="1" x14ac:dyDescent="0.3">
      <c r="A895" s="9" t="s">
        <v>61</v>
      </c>
      <c r="B895" s="21" t="s">
        <v>2236</v>
      </c>
      <c r="C895" s="21" t="s">
        <v>2237</v>
      </c>
      <c r="D895" s="21" t="s">
        <v>519</v>
      </c>
      <c r="E895" s="21" t="s">
        <v>2211</v>
      </c>
      <c r="F895" s="21" t="s">
        <v>2212</v>
      </c>
      <c r="G895" s="21" t="s">
        <v>2309</v>
      </c>
      <c r="H895" s="21" t="s">
        <v>2315</v>
      </c>
      <c r="I895" s="21" t="s">
        <v>2268</v>
      </c>
      <c r="J895" s="21" t="s">
        <v>23</v>
      </c>
      <c r="K895" s="21"/>
      <c r="L895" s="21" t="s">
        <v>59</v>
      </c>
      <c r="M895" s="21" t="s">
        <v>145</v>
      </c>
      <c r="N895" s="21" t="s">
        <v>25</v>
      </c>
      <c r="O895" s="21" t="s">
        <v>146</v>
      </c>
      <c r="P895" s="21" t="s">
        <v>1905</v>
      </c>
      <c r="Q895" s="92">
        <f>_xlfn.XLOOKUP(H895,Tasques!H:H,Tasques!Q:Q)</f>
        <v>5</v>
      </c>
      <c r="R895" s="10"/>
    </row>
    <row r="896" spans="1:18" ht="19.95" customHeight="1" x14ac:dyDescent="0.3">
      <c r="A896" s="9" t="s">
        <v>61</v>
      </c>
      <c r="B896" s="21" t="s">
        <v>2236</v>
      </c>
      <c r="C896" s="21" t="s">
        <v>2237</v>
      </c>
      <c r="D896" s="21" t="s">
        <v>519</v>
      </c>
      <c r="E896" s="21" t="s">
        <v>2316</v>
      </c>
      <c r="F896" s="21" t="s">
        <v>2317</v>
      </c>
      <c r="G896" s="21" t="s">
        <v>2318</v>
      </c>
      <c r="H896" s="21" t="s">
        <v>2319</v>
      </c>
      <c r="I896" s="21" t="s">
        <v>2169</v>
      </c>
      <c r="J896" s="21" t="s">
        <v>23</v>
      </c>
      <c r="K896" s="21"/>
      <c r="L896" s="21" t="s">
        <v>59</v>
      </c>
      <c r="M896" s="21" t="s">
        <v>145</v>
      </c>
      <c r="N896" s="21" t="s">
        <v>25</v>
      </c>
      <c r="O896" s="21" t="s">
        <v>146</v>
      </c>
      <c r="P896" s="21" t="s">
        <v>1905</v>
      </c>
      <c r="Q896" s="92">
        <f>_xlfn.XLOOKUP(H896,Tasques!H:H,Tasques!Q:Q)</f>
        <v>7</v>
      </c>
      <c r="R896" s="10"/>
    </row>
    <row r="897" spans="1:18" ht="19.95" customHeight="1" x14ac:dyDescent="0.3">
      <c r="A897" s="9" t="s">
        <v>61</v>
      </c>
      <c r="B897" s="21" t="s">
        <v>2236</v>
      </c>
      <c r="C897" s="21" t="s">
        <v>2237</v>
      </c>
      <c r="D897" s="21" t="s">
        <v>519</v>
      </c>
      <c r="E897" s="21" t="s">
        <v>2316</v>
      </c>
      <c r="F897" s="21" t="s">
        <v>2317</v>
      </c>
      <c r="G897" s="21" t="s">
        <v>2318</v>
      </c>
      <c r="H897" s="21" t="s">
        <v>2320</v>
      </c>
      <c r="I897" s="21" t="s">
        <v>2171</v>
      </c>
      <c r="J897" s="21" t="s">
        <v>23</v>
      </c>
      <c r="K897" s="21"/>
      <c r="L897" s="21" t="s">
        <v>59</v>
      </c>
      <c r="M897" s="21" t="s">
        <v>145</v>
      </c>
      <c r="N897" s="21" t="s">
        <v>25</v>
      </c>
      <c r="O897" s="21" t="s">
        <v>146</v>
      </c>
      <c r="P897" s="21" t="s">
        <v>1905</v>
      </c>
      <c r="Q897" s="92">
        <f>_xlfn.XLOOKUP(H897,Tasques!H:H,Tasques!Q:Q)</f>
        <v>7</v>
      </c>
      <c r="R897" s="10"/>
    </row>
    <row r="898" spans="1:18" ht="19.95" customHeight="1" x14ac:dyDescent="0.3">
      <c r="A898" s="9" t="s">
        <v>61</v>
      </c>
      <c r="B898" s="21" t="s">
        <v>2236</v>
      </c>
      <c r="C898" s="21" t="s">
        <v>2237</v>
      </c>
      <c r="D898" s="21" t="s">
        <v>519</v>
      </c>
      <c r="E898" s="21" t="s">
        <v>2316</v>
      </c>
      <c r="F898" s="21" t="s">
        <v>2317</v>
      </c>
      <c r="G898" s="21" t="s">
        <v>2318</v>
      </c>
      <c r="H898" s="21" t="s">
        <v>2321</v>
      </c>
      <c r="I898" s="21" t="s">
        <v>2322</v>
      </c>
      <c r="J898" s="21" t="s">
        <v>23</v>
      </c>
      <c r="K898" s="21"/>
      <c r="L898" s="21" t="s">
        <v>59</v>
      </c>
      <c r="M898" s="21" t="s">
        <v>145</v>
      </c>
      <c r="N898" s="21" t="s">
        <v>25</v>
      </c>
      <c r="O898" s="21" t="s">
        <v>146</v>
      </c>
      <c r="P898" s="21" t="s">
        <v>1905</v>
      </c>
      <c r="Q898" s="92">
        <f>_xlfn.XLOOKUP(H898,Tasques!H:H,Tasques!Q:Q)</f>
        <v>7</v>
      </c>
      <c r="R898" s="10"/>
    </row>
    <row r="899" spans="1:18" ht="19.95" customHeight="1" x14ac:dyDescent="0.3">
      <c r="A899" s="9" t="s">
        <v>61</v>
      </c>
      <c r="B899" s="21" t="s">
        <v>2236</v>
      </c>
      <c r="C899" s="21" t="s">
        <v>2237</v>
      </c>
      <c r="D899" s="21" t="s">
        <v>519</v>
      </c>
      <c r="E899" s="21" t="s">
        <v>2316</v>
      </c>
      <c r="F899" s="21" t="s">
        <v>2317</v>
      </c>
      <c r="G899" s="21" t="s">
        <v>2318</v>
      </c>
      <c r="H899" s="21" t="s">
        <v>2323</v>
      </c>
      <c r="I899" s="21" t="s">
        <v>2173</v>
      </c>
      <c r="J899" s="21" t="s">
        <v>23</v>
      </c>
      <c r="K899" s="21"/>
      <c r="L899" s="21" t="s">
        <v>59</v>
      </c>
      <c r="M899" s="21" t="s">
        <v>145</v>
      </c>
      <c r="N899" s="21" t="s">
        <v>25</v>
      </c>
      <c r="O899" s="21" t="s">
        <v>146</v>
      </c>
      <c r="P899" s="21" t="s">
        <v>1905</v>
      </c>
      <c r="Q899" s="92">
        <f>_xlfn.XLOOKUP(H899,Tasques!H:H,Tasques!Q:Q)</f>
        <v>7</v>
      </c>
      <c r="R899" s="10"/>
    </row>
    <row r="900" spans="1:18" ht="19.95" customHeight="1" x14ac:dyDescent="0.3">
      <c r="A900" s="9" t="s">
        <v>61</v>
      </c>
      <c r="B900" s="21" t="s">
        <v>2236</v>
      </c>
      <c r="C900" s="21" t="s">
        <v>2237</v>
      </c>
      <c r="D900" s="21" t="s">
        <v>519</v>
      </c>
      <c r="E900" s="21" t="s">
        <v>2054</v>
      </c>
      <c r="F900" s="21" t="s">
        <v>2055</v>
      </c>
      <c r="G900" s="21" t="s">
        <v>2324</v>
      </c>
      <c r="H900" s="21" t="s">
        <v>2325</v>
      </c>
      <c r="I900" s="21" t="s">
        <v>2326</v>
      </c>
      <c r="J900" s="21" t="s">
        <v>23</v>
      </c>
      <c r="K900" s="21"/>
      <c r="L900" s="21" t="s">
        <v>59</v>
      </c>
      <c r="M900" s="21" t="s">
        <v>145</v>
      </c>
      <c r="N900" s="21" t="s">
        <v>25</v>
      </c>
      <c r="O900" s="21" t="s">
        <v>146</v>
      </c>
      <c r="P900" s="21" t="s">
        <v>1905</v>
      </c>
      <c r="Q900" s="92">
        <f>_xlfn.XLOOKUP(H900,Tasques!H:H,Tasques!Q:Q)</f>
        <v>5</v>
      </c>
      <c r="R900" s="10"/>
    </row>
    <row r="901" spans="1:18" ht="19.95" customHeight="1" x14ac:dyDescent="0.3">
      <c r="A901" s="9" t="s">
        <v>61</v>
      </c>
      <c r="B901" s="21" t="s">
        <v>2236</v>
      </c>
      <c r="C901" s="21" t="s">
        <v>2237</v>
      </c>
      <c r="D901" s="21" t="s">
        <v>519</v>
      </c>
      <c r="E901" s="21" t="s">
        <v>2054</v>
      </c>
      <c r="F901" s="21" t="s">
        <v>2055</v>
      </c>
      <c r="G901" s="21" t="s">
        <v>2324</v>
      </c>
      <c r="H901" s="21" t="s">
        <v>2327</v>
      </c>
      <c r="I901" s="21" t="s">
        <v>2328</v>
      </c>
      <c r="J901" s="21" t="s">
        <v>23</v>
      </c>
      <c r="K901" s="21"/>
      <c r="L901" s="21" t="s">
        <v>59</v>
      </c>
      <c r="M901" s="21" t="s">
        <v>145</v>
      </c>
      <c r="N901" s="21" t="s">
        <v>25</v>
      </c>
      <c r="O901" s="21" t="s">
        <v>146</v>
      </c>
      <c r="P901" s="21" t="s">
        <v>1905</v>
      </c>
      <c r="Q901" s="92">
        <f>_xlfn.XLOOKUP(H901,Tasques!H:H,Tasques!Q:Q)</f>
        <v>5</v>
      </c>
      <c r="R901" s="10"/>
    </row>
    <row r="902" spans="1:18" ht="19.95" customHeight="1" x14ac:dyDescent="0.3">
      <c r="A902" s="9" t="s">
        <v>61</v>
      </c>
      <c r="B902" s="21" t="s">
        <v>2236</v>
      </c>
      <c r="C902" s="21" t="s">
        <v>2237</v>
      </c>
      <c r="D902" s="21" t="s">
        <v>519</v>
      </c>
      <c r="E902" s="21" t="s">
        <v>2054</v>
      </c>
      <c r="F902" s="21" t="s">
        <v>2055</v>
      </c>
      <c r="G902" s="21" t="s">
        <v>2324</v>
      </c>
      <c r="H902" s="21" t="s">
        <v>2329</v>
      </c>
      <c r="I902" s="21" t="s">
        <v>2330</v>
      </c>
      <c r="J902" s="21" t="s">
        <v>23</v>
      </c>
      <c r="K902" s="21"/>
      <c r="L902" s="21" t="s">
        <v>59</v>
      </c>
      <c r="M902" s="21" t="s">
        <v>145</v>
      </c>
      <c r="N902" s="21" t="s">
        <v>25</v>
      </c>
      <c r="O902" s="21" t="s">
        <v>146</v>
      </c>
      <c r="P902" s="21" t="s">
        <v>1905</v>
      </c>
      <c r="Q902" s="92">
        <f>_xlfn.XLOOKUP(H902,Tasques!H:H,Tasques!Q:Q)</f>
        <v>5</v>
      </c>
      <c r="R902" s="10"/>
    </row>
    <row r="903" spans="1:18" ht="19.95" customHeight="1" x14ac:dyDescent="0.3">
      <c r="A903" s="9" t="s">
        <v>61</v>
      </c>
      <c r="B903" s="21" t="s">
        <v>2236</v>
      </c>
      <c r="C903" s="21" t="s">
        <v>2237</v>
      </c>
      <c r="D903" s="21" t="s">
        <v>519</v>
      </c>
      <c r="E903" s="21" t="s">
        <v>2054</v>
      </c>
      <c r="F903" s="21" t="s">
        <v>2055</v>
      </c>
      <c r="G903" s="21" t="s">
        <v>2324</v>
      </c>
      <c r="H903" s="21" t="s">
        <v>2331</v>
      </c>
      <c r="I903" s="21" t="s">
        <v>2332</v>
      </c>
      <c r="J903" s="21" t="s">
        <v>23</v>
      </c>
      <c r="K903" s="21"/>
      <c r="L903" s="21" t="s">
        <v>59</v>
      </c>
      <c r="M903" s="21" t="s">
        <v>145</v>
      </c>
      <c r="N903" s="21" t="s">
        <v>25</v>
      </c>
      <c r="O903" s="21" t="s">
        <v>146</v>
      </c>
      <c r="P903" s="21" t="s">
        <v>1905</v>
      </c>
      <c r="Q903" s="92">
        <f>_xlfn.XLOOKUP(H903,Tasques!H:H,Tasques!Q:Q)</f>
        <v>5</v>
      </c>
      <c r="R903" s="10"/>
    </row>
    <row r="904" spans="1:18" ht="19.95" customHeight="1" x14ac:dyDescent="0.3">
      <c r="A904" s="9" t="s">
        <v>61</v>
      </c>
      <c r="B904" s="21" t="s">
        <v>2236</v>
      </c>
      <c r="C904" s="21" t="s">
        <v>2237</v>
      </c>
      <c r="D904" s="21" t="s">
        <v>519</v>
      </c>
      <c r="E904" s="21" t="s">
        <v>2333</v>
      </c>
      <c r="F904" s="21" t="s">
        <v>2334</v>
      </c>
      <c r="G904" s="21" t="s">
        <v>2335</v>
      </c>
      <c r="H904" s="21" t="s">
        <v>2336</v>
      </c>
      <c r="I904" s="21" t="s">
        <v>2337</v>
      </c>
      <c r="J904" s="21" t="s">
        <v>23</v>
      </c>
      <c r="K904" s="21"/>
      <c r="L904" s="21" t="s">
        <v>59</v>
      </c>
      <c r="M904" s="21" t="s">
        <v>145</v>
      </c>
      <c r="N904" s="21" t="s">
        <v>25</v>
      </c>
      <c r="O904" s="21" t="s">
        <v>146</v>
      </c>
      <c r="P904" s="21" t="s">
        <v>1905</v>
      </c>
      <c r="Q904" s="92">
        <f>_xlfn.XLOOKUP(H904,Tasques!H:H,Tasques!Q:Q)</f>
        <v>2</v>
      </c>
      <c r="R904" s="10"/>
    </row>
    <row r="905" spans="1:18" ht="19.95" customHeight="1" x14ac:dyDescent="0.3">
      <c r="A905" s="9" t="s">
        <v>61</v>
      </c>
      <c r="B905" s="21" t="s">
        <v>2236</v>
      </c>
      <c r="C905" s="21" t="s">
        <v>2237</v>
      </c>
      <c r="D905" s="21" t="s">
        <v>519</v>
      </c>
      <c r="E905" s="21" t="s">
        <v>2061</v>
      </c>
      <c r="F905" s="21" t="s">
        <v>2062</v>
      </c>
      <c r="G905" s="21" t="s">
        <v>2338</v>
      </c>
      <c r="H905" s="21" t="s">
        <v>2339</v>
      </c>
      <c r="I905" s="21" t="s">
        <v>2340</v>
      </c>
      <c r="J905" s="21" t="s">
        <v>23</v>
      </c>
      <c r="K905" s="21"/>
      <c r="L905" s="21" t="s">
        <v>59</v>
      </c>
      <c r="M905" s="21" t="s">
        <v>145</v>
      </c>
      <c r="N905" s="21" t="s">
        <v>25</v>
      </c>
      <c r="O905" s="21" t="s">
        <v>146</v>
      </c>
      <c r="P905" s="21" t="s">
        <v>1905</v>
      </c>
      <c r="Q905" s="92">
        <f>_xlfn.XLOOKUP(H905,Tasques!H:H,Tasques!Q:Q)</f>
        <v>4</v>
      </c>
      <c r="R905" s="10"/>
    </row>
    <row r="906" spans="1:18" ht="19.95" customHeight="1" x14ac:dyDescent="0.3">
      <c r="A906" s="9" t="s">
        <v>61</v>
      </c>
      <c r="B906" s="21" t="s">
        <v>2236</v>
      </c>
      <c r="C906" s="21" t="s">
        <v>2237</v>
      </c>
      <c r="D906" s="21" t="s">
        <v>519</v>
      </c>
      <c r="E906" s="21" t="s">
        <v>2070</v>
      </c>
      <c r="F906" s="21" t="s">
        <v>2071</v>
      </c>
      <c r="G906" s="21" t="s">
        <v>2341</v>
      </c>
      <c r="H906" s="21" t="s">
        <v>2342</v>
      </c>
      <c r="I906" s="21" t="s">
        <v>2169</v>
      </c>
      <c r="J906" s="21" t="s">
        <v>23</v>
      </c>
      <c r="K906" s="21"/>
      <c r="L906" s="21" t="s">
        <v>59</v>
      </c>
      <c r="M906" s="21" t="s">
        <v>145</v>
      </c>
      <c r="N906" s="21" t="s">
        <v>25</v>
      </c>
      <c r="O906" s="21" t="s">
        <v>146</v>
      </c>
      <c r="P906" s="21" t="s">
        <v>1905</v>
      </c>
      <c r="Q906" s="92">
        <f>_xlfn.XLOOKUP(H906,Tasques!H:H,Tasques!Q:Q)</f>
        <v>15</v>
      </c>
      <c r="R906" s="10"/>
    </row>
    <row r="907" spans="1:18" ht="19.95" customHeight="1" x14ac:dyDescent="0.3">
      <c r="A907" s="9" t="s">
        <v>61</v>
      </c>
      <c r="B907" s="21" t="s">
        <v>2236</v>
      </c>
      <c r="C907" s="21" t="s">
        <v>2237</v>
      </c>
      <c r="D907" s="21" t="s">
        <v>519</v>
      </c>
      <c r="E907" s="21" t="s">
        <v>2070</v>
      </c>
      <c r="F907" s="21" t="s">
        <v>2071</v>
      </c>
      <c r="G907" s="21" t="s">
        <v>2341</v>
      </c>
      <c r="H907" s="21" t="s">
        <v>2343</v>
      </c>
      <c r="I907" s="21" t="s">
        <v>2171</v>
      </c>
      <c r="J907" s="21" t="s">
        <v>23</v>
      </c>
      <c r="K907" s="21"/>
      <c r="L907" s="21" t="s">
        <v>59</v>
      </c>
      <c r="M907" s="21" t="s">
        <v>145</v>
      </c>
      <c r="N907" s="21" t="s">
        <v>25</v>
      </c>
      <c r="O907" s="21" t="s">
        <v>146</v>
      </c>
      <c r="P907" s="21" t="s">
        <v>1905</v>
      </c>
      <c r="Q907" s="92">
        <f>_xlfn.XLOOKUP(H907,Tasques!H:H,Tasques!Q:Q)</f>
        <v>15</v>
      </c>
      <c r="R907" s="10"/>
    </row>
    <row r="908" spans="1:18" ht="19.95" customHeight="1" x14ac:dyDescent="0.3">
      <c r="A908" s="9" t="s">
        <v>61</v>
      </c>
      <c r="B908" s="21" t="s">
        <v>2236</v>
      </c>
      <c r="C908" s="21" t="s">
        <v>2237</v>
      </c>
      <c r="D908" s="21" t="s">
        <v>519</v>
      </c>
      <c r="E908" s="21" t="s">
        <v>2070</v>
      </c>
      <c r="F908" s="21" t="s">
        <v>2071</v>
      </c>
      <c r="G908" s="21" t="s">
        <v>2341</v>
      </c>
      <c r="H908" s="21" t="s">
        <v>2344</v>
      </c>
      <c r="I908" s="21" t="s">
        <v>2173</v>
      </c>
      <c r="J908" s="21" t="s">
        <v>23</v>
      </c>
      <c r="K908" s="21"/>
      <c r="L908" s="21" t="s">
        <v>59</v>
      </c>
      <c r="M908" s="21" t="s">
        <v>145</v>
      </c>
      <c r="N908" s="21" t="s">
        <v>25</v>
      </c>
      <c r="O908" s="21" t="s">
        <v>146</v>
      </c>
      <c r="P908" s="21" t="s">
        <v>1905</v>
      </c>
      <c r="Q908" s="92">
        <f>_xlfn.XLOOKUP(H908,Tasques!H:H,Tasques!Q:Q)</f>
        <v>15</v>
      </c>
      <c r="R908" s="10"/>
    </row>
    <row r="909" spans="1:18" ht="19.95" customHeight="1" x14ac:dyDescent="0.3">
      <c r="A909" s="9" t="s">
        <v>61</v>
      </c>
      <c r="B909" s="21" t="s">
        <v>2236</v>
      </c>
      <c r="C909" s="21" t="s">
        <v>2237</v>
      </c>
      <c r="D909" s="21" t="s">
        <v>519</v>
      </c>
      <c r="E909" s="21" t="s">
        <v>2070</v>
      </c>
      <c r="F909" s="21" t="s">
        <v>2071</v>
      </c>
      <c r="G909" s="21" t="s">
        <v>2341</v>
      </c>
      <c r="H909" s="21" t="s">
        <v>2345</v>
      </c>
      <c r="I909" s="21" t="s">
        <v>2175</v>
      </c>
      <c r="J909" s="21" t="s">
        <v>23</v>
      </c>
      <c r="K909" s="21"/>
      <c r="L909" s="21" t="s">
        <v>59</v>
      </c>
      <c r="M909" s="21" t="s">
        <v>145</v>
      </c>
      <c r="N909" s="21" t="s">
        <v>25</v>
      </c>
      <c r="O909" s="21" t="s">
        <v>146</v>
      </c>
      <c r="P909" s="21" t="s">
        <v>1905</v>
      </c>
      <c r="Q909" s="92">
        <f>_xlfn.XLOOKUP(H909,Tasques!H:H,Tasques!Q:Q)</f>
        <v>15</v>
      </c>
      <c r="R909" s="10"/>
    </row>
    <row r="910" spans="1:18" ht="19.95" customHeight="1" x14ac:dyDescent="0.3">
      <c r="A910" s="9" t="s">
        <v>61</v>
      </c>
      <c r="B910" s="21" t="s">
        <v>2236</v>
      </c>
      <c r="C910" s="21" t="s">
        <v>2237</v>
      </c>
      <c r="D910" s="21" t="s">
        <v>519</v>
      </c>
      <c r="E910" s="21" t="s">
        <v>2079</v>
      </c>
      <c r="F910" s="21" t="s">
        <v>2080</v>
      </c>
      <c r="G910" s="21" t="s">
        <v>2346</v>
      </c>
      <c r="H910" s="21" t="s">
        <v>2347</v>
      </c>
      <c r="I910" s="21" t="s">
        <v>2169</v>
      </c>
      <c r="J910" s="21" t="s">
        <v>23</v>
      </c>
      <c r="K910" s="21"/>
      <c r="L910" s="21" t="s">
        <v>59</v>
      </c>
      <c r="M910" s="21" t="s">
        <v>145</v>
      </c>
      <c r="N910" s="21" t="s">
        <v>25</v>
      </c>
      <c r="O910" s="21" t="s">
        <v>146</v>
      </c>
      <c r="P910" s="21" t="s">
        <v>1905</v>
      </c>
      <c r="Q910" s="92">
        <f>_xlfn.XLOOKUP(H910,Tasques!H:H,Tasques!Q:Q)</f>
        <v>7</v>
      </c>
      <c r="R910" s="10"/>
    </row>
    <row r="911" spans="1:18" ht="19.95" customHeight="1" x14ac:dyDescent="0.3">
      <c r="A911" s="9" t="s">
        <v>61</v>
      </c>
      <c r="B911" s="21" t="s">
        <v>2236</v>
      </c>
      <c r="C911" s="21" t="s">
        <v>2237</v>
      </c>
      <c r="D911" s="21" t="s">
        <v>519</v>
      </c>
      <c r="E911" s="21" t="s">
        <v>2079</v>
      </c>
      <c r="F911" s="21" t="s">
        <v>2080</v>
      </c>
      <c r="G911" s="21" t="s">
        <v>2346</v>
      </c>
      <c r="H911" s="21" t="s">
        <v>2348</v>
      </c>
      <c r="I911" s="21" t="s">
        <v>2171</v>
      </c>
      <c r="J911" s="21" t="s">
        <v>23</v>
      </c>
      <c r="K911" s="21"/>
      <c r="L911" s="21" t="s">
        <v>59</v>
      </c>
      <c r="M911" s="21" t="s">
        <v>145</v>
      </c>
      <c r="N911" s="21" t="s">
        <v>25</v>
      </c>
      <c r="O911" s="21" t="s">
        <v>146</v>
      </c>
      <c r="P911" s="21" t="s">
        <v>1905</v>
      </c>
      <c r="Q911" s="92">
        <f>_xlfn.XLOOKUP(H911,Tasques!H:H,Tasques!Q:Q)</f>
        <v>7</v>
      </c>
      <c r="R911" s="10"/>
    </row>
    <row r="912" spans="1:18" ht="19.95" customHeight="1" x14ac:dyDescent="0.3">
      <c r="A912" s="9" t="s">
        <v>61</v>
      </c>
      <c r="B912" s="21" t="s">
        <v>2236</v>
      </c>
      <c r="C912" s="21" t="s">
        <v>2237</v>
      </c>
      <c r="D912" s="21" t="s">
        <v>519</v>
      </c>
      <c r="E912" s="21" t="s">
        <v>2079</v>
      </c>
      <c r="F912" s="21" t="s">
        <v>2080</v>
      </c>
      <c r="G912" s="21" t="s">
        <v>2346</v>
      </c>
      <c r="H912" s="21" t="s">
        <v>2349</v>
      </c>
      <c r="I912" s="21" t="s">
        <v>2173</v>
      </c>
      <c r="J912" s="21" t="s">
        <v>23</v>
      </c>
      <c r="K912" s="21"/>
      <c r="L912" s="21" t="s">
        <v>59</v>
      </c>
      <c r="M912" s="21" t="s">
        <v>145</v>
      </c>
      <c r="N912" s="21" t="s">
        <v>25</v>
      </c>
      <c r="O912" s="21" t="s">
        <v>146</v>
      </c>
      <c r="P912" s="21" t="s">
        <v>1905</v>
      </c>
      <c r="Q912" s="92">
        <f>_xlfn.XLOOKUP(H912,Tasques!H:H,Tasques!Q:Q)</f>
        <v>7</v>
      </c>
      <c r="R912" s="10"/>
    </row>
    <row r="913" spans="1:18" ht="19.95" customHeight="1" x14ac:dyDescent="0.3">
      <c r="A913" s="9" t="s">
        <v>61</v>
      </c>
      <c r="B913" s="21" t="s">
        <v>2236</v>
      </c>
      <c r="C913" s="21" t="s">
        <v>2237</v>
      </c>
      <c r="D913" s="21" t="s">
        <v>519</v>
      </c>
      <c r="E913" s="21" t="s">
        <v>2079</v>
      </c>
      <c r="F913" s="21" t="s">
        <v>2080</v>
      </c>
      <c r="G913" s="21" t="s">
        <v>2346</v>
      </c>
      <c r="H913" s="21" t="s">
        <v>2350</v>
      </c>
      <c r="I913" s="21" t="s">
        <v>2175</v>
      </c>
      <c r="J913" s="21" t="s">
        <v>23</v>
      </c>
      <c r="K913" s="21"/>
      <c r="L913" s="21" t="s">
        <v>59</v>
      </c>
      <c r="M913" s="21" t="s">
        <v>145</v>
      </c>
      <c r="N913" s="21" t="s">
        <v>25</v>
      </c>
      <c r="O913" s="21" t="s">
        <v>146</v>
      </c>
      <c r="P913" s="21" t="s">
        <v>1905</v>
      </c>
      <c r="Q913" s="92">
        <f>_xlfn.XLOOKUP(H913,Tasques!H:H,Tasques!Q:Q)</f>
        <v>7</v>
      </c>
      <c r="R913" s="10"/>
    </row>
    <row r="914" spans="1:18" ht="19.95" customHeight="1" x14ac:dyDescent="0.3">
      <c r="A914" s="3" t="s">
        <v>61</v>
      </c>
      <c r="B914" s="16" t="s">
        <v>2351</v>
      </c>
      <c r="C914" s="16" t="s">
        <v>2352</v>
      </c>
      <c r="D914" s="16" t="s">
        <v>519</v>
      </c>
      <c r="E914" s="16" t="s">
        <v>2353</v>
      </c>
      <c r="F914" s="16" t="s">
        <v>2354</v>
      </c>
      <c r="G914" s="16" t="s">
        <v>2355</v>
      </c>
      <c r="H914" s="16" t="s">
        <v>2356</v>
      </c>
      <c r="I914" s="16" t="s">
        <v>2357</v>
      </c>
      <c r="J914" s="16" t="s">
        <v>23</v>
      </c>
      <c r="K914" s="16"/>
      <c r="L914" s="16" t="s">
        <v>317</v>
      </c>
      <c r="M914" s="16" t="s">
        <v>145</v>
      </c>
      <c r="N914" s="16" t="s">
        <v>25</v>
      </c>
      <c r="O914" s="16" t="s">
        <v>146</v>
      </c>
      <c r="P914" s="16" t="s">
        <v>1905</v>
      </c>
      <c r="Q914" s="91">
        <f>_xlfn.XLOOKUP(H914,Tasques!H:H,Tasques!Q:Q)</f>
        <v>8</v>
      </c>
      <c r="R914" s="6"/>
    </row>
    <row r="915" spans="1:18" ht="19.95" customHeight="1" x14ac:dyDescent="0.3">
      <c r="A915" s="3" t="s">
        <v>61</v>
      </c>
      <c r="B915" s="16" t="s">
        <v>2351</v>
      </c>
      <c r="C915" s="16" t="s">
        <v>2352</v>
      </c>
      <c r="D915" s="16" t="s">
        <v>519</v>
      </c>
      <c r="E915" s="16" t="s">
        <v>2353</v>
      </c>
      <c r="F915" s="16" t="s">
        <v>2354</v>
      </c>
      <c r="G915" s="16" t="s">
        <v>2355</v>
      </c>
      <c r="H915" s="16" t="s">
        <v>2358</v>
      </c>
      <c r="I915" s="16" t="s">
        <v>2359</v>
      </c>
      <c r="J915" s="16" t="s">
        <v>23</v>
      </c>
      <c r="K915" s="16"/>
      <c r="L915" s="16" t="s">
        <v>317</v>
      </c>
      <c r="M915" s="16" t="s">
        <v>145</v>
      </c>
      <c r="N915" s="16" t="s">
        <v>25</v>
      </c>
      <c r="O915" s="16" t="s">
        <v>146</v>
      </c>
      <c r="P915" s="16" t="s">
        <v>1905</v>
      </c>
      <c r="Q915" s="91">
        <f>_xlfn.XLOOKUP(H915,Tasques!H:H,Tasques!Q:Q)</f>
        <v>8</v>
      </c>
      <c r="R915" s="6"/>
    </row>
    <row r="916" spans="1:18" ht="19.95" customHeight="1" x14ac:dyDescent="0.3">
      <c r="A916" s="3" t="s">
        <v>61</v>
      </c>
      <c r="B916" s="16" t="s">
        <v>2351</v>
      </c>
      <c r="C916" s="16" t="s">
        <v>2352</v>
      </c>
      <c r="D916" s="16" t="s">
        <v>519</v>
      </c>
      <c r="E916" s="16" t="s">
        <v>2353</v>
      </c>
      <c r="F916" s="16" t="s">
        <v>2354</v>
      </c>
      <c r="G916" s="16" t="s">
        <v>2355</v>
      </c>
      <c r="H916" s="16" t="s">
        <v>2360</v>
      </c>
      <c r="I916" s="16" t="s">
        <v>2361</v>
      </c>
      <c r="J916" s="16" t="s">
        <v>23</v>
      </c>
      <c r="K916" s="16"/>
      <c r="L916" s="16" t="s">
        <v>317</v>
      </c>
      <c r="M916" s="16" t="s">
        <v>145</v>
      </c>
      <c r="N916" s="16" t="s">
        <v>25</v>
      </c>
      <c r="O916" s="16" t="s">
        <v>146</v>
      </c>
      <c r="P916" s="16" t="s">
        <v>1905</v>
      </c>
      <c r="Q916" s="91">
        <f>_xlfn.XLOOKUP(H916,Tasques!H:H,Tasques!Q:Q)</f>
        <v>8</v>
      </c>
      <c r="R916" s="6"/>
    </row>
    <row r="917" spans="1:18" ht="19.95" customHeight="1" x14ac:dyDescent="0.3">
      <c r="A917" s="3" t="s">
        <v>61</v>
      </c>
      <c r="B917" s="16" t="s">
        <v>2351</v>
      </c>
      <c r="C917" s="16" t="s">
        <v>2352</v>
      </c>
      <c r="D917" s="16" t="s">
        <v>519</v>
      </c>
      <c r="E917" s="16" t="s">
        <v>2353</v>
      </c>
      <c r="F917" s="16" t="s">
        <v>2354</v>
      </c>
      <c r="G917" s="16" t="s">
        <v>2355</v>
      </c>
      <c r="H917" s="16" t="s">
        <v>2362</v>
      </c>
      <c r="I917" s="16" t="s">
        <v>2363</v>
      </c>
      <c r="J917" s="16" t="s">
        <v>23</v>
      </c>
      <c r="K917" s="16"/>
      <c r="L917" s="16" t="s">
        <v>317</v>
      </c>
      <c r="M917" s="16" t="s">
        <v>145</v>
      </c>
      <c r="N917" s="16" t="s">
        <v>25</v>
      </c>
      <c r="O917" s="16" t="s">
        <v>146</v>
      </c>
      <c r="P917" s="16" t="s">
        <v>1905</v>
      </c>
      <c r="Q917" s="91">
        <f>_xlfn.XLOOKUP(H917,Tasques!H:H,Tasques!Q:Q)</f>
        <v>8</v>
      </c>
      <c r="R917" s="6"/>
    </row>
    <row r="918" spans="1:18" ht="19.95" customHeight="1" x14ac:dyDescent="0.3">
      <c r="A918" s="3" t="s">
        <v>61</v>
      </c>
      <c r="B918" s="16" t="s">
        <v>2351</v>
      </c>
      <c r="C918" s="16" t="s">
        <v>2352</v>
      </c>
      <c r="D918" s="16" t="s">
        <v>519</v>
      </c>
      <c r="E918" s="16" t="s">
        <v>2093</v>
      </c>
      <c r="F918" s="16" t="s">
        <v>2094</v>
      </c>
      <c r="G918" s="16" t="s">
        <v>2364</v>
      </c>
      <c r="H918" s="16" t="s">
        <v>2365</v>
      </c>
      <c r="I918" s="16" t="s">
        <v>2366</v>
      </c>
      <c r="J918" s="16" t="s">
        <v>23</v>
      </c>
      <c r="K918" s="16"/>
      <c r="L918" s="16" t="s">
        <v>317</v>
      </c>
      <c r="M918" s="16" t="s">
        <v>145</v>
      </c>
      <c r="N918" s="16" t="s">
        <v>25</v>
      </c>
      <c r="O918" s="16" t="s">
        <v>146</v>
      </c>
      <c r="P918" s="16" t="s">
        <v>1905</v>
      </c>
      <c r="Q918" s="91">
        <f>_xlfn.XLOOKUP(H918,Tasques!H:H,Tasques!Q:Q)</f>
        <v>15</v>
      </c>
      <c r="R918" s="6"/>
    </row>
    <row r="919" spans="1:18" ht="19.95" customHeight="1" x14ac:dyDescent="0.3">
      <c r="A919" s="3" t="s">
        <v>61</v>
      </c>
      <c r="B919" s="16" t="s">
        <v>2351</v>
      </c>
      <c r="C919" s="16" t="s">
        <v>2352</v>
      </c>
      <c r="D919" s="16" t="s">
        <v>519</v>
      </c>
      <c r="E919" s="16" t="s">
        <v>2093</v>
      </c>
      <c r="F919" s="16" t="s">
        <v>2094</v>
      </c>
      <c r="G919" s="16" t="s">
        <v>2364</v>
      </c>
      <c r="H919" s="16" t="s">
        <v>2367</v>
      </c>
      <c r="I919" s="16" t="s">
        <v>2368</v>
      </c>
      <c r="J919" s="16" t="s">
        <v>23</v>
      </c>
      <c r="K919" s="16"/>
      <c r="L919" s="16" t="s">
        <v>317</v>
      </c>
      <c r="M919" s="16" t="s">
        <v>145</v>
      </c>
      <c r="N919" s="16" t="s">
        <v>25</v>
      </c>
      <c r="O919" s="16" t="s">
        <v>146</v>
      </c>
      <c r="P919" s="16" t="s">
        <v>1905</v>
      </c>
      <c r="Q919" s="91">
        <f>_xlfn.XLOOKUP(H919,Tasques!H:H,Tasques!Q:Q)</f>
        <v>15</v>
      </c>
      <c r="R919" s="6"/>
    </row>
    <row r="920" spans="1:18" ht="19.95" customHeight="1" x14ac:dyDescent="0.3">
      <c r="A920" s="3" t="s">
        <v>61</v>
      </c>
      <c r="B920" s="16" t="s">
        <v>2351</v>
      </c>
      <c r="C920" s="16" t="s">
        <v>2352</v>
      </c>
      <c r="D920" s="16" t="s">
        <v>519</v>
      </c>
      <c r="E920" s="16" t="s">
        <v>2093</v>
      </c>
      <c r="F920" s="16" t="s">
        <v>2094</v>
      </c>
      <c r="G920" s="16" t="s">
        <v>2364</v>
      </c>
      <c r="H920" s="16" t="s">
        <v>2369</v>
      </c>
      <c r="I920" s="16" t="s">
        <v>2370</v>
      </c>
      <c r="J920" s="16" t="s">
        <v>23</v>
      </c>
      <c r="K920" s="16"/>
      <c r="L920" s="16" t="s">
        <v>317</v>
      </c>
      <c r="M920" s="16" t="s">
        <v>145</v>
      </c>
      <c r="N920" s="16" t="s">
        <v>25</v>
      </c>
      <c r="O920" s="16" t="s">
        <v>146</v>
      </c>
      <c r="P920" s="16" t="s">
        <v>1905</v>
      </c>
      <c r="Q920" s="91">
        <f>_xlfn.XLOOKUP(H920,Tasques!H:H,Tasques!Q:Q)</f>
        <v>15</v>
      </c>
      <c r="R920" s="6"/>
    </row>
    <row r="921" spans="1:18" ht="19.95" customHeight="1" x14ac:dyDescent="0.3">
      <c r="A921" s="3" t="s">
        <v>61</v>
      </c>
      <c r="B921" s="16" t="s">
        <v>2351</v>
      </c>
      <c r="C921" s="16" t="s">
        <v>2352</v>
      </c>
      <c r="D921" s="16" t="s">
        <v>519</v>
      </c>
      <c r="E921" s="16" t="s">
        <v>2371</v>
      </c>
      <c r="F921" s="16" t="s">
        <v>2372</v>
      </c>
      <c r="G921" s="16" t="s">
        <v>2373</v>
      </c>
      <c r="H921" s="16" t="s">
        <v>2374</v>
      </c>
      <c r="I921" s="16" t="s">
        <v>2357</v>
      </c>
      <c r="J921" s="16" t="s">
        <v>23</v>
      </c>
      <c r="K921" s="16"/>
      <c r="L921" s="16" t="s">
        <v>317</v>
      </c>
      <c r="M921" s="16" t="s">
        <v>145</v>
      </c>
      <c r="N921" s="16" t="s">
        <v>25</v>
      </c>
      <c r="O921" s="16" t="s">
        <v>146</v>
      </c>
      <c r="P921" s="16" t="s">
        <v>1905</v>
      </c>
      <c r="Q921" s="91">
        <f>_xlfn.XLOOKUP(H921,Tasques!H:H,Tasques!Q:Q)</f>
        <v>5</v>
      </c>
      <c r="R921" s="6"/>
    </row>
    <row r="922" spans="1:18" ht="19.95" customHeight="1" x14ac:dyDescent="0.3">
      <c r="A922" s="3" t="s">
        <v>61</v>
      </c>
      <c r="B922" s="16" t="s">
        <v>2351</v>
      </c>
      <c r="C922" s="16" t="s">
        <v>2352</v>
      </c>
      <c r="D922" s="16" t="s">
        <v>519</v>
      </c>
      <c r="E922" s="16" t="s">
        <v>2371</v>
      </c>
      <c r="F922" s="16" t="s">
        <v>2372</v>
      </c>
      <c r="G922" s="16" t="s">
        <v>2373</v>
      </c>
      <c r="H922" s="16" t="s">
        <v>2375</v>
      </c>
      <c r="I922" s="16" t="s">
        <v>2359</v>
      </c>
      <c r="J922" s="16" t="s">
        <v>23</v>
      </c>
      <c r="K922" s="16"/>
      <c r="L922" s="16" t="s">
        <v>317</v>
      </c>
      <c r="M922" s="16" t="s">
        <v>145</v>
      </c>
      <c r="N922" s="16" t="s">
        <v>25</v>
      </c>
      <c r="O922" s="16" t="s">
        <v>146</v>
      </c>
      <c r="P922" s="16" t="s">
        <v>1905</v>
      </c>
      <c r="Q922" s="91">
        <f>_xlfn.XLOOKUP(H922,Tasques!H:H,Tasques!Q:Q)</f>
        <v>5</v>
      </c>
      <c r="R922" s="6"/>
    </row>
    <row r="923" spans="1:18" ht="19.95" customHeight="1" x14ac:dyDescent="0.3">
      <c r="A923" s="3" t="s">
        <v>61</v>
      </c>
      <c r="B923" s="16" t="s">
        <v>2351</v>
      </c>
      <c r="C923" s="16" t="s">
        <v>2352</v>
      </c>
      <c r="D923" s="16" t="s">
        <v>519</v>
      </c>
      <c r="E923" s="16" t="s">
        <v>2371</v>
      </c>
      <c r="F923" s="16" t="s">
        <v>2372</v>
      </c>
      <c r="G923" s="16" t="s">
        <v>2373</v>
      </c>
      <c r="H923" s="16" t="s">
        <v>2376</v>
      </c>
      <c r="I923" s="16" t="s">
        <v>2377</v>
      </c>
      <c r="J923" s="16" t="s">
        <v>23</v>
      </c>
      <c r="K923" s="16"/>
      <c r="L923" s="16" t="s">
        <v>317</v>
      </c>
      <c r="M923" s="16" t="s">
        <v>145</v>
      </c>
      <c r="N923" s="16" t="s">
        <v>25</v>
      </c>
      <c r="O923" s="16" t="s">
        <v>146</v>
      </c>
      <c r="P923" s="16" t="s">
        <v>1905</v>
      </c>
      <c r="Q923" s="91">
        <f>_xlfn.XLOOKUP(H923,Tasques!H:H,Tasques!Q:Q)</f>
        <v>5</v>
      </c>
      <c r="R923" s="6"/>
    </row>
    <row r="924" spans="1:18" ht="19.95" customHeight="1" x14ac:dyDescent="0.3">
      <c r="A924" s="3" t="s">
        <v>61</v>
      </c>
      <c r="B924" s="16" t="s">
        <v>2351</v>
      </c>
      <c r="C924" s="16" t="s">
        <v>2352</v>
      </c>
      <c r="D924" s="16" t="s">
        <v>519</v>
      </c>
      <c r="E924" s="16" t="s">
        <v>2100</v>
      </c>
      <c r="F924" s="16" t="s">
        <v>2101</v>
      </c>
      <c r="G924" s="16" t="s">
        <v>2378</v>
      </c>
      <c r="H924" s="16" t="s">
        <v>2379</v>
      </c>
      <c r="I924" s="16" t="s">
        <v>2380</v>
      </c>
      <c r="J924" s="16" t="s">
        <v>23</v>
      </c>
      <c r="K924" s="16"/>
      <c r="L924" s="16" t="s">
        <v>317</v>
      </c>
      <c r="M924" s="16" t="s">
        <v>145</v>
      </c>
      <c r="N924" s="16" t="s">
        <v>25</v>
      </c>
      <c r="O924" s="16" t="s">
        <v>146</v>
      </c>
      <c r="P924" s="16" t="s">
        <v>1905</v>
      </c>
      <c r="Q924" s="91">
        <f>_xlfn.XLOOKUP(H924,Tasques!H:H,Tasques!Q:Q)</f>
        <v>4</v>
      </c>
      <c r="R924" s="6"/>
    </row>
    <row r="925" spans="1:18" ht="19.95" customHeight="1" x14ac:dyDescent="0.3">
      <c r="A925" s="3" t="s">
        <v>61</v>
      </c>
      <c r="B925" s="16" t="s">
        <v>2351</v>
      </c>
      <c r="C925" s="16" t="s">
        <v>2352</v>
      </c>
      <c r="D925" s="16" t="s">
        <v>519</v>
      </c>
      <c r="E925" s="16" t="s">
        <v>2100</v>
      </c>
      <c r="F925" s="16" t="s">
        <v>2101</v>
      </c>
      <c r="G925" s="16" t="s">
        <v>2378</v>
      </c>
      <c r="H925" s="16" t="s">
        <v>2381</v>
      </c>
      <c r="I925" s="16" t="s">
        <v>2382</v>
      </c>
      <c r="J925" s="16" t="s">
        <v>23</v>
      </c>
      <c r="K925" s="16"/>
      <c r="L925" s="16" t="s">
        <v>317</v>
      </c>
      <c r="M925" s="16" t="s">
        <v>145</v>
      </c>
      <c r="N925" s="16" t="s">
        <v>25</v>
      </c>
      <c r="O925" s="16" t="s">
        <v>146</v>
      </c>
      <c r="P925" s="16" t="s">
        <v>1905</v>
      </c>
      <c r="Q925" s="91">
        <f>_xlfn.XLOOKUP(H925,Tasques!H:H,Tasques!Q:Q)</f>
        <v>4</v>
      </c>
      <c r="R925" s="6"/>
    </row>
    <row r="926" spans="1:18" ht="19.95" customHeight="1" x14ac:dyDescent="0.3">
      <c r="A926" s="3" t="s">
        <v>61</v>
      </c>
      <c r="B926" s="16" t="s">
        <v>2351</v>
      </c>
      <c r="C926" s="16" t="s">
        <v>2352</v>
      </c>
      <c r="D926" s="16" t="s">
        <v>519</v>
      </c>
      <c r="E926" s="16" t="s">
        <v>2383</v>
      </c>
      <c r="F926" s="16" t="s">
        <v>2384</v>
      </c>
      <c r="G926" s="16" t="s">
        <v>2385</v>
      </c>
      <c r="H926" s="16" t="s">
        <v>2386</v>
      </c>
      <c r="I926" s="16" t="s">
        <v>2387</v>
      </c>
      <c r="J926" s="16" t="s">
        <v>23</v>
      </c>
      <c r="K926" s="16"/>
      <c r="L926" s="16" t="s">
        <v>317</v>
      </c>
      <c r="M926" s="16" t="s">
        <v>145</v>
      </c>
      <c r="N926" s="16" t="s">
        <v>25</v>
      </c>
      <c r="O926" s="16" t="s">
        <v>146</v>
      </c>
      <c r="P926" s="16" t="s">
        <v>1905</v>
      </c>
      <c r="Q926" s="91">
        <f>_xlfn.XLOOKUP(H926,Tasques!H:H,Tasques!Q:Q)</f>
        <v>12</v>
      </c>
      <c r="R926" s="6"/>
    </row>
    <row r="927" spans="1:18" ht="19.95" customHeight="1" x14ac:dyDescent="0.3">
      <c r="A927" s="3" t="s">
        <v>61</v>
      </c>
      <c r="B927" s="16" t="s">
        <v>2351</v>
      </c>
      <c r="C927" s="16" t="s">
        <v>2352</v>
      </c>
      <c r="D927" s="16" t="s">
        <v>519</v>
      </c>
      <c r="E927" s="16" t="s">
        <v>2383</v>
      </c>
      <c r="F927" s="16" t="s">
        <v>2384</v>
      </c>
      <c r="G927" s="16" t="s">
        <v>2385</v>
      </c>
      <c r="H927" s="16" t="s">
        <v>2388</v>
      </c>
      <c r="I927" s="16" t="s">
        <v>2389</v>
      </c>
      <c r="J927" s="16" t="s">
        <v>23</v>
      </c>
      <c r="K927" s="16"/>
      <c r="L927" s="16" t="s">
        <v>317</v>
      </c>
      <c r="M927" s="16" t="s">
        <v>145</v>
      </c>
      <c r="N927" s="16" t="s">
        <v>25</v>
      </c>
      <c r="O927" s="16" t="s">
        <v>146</v>
      </c>
      <c r="P927" s="16" t="s">
        <v>1905</v>
      </c>
      <c r="Q927" s="91">
        <f>_xlfn.XLOOKUP(H927,Tasques!H:H,Tasques!Q:Q)</f>
        <v>12</v>
      </c>
      <c r="R927" s="6"/>
    </row>
    <row r="928" spans="1:18" ht="19.95" customHeight="1" x14ac:dyDescent="0.3">
      <c r="A928" s="3" t="s">
        <v>61</v>
      </c>
      <c r="B928" s="16" t="s">
        <v>2351</v>
      </c>
      <c r="C928" s="16" t="s">
        <v>2352</v>
      </c>
      <c r="D928" s="16" t="s">
        <v>519</v>
      </c>
      <c r="E928" s="16" t="s">
        <v>2227</v>
      </c>
      <c r="F928" s="16" t="s">
        <v>2228</v>
      </c>
      <c r="G928" s="16" t="s">
        <v>2390</v>
      </c>
      <c r="H928" s="16" t="s">
        <v>2391</v>
      </c>
      <c r="I928" s="16" t="s">
        <v>2392</v>
      </c>
      <c r="J928" s="16" t="s">
        <v>23</v>
      </c>
      <c r="K928" s="16"/>
      <c r="L928" s="16" t="s">
        <v>317</v>
      </c>
      <c r="M928" s="16" t="s">
        <v>145</v>
      </c>
      <c r="N928" s="16" t="s">
        <v>25</v>
      </c>
      <c r="O928" s="16" t="s">
        <v>146</v>
      </c>
      <c r="P928" s="16" t="s">
        <v>1905</v>
      </c>
      <c r="Q928" s="91">
        <f>_xlfn.XLOOKUP(H928,Tasques!H:H,Tasques!Q:Q)</f>
        <v>2</v>
      </c>
      <c r="R928" s="6"/>
    </row>
    <row r="929" spans="1:18" ht="19.95" customHeight="1" x14ac:dyDescent="0.3">
      <c r="A929" s="3" t="s">
        <v>61</v>
      </c>
      <c r="B929" s="16" t="s">
        <v>2351</v>
      </c>
      <c r="C929" s="16" t="s">
        <v>2352</v>
      </c>
      <c r="D929" s="16" t="s">
        <v>519</v>
      </c>
      <c r="E929" s="16" t="s">
        <v>2227</v>
      </c>
      <c r="F929" s="16" t="s">
        <v>2228</v>
      </c>
      <c r="G929" s="16" t="s">
        <v>2390</v>
      </c>
      <c r="H929" s="16" t="s">
        <v>2393</v>
      </c>
      <c r="I929" s="16" t="s">
        <v>2394</v>
      </c>
      <c r="J929" s="16" t="s">
        <v>23</v>
      </c>
      <c r="K929" s="16"/>
      <c r="L929" s="16" t="s">
        <v>317</v>
      </c>
      <c r="M929" s="16" t="s">
        <v>145</v>
      </c>
      <c r="N929" s="16" t="s">
        <v>25</v>
      </c>
      <c r="O929" s="16" t="s">
        <v>146</v>
      </c>
      <c r="P929" s="16" t="s">
        <v>1905</v>
      </c>
      <c r="Q929" s="91">
        <f>_xlfn.XLOOKUP(H929,Tasques!H:H,Tasques!Q:Q)</f>
        <v>2</v>
      </c>
      <c r="R929" s="6"/>
    </row>
    <row r="930" spans="1:18" ht="19.95" customHeight="1" x14ac:dyDescent="0.3">
      <c r="A930" s="3" t="s">
        <v>61</v>
      </c>
      <c r="B930" s="16" t="s">
        <v>2351</v>
      </c>
      <c r="C930" s="16" t="s">
        <v>2352</v>
      </c>
      <c r="D930" s="16" t="s">
        <v>519</v>
      </c>
      <c r="E930" s="16" t="s">
        <v>2227</v>
      </c>
      <c r="F930" s="16" t="s">
        <v>2228</v>
      </c>
      <c r="G930" s="16" t="s">
        <v>2390</v>
      </c>
      <c r="H930" s="16" t="s">
        <v>2395</v>
      </c>
      <c r="I930" s="16" t="s">
        <v>2396</v>
      </c>
      <c r="J930" s="16" t="s">
        <v>23</v>
      </c>
      <c r="K930" s="16"/>
      <c r="L930" s="16" t="s">
        <v>317</v>
      </c>
      <c r="M930" s="16" t="s">
        <v>145</v>
      </c>
      <c r="N930" s="16" t="s">
        <v>25</v>
      </c>
      <c r="O930" s="16" t="s">
        <v>146</v>
      </c>
      <c r="P930" s="16" t="s">
        <v>1905</v>
      </c>
      <c r="Q930" s="91">
        <f>_xlfn.XLOOKUP(H930,Tasques!H:H,Tasques!Q:Q)</f>
        <v>2</v>
      </c>
      <c r="R930" s="6"/>
    </row>
    <row r="931" spans="1:18" ht="19.95" customHeight="1" x14ac:dyDescent="0.3">
      <c r="A931" s="3" t="s">
        <v>61</v>
      </c>
      <c r="B931" s="16" t="s">
        <v>2351</v>
      </c>
      <c r="C931" s="16" t="s">
        <v>2352</v>
      </c>
      <c r="D931" s="16" t="s">
        <v>519</v>
      </c>
      <c r="E931" s="16" t="s">
        <v>2227</v>
      </c>
      <c r="F931" s="16" t="s">
        <v>2228</v>
      </c>
      <c r="G931" s="16" t="s">
        <v>2390</v>
      </c>
      <c r="H931" s="16" t="s">
        <v>2397</v>
      </c>
      <c r="I931" s="16" t="s">
        <v>2398</v>
      </c>
      <c r="J931" s="16" t="s">
        <v>23</v>
      </c>
      <c r="K931" s="16"/>
      <c r="L931" s="16" t="s">
        <v>317</v>
      </c>
      <c r="M931" s="16" t="s">
        <v>145</v>
      </c>
      <c r="N931" s="16" t="s">
        <v>25</v>
      </c>
      <c r="O931" s="16" t="s">
        <v>146</v>
      </c>
      <c r="P931" s="16" t="s">
        <v>1905</v>
      </c>
      <c r="Q931" s="91">
        <f>_xlfn.XLOOKUP(H931,Tasques!H:H,Tasques!Q:Q)</f>
        <v>2</v>
      </c>
      <c r="R931" s="6"/>
    </row>
    <row r="932" spans="1:18" ht="19.95" customHeight="1" x14ac:dyDescent="0.3">
      <c r="A932" s="9" t="s">
        <v>61</v>
      </c>
      <c r="B932" s="21" t="s">
        <v>2399</v>
      </c>
      <c r="C932" s="21" t="s">
        <v>2400</v>
      </c>
      <c r="D932" s="21" t="s">
        <v>519</v>
      </c>
      <c r="E932" s="21" t="s">
        <v>2033</v>
      </c>
      <c r="F932" s="21" t="s">
        <v>2034</v>
      </c>
      <c r="G932" s="21" t="s">
        <v>2401</v>
      </c>
      <c r="H932" s="21" t="s">
        <v>2402</v>
      </c>
      <c r="I932" s="21" t="s">
        <v>2392</v>
      </c>
      <c r="J932" s="21" t="s">
        <v>23</v>
      </c>
      <c r="K932" s="21"/>
      <c r="L932" s="21" t="s">
        <v>109</v>
      </c>
      <c r="M932" s="21" t="s">
        <v>145</v>
      </c>
      <c r="N932" s="21" t="s">
        <v>25</v>
      </c>
      <c r="O932" s="21" t="s">
        <v>146</v>
      </c>
      <c r="P932" s="21" t="s">
        <v>1905</v>
      </c>
      <c r="Q932" s="92">
        <f>_xlfn.XLOOKUP(H932,Tasques!H:H,Tasques!Q:Q)</f>
        <v>15</v>
      </c>
      <c r="R932" s="10"/>
    </row>
    <row r="933" spans="1:18" ht="19.95" customHeight="1" x14ac:dyDescent="0.3">
      <c r="A933" s="9" t="s">
        <v>61</v>
      </c>
      <c r="B933" s="21" t="s">
        <v>2399</v>
      </c>
      <c r="C933" s="21" t="s">
        <v>2400</v>
      </c>
      <c r="D933" s="21" t="s">
        <v>519</v>
      </c>
      <c r="E933" s="21" t="s">
        <v>2033</v>
      </c>
      <c r="F933" s="21" t="s">
        <v>2034</v>
      </c>
      <c r="G933" s="21" t="s">
        <v>2401</v>
      </c>
      <c r="H933" s="21" t="s">
        <v>2403</v>
      </c>
      <c r="I933" s="21" t="s">
        <v>2394</v>
      </c>
      <c r="J933" s="21" t="s">
        <v>23</v>
      </c>
      <c r="K933" s="21"/>
      <c r="L933" s="21" t="s">
        <v>109</v>
      </c>
      <c r="M933" s="21" t="s">
        <v>145</v>
      </c>
      <c r="N933" s="21" t="s">
        <v>25</v>
      </c>
      <c r="O933" s="21" t="s">
        <v>146</v>
      </c>
      <c r="P933" s="21" t="s">
        <v>1905</v>
      </c>
      <c r="Q933" s="92">
        <f>_xlfn.XLOOKUP(H933,Tasques!H:H,Tasques!Q:Q)</f>
        <v>15</v>
      </c>
      <c r="R933" s="10"/>
    </row>
    <row r="934" spans="1:18" ht="19.95" customHeight="1" x14ac:dyDescent="0.3">
      <c r="A934" s="9" t="s">
        <v>61</v>
      </c>
      <c r="B934" s="21" t="s">
        <v>2399</v>
      </c>
      <c r="C934" s="21" t="s">
        <v>2400</v>
      </c>
      <c r="D934" s="21" t="s">
        <v>519</v>
      </c>
      <c r="E934" s="21" t="s">
        <v>2033</v>
      </c>
      <c r="F934" s="21" t="s">
        <v>2034</v>
      </c>
      <c r="G934" s="21" t="s">
        <v>2401</v>
      </c>
      <c r="H934" s="21" t="s">
        <v>2404</v>
      </c>
      <c r="I934" s="21" t="s">
        <v>2396</v>
      </c>
      <c r="J934" s="21" t="s">
        <v>23</v>
      </c>
      <c r="K934" s="21"/>
      <c r="L934" s="21" t="s">
        <v>109</v>
      </c>
      <c r="M934" s="21" t="s">
        <v>145</v>
      </c>
      <c r="N934" s="21" t="s">
        <v>25</v>
      </c>
      <c r="O934" s="21" t="s">
        <v>146</v>
      </c>
      <c r="P934" s="21" t="s">
        <v>1905</v>
      </c>
      <c r="Q934" s="92">
        <f>_xlfn.XLOOKUP(H934,Tasques!H:H,Tasques!Q:Q)</f>
        <v>15</v>
      </c>
      <c r="R934" s="10"/>
    </row>
    <row r="935" spans="1:18" ht="19.95" customHeight="1" x14ac:dyDescent="0.3">
      <c r="A935" s="9" t="s">
        <v>61</v>
      </c>
      <c r="B935" s="21" t="s">
        <v>2399</v>
      </c>
      <c r="C935" s="21" t="s">
        <v>2400</v>
      </c>
      <c r="D935" s="21" t="s">
        <v>519</v>
      </c>
      <c r="E935" s="21" t="s">
        <v>2033</v>
      </c>
      <c r="F935" s="21" t="s">
        <v>2034</v>
      </c>
      <c r="G935" s="21" t="s">
        <v>2401</v>
      </c>
      <c r="H935" s="21" t="s">
        <v>2405</v>
      </c>
      <c r="I935" s="21" t="s">
        <v>2398</v>
      </c>
      <c r="J935" s="21" t="s">
        <v>23</v>
      </c>
      <c r="K935" s="21"/>
      <c r="L935" s="21" t="s">
        <v>109</v>
      </c>
      <c r="M935" s="21" t="s">
        <v>145</v>
      </c>
      <c r="N935" s="21" t="s">
        <v>25</v>
      </c>
      <c r="O935" s="21" t="s">
        <v>146</v>
      </c>
      <c r="P935" s="21" t="s">
        <v>1905</v>
      </c>
      <c r="Q935" s="92">
        <f>_xlfn.XLOOKUP(H935,Tasques!H:H,Tasques!Q:Q)</f>
        <v>15</v>
      </c>
      <c r="R935" s="10"/>
    </row>
    <row r="936" spans="1:18" ht="19.95" customHeight="1" x14ac:dyDescent="0.3">
      <c r="A936" s="3" t="s">
        <v>61</v>
      </c>
      <c r="B936" s="16" t="s">
        <v>2406</v>
      </c>
      <c r="C936" s="16" t="s">
        <v>2407</v>
      </c>
      <c r="D936" s="16" t="s">
        <v>519</v>
      </c>
      <c r="E936" s="16" t="s">
        <v>2353</v>
      </c>
      <c r="F936" s="16" t="s">
        <v>2354</v>
      </c>
      <c r="G936" s="16" t="s">
        <v>2408</v>
      </c>
      <c r="H936" s="16" t="s">
        <v>2409</v>
      </c>
      <c r="I936" s="16" t="s">
        <v>2410</v>
      </c>
      <c r="J936" s="16" t="s">
        <v>23</v>
      </c>
      <c r="K936" s="16"/>
      <c r="L936" s="16" t="s">
        <v>326</v>
      </c>
      <c r="M936" s="16" t="s">
        <v>145</v>
      </c>
      <c r="N936" s="16" t="s">
        <v>25</v>
      </c>
      <c r="O936" s="16" t="s">
        <v>146</v>
      </c>
      <c r="P936" s="16" t="s">
        <v>1905</v>
      </c>
      <c r="Q936" s="91">
        <f>_xlfn.XLOOKUP(H936,Tasques!H:H,Tasques!Q:Q)</f>
        <v>10</v>
      </c>
      <c r="R936" s="6"/>
    </row>
    <row r="937" spans="1:18" ht="19.95" customHeight="1" x14ac:dyDescent="0.3">
      <c r="A937" s="3" t="s">
        <v>61</v>
      </c>
      <c r="B937" s="16" t="s">
        <v>2406</v>
      </c>
      <c r="C937" s="16" t="s">
        <v>2407</v>
      </c>
      <c r="D937" s="16" t="s">
        <v>519</v>
      </c>
      <c r="E937" s="16" t="s">
        <v>2353</v>
      </c>
      <c r="F937" s="16" t="s">
        <v>2354</v>
      </c>
      <c r="G937" s="16" t="s">
        <v>2408</v>
      </c>
      <c r="H937" s="16" t="s">
        <v>2411</v>
      </c>
      <c r="I937" s="16" t="s">
        <v>2412</v>
      </c>
      <c r="J937" s="16" t="s">
        <v>23</v>
      </c>
      <c r="K937" s="16"/>
      <c r="L937" s="16" t="s">
        <v>326</v>
      </c>
      <c r="M937" s="16" t="s">
        <v>145</v>
      </c>
      <c r="N937" s="16" t="s">
        <v>25</v>
      </c>
      <c r="O937" s="16" t="s">
        <v>146</v>
      </c>
      <c r="P937" s="16" t="s">
        <v>1905</v>
      </c>
      <c r="Q937" s="91">
        <f>_xlfn.XLOOKUP(H937,Tasques!H:H,Tasques!Q:Q)</f>
        <v>10</v>
      </c>
      <c r="R937" s="6"/>
    </row>
    <row r="938" spans="1:18" ht="19.95" customHeight="1" x14ac:dyDescent="0.3">
      <c r="A938" s="3" t="s">
        <v>61</v>
      </c>
      <c r="B938" s="16" t="s">
        <v>2406</v>
      </c>
      <c r="C938" s="16" t="s">
        <v>2407</v>
      </c>
      <c r="D938" s="16" t="s">
        <v>519</v>
      </c>
      <c r="E938" s="16" t="s">
        <v>2093</v>
      </c>
      <c r="F938" s="16" t="s">
        <v>2094</v>
      </c>
      <c r="G938" s="16" t="s">
        <v>2413</v>
      </c>
      <c r="H938" s="16" t="s">
        <v>2414</v>
      </c>
      <c r="I938" s="16" t="s">
        <v>2415</v>
      </c>
      <c r="J938" s="16" t="s">
        <v>23</v>
      </c>
      <c r="K938" s="16"/>
      <c r="L938" s="16" t="s">
        <v>326</v>
      </c>
      <c r="M938" s="16" t="s">
        <v>145</v>
      </c>
      <c r="N938" s="16" t="s">
        <v>25</v>
      </c>
      <c r="O938" s="16" t="s">
        <v>146</v>
      </c>
      <c r="P938" s="16" t="s">
        <v>1905</v>
      </c>
      <c r="Q938" s="91">
        <f>_xlfn.XLOOKUP(H938,Tasques!H:H,Tasques!Q:Q)</f>
        <v>7</v>
      </c>
      <c r="R938" s="6"/>
    </row>
    <row r="939" spans="1:18" ht="19.95" customHeight="1" x14ac:dyDescent="0.3">
      <c r="A939" s="3" t="s">
        <v>61</v>
      </c>
      <c r="B939" s="16" t="s">
        <v>2406</v>
      </c>
      <c r="C939" s="16" t="s">
        <v>2407</v>
      </c>
      <c r="D939" s="16" t="s">
        <v>519</v>
      </c>
      <c r="E939" s="16" t="s">
        <v>2093</v>
      </c>
      <c r="F939" s="16" t="s">
        <v>2094</v>
      </c>
      <c r="G939" s="16" t="s">
        <v>2413</v>
      </c>
      <c r="H939" s="16" t="s">
        <v>2416</v>
      </c>
      <c r="I939" s="16" t="s">
        <v>2417</v>
      </c>
      <c r="J939" s="16" t="s">
        <v>23</v>
      </c>
      <c r="K939" s="16"/>
      <c r="L939" s="16" t="s">
        <v>326</v>
      </c>
      <c r="M939" s="16" t="s">
        <v>145</v>
      </c>
      <c r="N939" s="16" t="s">
        <v>25</v>
      </c>
      <c r="O939" s="16" t="s">
        <v>146</v>
      </c>
      <c r="P939" s="16" t="s">
        <v>1905</v>
      </c>
      <c r="Q939" s="91">
        <f>_xlfn.XLOOKUP(H939,Tasques!H:H,Tasques!Q:Q)</f>
        <v>7</v>
      </c>
      <c r="R939" s="6"/>
    </row>
    <row r="940" spans="1:18" ht="19.95" customHeight="1" x14ac:dyDescent="0.3">
      <c r="A940" s="3" t="s">
        <v>61</v>
      </c>
      <c r="B940" s="16" t="s">
        <v>2406</v>
      </c>
      <c r="C940" s="16" t="s">
        <v>2407</v>
      </c>
      <c r="D940" s="16" t="s">
        <v>519</v>
      </c>
      <c r="E940" s="16" t="s">
        <v>2093</v>
      </c>
      <c r="F940" s="16" t="s">
        <v>2094</v>
      </c>
      <c r="G940" s="16" t="s">
        <v>2413</v>
      </c>
      <c r="H940" s="16" t="s">
        <v>2418</v>
      </c>
      <c r="I940" s="16" t="s">
        <v>2419</v>
      </c>
      <c r="J940" s="16" t="s">
        <v>23</v>
      </c>
      <c r="K940" s="16"/>
      <c r="L940" s="16" t="s">
        <v>326</v>
      </c>
      <c r="M940" s="16" t="s">
        <v>145</v>
      </c>
      <c r="N940" s="16" t="s">
        <v>25</v>
      </c>
      <c r="O940" s="16" t="s">
        <v>146</v>
      </c>
      <c r="P940" s="16" t="s">
        <v>1905</v>
      </c>
      <c r="Q940" s="91">
        <f>_xlfn.XLOOKUP(H940,Tasques!H:H,Tasques!Q:Q)</f>
        <v>7</v>
      </c>
      <c r="R940" s="6"/>
    </row>
    <row r="941" spans="1:18" ht="19.95" customHeight="1" x14ac:dyDescent="0.3">
      <c r="A941" s="3" t="s">
        <v>61</v>
      </c>
      <c r="B941" s="16" t="s">
        <v>2406</v>
      </c>
      <c r="C941" s="16" t="s">
        <v>2407</v>
      </c>
      <c r="D941" s="16" t="s">
        <v>519</v>
      </c>
      <c r="E941" s="16" t="s">
        <v>2093</v>
      </c>
      <c r="F941" s="16" t="s">
        <v>2094</v>
      </c>
      <c r="G941" s="16" t="s">
        <v>2413</v>
      </c>
      <c r="H941" s="16" t="s">
        <v>2420</v>
      </c>
      <c r="I941" s="16" t="s">
        <v>2421</v>
      </c>
      <c r="J941" s="16" t="s">
        <v>23</v>
      </c>
      <c r="K941" s="16"/>
      <c r="L941" s="16" t="s">
        <v>326</v>
      </c>
      <c r="M941" s="16" t="s">
        <v>145</v>
      </c>
      <c r="N941" s="16" t="s">
        <v>25</v>
      </c>
      <c r="O941" s="16" t="s">
        <v>146</v>
      </c>
      <c r="P941" s="16" t="s">
        <v>1905</v>
      </c>
      <c r="Q941" s="91">
        <f>_xlfn.XLOOKUP(H941,Tasques!H:H,Tasques!Q:Q)</f>
        <v>7</v>
      </c>
      <c r="R941" s="6"/>
    </row>
    <row r="942" spans="1:18" ht="19.95" customHeight="1" x14ac:dyDescent="0.3">
      <c r="A942" s="3" t="s">
        <v>61</v>
      </c>
      <c r="B942" s="16" t="s">
        <v>2406</v>
      </c>
      <c r="C942" s="16" t="s">
        <v>2407</v>
      </c>
      <c r="D942" s="16" t="s">
        <v>519</v>
      </c>
      <c r="E942" s="16" t="s">
        <v>1955</v>
      </c>
      <c r="F942" s="16" t="s">
        <v>1956</v>
      </c>
      <c r="G942" s="16" t="s">
        <v>2422</v>
      </c>
      <c r="H942" s="16" t="s">
        <v>2423</v>
      </c>
      <c r="I942" s="16" t="s">
        <v>2424</v>
      </c>
      <c r="J942" s="16" t="s">
        <v>23</v>
      </c>
      <c r="K942" s="16"/>
      <c r="L942" s="16" t="s">
        <v>326</v>
      </c>
      <c r="M942" s="16" t="s">
        <v>145</v>
      </c>
      <c r="N942" s="16" t="s">
        <v>25</v>
      </c>
      <c r="O942" s="16" t="s">
        <v>146</v>
      </c>
      <c r="P942" s="16" t="s">
        <v>1905</v>
      </c>
      <c r="Q942" s="91">
        <f>_xlfn.XLOOKUP(H942,Tasques!H:H,Tasques!Q:Q)</f>
        <v>30</v>
      </c>
      <c r="R942" s="6"/>
    </row>
    <row r="943" spans="1:18" ht="19.95" customHeight="1" x14ac:dyDescent="0.3">
      <c r="A943" s="3" t="s">
        <v>61</v>
      </c>
      <c r="B943" s="16" t="s">
        <v>2406</v>
      </c>
      <c r="C943" s="16" t="s">
        <v>2407</v>
      </c>
      <c r="D943" s="16" t="s">
        <v>519</v>
      </c>
      <c r="E943" s="16" t="s">
        <v>2371</v>
      </c>
      <c r="F943" s="16" t="s">
        <v>2372</v>
      </c>
      <c r="G943" s="16" t="s">
        <v>2425</v>
      </c>
      <c r="H943" s="16" t="s">
        <v>2426</v>
      </c>
      <c r="I943" s="16" t="s">
        <v>2427</v>
      </c>
      <c r="J943" s="16" t="s">
        <v>23</v>
      </c>
      <c r="K943" s="16"/>
      <c r="L943" s="16" t="s">
        <v>326</v>
      </c>
      <c r="M943" s="16" t="s">
        <v>145</v>
      </c>
      <c r="N943" s="16" t="s">
        <v>25</v>
      </c>
      <c r="O943" s="16" t="s">
        <v>146</v>
      </c>
      <c r="P943" s="16" t="s">
        <v>1905</v>
      </c>
      <c r="Q943" s="91">
        <f>_xlfn.XLOOKUP(H943,Tasques!H:H,Tasques!Q:Q)</f>
        <v>10</v>
      </c>
      <c r="R943" s="6"/>
    </row>
    <row r="944" spans="1:18" ht="19.95" customHeight="1" x14ac:dyDescent="0.3">
      <c r="A944" s="3" t="s">
        <v>61</v>
      </c>
      <c r="B944" s="16" t="s">
        <v>2406</v>
      </c>
      <c r="C944" s="16" t="s">
        <v>2407</v>
      </c>
      <c r="D944" s="16" t="s">
        <v>519</v>
      </c>
      <c r="E944" s="16" t="s">
        <v>2371</v>
      </c>
      <c r="F944" s="16" t="s">
        <v>2372</v>
      </c>
      <c r="G944" s="16" t="s">
        <v>2425</v>
      </c>
      <c r="H944" s="16" t="s">
        <v>2428</v>
      </c>
      <c r="I944" s="16" t="s">
        <v>2429</v>
      </c>
      <c r="J944" s="16" t="s">
        <v>23</v>
      </c>
      <c r="K944" s="16"/>
      <c r="L944" s="16" t="s">
        <v>326</v>
      </c>
      <c r="M944" s="16" t="s">
        <v>145</v>
      </c>
      <c r="N944" s="16" t="s">
        <v>25</v>
      </c>
      <c r="O944" s="16" t="s">
        <v>146</v>
      </c>
      <c r="P944" s="16" t="s">
        <v>1905</v>
      </c>
      <c r="Q944" s="91">
        <f>_xlfn.XLOOKUP(H944,Tasques!H:H,Tasques!Q:Q)</f>
        <v>10</v>
      </c>
      <c r="R944" s="6"/>
    </row>
    <row r="945" spans="1:18" ht="19.95" customHeight="1" x14ac:dyDescent="0.3">
      <c r="A945" s="3" t="s">
        <v>61</v>
      </c>
      <c r="B945" s="16" t="s">
        <v>2406</v>
      </c>
      <c r="C945" s="16" t="s">
        <v>2407</v>
      </c>
      <c r="D945" s="16" t="s">
        <v>519</v>
      </c>
      <c r="E945" s="16" t="s">
        <v>2100</v>
      </c>
      <c r="F945" s="16" t="s">
        <v>2101</v>
      </c>
      <c r="G945" s="16" t="s">
        <v>2430</v>
      </c>
      <c r="H945" s="16" t="s">
        <v>2431</v>
      </c>
      <c r="I945" s="16" t="s">
        <v>2432</v>
      </c>
      <c r="J945" s="16" t="s">
        <v>23</v>
      </c>
      <c r="K945" s="16"/>
      <c r="L945" s="16" t="s">
        <v>326</v>
      </c>
      <c r="M945" s="16" t="s">
        <v>145</v>
      </c>
      <c r="N945" s="16" t="s">
        <v>25</v>
      </c>
      <c r="O945" s="16" t="s">
        <v>146</v>
      </c>
      <c r="P945" s="16" t="s">
        <v>1905</v>
      </c>
      <c r="Q945" s="91">
        <f>_xlfn.XLOOKUP(H945,Tasques!H:H,Tasques!Q:Q)</f>
        <v>2</v>
      </c>
      <c r="R945" s="6"/>
    </row>
    <row r="946" spans="1:18" ht="19.95" customHeight="1" x14ac:dyDescent="0.3">
      <c r="A946" s="3" t="s">
        <v>61</v>
      </c>
      <c r="B946" s="16" t="s">
        <v>2406</v>
      </c>
      <c r="C946" s="16" t="s">
        <v>2407</v>
      </c>
      <c r="D946" s="16" t="s">
        <v>519</v>
      </c>
      <c r="E946" s="16" t="s">
        <v>2100</v>
      </c>
      <c r="F946" s="16" t="s">
        <v>2101</v>
      </c>
      <c r="G946" s="16" t="s">
        <v>2430</v>
      </c>
      <c r="H946" s="16" t="s">
        <v>2433</v>
      </c>
      <c r="I946" s="16" t="s">
        <v>2434</v>
      </c>
      <c r="J946" s="16" t="s">
        <v>23</v>
      </c>
      <c r="K946" s="16"/>
      <c r="L946" s="16" t="s">
        <v>326</v>
      </c>
      <c r="M946" s="16" t="s">
        <v>145</v>
      </c>
      <c r="N946" s="16" t="s">
        <v>25</v>
      </c>
      <c r="O946" s="16" t="s">
        <v>146</v>
      </c>
      <c r="P946" s="16" t="s">
        <v>1905</v>
      </c>
      <c r="Q946" s="91">
        <f>_xlfn.XLOOKUP(H946,Tasques!H:H,Tasques!Q:Q)</f>
        <v>2</v>
      </c>
      <c r="R946" s="6"/>
    </row>
    <row r="947" spans="1:18" ht="19.95" customHeight="1" x14ac:dyDescent="0.3">
      <c r="A947" s="3" t="s">
        <v>61</v>
      </c>
      <c r="B947" s="16" t="s">
        <v>2406</v>
      </c>
      <c r="C947" s="16" t="s">
        <v>2407</v>
      </c>
      <c r="D947" s="16" t="s">
        <v>519</v>
      </c>
      <c r="E947" s="16" t="s">
        <v>2100</v>
      </c>
      <c r="F947" s="16" t="s">
        <v>2101</v>
      </c>
      <c r="G947" s="16" t="s">
        <v>2430</v>
      </c>
      <c r="H947" s="16" t="s">
        <v>2435</v>
      </c>
      <c r="I947" s="16" t="s">
        <v>2415</v>
      </c>
      <c r="J947" s="16" t="s">
        <v>23</v>
      </c>
      <c r="K947" s="16"/>
      <c r="L947" s="16" t="s">
        <v>326</v>
      </c>
      <c r="M947" s="16" t="s">
        <v>145</v>
      </c>
      <c r="N947" s="16" t="s">
        <v>25</v>
      </c>
      <c r="O947" s="16" t="s">
        <v>146</v>
      </c>
      <c r="P947" s="16" t="s">
        <v>1905</v>
      </c>
      <c r="Q947" s="91">
        <f>_xlfn.XLOOKUP(H947,Tasques!H:H,Tasques!Q:Q)</f>
        <v>2</v>
      </c>
      <c r="R947" s="6"/>
    </row>
    <row r="948" spans="1:18" ht="19.95" customHeight="1" x14ac:dyDescent="0.3">
      <c r="A948" s="3" t="s">
        <v>61</v>
      </c>
      <c r="B948" s="16" t="s">
        <v>2406</v>
      </c>
      <c r="C948" s="16" t="s">
        <v>2407</v>
      </c>
      <c r="D948" s="16" t="s">
        <v>519</v>
      </c>
      <c r="E948" s="16" t="s">
        <v>2100</v>
      </c>
      <c r="F948" s="16" t="s">
        <v>2101</v>
      </c>
      <c r="G948" s="16" t="s">
        <v>2430</v>
      </c>
      <c r="H948" s="16" t="s">
        <v>2436</v>
      </c>
      <c r="I948" s="16" t="s">
        <v>2417</v>
      </c>
      <c r="J948" s="16" t="s">
        <v>23</v>
      </c>
      <c r="K948" s="16"/>
      <c r="L948" s="16" t="s">
        <v>326</v>
      </c>
      <c r="M948" s="16" t="s">
        <v>145</v>
      </c>
      <c r="N948" s="16" t="s">
        <v>25</v>
      </c>
      <c r="O948" s="16" t="s">
        <v>146</v>
      </c>
      <c r="P948" s="16" t="s">
        <v>1905</v>
      </c>
      <c r="Q948" s="91">
        <f>_xlfn.XLOOKUP(H948,Tasques!H:H,Tasques!Q:Q)</f>
        <v>2</v>
      </c>
      <c r="R948" s="6"/>
    </row>
    <row r="949" spans="1:18" ht="19.95" customHeight="1" x14ac:dyDescent="0.3">
      <c r="A949" s="3" t="s">
        <v>61</v>
      </c>
      <c r="B949" s="16" t="s">
        <v>2406</v>
      </c>
      <c r="C949" s="16" t="s">
        <v>2407</v>
      </c>
      <c r="D949" s="16" t="s">
        <v>519</v>
      </c>
      <c r="E949" s="16" t="s">
        <v>2383</v>
      </c>
      <c r="F949" s="16" t="s">
        <v>2384</v>
      </c>
      <c r="G949" s="16" t="s">
        <v>2437</v>
      </c>
      <c r="H949" s="16" t="s">
        <v>2438</v>
      </c>
      <c r="I949" s="16" t="s">
        <v>2439</v>
      </c>
      <c r="J949" s="16" t="s">
        <v>23</v>
      </c>
      <c r="K949" s="16"/>
      <c r="L949" s="16" t="s">
        <v>326</v>
      </c>
      <c r="M949" s="16" t="s">
        <v>145</v>
      </c>
      <c r="N949" s="16" t="s">
        <v>25</v>
      </c>
      <c r="O949" s="16" t="s">
        <v>146</v>
      </c>
      <c r="P949" s="16" t="s">
        <v>1905</v>
      </c>
      <c r="Q949" s="91">
        <f>_xlfn.XLOOKUP(H949,Tasques!H:H,Tasques!Q:Q)</f>
        <v>10</v>
      </c>
      <c r="R949" s="6"/>
    </row>
    <row r="950" spans="1:18" ht="19.95" customHeight="1" x14ac:dyDescent="0.3">
      <c r="A950" s="3" t="s">
        <v>61</v>
      </c>
      <c r="B950" s="16" t="s">
        <v>2406</v>
      </c>
      <c r="C950" s="16" t="s">
        <v>2407</v>
      </c>
      <c r="D950" s="16" t="s">
        <v>519</v>
      </c>
      <c r="E950" s="16" t="s">
        <v>2383</v>
      </c>
      <c r="F950" s="16" t="s">
        <v>2384</v>
      </c>
      <c r="G950" s="16" t="s">
        <v>2437</v>
      </c>
      <c r="H950" s="16" t="s">
        <v>2440</v>
      </c>
      <c r="I950" s="16" t="s">
        <v>2441</v>
      </c>
      <c r="J950" s="16" t="s">
        <v>23</v>
      </c>
      <c r="K950" s="16"/>
      <c r="L950" s="16" t="s">
        <v>326</v>
      </c>
      <c r="M950" s="16" t="s">
        <v>145</v>
      </c>
      <c r="N950" s="16" t="s">
        <v>25</v>
      </c>
      <c r="O950" s="16" t="s">
        <v>146</v>
      </c>
      <c r="P950" s="16" t="s">
        <v>1905</v>
      </c>
      <c r="Q950" s="91">
        <f>_xlfn.XLOOKUP(H950,Tasques!H:H,Tasques!Q:Q)</f>
        <v>10</v>
      </c>
      <c r="R950" s="6"/>
    </row>
    <row r="951" spans="1:18" ht="19.95" customHeight="1" x14ac:dyDescent="0.3">
      <c r="A951" s="3" t="s">
        <v>61</v>
      </c>
      <c r="B951" s="16" t="s">
        <v>2406</v>
      </c>
      <c r="C951" s="16" t="s">
        <v>2407</v>
      </c>
      <c r="D951" s="16" t="s">
        <v>519</v>
      </c>
      <c r="E951" s="16" t="s">
        <v>667</v>
      </c>
      <c r="F951" s="16" t="s">
        <v>668</v>
      </c>
      <c r="G951" s="16" t="s">
        <v>2442</v>
      </c>
      <c r="H951" s="16" t="s">
        <v>2443</v>
      </c>
      <c r="I951" s="16" t="s">
        <v>2444</v>
      </c>
      <c r="J951" s="16" t="s">
        <v>23</v>
      </c>
      <c r="K951" s="16"/>
      <c r="L951" s="16" t="s">
        <v>326</v>
      </c>
      <c r="M951" s="16" t="s">
        <v>145</v>
      </c>
      <c r="N951" s="16" t="s">
        <v>25</v>
      </c>
      <c r="O951" s="16" t="s">
        <v>146</v>
      </c>
      <c r="P951" s="16" t="s">
        <v>1905</v>
      </c>
      <c r="Q951" s="91">
        <f>_xlfn.XLOOKUP(H951,Tasques!H:H,Tasques!Q:Q)</f>
        <v>4</v>
      </c>
      <c r="R951" s="6"/>
    </row>
    <row r="952" spans="1:18" ht="19.95" customHeight="1" x14ac:dyDescent="0.3">
      <c r="A952" s="3" t="s">
        <v>61</v>
      </c>
      <c r="B952" s="16" t="s">
        <v>2406</v>
      </c>
      <c r="C952" s="16" t="s">
        <v>2407</v>
      </c>
      <c r="D952" s="16" t="s">
        <v>519</v>
      </c>
      <c r="E952" s="16" t="s">
        <v>667</v>
      </c>
      <c r="F952" s="16" t="s">
        <v>668</v>
      </c>
      <c r="G952" s="16" t="s">
        <v>2442</v>
      </c>
      <c r="H952" s="16" t="s">
        <v>2445</v>
      </c>
      <c r="I952" s="16" t="s">
        <v>2446</v>
      </c>
      <c r="J952" s="16" t="s">
        <v>23</v>
      </c>
      <c r="K952" s="16"/>
      <c r="L952" s="16" t="s">
        <v>326</v>
      </c>
      <c r="M952" s="16" t="s">
        <v>145</v>
      </c>
      <c r="N952" s="16" t="s">
        <v>25</v>
      </c>
      <c r="O952" s="16" t="s">
        <v>146</v>
      </c>
      <c r="P952" s="16" t="s">
        <v>1905</v>
      </c>
      <c r="Q952" s="91">
        <f>_xlfn.XLOOKUP(H952,Tasques!H:H,Tasques!Q:Q)</f>
        <v>4</v>
      </c>
      <c r="R952" s="6"/>
    </row>
    <row r="953" spans="1:18" ht="19.95" customHeight="1" x14ac:dyDescent="0.3">
      <c r="A953" s="3" t="s">
        <v>61</v>
      </c>
      <c r="B953" s="16" t="s">
        <v>2406</v>
      </c>
      <c r="C953" s="16" t="s">
        <v>2407</v>
      </c>
      <c r="D953" s="16" t="s">
        <v>519</v>
      </c>
      <c r="E953" s="16" t="s">
        <v>667</v>
      </c>
      <c r="F953" s="16" t="s">
        <v>668</v>
      </c>
      <c r="G953" s="16" t="s">
        <v>2442</v>
      </c>
      <c r="H953" s="16" t="s">
        <v>2447</v>
      </c>
      <c r="I953" s="16" t="s">
        <v>2448</v>
      </c>
      <c r="J953" s="16" t="s">
        <v>23</v>
      </c>
      <c r="K953" s="16"/>
      <c r="L953" s="16" t="s">
        <v>326</v>
      </c>
      <c r="M953" s="16" t="s">
        <v>145</v>
      </c>
      <c r="N953" s="16" t="s">
        <v>25</v>
      </c>
      <c r="O953" s="16" t="s">
        <v>146</v>
      </c>
      <c r="P953" s="16" t="s">
        <v>1905</v>
      </c>
      <c r="Q953" s="91">
        <f>_xlfn.XLOOKUP(H953,Tasques!H:H,Tasques!Q:Q)</f>
        <v>4</v>
      </c>
      <c r="R953" s="6"/>
    </row>
    <row r="954" spans="1:18" ht="19.95" customHeight="1" x14ac:dyDescent="0.3">
      <c r="A954" s="3" t="s">
        <v>61</v>
      </c>
      <c r="B954" s="16" t="s">
        <v>2406</v>
      </c>
      <c r="C954" s="16" t="s">
        <v>2407</v>
      </c>
      <c r="D954" s="16" t="s">
        <v>519</v>
      </c>
      <c r="E954" s="16" t="s">
        <v>667</v>
      </c>
      <c r="F954" s="16" t="s">
        <v>668</v>
      </c>
      <c r="G954" s="16" t="s">
        <v>2442</v>
      </c>
      <c r="H954" s="16" t="s">
        <v>2449</v>
      </c>
      <c r="I954" s="16" t="s">
        <v>2450</v>
      </c>
      <c r="J954" s="16" t="s">
        <v>23</v>
      </c>
      <c r="K954" s="16"/>
      <c r="L954" s="16" t="s">
        <v>326</v>
      </c>
      <c r="M954" s="16" t="s">
        <v>145</v>
      </c>
      <c r="N954" s="16" t="s">
        <v>25</v>
      </c>
      <c r="O954" s="16" t="s">
        <v>146</v>
      </c>
      <c r="P954" s="16" t="s">
        <v>1905</v>
      </c>
      <c r="Q954" s="91">
        <f>_xlfn.XLOOKUP(H954,Tasques!H:H,Tasques!Q:Q)</f>
        <v>4</v>
      </c>
      <c r="R954" s="6"/>
    </row>
    <row r="955" spans="1:18" ht="19.95" customHeight="1" x14ac:dyDescent="0.3">
      <c r="A955" s="3" t="s">
        <v>61</v>
      </c>
      <c r="B955" s="16" t="s">
        <v>2406</v>
      </c>
      <c r="C955" s="16" t="s">
        <v>2407</v>
      </c>
      <c r="D955" s="16" t="s">
        <v>519</v>
      </c>
      <c r="E955" s="16" t="s">
        <v>667</v>
      </c>
      <c r="F955" s="16" t="s">
        <v>668</v>
      </c>
      <c r="G955" s="16" t="s">
        <v>2442</v>
      </c>
      <c r="H955" s="16" t="s">
        <v>2451</v>
      </c>
      <c r="I955" s="16" t="s">
        <v>2452</v>
      </c>
      <c r="J955" s="16" t="s">
        <v>23</v>
      </c>
      <c r="K955" s="16"/>
      <c r="L955" s="16" t="s">
        <v>326</v>
      </c>
      <c r="M955" s="16" t="s">
        <v>145</v>
      </c>
      <c r="N955" s="16" t="s">
        <v>25</v>
      </c>
      <c r="O955" s="16" t="s">
        <v>146</v>
      </c>
      <c r="P955" s="16" t="s">
        <v>1905</v>
      </c>
      <c r="Q955" s="91">
        <f>_xlfn.XLOOKUP(H955,Tasques!H:H,Tasques!Q:Q)</f>
        <v>4</v>
      </c>
      <c r="R955" s="6"/>
    </row>
    <row r="956" spans="1:18" ht="19.95" customHeight="1" x14ac:dyDescent="0.3">
      <c r="A956" s="3" t="s">
        <v>61</v>
      </c>
      <c r="B956" s="16" t="s">
        <v>2406</v>
      </c>
      <c r="C956" s="16" t="s">
        <v>2407</v>
      </c>
      <c r="D956" s="16" t="s">
        <v>519</v>
      </c>
      <c r="E956" s="16" t="s">
        <v>1921</v>
      </c>
      <c r="F956" s="16" t="s">
        <v>1922</v>
      </c>
      <c r="G956" s="16" t="s">
        <v>2453</v>
      </c>
      <c r="H956" s="16" t="s">
        <v>2454</v>
      </c>
      <c r="I956" s="16" t="s">
        <v>2455</v>
      </c>
      <c r="J956" s="16" t="s">
        <v>23</v>
      </c>
      <c r="K956" s="16"/>
      <c r="L956" s="16" t="s">
        <v>326</v>
      </c>
      <c r="M956" s="16" t="s">
        <v>145</v>
      </c>
      <c r="N956" s="16" t="s">
        <v>25</v>
      </c>
      <c r="O956" s="16" t="s">
        <v>146</v>
      </c>
      <c r="P956" s="16" t="s">
        <v>1905</v>
      </c>
      <c r="Q956" s="91">
        <f>_xlfn.XLOOKUP(H956,Tasques!H:H,Tasques!Q:Q)</f>
        <v>5</v>
      </c>
      <c r="R956" s="6"/>
    </row>
    <row r="957" spans="1:18" ht="19.95" customHeight="1" x14ac:dyDescent="0.3">
      <c r="A957" s="3" t="s">
        <v>61</v>
      </c>
      <c r="B957" s="16" t="s">
        <v>2406</v>
      </c>
      <c r="C957" s="16" t="s">
        <v>2407</v>
      </c>
      <c r="D957" s="16" t="s">
        <v>519</v>
      </c>
      <c r="E957" s="16" t="s">
        <v>1999</v>
      </c>
      <c r="F957" s="16" t="s">
        <v>2000</v>
      </c>
      <c r="G957" s="16" t="s">
        <v>2456</v>
      </c>
      <c r="H957" s="16" t="s">
        <v>2457</v>
      </c>
      <c r="I957" s="16" t="s">
        <v>2458</v>
      </c>
      <c r="J957" s="16" t="s">
        <v>23</v>
      </c>
      <c r="K957" s="16"/>
      <c r="L957" s="16" t="s">
        <v>326</v>
      </c>
      <c r="M957" s="16" t="s">
        <v>145</v>
      </c>
      <c r="N957" s="16" t="s">
        <v>25</v>
      </c>
      <c r="O957" s="16" t="s">
        <v>146</v>
      </c>
      <c r="P957" s="16" t="s">
        <v>1905</v>
      </c>
      <c r="Q957" s="91">
        <f>_xlfn.XLOOKUP(H957,Tasques!H:H,Tasques!Q:Q)</f>
        <v>5</v>
      </c>
      <c r="R957" s="6"/>
    </row>
    <row r="958" spans="1:18" ht="19.95" customHeight="1" x14ac:dyDescent="0.3">
      <c r="A958" s="3" t="s">
        <v>61</v>
      </c>
      <c r="B958" s="16" t="s">
        <v>2406</v>
      </c>
      <c r="C958" s="16" t="s">
        <v>2407</v>
      </c>
      <c r="D958" s="16" t="s">
        <v>519</v>
      </c>
      <c r="E958" s="16" t="s">
        <v>1999</v>
      </c>
      <c r="F958" s="16" t="s">
        <v>2000</v>
      </c>
      <c r="G958" s="16" t="s">
        <v>2456</v>
      </c>
      <c r="H958" s="16" t="s">
        <v>2459</v>
      </c>
      <c r="I958" s="16" t="s">
        <v>2460</v>
      </c>
      <c r="J958" s="16" t="s">
        <v>23</v>
      </c>
      <c r="K958" s="16"/>
      <c r="L958" s="16" t="s">
        <v>326</v>
      </c>
      <c r="M958" s="16" t="s">
        <v>145</v>
      </c>
      <c r="N958" s="16" t="s">
        <v>25</v>
      </c>
      <c r="O958" s="16" t="s">
        <v>146</v>
      </c>
      <c r="P958" s="16" t="s">
        <v>1905</v>
      </c>
      <c r="Q958" s="91">
        <f>_xlfn.XLOOKUP(H958,Tasques!H:H,Tasques!Q:Q)</f>
        <v>5</v>
      </c>
      <c r="R958" s="6"/>
    </row>
    <row r="959" spans="1:18" ht="19.95" customHeight="1" x14ac:dyDescent="0.3">
      <c r="A959" s="3" t="s">
        <v>61</v>
      </c>
      <c r="B959" s="16" t="s">
        <v>2406</v>
      </c>
      <c r="C959" s="16" t="s">
        <v>2407</v>
      </c>
      <c r="D959" s="16" t="s">
        <v>519</v>
      </c>
      <c r="E959" s="16" t="s">
        <v>1999</v>
      </c>
      <c r="F959" s="16" t="s">
        <v>2000</v>
      </c>
      <c r="G959" s="16" t="s">
        <v>2456</v>
      </c>
      <c r="H959" s="16" t="s">
        <v>2461</v>
      </c>
      <c r="I959" s="16" t="s">
        <v>2462</v>
      </c>
      <c r="J959" s="16" t="s">
        <v>23</v>
      </c>
      <c r="K959" s="16"/>
      <c r="L959" s="16" t="s">
        <v>326</v>
      </c>
      <c r="M959" s="16" t="s">
        <v>145</v>
      </c>
      <c r="N959" s="16" t="s">
        <v>25</v>
      </c>
      <c r="O959" s="16" t="s">
        <v>146</v>
      </c>
      <c r="P959" s="16" t="s">
        <v>1905</v>
      </c>
      <c r="Q959" s="91">
        <f>_xlfn.XLOOKUP(H959,Tasques!H:H,Tasques!Q:Q)</f>
        <v>5</v>
      </c>
      <c r="R959" s="6"/>
    </row>
    <row r="960" spans="1:18" ht="19.95" customHeight="1" x14ac:dyDescent="0.3">
      <c r="A960" s="3" t="s">
        <v>61</v>
      </c>
      <c r="B960" s="16" t="s">
        <v>2406</v>
      </c>
      <c r="C960" s="16" t="s">
        <v>2407</v>
      </c>
      <c r="D960" s="16" t="s">
        <v>519</v>
      </c>
      <c r="E960" s="16" t="s">
        <v>1999</v>
      </c>
      <c r="F960" s="16" t="s">
        <v>2000</v>
      </c>
      <c r="G960" s="16" t="s">
        <v>2456</v>
      </c>
      <c r="H960" s="16" t="s">
        <v>2463</v>
      </c>
      <c r="I960" s="16" t="s">
        <v>2464</v>
      </c>
      <c r="J960" s="16" t="s">
        <v>23</v>
      </c>
      <c r="K960" s="16"/>
      <c r="L960" s="16" t="s">
        <v>326</v>
      </c>
      <c r="M960" s="16" t="s">
        <v>145</v>
      </c>
      <c r="N960" s="16" t="s">
        <v>25</v>
      </c>
      <c r="O960" s="16" t="s">
        <v>146</v>
      </c>
      <c r="P960" s="16" t="s">
        <v>1905</v>
      </c>
      <c r="Q960" s="91">
        <f>_xlfn.XLOOKUP(H960,Tasques!H:H,Tasques!Q:Q)</f>
        <v>5</v>
      </c>
      <c r="R960" s="6"/>
    </row>
    <row r="961" spans="1:18" ht="19.95" customHeight="1" x14ac:dyDescent="0.3">
      <c r="A961" s="3" t="s">
        <v>61</v>
      </c>
      <c r="B961" s="16" t="s">
        <v>2406</v>
      </c>
      <c r="C961" s="16" t="s">
        <v>2407</v>
      </c>
      <c r="D961" s="16" t="s">
        <v>519</v>
      </c>
      <c r="E961" s="16" t="s">
        <v>2270</v>
      </c>
      <c r="F961" s="16" t="s">
        <v>2271</v>
      </c>
      <c r="G961" s="16" t="s">
        <v>2465</v>
      </c>
      <c r="H961" s="16" t="s">
        <v>2466</v>
      </c>
      <c r="I961" s="16" t="s">
        <v>2467</v>
      </c>
      <c r="J961" s="16" t="s">
        <v>23</v>
      </c>
      <c r="K961" s="16"/>
      <c r="L961" s="16" t="s">
        <v>326</v>
      </c>
      <c r="M961" s="16" t="s">
        <v>145</v>
      </c>
      <c r="N961" s="16" t="s">
        <v>25</v>
      </c>
      <c r="O961" s="16" t="s">
        <v>146</v>
      </c>
      <c r="P961" s="16" t="s">
        <v>1905</v>
      </c>
      <c r="Q961" s="91">
        <f>_xlfn.XLOOKUP(H961,Tasques!H:H,Tasques!Q:Q)</f>
        <v>60</v>
      </c>
      <c r="R961" s="6"/>
    </row>
    <row r="962" spans="1:18" ht="19.95" customHeight="1" x14ac:dyDescent="0.3">
      <c r="A962" s="3" t="s">
        <v>61</v>
      </c>
      <c r="B962" s="16" t="s">
        <v>2406</v>
      </c>
      <c r="C962" s="16" t="s">
        <v>2407</v>
      </c>
      <c r="D962" s="16" t="s">
        <v>519</v>
      </c>
      <c r="E962" s="16" t="s">
        <v>2018</v>
      </c>
      <c r="F962" s="16" t="s">
        <v>2019</v>
      </c>
      <c r="G962" s="16" t="s">
        <v>2468</v>
      </c>
      <c r="H962" s="16" t="s">
        <v>2469</v>
      </c>
      <c r="I962" s="16" t="s">
        <v>2470</v>
      </c>
      <c r="J962" s="16" t="s">
        <v>23</v>
      </c>
      <c r="K962" s="16"/>
      <c r="L962" s="16" t="s">
        <v>326</v>
      </c>
      <c r="M962" s="16" t="s">
        <v>145</v>
      </c>
      <c r="N962" s="16" t="s">
        <v>25</v>
      </c>
      <c r="O962" s="16" t="s">
        <v>146</v>
      </c>
      <c r="P962" s="16" t="s">
        <v>1905</v>
      </c>
      <c r="Q962" s="91">
        <f>_xlfn.XLOOKUP(H962,Tasques!H:H,Tasques!Q:Q)</f>
        <v>2</v>
      </c>
      <c r="R962" s="6"/>
    </row>
    <row r="963" spans="1:18" ht="19.95" customHeight="1" x14ac:dyDescent="0.3">
      <c r="A963" s="3" t="s">
        <v>61</v>
      </c>
      <c r="B963" s="16" t="s">
        <v>2406</v>
      </c>
      <c r="C963" s="16" t="s">
        <v>2407</v>
      </c>
      <c r="D963" s="16" t="s">
        <v>519</v>
      </c>
      <c r="E963" s="16" t="s">
        <v>2018</v>
      </c>
      <c r="F963" s="16" t="s">
        <v>2019</v>
      </c>
      <c r="G963" s="16" t="s">
        <v>2468</v>
      </c>
      <c r="H963" s="16" t="s">
        <v>2471</v>
      </c>
      <c r="I963" s="16" t="s">
        <v>2472</v>
      </c>
      <c r="J963" s="16" t="s">
        <v>23</v>
      </c>
      <c r="K963" s="16"/>
      <c r="L963" s="16" t="s">
        <v>326</v>
      </c>
      <c r="M963" s="16" t="s">
        <v>145</v>
      </c>
      <c r="N963" s="16" t="s">
        <v>25</v>
      </c>
      <c r="O963" s="16" t="s">
        <v>146</v>
      </c>
      <c r="P963" s="16" t="s">
        <v>1905</v>
      </c>
      <c r="Q963" s="91">
        <f>_xlfn.XLOOKUP(H963,Tasques!H:H,Tasques!Q:Q)</f>
        <v>2</v>
      </c>
      <c r="R963" s="6"/>
    </row>
    <row r="964" spans="1:18" ht="19.95" customHeight="1" x14ac:dyDescent="0.3">
      <c r="A964" s="3" t="s">
        <v>61</v>
      </c>
      <c r="B964" s="16" t="s">
        <v>2406</v>
      </c>
      <c r="C964" s="16" t="s">
        <v>2407</v>
      </c>
      <c r="D964" s="16" t="s">
        <v>519</v>
      </c>
      <c r="E964" s="16" t="s">
        <v>2018</v>
      </c>
      <c r="F964" s="16" t="s">
        <v>2019</v>
      </c>
      <c r="G964" s="16" t="s">
        <v>2468</v>
      </c>
      <c r="H964" s="16" t="s">
        <v>2473</v>
      </c>
      <c r="I964" s="16" t="s">
        <v>2474</v>
      </c>
      <c r="J964" s="16" t="s">
        <v>23</v>
      </c>
      <c r="K964" s="16"/>
      <c r="L964" s="16" t="s">
        <v>326</v>
      </c>
      <c r="M964" s="16" t="s">
        <v>145</v>
      </c>
      <c r="N964" s="16" t="s">
        <v>25</v>
      </c>
      <c r="O964" s="16" t="s">
        <v>146</v>
      </c>
      <c r="P964" s="16" t="s">
        <v>1905</v>
      </c>
      <c r="Q964" s="91">
        <f>_xlfn.XLOOKUP(H964,Tasques!H:H,Tasques!Q:Q)</f>
        <v>2</v>
      </c>
      <c r="R964" s="6"/>
    </row>
    <row r="965" spans="1:18" ht="19.95" customHeight="1" x14ac:dyDescent="0.3">
      <c r="A965" s="3" t="s">
        <v>61</v>
      </c>
      <c r="B965" s="16" t="s">
        <v>2406</v>
      </c>
      <c r="C965" s="16" t="s">
        <v>2407</v>
      </c>
      <c r="D965" s="16" t="s">
        <v>519</v>
      </c>
      <c r="E965" s="16" t="s">
        <v>2018</v>
      </c>
      <c r="F965" s="16" t="s">
        <v>2019</v>
      </c>
      <c r="G965" s="16" t="s">
        <v>2468</v>
      </c>
      <c r="H965" s="16" t="s">
        <v>2475</v>
      </c>
      <c r="I965" s="16" t="s">
        <v>2476</v>
      </c>
      <c r="J965" s="16" t="s">
        <v>23</v>
      </c>
      <c r="K965" s="16"/>
      <c r="L965" s="16" t="s">
        <v>326</v>
      </c>
      <c r="M965" s="16" t="s">
        <v>145</v>
      </c>
      <c r="N965" s="16" t="s">
        <v>25</v>
      </c>
      <c r="O965" s="16" t="s">
        <v>146</v>
      </c>
      <c r="P965" s="16" t="s">
        <v>1905</v>
      </c>
      <c r="Q965" s="91">
        <f>_xlfn.XLOOKUP(H965,Tasques!H:H,Tasques!Q:Q)</f>
        <v>2</v>
      </c>
      <c r="R965" s="6"/>
    </row>
    <row r="966" spans="1:18" ht="19.95" customHeight="1" x14ac:dyDescent="0.3">
      <c r="A966" s="3" t="s">
        <v>61</v>
      </c>
      <c r="B966" s="16" t="s">
        <v>2406</v>
      </c>
      <c r="C966" s="16" t="s">
        <v>2407</v>
      </c>
      <c r="D966" s="16" t="s">
        <v>519</v>
      </c>
      <c r="E966" s="16" t="s">
        <v>2018</v>
      </c>
      <c r="F966" s="16" t="s">
        <v>2019</v>
      </c>
      <c r="G966" s="16" t="s">
        <v>2468</v>
      </c>
      <c r="H966" s="16" t="s">
        <v>2477</v>
      </c>
      <c r="I966" s="16" t="s">
        <v>358</v>
      </c>
      <c r="J966" s="16" t="s">
        <v>23</v>
      </c>
      <c r="K966" s="16"/>
      <c r="L966" s="16" t="s">
        <v>326</v>
      </c>
      <c r="M966" s="16" t="s">
        <v>145</v>
      </c>
      <c r="N966" s="16" t="s">
        <v>25</v>
      </c>
      <c r="O966" s="16" t="s">
        <v>146</v>
      </c>
      <c r="P966" s="16" t="s">
        <v>1905</v>
      </c>
      <c r="Q966" s="91">
        <f>_xlfn.XLOOKUP(H966,Tasques!H:H,Tasques!Q:Q)</f>
        <v>2</v>
      </c>
      <c r="R966" s="6"/>
    </row>
    <row r="967" spans="1:18" ht="19.95" customHeight="1" x14ac:dyDescent="0.3">
      <c r="A967" s="3" t="s">
        <v>61</v>
      </c>
      <c r="B967" s="16" t="s">
        <v>2406</v>
      </c>
      <c r="C967" s="16" t="s">
        <v>2407</v>
      </c>
      <c r="D967" s="16" t="s">
        <v>519</v>
      </c>
      <c r="E967" s="16" t="s">
        <v>2040</v>
      </c>
      <c r="F967" s="16" t="s">
        <v>2041</v>
      </c>
      <c r="G967" s="16" t="s">
        <v>2478</v>
      </c>
      <c r="H967" s="16" t="s">
        <v>2479</v>
      </c>
      <c r="I967" s="16" t="s">
        <v>2480</v>
      </c>
      <c r="J967" s="16" t="s">
        <v>23</v>
      </c>
      <c r="K967" s="16"/>
      <c r="L967" s="16" t="s">
        <v>326</v>
      </c>
      <c r="M967" s="16" t="s">
        <v>145</v>
      </c>
      <c r="N967" s="16" t="s">
        <v>25</v>
      </c>
      <c r="O967" s="16" t="s">
        <v>146</v>
      </c>
      <c r="P967" s="16" t="s">
        <v>1905</v>
      </c>
      <c r="Q967" s="91">
        <f>_xlfn.XLOOKUP(H967,Tasques!H:H,Tasques!Q:Q)</f>
        <v>5</v>
      </c>
      <c r="R967" s="6"/>
    </row>
    <row r="968" spans="1:18" ht="19.95" customHeight="1" x14ac:dyDescent="0.3">
      <c r="A968" s="3" t="s">
        <v>61</v>
      </c>
      <c r="B968" s="16" t="s">
        <v>2406</v>
      </c>
      <c r="C968" s="16" t="s">
        <v>2407</v>
      </c>
      <c r="D968" s="16" t="s">
        <v>519</v>
      </c>
      <c r="E968" s="16" t="s">
        <v>2040</v>
      </c>
      <c r="F968" s="16" t="s">
        <v>2041</v>
      </c>
      <c r="G968" s="16" t="s">
        <v>2478</v>
      </c>
      <c r="H968" s="16" t="s">
        <v>2481</v>
      </c>
      <c r="I968" s="16" t="s">
        <v>2482</v>
      </c>
      <c r="J968" s="16" t="s">
        <v>23</v>
      </c>
      <c r="K968" s="16"/>
      <c r="L968" s="16" t="s">
        <v>326</v>
      </c>
      <c r="M968" s="16" t="s">
        <v>145</v>
      </c>
      <c r="N968" s="16" t="s">
        <v>25</v>
      </c>
      <c r="O968" s="16" t="s">
        <v>146</v>
      </c>
      <c r="P968" s="16" t="s">
        <v>1905</v>
      </c>
      <c r="Q968" s="91">
        <f>_xlfn.XLOOKUP(H968,Tasques!H:H,Tasques!Q:Q)</f>
        <v>5</v>
      </c>
      <c r="R968" s="6"/>
    </row>
    <row r="969" spans="1:18" ht="19.95" customHeight="1" x14ac:dyDescent="0.3">
      <c r="A969" s="3" t="s">
        <v>61</v>
      </c>
      <c r="B969" s="16" t="s">
        <v>2406</v>
      </c>
      <c r="C969" s="16" t="s">
        <v>2407</v>
      </c>
      <c r="D969" s="16" t="s">
        <v>519</v>
      </c>
      <c r="E969" s="16" t="s">
        <v>2040</v>
      </c>
      <c r="F969" s="16" t="s">
        <v>2041</v>
      </c>
      <c r="G969" s="16" t="s">
        <v>2478</v>
      </c>
      <c r="H969" s="16" t="s">
        <v>2483</v>
      </c>
      <c r="I969" s="16" t="s">
        <v>2484</v>
      </c>
      <c r="J969" s="16" t="s">
        <v>23</v>
      </c>
      <c r="K969" s="16"/>
      <c r="L969" s="16" t="s">
        <v>326</v>
      </c>
      <c r="M969" s="16" t="s">
        <v>145</v>
      </c>
      <c r="N969" s="16" t="s">
        <v>25</v>
      </c>
      <c r="O969" s="16" t="s">
        <v>146</v>
      </c>
      <c r="P969" s="16" t="s">
        <v>1905</v>
      </c>
      <c r="Q969" s="91">
        <f>_xlfn.XLOOKUP(H969,Tasques!H:H,Tasques!Q:Q)</f>
        <v>5</v>
      </c>
      <c r="R969" s="6"/>
    </row>
    <row r="970" spans="1:18" ht="19.95" customHeight="1" x14ac:dyDescent="0.3">
      <c r="A970" s="3" t="s">
        <v>61</v>
      </c>
      <c r="B970" s="16" t="s">
        <v>2406</v>
      </c>
      <c r="C970" s="16" t="s">
        <v>2407</v>
      </c>
      <c r="D970" s="16" t="s">
        <v>519</v>
      </c>
      <c r="E970" s="16" t="s">
        <v>2040</v>
      </c>
      <c r="F970" s="16" t="s">
        <v>2041</v>
      </c>
      <c r="G970" s="16" t="s">
        <v>2478</v>
      </c>
      <c r="H970" s="16" t="s">
        <v>2485</v>
      </c>
      <c r="I970" s="16" t="s">
        <v>358</v>
      </c>
      <c r="J970" s="16" t="s">
        <v>23</v>
      </c>
      <c r="K970" s="16"/>
      <c r="L970" s="16" t="s">
        <v>326</v>
      </c>
      <c r="M970" s="16" t="s">
        <v>145</v>
      </c>
      <c r="N970" s="16" t="s">
        <v>25</v>
      </c>
      <c r="O970" s="16" t="s">
        <v>146</v>
      </c>
      <c r="P970" s="16" t="s">
        <v>1905</v>
      </c>
      <c r="Q970" s="91">
        <f>_xlfn.XLOOKUP(H970,Tasques!H:H,Tasques!Q:Q)</f>
        <v>5</v>
      </c>
      <c r="R970" s="6"/>
    </row>
    <row r="971" spans="1:18" ht="19.95" customHeight="1" x14ac:dyDescent="0.3">
      <c r="A971" s="3" t="s">
        <v>61</v>
      </c>
      <c r="B971" s="16" t="s">
        <v>2406</v>
      </c>
      <c r="C971" s="16" t="s">
        <v>2407</v>
      </c>
      <c r="D971" s="16" t="s">
        <v>519</v>
      </c>
      <c r="E971" s="16" t="s">
        <v>2211</v>
      </c>
      <c r="F971" s="16" t="s">
        <v>2212</v>
      </c>
      <c r="G971" s="16" t="s">
        <v>2486</v>
      </c>
      <c r="H971" s="16" t="s">
        <v>2487</v>
      </c>
      <c r="I971" s="16" t="s">
        <v>2462</v>
      </c>
      <c r="J971" s="16" t="s">
        <v>23</v>
      </c>
      <c r="K971" s="16"/>
      <c r="L971" s="16" t="s">
        <v>326</v>
      </c>
      <c r="M971" s="16" t="s">
        <v>145</v>
      </c>
      <c r="N971" s="16" t="s">
        <v>25</v>
      </c>
      <c r="O971" s="16" t="s">
        <v>146</v>
      </c>
      <c r="P971" s="16" t="s">
        <v>1905</v>
      </c>
      <c r="Q971" s="91">
        <f>_xlfn.XLOOKUP(H971,Tasques!H:H,Tasques!Q:Q)</f>
        <v>10</v>
      </c>
      <c r="R971" s="6"/>
    </row>
    <row r="972" spans="1:18" ht="19.95" customHeight="1" x14ac:dyDescent="0.3">
      <c r="A972" s="3" t="s">
        <v>61</v>
      </c>
      <c r="B972" s="16" t="s">
        <v>2406</v>
      </c>
      <c r="C972" s="16" t="s">
        <v>2407</v>
      </c>
      <c r="D972" s="16" t="s">
        <v>519</v>
      </c>
      <c r="E972" s="16" t="s">
        <v>1948</v>
      </c>
      <c r="F972" s="16" t="s">
        <v>1949</v>
      </c>
      <c r="G972" s="16" t="s">
        <v>2488</v>
      </c>
      <c r="H972" s="16" t="s">
        <v>2489</v>
      </c>
      <c r="I972" s="16" t="s">
        <v>2455</v>
      </c>
      <c r="J972" s="16" t="s">
        <v>23</v>
      </c>
      <c r="K972" s="16"/>
      <c r="L972" s="16" t="s">
        <v>326</v>
      </c>
      <c r="M972" s="16" t="s">
        <v>145</v>
      </c>
      <c r="N972" s="16" t="s">
        <v>25</v>
      </c>
      <c r="O972" s="16" t="s">
        <v>146</v>
      </c>
      <c r="P972" s="16" t="s">
        <v>1905</v>
      </c>
      <c r="Q972" s="91">
        <f>_xlfn.XLOOKUP(H972,Tasques!H:H,Tasques!Q:Q)</f>
        <v>10</v>
      </c>
      <c r="R972" s="6"/>
    </row>
    <row r="973" spans="1:18" ht="19.95" customHeight="1" x14ac:dyDescent="0.3">
      <c r="A973" s="3" t="s">
        <v>61</v>
      </c>
      <c r="B973" s="16" t="s">
        <v>2406</v>
      </c>
      <c r="C973" s="16" t="s">
        <v>2407</v>
      </c>
      <c r="D973" s="16" t="s">
        <v>519</v>
      </c>
      <c r="E973" s="16" t="s">
        <v>2490</v>
      </c>
      <c r="F973" s="16" t="s">
        <v>2491</v>
      </c>
      <c r="G973" s="16" t="s">
        <v>2492</v>
      </c>
      <c r="H973" s="16" t="s">
        <v>2493</v>
      </c>
      <c r="I973" s="16" t="s">
        <v>2494</v>
      </c>
      <c r="J973" s="16" t="s">
        <v>23</v>
      </c>
      <c r="K973" s="16"/>
      <c r="L973" s="16" t="s">
        <v>326</v>
      </c>
      <c r="M973" s="16" t="s">
        <v>145</v>
      </c>
      <c r="N973" s="16" t="s">
        <v>25</v>
      </c>
      <c r="O973" s="16" t="s">
        <v>146</v>
      </c>
      <c r="P973" s="16" t="s">
        <v>1905</v>
      </c>
      <c r="Q973" s="91">
        <f>_xlfn.XLOOKUP(H973,Tasques!H:H,Tasques!Q:Q)</f>
        <v>2</v>
      </c>
      <c r="R973" s="6"/>
    </row>
    <row r="974" spans="1:18" ht="19.95" customHeight="1" x14ac:dyDescent="0.3">
      <c r="A974" s="3" t="s">
        <v>61</v>
      </c>
      <c r="B974" s="16" t="s">
        <v>2406</v>
      </c>
      <c r="C974" s="16" t="s">
        <v>2407</v>
      </c>
      <c r="D974" s="16" t="s">
        <v>519</v>
      </c>
      <c r="E974" s="16" t="s">
        <v>2490</v>
      </c>
      <c r="F974" s="16" t="s">
        <v>2491</v>
      </c>
      <c r="G974" s="16" t="s">
        <v>2492</v>
      </c>
      <c r="H974" s="16" t="s">
        <v>2495</v>
      </c>
      <c r="I974" s="16" t="s">
        <v>2496</v>
      </c>
      <c r="J974" s="16" t="s">
        <v>23</v>
      </c>
      <c r="K974" s="16"/>
      <c r="L974" s="16" t="s">
        <v>326</v>
      </c>
      <c r="M974" s="16" t="s">
        <v>145</v>
      </c>
      <c r="N974" s="16" t="s">
        <v>25</v>
      </c>
      <c r="O974" s="16" t="s">
        <v>146</v>
      </c>
      <c r="P974" s="16" t="s">
        <v>1905</v>
      </c>
      <c r="Q974" s="91">
        <f>_xlfn.XLOOKUP(H974,Tasques!H:H,Tasques!Q:Q)</f>
        <v>2</v>
      </c>
      <c r="R974" s="6"/>
    </row>
    <row r="975" spans="1:18" ht="19.95" customHeight="1" x14ac:dyDescent="0.3">
      <c r="A975" s="3" t="s">
        <v>61</v>
      </c>
      <c r="B975" s="16" t="s">
        <v>2406</v>
      </c>
      <c r="C975" s="16" t="s">
        <v>2407</v>
      </c>
      <c r="D975" s="16" t="s">
        <v>519</v>
      </c>
      <c r="E975" s="16" t="s">
        <v>2490</v>
      </c>
      <c r="F975" s="16" t="s">
        <v>2491</v>
      </c>
      <c r="G975" s="16" t="s">
        <v>2492</v>
      </c>
      <c r="H975" s="16" t="s">
        <v>2497</v>
      </c>
      <c r="I975" s="16" t="s">
        <v>2498</v>
      </c>
      <c r="J975" s="16" t="s">
        <v>23</v>
      </c>
      <c r="K975" s="16"/>
      <c r="L975" s="16" t="s">
        <v>326</v>
      </c>
      <c r="M975" s="16" t="s">
        <v>145</v>
      </c>
      <c r="N975" s="16" t="s">
        <v>25</v>
      </c>
      <c r="O975" s="16" t="s">
        <v>146</v>
      </c>
      <c r="P975" s="16" t="s">
        <v>1905</v>
      </c>
      <c r="Q975" s="91">
        <f>_xlfn.XLOOKUP(H975,Tasques!H:H,Tasques!Q:Q)</f>
        <v>2</v>
      </c>
      <c r="R975" s="6"/>
    </row>
    <row r="976" spans="1:18" ht="19.95" customHeight="1" x14ac:dyDescent="0.3">
      <c r="A976" s="3" t="s">
        <v>61</v>
      </c>
      <c r="B976" s="16" t="s">
        <v>2406</v>
      </c>
      <c r="C976" s="16" t="s">
        <v>2407</v>
      </c>
      <c r="D976" s="16" t="s">
        <v>519</v>
      </c>
      <c r="E976" s="16" t="s">
        <v>2333</v>
      </c>
      <c r="F976" s="16" t="s">
        <v>2334</v>
      </c>
      <c r="G976" s="16" t="s">
        <v>2499</v>
      </c>
      <c r="H976" s="16" t="s">
        <v>2500</v>
      </c>
      <c r="I976" s="16" t="s">
        <v>2501</v>
      </c>
      <c r="J976" s="16" t="s">
        <v>23</v>
      </c>
      <c r="K976" s="16"/>
      <c r="L976" s="16" t="s">
        <v>326</v>
      </c>
      <c r="M976" s="16" t="s">
        <v>145</v>
      </c>
      <c r="N976" s="16" t="s">
        <v>25</v>
      </c>
      <c r="O976" s="16" t="s">
        <v>146</v>
      </c>
      <c r="P976" s="16" t="s">
        <v>1905</v>
      </c>
      <c r="Q976" s="91">
        <f>_xlfn.XLOOKUP(H976,Tasques!H:H,Tasques!Q:Q)</f>
        <v>2</v>
      </c>
      <c r="R976" s="6"/>
    </row>
    <row r="977" spans="1:18" ht="19.95" customHeight="1" x14ac:dyDescent="0.3">
      <c r="A977" s="3" t="s">
        <v>61</v>
      </c>
      <c r="B977" s="16" t="s">
        <v>2406</v>
      </c>
      <c r="C977" s="16" t="s">
        <v>2407</v>
      </c>
      <c r="D977" s="16" t="s">
        <v>519</v>
      </c>
      <c r="E977" s="16" t="s">
        <v>2502</v>
      </c>
      <c r="F977" s="16" t="s">
        <v>2503</v>
      </c>
      <c r="G977" s="16" t="s">
        <v>2504</v>
      </c>
      <c r="H977" s="16" t="s">
        <v>2505</v>
      </c>
      <c r="I977" s="16" t="s">
        <v>2506</v>
      </c>
      <c r="J977" s="16" t="s">
        <v>23</v>
      </c>
      <c r="K977" s="16"/>
      <c r="L977" s="16" t="s">
        <v>326</v>
      </c>
      <c r="M977" s="16" t="s">
        <v>145</v>
      </c>
      <c r="N977" s="16" t="s">
        <v>25</v>
      </c>
      <c r="O977" s="16" t="s">
        <v>146</v>
      </c>
      <c r="P977" s="16" t="s">
        <v>1905</v>
      </c>
      <c r="Q977" s="91">
        <f>_xlfn.XLOOKUP(H977,Tasques!H:H,Tasques!Q:Q)</f>
        <v>4</v>
      </c>
      <c r="R977" s="6"/>
    </row>
    <row r="978" spans="1:18" ht="19.95" customHeight="1" x14ac:dyDescent="0.3">
      <c r="A978" s="3" t="s">
        <v>61</v>
      </c>
      <c r="B978" s="16" t="s">
        <v>2406</v>
      </c>
      <c r="C978" s="16" t="s">
        <v>2407</v>
      </c>
      <c r="D978" s="16" t="s">
        <v>519</v>
      </c>
      <c r="E978" s="16" t="s">
        <v>2502</v>
      </c>
      <c r="F978" s="16" t="s">
        <v>2503</v>
      </c>
      <c r="G978" s="16" t="s">
        <v>2504</v>
      </c>
      <c r="H978" s="16" t="s">
        <v>2507</v>
      </c>
      <c r="I978" s="16" t="s">
        <v>2508</v>
      </c>
      <c r="J978" s="16" t="s">
        <v>23</v>
      </c>
      <c r="K978" s="16"/>
      <c r="L978" s="16" t="s">
        <v>326</v>
      </c>
      <c r="M978" s="16" t="s">
        <v>145</v>
      </c>
      <c r="N978" s="16" t="s">
        <v>25</v>
      </c>
      <c r="O978" s="16" t="s">
        <v>146</v>
      </c>
      <c r="P978" s="16" t="s">
        <v>1905</v>
      </c>
      <c r="Q978" s="91">
        <f>_xlfn.XLOOKUP(H978,Tasques!H:H,Tasques!Q:Q)</f>
        <v>4</v>
      </c>
      <c r="R978" s="6"/>
    </row>
    <row r="979" spans="1:18" ht="19.95" customHeight="1" x14ac:dyDescent="0.3">
      <c r="A979" s="3" t="s">
        <v>61</v>
      </c>
      <c r="B979" s="16" t="s">
        <v>2406</v>
      </c>
      <c r="C979" s="16" t="s">
        <v>2407</v>
      </c>
      <c r="D979" s="16" t="s">
        <v>519</v>
      </c>
      <c r="E979" s="16" t="s">
        <v>2502</v>
      </c>
      <c r="F979" s="16" t="s">
        <v>2503</v>
      </c>
      <c r="G979" s="16" t="s">
        <v>2504</v>
      </c>
      <c r="H979" s="16" t="s">
        <v>2509</v>
      </c>
      <c r="I979" s="16" t="s">
        <v>2510</v>
      </c>
      <c r="J979" s="16" t="s">
        <v>23</v>
      </c>
      <c r="K979" s="16"/>
      <c r="L979" s="16" t="s">
        <v>326</v>
      </c>
      <c r="M979" s="16" t="s">
        <v>145</v>
      </c>
      <c r="N979" s="16" t="s">
        <v>25</v>
      </c>
      <c r="O979" s="16" t="s">
        <v>146</v>
      </c>
      <c r="P979" s="16" t="s">
        <v>1905</v>
      </c>
      <c r="Q979" s="91">
        <f>_xlfn.XLOOKUP(H979,Tasques!H:H,Tasques!Q:Q)</f>
        <v>4</v>
      </c>
      <c r="R979" s="6"/>
    </row>
    <row r="980" spans="1:18" ht="19.95" customHeight="1" x14ac:dyDescent="0.3">
      <c r="A980" s="3" t="s">
        <v>61</v>
      </c>
      <c r="B980" s="16" t="s">
        <v>2406</v>
      </c>
      <c r="C980" s="16" t="s">
        <v>2407</v>
      </c>
      <c r="D980" s="16" t="s">
        <v>519</v>
      </c>
      <c r="E980" s="16" t="s">
        <v>2502</v>
      </c>
      <c r="F980" s="16" t="s">
        <v>2503</v>
      </c>
      <c r="G980" s="16" t="s">
        <v>2504</v>
      </c>
      <c r="H980" s="16" t="s">
        <v>2511</v>
      </c>
      <c r="I980" s="16" t="s">
        <v>2512</v>
      </c>
      <c r="J980" s="16" t="s">
        <v>23</v>
      </c>
      <c r="K980" s="16"/>
      <c r="L980" s="16" t="s">
        <v>326</v>
      </c>
      <c r="M980" s="16" t="s">
        <v>145</v>
      </c>
      <c r="N980" s="16" t="s">
        <v>25</v>
      </c>
      <c r="O980" s="16" t="s">
        <v>146</v>
      </c>
      <c r="P980" s="16" t="s">
        <v>1905</v>
      </c>
      <c r="Q980" s="91">
        <f>_xlfn.XLOOKUP(H980,Tasques!H:H,Tasques!Q:Q)</f>
        <v>4</v>
      </c>
      <c r="R980" s="6"/>
    </row>
    <row r="981" spans="1:18" ht="19.95" customHeight="1" x14ac:dyDescent="0.3">
      <c r="A981" s="3" t="s">
        <v>61</v>
      </c>
      <c r="B981" s="16" t="s">
        <v>2406</v>
      </c>
      <c r="C981" s="16" t="s">
        <v>2407</v>
      </c>
      <c r="D981" s="16" t="s">
        <v>519</v>
      </c>
      <c r="E981" s="16" t="s">
        <v>2502</v>
      </c>
      <c r="F981" s="16" t="s">
        <v>2503</v>
      </c>
      <c r="G981" s="16" t="s">
        <v>2504</v>
      </c>
      <c r="H981" s="16" t="s">
        <v>2513</v>
      </c>
      <c r="I981" s="16" t="s">
        <v>2514</v>
      </c>
      <c r="J981" s="16" t="s">
        <v>23</v>
      </c>
      <c r="K981" s="16"/>
      <c r="L981" s="16" t="s">
        <v>326</v>
      </c>
      <c r="M981" s="16" t="s">
        <v>145</v>
      </c>
      <c r="N981" s="16" t="s">
        <v>25</v>
      </c>
      <c r="O981" s="16" t="s">
        <v>146</v>
      </c>
      <c r="P981" s="16" t="s">
        <v>1905</v>
      </c>
      <c r="Q981" s="91">
        <f>_xlfn.XLOOKUP(H981,Tasques!H:H,Tasques!Q:Q)</f>
        <v>4</v>
      </c>
      <c r="R981" s="6"/>
    </row>
    <row r="982" spans="1:18" ht="19.95" customHeight="1" x14ac:dyDescent="0.3">
      <c r="A982" s="9" t="s">
        <v>61</v>
      </c>
      <c r="B982" s="21" t="s">
        <v>2515</v>
      </c>
      <c r="C982" s="21" t="s">
        <v>2516</v>
      </c>
      <c r="D982" s="21" t="s">
        <v>519</v>
      </c>
      <c r="E982" s="21" t="s">
        <v>2353</v>
      </c>
      <c r="F982" s="21" t="s">
        <v>2354</v>
      </c>
      <c r="G982" s="21" t="s">
        <v>2517</v>
      </c>
      <c r="H982" s="21" t="s">
        <v>2518</v>
      </c>
      <c r="I982" s="21" t="s">
        <v>2519</v>
      </c>
      <c r="J982" s="21" t="s">
        <v>23</v>
      </c>
      <c r="K982" s="21"/>
      <c r="L982" s="21" t="s">
        <v>456</v>
      </c>
      <c r="M982" s="21" t="s">
        <v>145</v>
      </c>
      <c r="N982" s="21" t="s">
        <v>25</v>
      </c>
      <c r="O982" s="21" t="s">
        <v>146</v>
      </c>
      <c r="P982" s="21" t="s">
        <v>1905</v>
      </c>
      <c r="Q982" s="92">
        <f>_xlfn.XLOOKUP(H982,Tasques!H:H,Tasques!Q:Q)</f>
        <v>60</v>
      </c>
      <c r="R982" s="10"/>
    </row>
    <row r="983" spans="1:18" ht="19.95" customHeight="1" x14ac:dyDescent="0.3">
      <c r="A983" s="9" t="s">
        <v>61</v>
      </c>
      <c r="B983" s="21" t="s">
        <v>2515</v>
      </c>
      <c r="C983" s="21" t="s">
        <v>2516</v>
      </c>
      <c r="D983" s="21" t="s">
        <v>519</v>
      </c>
      <c r="E983" s="21" t="s">
        <v>1955</v>
      </c>
      <c r="F983" s="21" t="s">
        <v>1956</v>
      </c>
      <c r="G983" s="21" t="s">
        <v>2520</v>
      </c>
      <c r="H983" s="21" t="s">
        <v>2521</v>
      </c>
      <c r="I983" s="21" t="s">
        <v>2522</v>
      </c>
      <c r="J983" s="21" t="s">
        <v>23</v>
      </c>
      <c r="K983" s="21"/>
      <c r="L983" s="21" t="s">
        <v>456</v>
      </c>
      <c r="M983" s="21" t="s">
        <v>145</v>
      </c>
      <c r="N983" s="21" t="s">
        <v>25</v>
      </c>
      <c r="O983" s="21" t="s">
        <v>146</v>
      </c>
      <c r="P983" s="21" t="s">
        <v>1905</v>
      </c>
      <c r="Q983" s="92">
        <f>_xlfn.XLOOKUP(H983,Tasques!H:H,Tasques!Q:Q)</f>
        <v>25</v>
      </c>
      <c r="R983" s="10"/>
    </row>
    <row r="984" spans="1:18" ht="19.95" customHeight="1" x14ac:dyDescent="0.3">
      <c r="A984" s="9" t="s">
        <v>61</v>
      </c>
      <c r="B984" s="21" t="s">
        <v>2515</v>
      </c>
      <c r="C984" s="21" t="s">
        <v>2516</v>
      </c>
      <c r="D984" s="21" t="s">
        <v>519</v>
      </c>
      <c r="E984" s="21" t="s">
        <v>1955</v>
      </c>
      <c r="F984" s="21" t="s">
        <v>1956</v>
      </c>
      <c r="G984" s="21" t="s">
        <v>2520</v>
      </c>
      <c r="H984" s="21" t="s">
        <v>2523</v>
      </c>
      <c r="I984" s="21" t="s">
        <v>2524</v>
      </c>
      <c r="J984" s="21" t="s">
        <v>23</v>
      </c>
      <c r="K984" s="21"/>
      <c r="L984" s="21" t="s">
        <v>456</v>
      </c>
      <c r="M984" s="21" t="s">
        <v>145</v>
      </c>
      <c r="N984" s="21" t="s">
        <v>25</v>
      </c>
      <c r="O984" s="21" t="s">
        <v>146</v>
      </c>
      <c r="P984" s="21" t="s">
        <v>1905</v>
      </c>
      <c r="Q984" s="92">
        <f>_xlfn.XLOOKUP(H984,Tasques!H:H,Tasques!Q:Q)</f>
        <v>25</v>
      </c>
      <c r="R984" s="10"/>
    </row>
    <row r="985" spans="1:18" ht="19.95" customHeight="1" x14ac:dyDescent="0.3">
      <c r="A985" s="9" t="s">
        <v>61</v>
      </c>
      <c r="B985" s="21" t="s">
        <v>2515</v>
      </c>
      <c r="C985" s="21" t="s">
        <v>2516</v>
      </c>
      <c r="D985" s="21" t="s">
        <v>519</v>
      </c>
      <c r="E985" s="21" t="s">
        <v>2371</v>
      </c>
      <c r="F985" s="21" t="s">
        <v>2372</v>
      </c>
      <c r="G985" s="21" t="s">
        <v>2525</v>
      </c>
      <c r="H985" s="21" t="s">
        <v>2526</v>
      </c>
      <c r="I985" s="21" t="s">
        <v>2527</v>
      </c>
      <c r="J985" s="21" t="s">
        <v>23</v>
      </c>
      <c r="K985" s="21"/>
      <c r="L985" s="21" t="s">
        <v>456</v>
      </c>
      <c r="M985" s="21" t="s">
        <v>145</v>
      </c>
      <c r="N985" s="21" t="s">
        <v>25</v>
      </c>
      <c r="O985" s="21" t="s">
        <v>146</v>
      </c>
      <c r="P985" s="21" t="s">
        <v>1905</v>
      </c>
      <c r="Q985" s="92">
        <f>_xlfn.XLOOKUP(H985,Tasques!H:H,Tasques!Q:Q)</f>
        <v>30</v>
      </c>
      <c r="R985" s="10"/>
    </row>
    <row r="986" spans="1:18" ht="19.95" customHeight="1" x14ac:dyDescent="0.3">
      <c r="A986" s="9" t="s">
        <v>61</v>
      </c>
      <c r="B986" s="21" t="s">
        <v>2515</v>
      </c>
      <c r="C986" s="21" t="s">
        <v>2516</v>
      </c>
      <c r="D986" s="21" t="s">
        <v>519</v>
      </c>
      <c r="E986" s="21" t="s">
        <v>662</v>
      </c>
      <c r="F986" s="21" t="s">
        <v>663</v>
      </c>
      <c r="G986" s="21" t="s">
        <v>2528</v>
      </c>
      <c r="H986" s="21" t="s">
        <v>2529</v>
      </c>
      <c r="I986" s="21" t="s">
        <v>2530</v>
      </c>
      <c r="J986" s="21" t="s">
        <v>23</v>
      </c>
      <c r="K986" s="21"/>
      <c r="L986" s="21" t="s">
        <v>456</v>
      </c>
      <c r="M986" s="21" t="s">
        <v>145</v>
      </c>
      <c r="N986" s="21" t="s">
        <v>25</v>
      </c>
      <c r="O986" s="21" t="s">
        <v>146</v>
      </c>
      <c r="P986" s="21" t="s">
        <v>1905</v>
      </c>
      <c r="Q986" s="92">
        <f>_xlfn.XLOOKUP(H986,Tasques!H:H,Tasques!Q:Q)</f>
        <v>8</v>
      </c>
      <c r="R986" s="10"/>
    </row>
    <row r="987" spans="1:18" ht="19.95" customHeight="1" x14ac:dyDescent="0.3">
      <c r="A987" s="9" t="s">
        <v>61</v>
      </c>
      <c r="B987" s="21" t="s">
        <v>2515</v>
      </c>
      <c r="C987" s="21" t="s">
        <v>2516</v>
      </c>
      <c r="D987" s="21" t="s">
        <v>519</v>
      </c>
      <c r="E987" s="21" t="s">
        <v>662</v>
      </c>
      <c r="F987" s="21" t="s">
        <v>663</v>
      </c>
      <c r="G987" s="21" t="s">
        <v>2528</v>
      </c>
      <c r="H987" s="21" t="s">
        <v>2531</v>
      </c>
      <c r="I987" s="21" t="s">
        <v>2532</v>
      </c>
      <c r="J987" s="21" t="s">
        <v>23</v>
      </c>
      <c r="K987" s="21"/>
      <c r="L987" s="21" t="s">
        <v>456</v>
      </c>
      <c r="M987" s="21" t="s">
        <v>145</v>
      </c>
      <c r="N987" s="21" t="s">
        <v>25</v>
      </c>
      <c r="O987" s="21" t="s">
        <v>146</v>
      </c>
      <c r="P987" s="21" t="s">
        <v>1905</v>
      </c>
      <c r="Q987" s="92">
        <f>_xlfn.XLOOKUP(H987,Tasques!H:H,Tasques!Q:Q)</f>
        <v>8</v>
      </c>
      <c r="R987" s="10"/>
    </row>
    <row r="988" spans="1:18" ht="19.95" customHeight="1" x14ac:dyDescent="0.3">
      <c r="A988" s="9" t="s">
        <v>61</v>
      </c>
      <c r="B988" s="21" t="s">
        <v>2515</v>
      </c>
      <c r="C988" s="21" t="s">
        <v>2516</v>
      </c>
      <c r="D988" s="21" t="s">
        <v>519</v>
      </c>
      <c r="E988" s="21" t="s">
        <v>662</v>
      </c>
      <c r="F988" s="21" t="s">
        <v>663</v>
      </c>
      <c r="G988" s="21" t="s">
        <v>2528</v>
      </c>
      <c r="H988" s="21" t="s">
        <v>2533</v>
      </c>
      <c r="I988" s="21" t="s">
        <v>2534</v>
      </c>
      <c r="J988" s="21" t="s">
        <v>23</v>
      </c>
      <c r="K988" s="21"/>
      <c r="L988" s="21" t="s">
        <v>456</v>
      </c>
      <c r="M988" s="21" t="s">
        <v>145</v>
      </c>
      <c r="N988" s="21" t="s">
        <v>25</v>
      </c>
      <c r="O988" s="21" t="s">
        <v>146</v>
      </c>
      <c r="P988" s="21" t="s">
        <v>1905</v>
      </c>
      <c r="Q988" s="92">
        <f>_xlfn.XLOOKUP(H988,Tasques!H:H,Tasques!Q:Q)</f>
        <v>8</v>
      </c>
      <c r="R988" s="10"/>
    </row>
    <row r="989" spans="1:18" ht="19.95" customHeight="1" x14ac:dyDescent="0.3">
      <c r="A989" s="9" t="s">
        <v>61</v>
      </c>
      <c r="B989" s="21" t="s">
        <v>2515</v>
      </c>
      <c r="C989" s="21" t="s">
        <v>2516</v>
      </c>
      <c r="D989" s="21" t="s">
        <v>519</v>
      </c>
      <c r="E989" s="21" t="s">
        <v>662</v>
      </c>
      <c r="F989" s="21" t="s">
        <v>663</v>
      </c>
      <c r="G989" s="21" t="s">
        <v>2528</v>
      </c>
      <c r="H989" s="21" t="s">
        <v>2535</v>
      </c>
      <c r="I989" s="21" t="s">
        <v>2536</v>
      </c>
      <c r="J989" s="21" t="s">
        <v>23</v>
      </c>
      <c r="K989" s="21"/>
      <c r="L989" s="21" t="s">
        <v>456</v>
      </c>
      <c r="M989" s="21" t="s">
        <v>145</v>
      </c>
      <c r="N989" s="21" t="s">
        <v>25</v>
      </c>
      <c r="O989" s="21" t="s">
        <v>146</v>
      </c>
      <c r="P989" s="21" t="s">
        <v>1905</v>
      </c>
      <c r="Q989" s="92">
        <f>_xlfn.XLOOKUP(H989,Tasques!H:H,Tasques!Q:Q)</f>
        <v>8</v>
      </c>
      <c r="R989" s="10"/>
    </row>
    <row r="990" spans="1:18" ht="19.95" customHeight="1" x14ac:dyDescent="0.3">
      <c r="A990" s="9" t="s">
        <v>61</v>
      </c>
      <c r="B990" s="21" t="s">
        <v>2515</v>
      </c>
      <c r="C990" s="21" t="s">
        <v>2516</v>
      </c>
      <c r="D990" s="21" t="s">
        <v>519</v>
      </c>
      <c r="E990" s="21" t="s">
        <v>662</v>
      </c>
      <c r="F990" s="21" t="s">
        <v>663</v>
      </c>
      <c r="G990" s="21" t="s">
        <v>2528</v>
      </c>
      <c r="H990" s="21" t="s">
        <v>2537</v>
      </c>
      <c r="I990" s="21" t="s">
        <v>2538</v>
      </c>
      <c r="J990" s="21" t="s">
        <v>23</v>
      </c>
      <c r="K990" s="21"/>
      <c r="L990" s="21" t="s">
        <v>456</v>
      </c>
      <c r="M990" s="21" t="s">
        <v>145</v>
      </c>
      <c r="N990" s="21" t="s">
        <v>25</v>
      </c>
      <c r="O990" s="21" t="s">
        <v>146</v>
      </c>
      <c r="P990" s="21" t="s">
        <v>1905</v>
      </c>
      <c r="Q990" s="92">
        <f>_xlfn.XLOOKUP(H990,Tasques!H:H,Tasques!Q:Q)</f>
        <v>8</v>
      </c>
      <c r="R990" s="10"/>
    </row>
    <row r="991" spans="1:18" ht="19.95" customHeight="1" x14ac:dyDescent="0.3">
      <c r="A991" s="9" t="s">
        <v>61</v>
      </c>
      <c r="B991" s="21" t="s">
        <v>2515</v>
      </c>
      <c r="C991" s="21" t="s">
        <v>2516</v>
      </c>
      <c r="D991" s="21" t="s">
        <v>519</v>
      </c>
      <c r="E991" s="21" t="s">
        <v>2178</v>
      </c>
      <c r="F991" s="21" t="s">
        <v>2179</v>
      </c>
      <c r="G991" s="21" t="s">
        <v>2539</v>
      </c>
      <c r="H991" s="21" t="s">
        <v>2540</v>
      </c>
      <c r="I991" s="21" t="s">
        <v>2541</v>
      </c>
      <c r="J991" s="21" t="s">
        <v>23</v>
      </c>
      <c r="K991" s="21"/>
      <c r="L991" s="21" t="s">
        <v>456</v>
      </c>
      <c r="M991" s="21" t="s">
        <v>145</v>
      </c>
      <c r="N991" s="21" t="s">
        <v>25</v>
      </c>
      <c r="O991" s="21" t="s">
        <v>146</v>
      </c>
      <c r="P991" s="21" t="s">
        <v>1905</v>
      </c>
      <c r="Q991" s="92">
        <f>_xlfn.XLOOKUP(H991,Tasques!H:H,Tasques!Q:Q)</f>
        <v>5</v>
      </c>
      <c r="R991" s="10"/>
    </row>
    <row r="992" spans="1:18" ht="19.95" customHeight="1" x14ac:dyDescent="0.3">
      <c r="A992" s="9" t="s">
        <v>61</v>
      </c>
      <c r="B992" s="21" t="s">
        <v>2515</v>
      </c>
      <c r="C992" s="21" t="s">
        <v>2516</v>
      </c>
      <c r="D992" s="21" t="s">
        <v>519</v>
      </c>
      <c r="E992" s="21" t="s">
        <v>2189</v>
      </c>
      <c r="F992" s="21" t="s">
        <v>2190</v>
      </c>
      <c r="G992" s="21" t="s">
        <v>2542</v>
      </c>
      <c r="H992" s="21" t="s">
        <v>2543</v>
      </c>
      <c r="I992" s="21" t="s">
        <v>2541</v>
      </c>
      <c r="J992" s="21" t="s">
        <v>23</v>
      </c>
      <c r="K992" s="21"/>
      <c r="L992" s="21" t="s">
        <v>456</v>
      </c>
      <c r="M992" s="21" t="s">
        <v>145</v>
      </c>
      <c r="N992" s="21" t="s">
        <v>25</v>
      </c>
      <c r="O992" s="21" t="s">
        <v>146</v>
      </c>
      <c r="P992" s="21" t="s">
        <v>1905</v>
      </c>
      <c r="Q992" s="92">
        <f>_xlfn.XLOOKUP(H992,Tasques!H:H,Tasques!Q:Q)</f>
        <v>5</v>
      </c>
      <c r="R992" s="10"/>
    </row>
    <row r="993" spans="1:18" ht="19.95" customHeight="1" x14ac:dyDescent="0.3">
      <c r="A993" s="9" t="s">
        <v>61</v>
      </c>
      <c r="B993" s="21" t="s">
        <v>2515</v>
      </c>
      <c r="C993" s="21" t="s">
        <v>2516</v>
      </c>
      <c r="D993" s="21" t="s">
        <v>519</v>
      </c>
      <c r="E993" s="21" t="s">
        <v>2316</v>
      </c>
      <c r="F993" s="21" t="s">
        <v>2317</v>
      </c>
      <c r="G993" s="21" t="s">
        <v>2544</v>
      </c>
      <c r="H993" s="21" t="s">
        <v>2545</v>
      </c>
      <c r="I993" s="21" t="s">
        <v>2546</v>
      </c>
      <c r="J993" s="21" t="s">
        <v>23</v>
      </c>
      <c r="K993" s="21"/>
      <c r="L993" s="21" t="s">
        <v>456</v>
      </c>
      <c r="M993" s="21" t="s">
        <v>145</v>
      </c>
      <c r="N993" s="21" t="s">
        <v>25</v>
      </c>
      <c r="O993" s="21" t="s">
        <v>146</v>
      </c>
      <c r="P993" s="21" t="s">
        <v>1905</v>
      </c>
      <c r="Q993" s="92">
        <f>_xlfn.XLOOKUP(H993,Tasques!H:H,Tasques!Q:Q)</f>
        <v>20</v>
      </c>
      <c r="R993" s="10"/>
    </row>
    <row r="994" spans="1:18" ht="19.95" customHeight="1" x14ac:dyDescent="0.3">
      <c r="A994" s="9" t="s">
        <v>61</v>
      </c>
      <c r="B994" s="21" t="s">
        <v>2515</v>
      </c>
      <c r="C994" s="21" t="s">
        <v>2516</v>
      </c>
      <c r="D994" s="21" t="s">
        <v>519</v>
      </c>
      <c r="E994" s="21" t="s">
        <v>2502</v>
      </c>
      <c r="F994" s="21" t="s">
        <v>2503</v>
      </c>
      <c r="G994" s="21" t="s">
        <v>2547</v>
      </c>
      <c r="H994" s="21" t="s">
        <v>2548</v>
      </c>
      <c r="I994" s="21" t="s">
        <v>2549</v>
      </c>
      <c r="J994" s="21" t="s">
        <v>23</v>
      </c>
      <c r="K994" s="21"/>
      <c r="L994" s="21" t="s">
        <v>456</v>
      </c>
      <c r="M994" s="21" t="s">
        <v>145</v>
      </c>
      <c r="N994" s="21" t="s">
        <v>25</v>
      </c>
      <c r="O994" s="21" t="s">
        <v>146</v>
      </c>
      <c r="P994" s="21" t="s">
        <v>1905</v>
      </c>
      <c r="Q994" s="92">
        <f>_xlfn.XLOOKUP(H994,Tasques!H:H,Tasques!Q:Q)</f>
        <v>15</v>
      </c>
      <c r="R994" s="10"/>
    </row>
    <row r="995" spans="1:18" ht="19.95" customHeight="1" x14ac:dyDescent="0.3">
      <c r="A995" s="3" t="s">
        <v>61</v>
      </c>
      <c r="B995" s="16" t="s">
        <v>2550</v>
      </c>
      <c r="C995" s="16" t="s">
        <v>2551</v>
      </c>
      <c r="D995" s="16" t="s">
        <v>64</v>
      </c>
      <c r="E995" s="16" t="s">
        <v>65</v>
      </c>
      <c r="F995" s="16" t="s">
        <v>66</v>
      </c>
      <c r="G995" s="16" t="s">
        <v>2552</v>
      </c>
      <c r="H995" s="16" t="s">
        <v>2553</v>
      </c>
      <c r="I995" s="16" t="s">
        <v>2554</v>
      </c>
      <c r="J995" s="16" t="s">
        <v>23</v>
      </c>
      <c r="K995" s="16"/>
      <c r="L995" s="16" t="s">
        <v>412</v>
      </c>
      <c r="M995" s="16" t="s">
        <v>145</v>
      </c>
      <c r="N995" s="16" t="s">
        <v>25</v>
      </c>
      <c r="O995" s="16" t="s">
        <v>146</v>
      </c>
      <c r="P995" s="16" t="s">
        <v>1423</v>
      </c>
      <c r="Q995" s="91">
        <f>_xlfn.XLOOKUP(H995,Tasques!H:H,Tasques!Q:Q)</f>
        <v>360</v>
      </c>
      <c r="R995" s="6"/>
    </row>
    <row r="996" spans="1:18" ht="19.95" customHeight="1" x14ac:dyDescent="0.3">
      <c r="A996" s="3" t="s">
        <v>61</v>
      </c>
      <c r="B996" s="16" t="s">
        <v>2550</v>
      </c>
      <c r="C996" s="16" t="s">
        <v>2551</v>
      </c>
      <c r="D996" s="16" t="s">
        <v>64</v>
      </c>
      <c r="E996" s="16" t="s">
        <v>65</v>
      </c>
      <c r="F996" s="16" t="s">
        <v>66</v>
      </c>
      <c r="G996" s="16" t="s">
        <v>2552</v>
      </c>
      <c r="H996" s="16" t="s">
        <v>2555</v>
      </c>
      <c r="I996" s="16" t="s">
        <v>2556</v>
      </c>
      <c r="J996" s="16" t="s">
        <v>23</v>
      </c>
      <c r="K996" s="16"/>
      <c r="L996" s="16" t="s">
        <v>412</v>
      </c>
      <c r="M996" s="16" t="s">
        <v>145</v>
      </c>
      <c r="N996" s="16" t="s">
        <v>25</v>
      </c>
      <c r="O996" s="16" t="s">
        <v>146</v>
      </c>
      <c r="P996" s="16" t="s">
        <v>1423</v>
      </c>
      <c r="Q996" s="91">
        <f>_xlfn.XLOOKUP(H996,Tasques!H:H,Tasques!Q:Q)</f>
        <v>360</v>
      </c>
      <c r="R996" s="6"/>
    </row>
    <row r="997" spans="1:18" ht="19.95" customHeight="1" x14ac:dyDescent="0.3">
      <c r="A997" s="3" t="s">
        <v>61</v>
      </c>
      <c r="B997" s="16" t="s">
        <v>2550</v>
      </c>
      <c r="C997" s="16" t="s">
        <v>2551</v>
      </c>
      <c r="D997" s="16" t="s">
        <v>64</v>
      </c>
      <c r="E997" s="16" t="s">
        <v>65</v>
      </c>
      <c r="F997" s="16" t="s">
        <v>66</v>
      </c>
      <c r="G997" s="16" t="s">
        <v>2552</v>
      </c>
      <c r="H997" s="16" t="s">
        <v>2557</v>
      </c>
      <c r="I997" s="16" t="s">
        <v>2558</v>
      </c>
      <c r="J997" s="16" t="s">
        <v>23</v>
      </c>
      <c r="K997" s="16"/>
      <c r="L997" s="16" t="s">
        <v>412</v>
      </c>
      <c r="M997" s="16" t="s">
        <v>145</v>
      </c>
      <c r="N997" s="16" t="s">
        <v>25</v>
      </c>
      <c r="O997" s="16" t="s">
        <v>146</v>
      </c>
      <c r="P997" s="16" t="s">
        <v>1423</v>
      </c>
      <c r="Q997" s="91">
        <f>_xlfn.XLOOKUP(H997,Tasques!H:H,Tasques!Q:Q)</f>
        <v>360</v>
      </c>
      <c r="R997" s="6"/>
    </row>
    <row r="998" spans="1:18" ht="19.95" customHeight="1" x14ac:dyDescent="0.3">
      <c r="A998" s="3" t="s">
        <v>61</v>
      </c>
      <c r="B998" s="16" t="s">
        <v>2550</v>
      </c>
      <c r="C998" s="16" t="s">
        <v>2551</v>
      </c>
      <c r="D998" s="16" t="s">
        <v>64</v>
      </c>
      <c r="E998" s="16" t="s">
        <v>65</v>
      </c>
      <c r="F998" s="16" t="s">
        <v>66</v>
      </c>
      <c r="G998" s="16" t="s">
        <v>2552</v>
      </c>
      <c r="H998" s="16" t="s">
        <v>2559</v>
      </c>
      <c r="I998" s="16" t="s">
        <v>2560</v>
      </c>
      <c r="J998" s="16" t="s">
        <v>23</v>
      </c>
      <c r="K998" s="16"/>
      <c r="L998" s="16" t="s">
        <v>412</v>
      </c>
      <c r="M998" s="16" t="s">
        <v>145</v>
      </c>
      <c r="N998" s="16" t="s">
        <v>25</v>
      </c>
      <c r="O998" s="16" t="s">
        <v>146</v>
      </c>
      <c r="P998" s="16" t="s">
        <v>1423</v>
      </c>
      <c r="Q998" s="91">
        <f>_xlfn.XLOOKUP(H998,Tasques!H:H,Tasques!Q:Q)</f>
        <v>360</v>
      </c>
      <c r="R998" s="6"/>
    </row>
    <row r="999" spans="1:18" ht="19.95" customHeight="1" x14ac:dyDescent="0.3">
      <c r="A999" s="3" t="s">
        <v>61</v>
      </c>
      <c r="B999" s="16" t="s">
        <v>2550</v>
      </c>
      <c r="C999" s="16" t="s">
        <v>2551</v>
      </c>
      <c r="D999" s="16" t="s">
        <v>64</v>
      </c>
      <c r="E999" s="16" t="s">
        <v>65</v>
      </c>
      <c r="F999" s="16" t="s">
        <v>66</v>
      </c>
      <c r="G999" s="16" t="s">
        <v>2552</v>
      </c>
      <c r="H999" s="16" t="s">
        <v>2561</v>
      </c>
      <c r="I999" s="16" t="s">
        <v>2562</v>
      </c>
      <c r="J999" s="16" t="s">
        <v>23</v>
      </c>
      <c r="K999" s="16"/>
      <c r="L999" s="16" t="s">
        <v>412</v>
      </c>
      <c r="M999" s="16" t="s">
        <v>145</v>
      </c>
      <c r="N999" s="16" t="s">
        <v>25</v>
      </c>
      <c r="O999" s="16" t="s">
        <v>146</v>
      </c>
      <c r="P999" s="16" t="s">
        <v>1423</v>
      </c>
      <c r="Q999" s="91">
        <f>_xlfn.XLOOKUP(H999,Tasques!H:H,Tasques!Q:Q)</f>
        <v>360</v>
      </c>
      <c r="R999" s="6"/>
    </row>
    <row r="1000" spans="1:18" ht="19.95" customHeight="1" x14ac:dyDescent="0.3">
      <c r="A1000" s="3" t="s">
        <v>61</v>
      </c>
      <c r="B1000" s="16" t="s">
        <v>2550</v>
      </c>
      <c r="C1000" s="16" t="s">
        <v>2551</v>
      </c>
      <c r="D1000" s="16" t="s">
        <v>64</v>
      </c>
      <c r="E1000" s="16" t="s">
        <v>65</v>
      </c>
      <c r="F1000" s="16" t="s">
        <v>66</v>
      </c>
      <c r="G1000" s="16" t="s">
        <v>2563</v>
      </c>
      <c r="H1000" s="16" t="s">
        <v>2564</v>
      </c>
      <c r="I1000" s="16" t="s">
        <v>2565</v>
      </c>
      <c r="J1000" s="16" t="s">
        <v>23</v>
      </c>
      <c r="K1000" s="16"/>
      <c r="L1000" s="16" t="s">
        <v>412</v>
      </c>
      <c r="M1000" s="16" t="s">
        <v>145</v>
      </c>
      <c r="N1000" s="16" t="s">
        <v>25</v>
      </c>
      <c r="O1000" s="16" t="s">
        <v>146</v>
      </c>
      <c r="P1000" s="16" t="s">
        <v>1423</v>
      </c>
      <c r="Q1000" s="91">
        <f>_xlfn.XLOOKUP(H1000,Tasques!H:H,Tasques!Q:Q)</f>
        <v>450</v>
      </c>
      <c r="R1000" s="6"/>
    </row>
    <row r="1001" spans="1:18" ht="19.95" customHeight="1" x14ac:dyDescent="0.3">
      <c r="A1001" s="3" t="s">
        <v>61</v>
      </c>
      <c r="B1001" s="16" t="s">
        <v>2550</v>
      </c>
      <c r="C1001" s="16" t="s">
        <v>2551</v>
      </c>
      <c r="D1001" s="16" t="s">
        <v>64</v>
      </c>
      <c r="E1001" s="16" t="s">
        <v>65</v>
      </c>
      <c r="F1001" s="16" t="s">
        <v>66</v>
      </c>
      <c r="G1001" s="16" t="s">
        <v>2563</v>
      </c>
      <c r="H1001" s="16" t="s">
        <v>2566</v>
      </c>
      <c r="I1001" s="16" t="s">
        <v>2567</v>
      </c>
      <c r="J1001" s="16" t="s">
        <v>23</v>
      </c>
      <c r="K1001" s="16"/>
      <c r="L1001" s="16" t="s">
        <v>412</v>
      </c>
      <c r="M1001" s="16" t="s">
        <v>145</v>
      </c>
      <c r="N1001" s="16" t="s">
        <v>25</v>
      </c>
      <c r="O1001" s="16" t="s">
        <v>146</v>
      </c>
      <c r="P1001" s="16" t="s">
        <v>1423</v>
      </c>
      <c r="Q1001" s="91">
        <f>_xlfn.XLOOKUP(H1001,Tasques!H:H,Tasques!Q:Q)</f>
        <v>450</v>
      </c>
      <c r="R1001" s="6"/>
    </row>
    <row r="1002" spans="1:18" ht="19.95" customHeight="1" x14ac:dyDescent="0.3">
      <c r="A1002" s="3" t="s">
        <v>61</v>
      </c>
      <c r="B1002" s="16" t="s">
        <v>2550</v>
      </c>
      <c r="C1002" s="16" t="s">
        <v>2551</v>
      </c>
      <c r="D1002" s="16" t="s">
        <v>64</v>
      </c>
      <c r="E1002" s="16" t="s">
        <v>65</v>
      </c>
      <c r="F1002" s="16" t="s">
        <v>66</v>
      </c>
      <c r="G1002" s="16" t="s">
        <v>2563</v>
      </c>
      <c r="H1002" s="16" t="s">
        <v>2568</v>
      </c>
      <c r="I1002" s="16" t="s">
        <v>2569</v>
      </c>
      <c r="J1002" s="16" t="s">
        <v>23</v>
      </c>
      <c r="K1002" s="16"/>
      <c r="L1002" s="16" t="s">
        <v>412</v>
      </c>
      <c r="M1002" s="16" t="s">
        <v>145</v>
      </c>
      <c r="N1002" s="16" t="s">
        <v>25</v>
      </c>
      <c r="O1002" s="16" t="s">
        <v>146</v>
      </c>
      <c r="P1002" s="16" t="s">
        <v>1423</v>
      </c>
      <c r="Q1002" s="91">
        <f>_xlfn.XLOOKUP(H1002,Tasques!H:H,Tasques!Q:Q)</f>
        <v>450</v>
      </c>
      <c r="R1002" s="6"/>
    </row>
    <row r="1003" spans="1:18" ht="19.95" customHeight="1" x14ac:dyDescent="0.3">
      <c r="A1003" s="3" t="s">
        <v>61</v>
      </c>
      <c r="B1003" s="16" t="s">
        <v>2550</v>
      </c>
      <c r="C1003" s="16" t="s">
        <v>2551</v>
      </c>
      <c r="D1003" s="16" t="s">
        <v>64</v>
      </c>
      <c r="E1003" s="16" t="s">
        <v>65</v>
      </c>
      <c r="F1003" s="16" t="s">
        <v>66</v>
      </c>
      <c r="G1003" s="16" t="s">
        <v>2563</v>
      </c>
      <c r="H1003" s="16" t="s">
        <v>2570</v>
      </c>
      <c r="I1003" s="16" t="s">
        <v>2571</v>
      </c>
      <c r="J1003" s="16" t="s">
        <v>23</v>
      </c>
      <c r="K1003" s="16"/>
      <c r="L1003" s="16" t="s">
        <v>412</v>
      </c>
      <c r="M1003" s="16" t="s">
        <v>145</v>
      </c>
      <c r="N1003" s="16" t="s">
        <v>25</v>
      </c>
      <c r="O1003" s="16" t="s">
        <v>146</v>
      </c>
      <c r="P1003" s="16" t="s">
        <v>1423</v>
      </c>
      <c r="Q1003" s="91">
        <f>_xlfn.XLOOKUP(H1003,Tasques!H:H,Tasques!Q:Q)</f>
        <v>450</v>
      </c>
      <c r="R1003" s="6"/>
    </row>
    <row r="1004" spans="1:18" ht="19.95" customHeight="1" x14ac:dyDescent="0.3">
      <c r="A1004" s="3" t="s">
        <v>61</v>
      </c>
      <c r="B1004" s="16" t="s">
        <v>2550</v>
      </c>
      <c r="C1004" s="16" t="s">
        <v>2551</v>
      </c>
      <c r="D1004" s="16" t="s">
        <v>64</v>
      </c>
      <c r="E1004" s="16" t="s">
        <v>2572</v>
      </c>
      <c r="F1004" s="16" t="s">
        <v>2573</v>
      </c>
      <c r="G1004" s="16" t="s">
        <v>2563</v>
      </c>
      <c r="H1004" s="16" t="s">
        <v>2574</v>
      </c>
      <c r="I1004" s="16" t="s">
        <v>2565</v>
      </c>
      <c r="J1004" s="16" t="s">
        <v>23</v>
      </c>
      <c r="K1004" s="16"/>
      <c r="L1004" s="16" t="s">
        <v>412</v>
      </c>
      <c r="M1004" s="16" t="s">
        <v>145</v>
      </c>
      <c r="N1004" s="16" t="s">
        <v>25</v>
      </c>
      <c r="O1004" s="16" t="s">
        <v>146</v>
      </c>
      <c r="P1004" s="16" t="s">
        <v>1423</v>
      </c>
      <c r="Q1004" s="91">
        <f>_xlfn.XLOOKUP(H1004,Tasques!H:H,Tasques!Q:Q)</f>
        <v>60</v>
      </c>
      <c r="R1004" s="6"/>
    </row>
    <row r="1005" spans="1:18" ht="19.95" customHeight="1" x14ac:dyDescent="0.3">
      <c r="A1005" s="3" t="s">
        <v>61</v>
      </c>
      <c r="B1005" s="16" t="s">
        <v>2550</v>
      </c>
      <c r="C1005" s="16" t="s">
        <v>2551</v>
      </c>
      <c r="D1005" s="16" t="s">
        <v>64</v>
      </c>
      <c r="E1005" s="16" t="s">
        <v>2572</v>
      </c>
      <c r="F1005" s="16" t="s">
        <v>2573</v>
      </c>
      <c r="G1005" s="16" t="s">
        <v>2563</v>
      </c>
      <c r="H1005" s="16" t="s">
        <v>2575</v>
      </c>
      <c r="I1005" s="16" t="s">
        <v>2567</v>
      </c>
      <c r="J1005" s="16" t="s">
        <v>23</v>
      </c>
      <c r="K1005" s="16"/>
      <c r="L1005" s="16" t="s">
        <v>412</v>
      </c>
      <c r="M1005" s="16" t="s">
        <v>145</v>
      </c>
      <c r="N1005" s="16" t="s">
        <v>25</v>
      </c>
      <c r="O1005" s="16" t="s">
        <v>146</v>
      </c>
      <c r="P1005" s="16" t="s">
        <v>1423</v>
      </c>
      <c r="Q1005" s="91">
        <f>_xlfn.XLOOKUP(H1005,Tasques!H:H,Tasques!Q:Q)</f>
        <v>60</v>
      </c>
      <c r="R1005" s="6"/>
    </row>
    <row r="1006" spans="1:18" ht="19.95" customHeight="1" x14ac:dyDescent="0.3">
      <c r="A1006" s="3" t="s">
        <v>61</v>
      </c>
      <c r="B1006" s="16" t="s">
        <v>2550</v>
      </c>
      <c r="C1006" s="16" t="s">
        <v>2551</v>
      </c>
      <c r="D1006" s="16" t="s">
        <v>64</v>
      </c>
      <c r="E1006" s="16" t="s">
        <v>2572</v>
      </c>
      <c r="F1006" s="16" t="s">
        <v>2573</v>
      </c>
      <c r="G1006" s="16" t="s">
        <v>2563</v>
      </c>
      <c r="H1006" s="16" t="s">
        <v>2576</v>
      </c>
      <c r="I1006" s="16" t="s">
        <v>2569</v>
      </c>
      <c r="J1006" s="16" t="s">
        <v>23</v>
      </c>
      <c r="K1006" s="16"/>
      <c r="L1006" s="16" t="s">
        <v>412</v>
      </c>
      <c r="M1006" s="16" t="s">
        <v>145</v>
      </c>
      <c r="N1006" s="16" t="s">
        <v>25</v>
      </c>
      <c r="O1006" s="16" t="s">
        <v>146</v>
      </c>
      <c r="P1006" s="16" t="s">
        <v>1423</v>
      </c>
      <c r="Q1006" s="91">
        <f>_xlfn.XLOOKUP(H1006,Tasques!H:H,Tasques!Q:Q)</f>
        <v>60</v>
      </c>
      <c r="R1006" s="6"/>
    </row>
    <row r="1007" spans="1:18" ht="19.95" customHeight="1" x14ac:dyDescent="0.3">
      <c r="A1007" s="3" t="s">
        <v>61</v>
      </c>
      <c r="B1007" s="16" t="s">
        <v>2550</v>
      </c>
      <c r="C1007" s="16" t="s">
        <v>2551</v>
      </c>
      <c r="D1007" s="16" t="s">
        <v>64</v>
      </c>
      <c r="E1007" s="16" t="s">
        <v>2572</v>
      </c>
      <c r="F1007" s="16" t="s">
        <v>2573</v>
      </c>
      <c r="G1007" s="16" t="s">
        <v>2563</v>
      </c>
      <c r="H1007" s="16" t="s">
        <v>2577</v>
      </c>
      <c r="I1007" s="16" t="s">
        <v>2571</v>
      </c>
      <c r="J1007" s="16" t="s">
        <v>23</v>
      </c>
      <c r="K1007" s="16"/>
      <c r="L1007" s="16" t="s">
        <v>412</v>
      </c>
      <c r="M1007" s="16" t="s">
        <v>145</v>
      </c>
      <c r="N1007" s="16" t="s">
        <v>25</v>
      </c>
      <c r="O1007" s="16" t="s">
        <v>146</v>
      </c>
      <c r="P1007" s="16" t="s">
        <v>1423</v>
      </c>
      <c r="Q1007" s="91">
        <f>_xlfn.XLOOKUP(H1007,Tasques!H:H,Tasques!Q:Q)</f>
        <v>120</v>
      </c>
      <c r="R1007" s="6"/>
    </row>
    <row r="1008" spans="1:18" ht="19.95" customHeight="1" x14ac:dyDescent="0.3">
      <c r="A1008" s="3" t="s">
        <v>61</v>
      </c>
      <c r="B1008" s="16" t="s">
        <v>2550</v>
      </c>
      <c r="C1008" s="16" t="s">
        <v>2551</v>
      </c>
      <c r="D1008" s="16" t="s">
        <v>64</v>
      </c>
      <c r="E1008" s="16" t="s">
        <v>65</v>
      </c>
      <c r="F1008" s="16" t="s">
        <v>66</v>
      </c>
      <c r="G1008" s="16" t="s">
        <v>2578</v>
      </c>
      <c r="H1008" s="16" t="s">
        <v>2579</v>
      </c>
      <c r="I1008" s="16" t="s">
        <v>2580</v>
      </c>
      <c r="J1008" s="16" t="s">
        <v>23</v>
      </c>
      <c r="K1008" s="16"/>
      <c r="L1008" s="16" t="s">
        <v>412</v>
      </c>
      <c r="M1008" s="16" t="s">
        <v>145</v>
      </c>
      <c r="N1008" s="16" t="s">
        <v>25</v>
      </c>
      <c r="O1008" s="16" t="s">
        <v>146</v>
      </c>
      <c r="P1008" s="16" t="s">
        <v>1423</v>
      </c>
      <c r="Q1008" s="91">
        <f>_xlfn.XLOOKUP(H1008,Tasques!H:H,Tasques!Q:Q)</f>
        <v>320</v>
      </c>
      <c r="R1008" s="6"/>
    </row>
    <row r="1009" spans="1:18" ht="19.95" customHeight="1" x14ac:dyDescent="0.3">
      <c r="A1009" s="3" t="s">
        <v>61</v>
      </c>
      <c r="B1009" s="16" t="s">
        <v>2550</v>
      </c>
      <c r="C1009" s="16" t="s">
        <v>2551</v>
      </c>
      <c r="D1009" s="16" t="s">
        <v>64</v>
      </c>
      <c r="E1009" s="16" t="s">
        <v>65</v>
      </c>
      <c r="F1009" s="16" t="s">
        <v>66</v>
      </c>
      <c r="G1009" s="16" t="s">
        <v>2578</v>
      </c>
      <c r="H1009" s="16" t="s">
        <v>2581</v>
      </c>
      <c r="I1009" s="16" t="s">
        <v>2582</v>
      </c>
      <c r="J1009" s="16" t="s">
        <v>23</v>
      </c>
      <c r="K1009" s="16"/>
      <c r="L1009" s="16" t="s">
        <v>412</v>
      </c>
      <c r="M1009" s="16" t="s">
        <v>145</v>
      </c>
      <c r="N1009" s="16" t="s">
        <v>25</v>
      </c>
      <c r="O1009" s="16" t="s">
        <v>146</v>
      </c>
      <c r="P1009" s="16" t="s">
        <v>1423</v>
      </c>
      <c r="Q1009" s="91">
        <f>_xlfn.XLOOKUP(H1009,Tasques!H:H,Tasques!Q:Q)</f>
        <v>320</v>
      </c>
      <c r="R1009" s="6"/>
    </row>
    <row r="1010" spans="1:18" ht="19.95" customHeight="1" x14ac:dyDescent="0.3">
      <c r="A1010" s="3" t="s">
        <v>61</v>
      </c>
      <c r="B1010" s="16" t="s">
        <v>2550</v>
      </c>
      <c r="C1010" s="16" t="s">
        <v>2551</v>
      </c>
      <c r="D1010" s="16" t="s">
        <v>64</v>
      </c>
      <c r="E1010" s="16" t="s">
        <v>65</v>
      </c>
      <c r="F1010" s="16" t="s">
        <v>66</v>
      </c>
      <c r="G1010" s="16" t="s">
        <v>2578</v>
      </c>
      <c r="H1010" s="16" t="s">
        <v>2583</v>
      </c>
      <c r="I1010" s="16" t="s">
        <v>2584</v>
      </c>
      <c r="J1010" s="16" t="s">
        <v>23</v>
      </c>
      <c r="K1010" s="16"/>
      <c r="L1010" s="16" t="s">
        <v>412</v>
      </c>
      <c r="M1010" s="16" t="s">
        <v>145</v>
      </c>
      <c r="N1010" s="16" t="s">
        <v>25</v>
      </c>
      <c r="O1010" s="16" t="s">
        <v>146</v>
      </c>
      <c r="P1010" s="16" t="s">
        <v>1423</v>
      </c>
      <c r="Q1010" s="91">
        <f>_xlfn.XLOOKUP(H1010,Tasques!H:H,Tasques!Q:Q)</f>
        <v>320</v>
      </c>
      <c r="R1010" s="6"/>
    </row>
    <row r="1011" spans="1:18" ht="19.95" customHeight="1" x14ac:dyDescent="0.3">
      <c r="A1011" s="3" t="s">
        <v>61</v>
      </c>
      <c r="B1011" s="16" t="s">
        <v>2550</v>
      </c>
      <c r="C1011" s="16" t="s">
        <v>2551</v>
      </c>
      <c r="D1011" s="16" t="s">
        <v>64</v>
      </c>
      <c r="E1011" s="16" t="s">
        <v>65</v>
      </c>
      <c r="F1011" s="16" t="s">
        <v>66</v>
      </c>
      <c r="G1011" s="16" t="s">
        <v>2578</v>
      </c>
      <c r="H1011" s="16" t="s">
        <v>2585</v>
      </c>
      <c r="I1011" s="16" t="s">
        <v>2586</v>
      </c>
      <c r="J1011" s="16" t="s">
        <v>23</v>
      </c>
      <c r="K1011" s="16"/>
      <c r="L1011" s="16" t="s">
        <v>412</v>
      </c>
      <c r="M1011" s="16" t="s">
        <v>145</v>
      </c>
      <c r="N1011" s="16" t="s">
        <v>25</v>
      </c>
      <c r="O1011" s="16" t="s">
        <v>146</v>
      </c>
      <c r="P1011" s="16" t="s">
        <v>1423</v>
      </c>
      <c r="Q1011" s="91">
        <f>_xlfn.XLOOKUP(H1011,Tasques!H:H,Tasques!Q:Q)</f>
        <v>320</v>
      </c>
      <c r="R1011" s="6"/>
    </row>
    <row r="1012" spans="1:18" ht="19.95" customHeight="1" x14ac:dyDescent="0.3">
      <c r="A1012" s="3" t="s">
        <v>61</v>
      </c>
      <c r="B1012" s="16" t="s">
        <v>2550</v>
      </c>
      <c r="C1012" s="16" t="s">
        <v>2551</v>
      </c>
      <c r="D1012" s="16" t="s">
        <v>64</v>
      </c>
      <c r="E1012" s="16" t="s">
        <v>65</v>
      </c>
      <c r="F1012" s="16" t="s">
        <v>66</v>
      </c>
      <c r="G1012" s="16" t="s">
        <v>2578</v>
      </c>
      <c r="H1012" s="16" t="s">
        <v>2587</v>
      </c>
      <c r="I1012" s="16" t="s">
        <v>2588</v>
      </c>
      <c r="J1012" s="16" t="s">
        <v>23</v>
      </c>
      <c r="K1012" s="16"/>
      <c r="L1012" s="16" t="s">
        <v>412</v>
      </c>
      <c r="M1012" s="16" t="s">
        <v>145</v>
      </c>
      <c r="N1012" s="16" t="s">
        <v>25</v>
      </c>
      <c r="O1012" s="16" t="s">
        <v>146</v>
      </c>
      <c r="P1012" s="16" t="s">
        <v>1423</v>
      </c>
      <c r="Q1012" s="91">
        <f>_xlfn.XLOOKUP(H1012,Tasques!H:H,Tasques!Q:Q)</f>
        <v>320</v>
      </c>
      <c r="R1012" s="6"/>
    </row>
    <row r="1013" spans="1:18" ht="19.95" customHeight="1" x14ac:dyDescent="0.3">
      <c r="A1013" s="3" t="s">
        <v>61</v>
      </c>
      <c r="B1013" s="16" t="s">
        <v>2550</v>
      </c>
      <c r="C1013" s="16" t="s">
        <v>2551</v>
      </c>
      <c r="D1013" s="16" t="s">
        <v>64</v>
      </c>
      <c r="E1013" s="16" t="s">
        <v>65</v>
      </c>
      <c r="F1013" s="16" t="s">
        <v>66</v>
      </c>
      <c r="G1013" s="16" t="s">
        <v>2578</v>
      </c>
      <c r="H1013" s="16" t="s">
        <v>2589</v>
      </c>
      <c r="I1013" s="16" t="s">
        <v>2590</v>
      </c>
      <c r="J1013" s="16" t="s">
        <v>23</v>
      </c>
      <c r="K1013" s="16"/>
      <c r="L1013" s="16" t="s">
        <v>412</v>
      </c>
      <c r="M1013" s="16" t="s">
        <v>145</v>
      </c>
      <c r="N1013" s="16" t="s">
        <v>25</v>
      </c>
      <c r="O1013" s="16" t="s">
        <v>146</v>
      </c>
      <c r="P1013" s="16" t="s">
        <v>1423</v>
      </c>
      <c r="Q1013" s="91">
        <f>_xlfn.XLOOKUP(H1013,Tasques!H:H,Tasques!Q:Q)</f>
        <v>320</v>
      </c>
      <c r="R1013" s="6"/>
    </row>
    <row r="1014" spans="1:18" ht="19.95" customHeight="1" x14ac:dyDescent="0.3">
      <c r="A1014" s="3" t="s">
        <v>61</v>
      </c>
      <c r="B1014" s="16" t="s">
        <v>2550</v>
      </c>
      <c r="C1014" s="16" t="s">
        <v>2551</v>
      </c>
      <c r="D1014" s="16" t="s">
        <v>64</v>
      </c>
      <c r="E1014" s="16" t="s">
        <v>65</v>
      </c>
      <c r="F1014" s="16" t="s">
        <v>66</v>
      </c>
      <c r="G1014" s="16" t="s">
        <v>2578</v>
      </c>
      <c r="H1014" s="16" t="s">
        <v>2591</v>
      </c>
      <c r="I1014" s="16" t="s">
        <v>2592</v>
      </c>
      <c r="J1014" s="16" t="s">
        <v>23</v>
      </c>
      <c r="K1014" s="16"/>
      <c r="L1014" s="16" t="s">
        <v>412</v>
      </c>
      <c r="M1014" s="16" t="s">
        <v>145</v>
      </c>
      <c r="N1014" s="16" t="s">
        <v>25</v>
      </c>
      <c r="O1014" s="16" t="s">
        <v>146</v>
      </c>
      <c r="P1014" s="16" t="s">
        <v>1423</v>
      </c>
      <c r="Q1014" s="91">
        <f>_xlfn.XLOOKUP(H1014,Tasques!H:H,Tasques!Q:Q)</f>
        <v>320</v>
      </c>
      <c r="R1014" s="6"/>
    </row>
    <row r="1015" spans="1:18" ht="19.95" customHeight="1" x14ac:dyDescent="0.3">
      <c r="A1015" s="3" t="s">
        <v>61</v>
      </c>
      <c r="B1015" s="16" t="s">
        <v>2550</v>
      </c>
      <c r="C1015" s="16" t="s">
        <v>2551</v>
      </c>
      <c r="D1015" s="16" t="s">
        <v>64</v>
      </c>
      <c r="E1015" s="16" t="s">
        <v>65</v>
      </c>
      <c r="F1015" s="16" t="s">
        <v>66</v>
      </c>
      <c r="G1015" s="16" t="s">
        <v>2578</v>
      </c>
      <c r="H1015" s="16" t="s">
        <v>2593</v>
      </c>
      <c r="I1015" s="16" t="s">
        <v>2594</v>
      </c>
      <c r="J1015" s="16" t="s">
        <v>23</v>
      </c>
      <c r="K1015" s="16"/>
      <c r="L1015" s="16" t="s">
        <v>412</v>
      </c>
      <c r="M1015" s="16" t="s">
        <v>145</v>
      </c>
      <c r="N1015" s="16" t="s">
        <v>25</v>
      </c>
      <c r="O1015" s="16" t="s">
        <v>146</v>
      </c>
      <c r="P1015" s="16" t="s">
        <v>1423</v>
      </c>
      <c r="Q1015" s="91">
        <f>_xlfn.XLOOKUP(H1015,Tasques!H:H,Tasques!Q:Q)</f>
        <v>320</v>
      </c>
      <c r="R1015" s="6"/>
    </row>
    <row r="1016" spans="1:18" ht="19.95" customHeight="1" x14ac:dyDescent="0.3">
      <c r="A1016" s="3" t="s">
        <v>61</v>
      </c>
      <c r="B1016" s="16" t="s">
        <v>2550</v>
      </c>
      <c r="C1016" s="16" t="s">
        <v>2551</v>
      </c>
      <c r="D1016" s="16" t="s">
        <v>64</v>
      </c>
      <c r="E1016" s="16" t="s">
        <v>65</v>
      </c>
      <c r="F1016" s="16" t="s">
        <v>66</v>
      </c>
      <c r="G1016" s="16" t="s">
        <v>2578</v>
      </c>
      <c r="H1016" s="16" t="s">
        <v>2595</v>
      </c>
      <c r="I1016" s="16" t="s">
        <v>2596</v>
      </c>
      <c r="J1016" s="16" t="s">
        <v>23</v>
      </c>
      <c r="K1016" s="16"/>
      <c r="L1016" s="16" t="s">
        <v>412</v>
      </c>
      <c r="M1016" s="16" t="s">
        <v>145</v>
      </c>
      <c r="N1016" s="16" t="s">
        <v>25</v>
      </c>
      <c r="O1016" s="16" t="s">
        <v>146</v>
      </c>
      <c r="P1016" s="16" t="s">
        <v>1423</v>
      </c>
      <c r="Q1016" s="91">
        <f>_xlfn.XLOOKUP(H1016,Tasques!H:H,Tasques!Q:Q)</f>
        <v>320</v>
      </c>
      <c r="R1016" s="6"/>
    </row>
    <row r="1017" spans="1:18" ht="19.95" customHeight="1" x14ac:dyDescent="0.3">
      <c r="A1017" s="3" t="s">
        <v>61</v>
      </c>
      <c r="B1017" s="16" t="s">
        <v>2550</v>
      </c>
      <c r="C1017" s="16" t="s">
        <v>2551</v>
      </c>
      <c r="D1017" s="16" t="s">
        <v>64</v>
      </c>
      <c r="E1017" s="16" t="s">
        <v>65</v>
      </c>
      <c r="F1017" s="16" t="s">
        <v>66</v>
      </c>
      <c r="G1017" s="16" t="s">
        <v>2578</v>
      </c>
      <c r="H1017" s="16" t="s">
        <v>2597</v>
      </c>
      <c r="I1017" s="16" t="s">
        <v>2598</v>
      </c>
      <c r="J1017" s="16" t="s">
        <v>23</v>
      </c>
      <c r="K1017" s="16"/>
      <c r="L1017" s="16" t="s">
        <v>412</v>
      </c>
      <c r="M1017" s="16" t="s">
        <v>145</v>
      </c>
      <c r="N1017" s="16" t="s">
        <v>25</v>
      </c>
      <c r="O1017" s="16" t="s">
        <v>146</v>
      </c>
      <c r="P1017" s="16" t="s">
        <v>1423</v>
      </c>
      <c r="Q1017" s="91">
        <f>_xlfn.XLOOKUP(H1017,Tasques!H:H,Tasques!Q:Q)</f>
        <v>320</v>
      </c>
      <c r="R1017" s="6"/>
    </row>
    <row r="1018" spans="1:18" ht="19.95" customHeight="1" x14ac:dyDescent="0.3">
      <c r="A1018" s="3" t="s">
        <v>61</v>
      </c>
      <c r="B1018" s="16" t="s">
        <v>2550</v>
      </c>
      <c r="C1018" s="16" t="s">
        <v>2551</v>
      </c>
      <c r="D1018" s="16" t="s">
        <v>64</v>
      </c>
      <c r="E1018" s="16" t="s">
        <v>65</v>
      </c>
      <c r="F1018" s="16" t="s">
        <v>66</v>
      </c>
      <c r="G1018" s="16" t="s">
        <v>2578</v>
      </c>
      <c r="H1018" s="16" t="s">
        <v>2599</v>
      </c>
      <c r="I1018" s="16" t="s">
        <v>2600</v>
      </c>
      <c r="J1018" s="16" t="s">
        <v>23</v>
      </c>
      <c r="K1018" s="16"/>
      <c r="L1018" s="16" t="s">
        <v>412</v>
      </c>
      <c r="M1018" s="16" t="s">
        <v>145</v>
      </c>
      <c r="N1018" s="16" t="s">
        <v>25</v>
      </c>
      <c r="O1018" s="16" t="s">
        <v>146</v>
      </c>
      <c r="P1018" s="16" t="s">
        <v>1423</v>
      </c>
      <c r="Q1018" s="91">
        <f>_xlfn.XLOOKUP(H1018,Tasques!H:H,Tasques!Q:Q)</f>
        <v>320</v>
      </c>
      <c r="R1018" s="6"/>
    </row>
    <row r="1019" spans="1:18" ht="19.95" customHeight="1" x14ac:dyDescent="0.3">
      <c r="A1019" s="3" t="s">
        <v>61</v>
      </c>
      <c r="B1019" s="16" t="s">
        <v>2550</v>
      </c>
      <c r="C1019" s="16" t="s">
        <v>2551</v>
      </c>
      <c r="D1019" s="16" t="s">
        <v>64</v>
      </c>
      <c r="E1019" s="16" t="s">
        <v>2572</v>
      </c>
      <c r="F1019" s="16" t="s">
        <v>2573</v>
      </c>
      <c r="G1019" s="16" t="s">
        <v>2578</v>
      </c>
      <c r="H1019" s="16" t="s">
        <v>2601</v>
      </c>
      <c r="I1019" s="16" t="s">
        <v>2592</v>
      </c>
      <c r="J1019" s="16" t="s">
        <v>23</v>
      </c>
      <c r="K1019" s="16"/>
      <c r="L1019" s="16" t="s">
        <v>412</v>
      </c>
      <c r="M1019" s="16" t="s">
        <v>145</v>
      </c>
      <c r="N1019" s="16" t="s">
        <v>25</v>
      </c>
      <c r="O1019" s="16" t="s">
        <v>146</v>
      </c>
      <c r="P1019" s="16" t="s">
        <v>1423</v>
      </c>
      <c r="Q1019" s="91">
        <f>_xlfn.XLOOKUP(H1019,Tasques!H:H,Tasques!Q:Q)</f>
        <v>60</v>
      </c>
      <c r="R1019" s="6"/>
    </row>
    <row r="1020" spans="1:18" ht="19.95" customHeight="1" x14ac:dyDescent="0.3">
      <c r="A1020" s="3" t="s">
        <v>61</v>
      </c>
      <c r="B1020" s="16" t="s">
        <v>2550</v>
      </c>
      <c r="C1020" s="16" t="s">
        <v>2551</v>
      </c>
      <c r="D1020" s="16" t="s">
        <v>64</v>
      </c>
      <c r="E1020" s="16" t="s">
        <v>2572</v>
      </c>
      <c r="F1020" s="16" t="s">
        <v>2573</v>
      </c>
      <c r="G1020" s="16" t="s">
        <v>2578</v>
      </c>
      <c r="H1020" s="16" t="s">
        <v>2602</v>
      </c>
      <c r="I1020" s="16" t="s">
        <v>2580</v>
      </c>
      <c r="J1020" s="16" t="s">
        <v>23</v>
      </c>
      <c r="K1020" s="16"/>
      <c r="L1020" s="16" t="s">
        <v>412</v>
      </c>
      <c r="M1020" s="16" t="s">
        <v>145</v>
      </c>
      <c r="N1020" s="16" t="s">
        <v>25</v>
      </c>
      <c r="O1020" s="16" t="s">
        <v>146</v>
      </c>
      <c r="P1020" s="16" t="s">
        <v>1423</v>
      </c>
      <c r="Q1020" s="91">
        <f>_xlfn.XLOOKUP(H1020,Tasques!H:H,Tasques!Q:Q)</f>
        <v>80</v>
      </c>
      <c r="R1020" s="6"/>
    </row>
    <row r="1021" spans="1:18" ht="19.95" customHeight="1" x14ac:dyDescent="0.3">
      <c r="A1021" s="3" t="s">
        <v>61</v>
      </c>
      <c r="B1021" s="16" t="s">
        <v>2550</v>
      </c>
      <c r="C1021" s="16" t="s">
        <v>2551</v>
      </c>
      <c r="D1021" s="16" t="s">
        <v>64</v>
      </c>
      <c r="E1021" s="16" t="s">
        <v>2572</v>
      </c>
      <c r="F1021" s="16" t="s">
        <v>2573</v>
      </c>
      <c r="G1021" s="16" t="s">
        <v>2578</v>
      </c>
      <c r="H1021" s="16" t="s">
        <v>2603</v>
      </c>
      <c r="I1021" s="16" t="s">
        <v>2582</v>
      </c>
      <c r="J1021" s="16" t="s">
        <v>23</v>
      </c>
      <c r="K1021" s="16"/>
      <c r="L1021" s="16" t="s">
        <v>412</v>
      </c>
      <c r="M1021" s="16" t="s">
        <v>145</v>
      </c>
      <c r="N1021" s="16" t="s">
        <v>25</v>
      </c>
      <c r="O1021" s="16" t="s">
        <v>146</v>
      </c>
      <c r="P1021" s="16" t="s">
        <v>1423</v>
      </c>
      <c r="Q1021" s="91">
        <f>_xlfn.XLOOKUP(H1021,Tasques!H:H,Tasques!Q:Q)</f>
        <v>80</v>
      </c>
      <c r="R1021" s="6"/>
    </row>
    <row r="1022" spans="1:18" ht="19.95" customHeight="1" x14ac:dyDescent="0.3">
      <c r="A1022" s="3" t="s">
        <v>61</v>
      </c>
      <c r="B1022" s="16" t="s">
        <v>2550</v>
      </c>
      <c r="C1022" s="16" t="s">
        <v>2551</v>
      </c>
      <c r="D1022" s="16" t="s">
        <v>64</v>
      </c>
      <c r="E1022" s="16" t="s">
        <v>2572</v>
      </c>
      <c r="F1022" s="16" t="s">
        <v>2573</v>
      </c>
      <c r="G1022" s="16" t="s">
        <v>2578</v>
      </c>
      <c r="H1022" s="16" t="s">
        <v>2604</v>
      </c>
      <c r="I1022" s="16" t="s">
        <v>2590</v>
      </c>
      <c r="J1022" s="16" t="s">
        <v>23</v>
      </c>
      <c r="K1022" s="16"/>
      <c r="L1022" s="16" t="s">
        <v>412</v>
      </c>
      <c r="M1022" s="16" t="s">
        <v>145</v>
      </c>
      <c r="N1022" s="16" t="s">
        <v>25</v>
      </c>
      <c r="O1022" s="16" t="s">
        <v>146</v>
      </c>
      <c r="P1022" s="16" t="s">
        <v>1423</v>
      </c>
      <c r="Q1022" s="91">
        <f>_xlfn.XLOOKUP(H1022,Tasques!H:H,Tasques!Q:Q)</f>
        <v>80</v>
      </c>
      <c r="R1022" s="6"/>
    </row>
    <row r="1023" spans="1:18" ht="19.95" customHeight="1" x14ac:dyDescent="0.3">
      <c r="A1023" s="3" t="s">
        <v>61</v>
      </c>
      <c r="B1023" s="16" t="s">
        <v>2550</v>
      </c>
      <c r="C1023" s="16" t="s">
        <v>2551</v>
      </c>
      <c r="D1023" s="16" t="s">
        <v>64</v>
      </c>
      <c r="E1023" s="16" t="s">
        <v>2572</v>
      </c>
      <c r="F1023" s="16" t="s">
        <v>2573</v>
      </c>
      <c r="G1023" s="16" t="s">
        <v>2578</v>
      </c>
      <c r="H1023" s="16" t="s">
        <v>2605</v>
      </c>
      <c r="I1023" s="16" t="s">
        <v>2598</v>
      </c>
      <c r="J1023" s="16" t="s">
        <v>23</v>
      </c>
      <c r="K1023" s="16"/>
      <c r="L1023" s="16" t="s">
        <v>412</v>
      </c>
      <c r="M1023" s="16" t="s">
        <v>145</v>
      </c>
      <c r="N1023" s="16" t="s">
        <v>25</v>
      </c>
      <c r="O1023" s="16" t="s">
        <v>146</v>
      </c>
      <c r="P1023" s="16" t="s">
        <v>1423</v>
      </c>
      <c r="Q1023" s="91">
        <f>_xlfn.XLOOKUP(H1023,Tasques!H:H,Tasques!Q:Q)</f>
        <v>60</v>
      </c>
      <c r="R1023" s="6"/>
    </row>
    <row r="1024" spans="1:18" ht="19.95" customHeight="1" x14ac:dyDescent="0.3">
      <c r="A1024" s="3" t="s">
        <v>61</v>
      </c>
      <c r="B1024" s="16" t="s">
        <v>2550</v>
      </c>
      <c r="C1024" s="16" t="s">
        <v>2551</v>
      </c>
      <c r="D1024" s="16" t="s">
        <v>64</v>
      </c>
      <c r="E1024" s="16" t="s">
        <v>2572</v>
      </c>
      <c r="F1024" s="16" t="s">
        <v>2573</v>
      </c>
      <c r="G1024" s="16" t="s">
        <v>2578</v>
      </c>
      <c r="H1024" s="16" t="s">
        <v>2606</v>
      </c>
      <c r="I1024" s="16" t="s">
        <v>2600</v>
      </c>
      <c r="J1024" s="16" t="s">
        <v>23</v>
      </c>
      <c r="K1024" s="16"/>
      <c r="L1024" s="16" t="s">
        <v>412</v>
      </c>
      <c r="M1024" s="16" t="s">
        <v>145</v>
      </c>
      <c r="N1024" s="16" t="s">
        <v>25</v>
      </c>
      <c r="O1024" s="16" t="s">
        <v>146</v>
      </c>
      <c r="P1024" s="16" t="s">
        <v>1423</v>
      </c>
      <c r="Q1024" s="91">
        <f>_xlfn.XLOOKUP(H1024,Tasques!H:H,Tasques!Q:Q)</f>
        <v>60</v>
      </c>
      <c r="R1024" s="6"/>
    </row>
    <row r="1025" spans="1:18" ht="19.95" customHeight="1" x14ac:dyDescent="0.3">
      <c r="A1025" s="3" t="s">
        <v>61</v>
      </c>
      <c r="B1025" s="16" t="s">
        <v>2550</v>
      </c>
      <c r="C1025" s="16" t="s">
        <v>2551</v>
      </c>
      <c r="D1025" s="16" t="s">
        <v>64</v>
      </c>
      <c r="E1025" s="16" t="s">
        <v>2607</v>
      </c>
      <c r="F1025" s="16" t="s">
        <v>2608</v>
      </c>
      <c r="G1025" s="16" t="s">
        <v>2609</v>
      </c>
      <c r="H1025" s="16" t="s">
        <v>2610</v>
      </c>
      <c r="I1025" s="16" t="s">
        <v>2611</v>
      </c>
      <c r="J1025" s="16" t="s">
        <v>23</v>
      </c>
      <c r="K1025" s="16"/>
      <c r="L1025" s="16" t="s">
        <v>412</v>
      </c>
      <c r="M1025" s="16" t="s">
        <v>145</v>
      </c>
      <c r="N1025" s="16" t="s">
        <v>25</v>
      </c>
      <c r="O1025" s="16" t="s">
        <v>146</v>
      </c>
      <c r="P1025" s="16" t="s">
        <v>1423</v>
      </c>
      <c r="Q1025" s="91">
        <f>_xlfn.XLOOKUP(H1025,Tasques!H:H,Tasques!Q:Q)</f>
        <v>450</v>
      </c>
      <c r="R1025" s="6"/>
    </row>
    <row r="1026" spans="1:18" ht="19.95" customHeight="1" x14ac:dyDescent="0.3">
      <c r="A1026" s="3" t="s">
        <v>61</v>
      </c>
      <c r="B1026" s="16" t="s">
        <v>2550</v>
      </c>
      <c r="C1026" s="16" t="s">
        <v>2551</v>
      </c>
      <c r="D1026" s="16" t="s">
        <v>64</v>
      </c>
      <c r="E1026" s="16" t="s">
        <v>2607</v>
      </c>
      <c r="F1026" s="16" t="s">
        <v>2608</v>
      </c>
      <c r="G1026" s="16" t="s">
        <v>2609</v>
      </c>
      <c r="H1026" s="16" t="s">
        <v>2612</v>
      </c>
      <c r="I1026" s="16" t="s">
        <v>2613</v>
      </c>
      <c r="J1026" s="16" t="s">
        <v>23</v>
      </c>
      <c r="K1026" s="16"/>
      <c r="L1026" s="16" t="s">
        <v>412</v>
      </c>
      <c r="M1026" s="16" t="s">
        <v>145</v>
      </c>
      <c r="N1026" s="16" t="s">
        <v>25</v>
      </c>
      <c r="O1026" s="16" t="s">
        <v>146</v>
      </c>
      <c r="P1026" s="16" t="s">
        <v>1423</v>
      </c>
      <c r="Q1026" s="91">
        <f>_xlfn.XLOOKUP(H1026,Tasques!H:H,Tasques!Q:Q)</f>
        <v>450</v>
      </c>
      <c r="R1026" s="6"/>
    </row>
    <row r="1027" spans="1:18" ht="19.95" customHeight="1" x14ac:dyDescent="0.3">
      <c r="A1027" s="3" t="s">
        <v>61</v>
      </c>
      <c r="B1027" s="16" t="s">
        <v>2550</v>
      </c>
      <c r="C1027" s="16" t="s">
        <v>2551</v>
      </c>
      <c r="D1027" s="16" t="s">
        <v>64</v>
      </c>
      <c r="E1027" s="16" t="s">
        <v>2607</v>
      </c>
      <c r="F1027" s="16" t="s">
        <v>2608</v>
      </c>
      <c r="G1027" s="16" t="s">
        <v>2609</v>
      </c>
      <c r="H1027" s="16" t="s">
        <v>2614</v>
      </c>
      <c r="I1027" s="16" t="s">
        <v>2615</v>
      </c>
      <c r="J1027" s="16" t="s">
        <v>23</v>
      </c>
      <c r="K1027" s="16"/>
      <c r="L1027" s="16" t="s">
        <v>412</v>
      </c>
      <c r="M1027" s="16" t="s">
        <v>145</v>
      </c>
      <c r="N1027" s="16" t="s">
        <v>25</v>
      </c>
      <c r="O1027" s="16" t="s">
        <v>146</v>
      </c>
      <c r="P1027" s="16" t="s">
        <v>1423</v>
      </c>
      <c r="Q1027" s="91">
        <f>_xlfn.XLOOKUP(H1027,Tasques!H:H,Tasques!Q:Q)</f>
        <v>450</v>
      </c>
      <c r="R1027" s="6"/>
    </row>
    <row r="1028" spans="1:18" ht="19.95" customHeight="1" x14ac:dyDescent="0.3">
      <c r="A1028" s="3" t="s">
        <v>61</v>
      </c>
      <c r="B1028" s="16" t="s">
        <v>2550</v>
      </c>
      <c r="C1028" s="16" t="s">
        <v>2551</v>
      </c>
      <c r="D1028" s="16" t="s">
        <v>64</v>
      </c>
      <c r="E1028" s="16" t="s">
        <v>2607</v>
      </c>
      <c r="F1028" s="16" t="s">
        <v>2608</v>
      </c>
      <c r="G1028" s="16" t="s">
        <v>2609</v>
      </c>
      <c r="H1028" s="16" t="s">
        <v>2616</v>
      </c>
      <c r="I1028" s="16" t="s">
        <v>2560</v>
      </c>
      <c r="J1028" s="16" t="s">
        <v>23</v>
      </c>
      <c r="K1028" s="16"/>
      <c r="L1028" s="16" t="s">
        <v>412</v>
      </c>
      <c r="M1028" s="16" t="s">
        <v>145</v>
      </c>
      <c r="N1028" s="16" t="s">
        <v>25</v>
      </c>
      <c r="O1028" s="16" t="s">
        <v>146</v>
      </c>
      <c r="P1028" s="16" t="s">
        <v>1423</v>
      </c>
      <c r="Q1028" s="91">
        <f>_xlfn.XLOOKUP(H1028,Tasques!H:H,Tasques!Q:Q)</f>
        <v>450</v>
      </c>
      <c r="R1028" s="6"/>
    </row>
    <row r="1029" spans="1:18" ht="19.95" customHeight="1" x14ac:dyDescent="0.3">
      <c r="A1029" s="3" t="s">
        <v>61</v>
      </c>
      <c r="B1029" s="16" t="s">
        <v>2550</v>
      </c>
      <c r="C1029" s="16" t="s">
        <v>2551</v>
      </c>
      <c r="D1029" s="16" t="s">
        <v>64</v>
      </c>
      <c r="E1029" s="16" t="s">
        <v>2607</v>
      </c>
      <c r="F1029" s="16" t="s">
        <v>2608</v>
      </c>
      <c r="G1029" s="16" t="s">
        <v>2617</v>
      </c>
      <c r="H1029" s="16" t="s">
        <v>2618</v>
      </c>
      <c r="I1029" s="16" t="s">
        <v>2619</v>
      </c>
      <c r="J1029" s="16" t="s">
        <v>23</v>
      </c>
      <c r="K1029" s="16"/>
      <c r="L1029" s="16" t="s">
        <v>412</v>
      </c>
      <c r="M1029" s="16" t="s">
        <v>145</v>
      </c>
      <c r="N1029" s="16" t="s">
        <v>25</v>
      </c>
      <c r="O1029" s="16" t="s">
        <v>146</v>
      </c>
      <c r="P1029" s="16" t="s">
        <v>1423</v>
      </c>
      <c r="Q1029" s="91">
        <f>_xlfn.XLOOKUP(H1029,Tasques!H:H,Tasques!Q:Q)</f>
        <v>14400</v>
      </c>
      <c r="R1029" s="6"/>
    </row>
    <row r="1030" spans="1:18" ht="19.95" customHeight="1" x14ac:dyDescent="0.3">
      <c r="A1030" s="3" t="s">
        <v>61</v>
      </c>
      <c r="B1030" s="16" t="s">
        <v>2550</v>
      </c>
      <c r="C1030" s="16" t="s">
        <v>2551</v>
      </c>
      <c r="D1030" s="16" t="s">
        <v>64</v>
      </c>
      <c r="E1030" s="16" t="s">
        <v>2607</v>
      </c>
      <c r="F1030" s="16" t="s">
        <v>2608</v>
      </c>
      <c r="G1030" s="16" t="s">
        <v>2617</v>
      </c>
      <c r="H1030" s="16" t="s">
        <v>2620</v>
      </c>
      <c r="I1030" s="16" t="s">
        <v>2621</v>
      </c>
      <c r="J1030" s="16" t="s">
        <v>23</v>
      </c>
      <c r="K1030" s="16"/>
      <c r="L1030" s="16" t="s">
        <v>412</v>
      </c>
      <c r="M1030" s="16" t="s">
        <v>145</v>
      </c>
      <c r="N1030" s="16" t="s">
        <v>25</v>
      </c>
      <c r="O1030" s="16" t="s">
        <v>146</v>
      </c>
      <c r="P1030" s="16" t="s">
        <v>1423</v>
      </c>
      <c r="Q1030" s="91">
        <f>_xlfn.XLOOKUP(H1030,Tasques!H:H,Tasques!Q:Q)</f>
        <v>14400</v>
      </c>
      <c r="R1030" s="6"/>
    </row>
    <row r="1031" spans="1:18" ht="19.95" customHeight="1" x14ac:dyDescent="0.3">
      <c r="A1031" s="3" t="s">
        <v>61</v>
      </c>
      <c r="B1031" s="16" t="s">
        <v>2550</v>
      </c>
      <c r="C1031" s="16" t="s">
        <v>2551</v>
      </c>
      <c r="D1031" s="16" t="s">
        <v>64</v>
      </c>
      <c r="E1031" s="16" t="s">
        <v>2607</v>
      </c>
      <c r="F1031" s="16" t="s">
        <v>2608</v>
      </c>
      <c r="G1031" s="16" t="s">
        <v>2617</v>
      </c>
      <c r="H1031" s="16" t="s">
        <v>2622</v>
      </c>
      <c r="I1031" s="16" t="s">
        <v>2623</v>
      </c>
      <c r="J1031" s="16" t="s">
        <v>23</v>
      </c>
      <c r="K1031" s="16"/>
      <c r="L1031" s="16" t="s">
        <v>412</v>
      </c>
      <c r="M1031" s="16" t="s">
        <v>145</v>
      </c>
      <c r="N1031" s="16" t="s">
        <v>25</v>
      </c>
      <c r="O1031" s="16" t="s">
        <v>146</v>
      </c>
      <c r="P1031" s="16" t="s">
        <v>1423</v>
      </c>
      <c r="Q1031" s="91">
        <f>_xlfn.XLOOKUP(H1031,Tasques!H:H,Tasques!Q:Q)</f>
        <v>14400</v>
      </c>
      <c r="R1031" s="6"/>
    </row>
    <row r="1032" spans="1:18" ht="19.95" customHeight="1" x14ac:dyDescent="0.3">
      <c r="A1032" s="3" t="s">
        <v>61</v>
      </c>
      <c r="B1032" s="16" t="s">
        <v>2550</v>
      </c>
      <c r="C1032" s="16" t="s">
        <v>2551</v>
      </c>
      <c r="D1032" s="16" t="s">
        <v>64</v>
      </c>
      <c r="E1032" s="16" t="s">
        <v>2607</v>
      </c>
      <c r="F1032" s="16" t="s">
        <v>2608</v>
      </c>
      <c r="G1032" s="16" t="s">
        <v>2617</v>
      </c>
      <c r="H1032" s="16" t="s">
        <v>2624</v>
      </c>
      <c r="I1032" s="16" t="s">
        <v>2625</v>
      </c>
      <c r="J1032" s="16" t="s">
        <v>23</v>
      </c>
      <c r="K1032" s="16"/>
      <c r="L1032" s="16" t="s">
        <v>412</v>
      </c>
      <c r="M1032" s="16" t="s">
        <v>145</v>
      </c>
      <c r="N1032" s="16" t="s">
        <v>25</v>
      </c>
      <c r="O1032" s="16" t="s">
        <v>146</v>
      </c>
      <c r="P1032" s="16" t="s">
        <v>1423</v>
      </c>
      <c r="Q1032" s="91">
        <f>_xlfn.XLOOKUP(H1032,Tasques!H:H,Tasques!Q:Q)</f>
        <v>14400</v>
      </c>
      <c r="R1032" s="6"/>
    </row>
    <row r="1033" spans="1:18" ht="19.95" customHeight="1" x14ac:dyDescent="0.3">
      <c r="A1033" s="9" t="s">
        <v>61</v>
      </c>
      <c r="B1033" s="21" t="s">
        <v>2626</v>
      </c>
      <c r="C1033" s="21" t="s">
        <v>2627</v>
      </c>
      <c r="D1033" s="21" t="s">
        <v>64</v>
      </c>
      <c r="E1033" s="21" t="s">
        <v>65</v>
      </c>
      <c r="F1033" s="21" t="s">
        <v>66</v>
      </c>
      <c r="G1033" s="21" t="s">
        <v>2628</v>
      </c>
      <c r="H1033" s="21" t="s">
        <v>2629</v>
      </c>
      <c r="I1033" s="21" t="s">
        <v>2630</v>
      </c>
      <c r="J1033" s="21" t="s">
        <v>23</v>
      </c>
      <c r="K1033" s="21"/>
      <c r="L1033" s="21" t="s">
        <v>120</v>
      </c>
      <c r="M1033" s="21" t="s">
        <v>145</v>
      </c>
      <c r="N1033" s="21" t="s">
        <v>25</v>
      </c>
      <c r="O1033" s="21" t="s">
        <v>146</v>
      </c>
      <c r="P1033" s="21" t="s">
        <v>1423</v>
      </c>
      <c r="Q1033" s="92">
        <f>_xlfn.XLOOKUP(H1033,Tasques!H:H,Tasques!Q:Q)</f>
        <v>600</v>
      </c>
      <c r="R1033" s="10"/>
    </row>
    <row r="1034" spans="1:18" ht="19.95" customHeight="1" x14ac:dyDescent="0.3">
      <c r="A1034" s="9" t="s">
        <v>61</v>
      </c>
      <c r="B1034" s="21" t="s">
        <v>2626</v>
      </c>
      <c r="C1034" s="21" t="s">
        <v>2627</v>
      </c>
      <c r="D1034" s="21" t="s">
        <v>64</v>
      </c>
      <c r="E1034" s="21" t="s">
        <v>65</v>
      </c>
      <c r="F1034" s="21" t="s">
        <v>66</v>
      </c>
      <c r="G1034" s="21" t="s">
        <v>2628</v>
      </c>
      <c r="H1034" s="21" t="s">
        <v>2631</v>
      </c>
      <c r="I1034" s="21" t="s">
        <v>2632</v>
      </c>
      <c r="J1034" s="21" t="s">
        <v>23</v>
      </c>
      <c r="K1034" s="21"/>
      <c r="L1034" s="21" t="s">
        <v>120</v>
      </c>
      <c r="M1034" s="21" t="s">
        <v>145</v>
      </c>
      <c r="N1034" s="21" t="s">
        <v>25</v>
      </c>
      <c r="O1034" s="21" t="s">
        <v>146</v>
      </c>
      <c r="P1034" s="21" t="s">
        <v>1423</v>
      </c>
      <c r="Q1034" s="92">
        <f>_xlfn.XLOOKUP(H1034,Tasques!H:H,Tasques!Q:Q)</f>
        <v>600</v>
      </c>
      <c r="R1034" s="10"/>
    </row>
    <row r="1035" spans="1:18" ht="19.95" customHeight="1" x14ac:dyDescent="0.3">
      <c r="A1035" s="9" t="s">
        <v>61</v>
      </c>
      <c r="B1035" s="21" t="s">
        <v>2626</v>
      </c>
      <c r="C1035" s="21" t="s">
        <v>2627</v>
      </c>
      <c r="D1035" s="21" t="s">
        <v>64</v>
      </c>
      <c r="E1035" s="21" t="s">
        <v>65</v>
      </c>
      <c r="F1035" s="21" t="s">
        <v>66</v>
      </c>
      <c r="G1035" s="21" t="s">
        <v>2628</v>
      </c>
      <c r="H1035" s="21" t="s">
        <v>2633</v>
      </c>
      <c r="I1035" s="21" t="s">
        <v>2634</v>
      </c>
      <c r="J1035" s="21" t="s">
        <v>23</v>
      </c>
      <c r="K1035" s="21"/>
      <c r="L1035" s="21" t="s">
        <v>120</v>
      </c>
      <c r="M1035" s="21" t="s">
        <v>145</v>
      </c>
      <c r="N1035" s="21" t="s">
        <v>25</v>
      </c>
      <c r="O1035" s="21" t="s">
        <v>146</v>
      </c>
      <c r="P1035" s="21" t="s">
        <v>1423</v>
      </c>
      <c r="Q1035" s="92">
        <f>_xlfn.XLOOKUP(H1035,Tasques!H:H,Tasques!Q:Q)</f>
        <v>600</v>
      </c>
      <c r="R1035" s="10"/>
    </row>
    <row r="1036" spans="1:18" ht="19.95" customHeight="1" x14ac:dyDescent="0.3">
      <c r="A1036" s="9" t="s">
        <v>61</v>
      </c>
      <c r="B1036" s="21" t="s">
        <v>2626</v>
      </c>
      <c r="C1036" s="21" t="s">
        <v>2627</v>
      </c>
      <c r="D1036" s="21" t="s">
        <v>64</v>
      </c>
      <c r="E1036" s="21" t="s">
        <v>65</v>
      </c>
      <c r="F1036" s="21" t="s">
        <v>66</v>
      </c>
      <c r="G1036" s="21" t="s">
        <v>2628</v>
      </c>
      <c r="H1036" s="21" t="s">
        <v>2635</v>
      </c>
      <c r="I1036" s="21" t="s">
        <v>2636</v>
      </c>
      <c r="J1036" s="21" t="s">
        <v>23</v>
      </c>
      <c r="K1036" s="21"/>
      <c r="L1036" s="21" t="s">
        <v>120</v>
      </c>
      <c r="M1036" s="21" t="s">
        <v>145</v>
      </c>
      <c r="N1036" s="21" t="s">
        <v>25</v>
      </c>
      <c r="O1036" s="21" t="s">
        <v>146</v>
      </c>
      <c r="P1036" s="21" t="s">
        <v>1423</v>
      </c>
      <c r="Q1036" s="92">
        <f>_xlfn.XLOOKUP(H1036,Tasques!H:H,Tasques!Q:Q)</f>
        <v>600</v>
      </c>
      <c r="R1036" s="10"/>
    </row>
    <row r="1037" spans="1:18" ht="19.95" customHeight="1" x14ac:dyDescent="0.3">
      <c r="A1037" s="9" t="s">
        <v>61</v>
      </c>
      <c r="B1037" s="21" t="s">
        <v>2626</v>
      </c>
      <c r="C1037" s="21" t="s">
        <v>2627</v>
      </c>
      <c r="D1037" s="21" t="s">
        <v>64</v>
      </c>
      <c r="E1037" s="21" t="s">
        <v>2637</v>
      </c>
      <c r="F1037" s="21" t="s">
        <v>2638</v>
      </c>
      <c r="G1037" s="21" t="s">
        <v>2628</v>
      </c>
      <c r="H1037" s="21" t="s">
        <v>2639</v>
      </c>
      <c r="I1037" s="21" t="s">
        <v>2630</v>
      </c>
      <c r="J1037" s="21" t="s">
        <v>23</v>
      </c>
      <c r="K1037" s="21"/>
      <c r="L1037" s="21" t="s">
        <v>120</v>
      </c>
      <c r="M1037" s="21" t="s">
        <v>145</v>
      </c>
      <c r="N1037" s="21" t="s">
        <v>25</v>
      </c>
      <c r="O1037" s="21" t="s">
        <v>146</v>
      </c>
      <c r="P1037" s="21" t="s">
        <v>1423</v>
      </c>
      <c r="Q1037" s="92">
        <f>_xlfn.XLOOKUP(H1037,Tasques!H:H,Tasques!Q:Q)</f>
        <v>600</v>
      </c>
      <c r="R1037" s="10"/>
    </row>
    <row r="1038" spans="1:18" ht="19.95" customHeight="1" x14ac:dyDescent="0.3">
      <c r="A1038" s="9" t="s">
        <v>61</v>
      </c>
      <c r="B1038" s="21" t="s">
        <v>2626</v>
      </c>
      <c r="C1038" s="21" t="s">
        <v>2627</v>
      </c>
      <c r="D1038" s="21" t="s">
        <v>64</v>
      </c>
      <c r="E1038" s="21" t="s">
        <v>2637</v>
      </c>
      <c r="F1038" s="21" t="s">
        <v>2638</v>
      </c>
      <c r="G1038" s="21" t="s">
        <v>2628</v>
      </c>
      <c r="H1038" s="21" t="s">
        <v>2640</v>
      </c>
      <c r="I1038" s="21" t="s">
        <v>2634</v>
      </c>
      <c r="J1038" s="21" t="s">
        <v>23</v>
      </c>
      <c r="K1038" s="21"/>
      <c r="L1038" s="21" t="s">
        <v>120</v>
      </c>
      <c r="M1038" s="21" t="s">
        <v>145</v>
      </c>
      <c r="N1038" s="21" t="s">
        <v>25</v>
      </c>
      <c r="O1038" s="21" t="s">
        <v>146</v>
      </c>
      <c r="P1038" s="21" t="s">
        <v>1423</v>
      </c>
      <c r="Q1038" s="92">
        <f>_xlfn.XLOOKUP(H1038,Tasques!H:H,Tasques!Q:Q)</f>
        <v>600</v>
      </c>
      <c r="R1038" s="10"/>
    </row>
    <row r="1039" spans="1:18" ht="19.95" customHeight="1" x14ac:dyDescent="0.3">
      <c r="A1039" s="9" t="s">
        <v>61</v>
      </c>
      <c r="B1039" s="21" t="s">
        <v>2626</v>
      </c>
      <c r="C1039" s="21" t="s">
        <v>2627</v>
      </c>
      <c r="D1039" s="21" t="s">
        <v>64</v>
      </c>
      <c r="E1039" s="21" t="s">
        <v>2637</v>
      </c>
      <c r="F1039" s="21" t="s">
        <v>2638</v>
      </c>
      <c r="G1039" s="21" t="s">
        <v>2628</v>
      </c>
      <c r="H1039" s="21" t="s">
        <v>2641</v>
      </c>
      <c r="I1039" s="21" t="s">
        <v>2636</v>
      </c>
      <c r="J1039" s="21" t="s">
        <v>23</v>
      </c>
      <c r="K1039" s="21"/>
      <c r="L1039" s="21" t="s">
        <v>120</v>
      </c>
      <c r="M1039" s="21" t="s">
        <v>145</v>
      </c>
      <c r="N1039" s="21" t="s">
        <v>25</v>
      </c>
      <c r="O1039" s="21" t="s">
        <v>146</v>
      </c>
      <c r="P1039" s="21" t="s">
        <v>1423</v>
      </c>
      <c r="Q1039" s="92">
        <f>_xlfn.XLOOKUP(H1039,Tasques!H:H,Tasques!Q:Q)</f>
        <v>600</v>
      </c>
      <c r="R1039" s="10"/>
    </row>
    <row r="1040" spans="1:18" ht="19.95" customHeight="1" x14ac:dyDescent="0.3">
      <c r="A1040" s="9" t="s">
        <v>61</v>
      </c>
      <c r="B1040" s="21" t="s">
        <v>2626</v>
      </c>
      <c r="C1040" s="21" t="s">
        <v>2627</v>
      </c>
      <c r="D1040" s="21" t="s">
        <v>64</v>
      </c>
      <c r="E1040" s="21" t="s">
        <v>65</v>
      </c>
      <c r="F1040" s="21" t="s">
        <v>66</v>
      </c>
      <c r="G1040" s="21" t="s">
        <v>2642</v>
      </c>
      <c r="H1040" s="21" t="s">
        <v>2643</v>
      </c>
      <c r="I1040" s="21" t="s">
        <v>2644</v>
      </c>
      <c r="J1040" s="21" t="s">
        <v>23</v>
      </c>
      <c r="K1040" s="21"/>
      <c r="L1040" s="21" t="s">
        <v>120</v>
      </c>
      <c r="M1040" s="21" t="s">
        <v>145</v>
      </c>
      <c r="N1040" s="21" t="s">
        <v>25</v>
      </c>
      <c r="O1040" s="21" t="s">
        <v>146</v>
      </c>
      <c r="P1040" s="21" t="s">
        <v>1423</v>
      </c>
      <c r="Q1040" s="92">
        <f>_xlfn.XLOOKUP(H1040,Tasques!H:H,Tasques!Q:Q)</f>
        <v>14400</v>
      </c>
      <c r="R1040" s="10"/>
    </row>
    <row r="1041" spans="1:18" ht="19.95" customHeight="1" x14ac:dyDescent="0.3">
      <c r="A1041" s="9" t="s">
        <v>61</v>
      </c>
      <c r="B1041" s="21" t="s">
        <v>2626</v>
      </c>
      <c r="C1041" s="21" t="s">
        <v>2627</v>
      </c>
      <c r="D1041" s="21" t="s">
        <v>64</v>
      </c>
      <c r="E1041" s="21" t="s">
        <v>65</v>
      </c>
      <c r="F1041" s="21" t="s">
        <v>66</v>
      </c>
      <c r="G1041" s="21" t="s">
        <v>2642</v>
      </c>
      <c r="H1041" s="21" t="s">
        <v>2645</v>
      </c>
      <c r="I1041" s="21" t="s">
        <v>2646</v>
      </c>
      <c r="J1041" s="21" t="s">
        <v>23</v>
      </c>
      <c r="K1041" s="21"/>
      <c r="L1041" s="21" t="s">
        <v>120</v>
      </c>
      <c r="M1041" s="21" t="s">
        <v>145</v>
      </c>
      <c r="N1041" s="21" t="s">
        <v>25</v>
      </c>
      <c r="O1041" s="21" t="s">
        <v>146</v>
      </c>
      <c r="P1041" s="21" t="s">
        <v>1423</v>
      </c>
      <c r="Q1041" s="92">
        <f>_xlfn.XLOOKUP(H1041,Tasques!H:H,Tasques!Q:Q)</f>
        <v>14400</v>
      </c>
      <c r="R1041" s="10"/>
    </row>
    <row r="1042" spans="1:18" ht="19.95" customHeight="1" x14ac:dyDescent="0.3">
      <c r="A1042" s="9" t="s">
        <v>61</v>
      </c>
      <c r="B1042" s="21" t="s">
        <v>2626</v>
      </c>
      <c r="C1042" s="21" t="s">
        <v>2627</v>
      </c>
      <c r="D1042" s="21" t="s">
        <v>64</v>
      </c>
      <c r="E1042" s="21" t="s">
        <v>1411</v>
      </c>
      <c r="F1042" s="21" t="s">
        <v>1412</v>
      </c>
      <c r="G1042" s="21" t="s">
        <v>2642</v>
      </c>
      <c r="H1042" s="21" t="s">
        <v>2647</v>
      </c>
      <c r="I1042" s="21" t="s">
        <v>2644</v>
      </c>
      <c r="J1042" s="21" t="s">
        <v>23</v>
      </c>
      <c r="K1042" s="21"/>
      <c r="L1042" s="21" t="s">
        <v>120</v>
      </c>
      <c r="M1042" s="21" t="s">
        <v>145</v>
      </c>
      <c r="N1042" s="21" t="s">
        <v>25</v>
      </c>
      <c r="O1042" s="21" t="s">
        <v>146</v>
      </c>
      <c r="P1042" s="21" t="s">
        <v>1423</v>
      </c>
      <c r="Q1042" s="92">
        <f>_xlfn.XLOOKUP(H1042,Tasques!H:H,Tasques!Q:Q)</f>
        <v>14400</v>
      </c>
      <c r="R1042" s="10"/>
    </row>
    <row r="1043" spans="1:18" ht="19.95" customHeight="1" x14ac:dyDescent="0.3">
      <c r="A1043" s="9" t="s">
        <v>61</v>
      </c>
      <c r="B1043" s="21" t="s">
        <v>2626</v>
      </c>
      <c r="C1043" s="21" t="s">
        <v>2627</v>
      </c>
      <c r="D1043" s="21" t="s">
        <v>64</v>
      </c>
      <c r="E1043" s="21" t="s">
        <v>2648</v>
      </c>
      <c r="F1043" s="21" t="s">
        <v>2649</v>
      </c>
      <c r="G1043" s="21" t="s">
        <v>2642</v>
      </c>
      <c r="H1043" s="21" t="s">
        <v>2650</v>
      </c>
      <c r="I1043" s="21" t="s">
        <v>2644</v>
      </c>
      <c r="J1043" s="21" t="s">
        <v>23</v>
      </c>
      <c r="K1043" s="21"/>
      <c r="L1043" s="21" t="s">
        <v>120</v>
      </c>
      <c r="M1043" s="21" t="s">
        <v>145</v>
      </c>
      <c r="N1043" s="21" t="s">
        <v>25</v>
      </c>
      <c r="O1043" s="21" t="s">
        <v>146</v>
      </c>
      <c r="P1043" s="21" t="s">
        <v>1423</v>
      </c>
      <c r="Q1043" s="92">
        <f>_xlfn.XLOOKUP(H1043,Tasques!H:H,Tasques!Q:Q)</f>
        <v>14400</v>
      </c>
      <c r="R1043" s="10"/>
    </row>
    <row r="1044" spans="1:18" ht="19.95" customHeight="1" x14ac:dyDescent="0.3">
      <c r="A1044" s="9" t="s">
        <v>61</v>
      </c>
      <c r="B1044" s="21" t="s">
        <v>2626</v>
      </c>
      <c r="C1044" s="21" t="s">
        <v>2627</v>
      </c>
      <c r="D1044" s="21" t="s">
        <v>64</v>
      </c>
      <c r="E1044" s="21" t="s">
        <v>2607</v>
      </c>
      <c r="F1044" s="21" t="s">
        <v>2608</v>
      </c>
      <c r="G1044" s="21" t="s">
        <v>2651</v>
      </c>
      <c r="H1044" s="21" t="s">
        <v>2652</v>
      </c>
      <c r="I1044" s="21" t="s">
        <v>2630</v>
      </c>
      <c r="J1044" s="21" t="s">
        <v>23</v>
      </c>
      <c r="K1044" s="21"/>
      <c r="L1044" s="21" t="s">
        <v>120</v>
      </c>
      <c r="M1044" s="21" t="s">
        <v>145</v>
      </c>
      <c r="N1044" s="21" t="s">
        <v>25</v>
      </c>
      <c r="O1044" s="21" t="s">
        <v>146</v>
      </c>
      <c r="P1044" s="21" t="s">
        <v>1423</v>
      </c>
      <c r="Q1044" s="92">
        <f>_xlfn.XLOOKUP(H1044,Tasques!H:H,Tasques!Q:Q)</f>
        <v>600</v>
      </c>
      <c r="R1044" s="10"/>
    </row>
    <row r="1045" spans="1:18" ht="19.95" customHeight="1" x14ac:dyDescent="0.3">
      <c r="A1045" s="9" t="s">
        <v>61</v>
      </c>
      <c r="B1045" s="21" t="s">
        <v>2626</v>
      </c>
      <c r="C1045" s="21" t="s">
        <v>2627</v>
      </c>
      <c r="D1045" s="21" t="s">
        <v>64</v>
      </c>
      <c r="E1045" s="21" t="s">
        <v>2607</v>
      </c>
      <c r="F1045" s="21" t="s">
        <v>2608</v>
      </c>
      <c r="G1045" s="21" t="s">
        <v>2651</v>
      </c>
      <c r="H1045" s="21" t="s">
        <v>2653</v>
      </c>
      <c r="I1045" s="21" t="s">
        <v>2654</v>
      </c>
      <c r="J1045" s="21" t="s">
        <v>23</v>
      </c>
      <c r="K1045" s="21"/>
      <c r="L1045" s="21" t="s">
        <v>120</v>
      </c>
      <c r="M1045" s="21" t="s">
        <v>145</v>
      </c>
      <c r="N1045" s="21" t="s">
        <v>25</v>
      </c>
      <c r="O1045" s="21" t="s">
        <v>146</v>
      </c>
      <c r="P1045" s="21" t="s">
        <v>1423</v>
      </c>
      <c r="Q1045" s="92">
        <f>_xlfn.XLOOKUP(H1045,Tasques!H:H,Tasques!Q:Q)</f>
        <v>600</v>
      </c>
      <c r="R1045" s="10"/>
    </row>
    <row r="1046" spans="1:18" ht="19.95" customHeight="1" x14ac:dyDescent="0.3">
      <c r="A1046" s="9" t="s">
        <v>61</v>
      </c>
      <c r="B1046" s="21" t="s">
        <v>2626</v>
      </c>
      <c r="C1046" s="21" t="s">
        <v>2627</v>
      </c>
      <c r="D1046" s="21" t="s">
        <v>64</v>
      </c>
      <c r="E1046" s="21" t="s">
        <v>2607</v>
      </c>
      <c r="F1046" s="21" t="s">
        <v>2608</v>
      </c>
      <c r="G1046" s="21" t="s">
        <v>2651</v>
      </c>
      <c r="H1046" s="21" t="s">
        <v>2655</v>
      </c>
      <c r="I1046" s="21" t="s">
        <v>2656</v>
      </c>
      <c r="J1046" s="21" t="s">
        <v>23</v>
      </c>
      <c r="K1046" s="21"/>
      <c r="L1046" s="21" t="s">
        <v>120</v>
      </c>
      <c r="M1046" s="21" t="s">
        <v>145</v>
      </c>
      <c r="N1046" s="21" t="s">
        <v>25</v>
      </c>
      <c r="O1046" s="21" t="s">
        <v>146</v>
      </c>
      <c r="P1046" s="21" t="s">
        <v>1423</v>
      </c>
      <c r="Q1046" s="92">
        <f>_xlfn.XLOOKUP(H1046,Tasques!H:H,Tasques!Q:Q)</f>
        <v>600</v>
      </c>
      <c r="R1046" s="10"/>
    </row>
    <row r="1047" spans="1:18" ht="19.95" customHeight="1" x14ac:dyDescent="0.3">
      <c r="A1047" s="9" t="s">
        <v>61</v>
      </c>
      <c r="B1047" s="21" t="s">
        <v>2626</v>
      </c>
      <c r="C1047" s="21" t="s">
        <v>2627</v>
      </c>
      <c r="D1047" s="21" t="s">
        <v>64</v>
      </c>
      <c r="E1047" s="21" t="s">
        <v>2657</v>
      </c>
      <c r="F1047" s="21" t="s">
        <v>2658</v>
      </c>
      <c r="G1047" s="21" t="s">
        <v>2659</v>
      </c>
      <c r="H1047" s="21" t="s">
        <v>2660</v>
      </c>
      <c r="I1047" s="21" t="s">
        <v>2661</v>
      </c>
      <c r="J1047" s="21" t="s">
        <v>23</v>
      </c>
      <c r="K1047" s="21"/>
      <c r="L1047" s="21" t="s">
        <v>120</v>
      </c>
      <c r="M1047" s="21" t="s">
        <v>145</v>
      </c>
      <c r="N1047" s="21" t="s">
        <v>25</v>
      </c>
      <c r="O1047" s="21" t="s">
        <v>146</v>
      </c>
      <c r="P1047" s="21" t="s">
        <v>1423</v>
      </c>
      <c r="Q1047" s="92">
        <f>_xlfn.XLOOKUP(H1047,Tasques!H:H,Tasques!Q:Q)</f>
        <v>60</v>
      </c>
      <c r="R1047" s="10"/>
    </row>
    <row r="1048" spans="1:18" ht="19.95" customHeight="1" x14ac:dyDescent="0.3">
      <c r="A1048" s="9" t="s">
        <v>61</v>
      </c>
      <c r="B1048" s="21" t="s">
        <v>2626</v>
      </c>
      <c r="C1048" s="21" t="s">
        <v>2627</v>
      </c>
      <c r="D1048" s="21" t="s">
        <v>64</v>
      </c>
      <c r="E1048" s="21" t="s">
        <v>2657</v>
      </c>
      <c r="F1048" s="21" t="s">
        <v>2658</v>
      </c>
      <c r="G1048" s="21" t="s">
        <v>2659</v>
      </c>
      <c r="H1048" s="21" t="s">
        <v>2662</v>
      </c>
      <c r="I1048" s="21" t="s">
        <v>2663</v>
      </c>
      <c r="J1048" s="21" t="s">
        <v>23</v>
      </c>
      <c r="K1048" s="21"/>
      <c r="L1048" s="21" t="s">
        <v>120</v>
      </c>
      <c r="M1048" s="21" t="s">
        <v>145</v>
      </c>
      <c r="N1048" s="21" t="s">
        <v>25</v>
      </c>
      <c r="O1048" s="21" t="s">
        <v>146</v>
      </c>
      <c r="P1048" s="21" t="s">
        <v>1423</v>
      </c>
      <c r="Q1048" s="92">
        <f>_xlfn.XLOOKUP(H1048,Tasques!H:H,Tasques!Q:Q)</f>
        <v>60</v>
      </c>
      <c r="R1048" s="10"/>
    </row>
    <row r="1049" spans="1:18" ht="19.95" customHeight="1" x14ac:dyDescent="0.3">
      <c r="A1049" s="9" t="s">
        <v>61</v>
      </c>
      <c r="B1049" s="21" t="s">
        <v>2626</v>
      </c>
      <c r="C1049" s="21" t="s">
        <v>2627</v>
      </c>
      <c r="D1049" s="21" t="s">
        <v>64</v>
      </c>
      <c r="E1049" s="21" t="s">
        <v>2657</v>
      </c>
      <c r="F1049" s="21" t="s">
        <v>2658</v>
      </c>
      <c r="G1049" s="21" t="s">
        <v>2664</v>
      </c>
      <c r="H1049" s="21" t="s">
        <v>2665</v>
      </c>
      <c r="I1049" s="21" t="s">
        <v>2666</v>
      </c>
      <c r="J1049" s="21" t="s">
        <v>23</v>
      </c>
      <c r="K1049" s="21"/>
      <c r="L1049" s="21" t="s">
        <v>120</v>
      </c>
      <c r="M1049" s="21" t="s">
        <v>145</v>
      </c>
      <c r="N1049" s="21" t="s">
        <v>25</v>
      </c>
      <c r="O1049" s="21" t="s">
        <v>146</v>
      </c>
      <c r="P1049" s="21" t="s">
        <v>1423</v>
      </c>
      <c r="Q1049" s="92">
        <f>_xlfn.XLOOKUP(H1049,Tasques!H:H,Tasques!Q:Q)</f>
        <v>60</v>
      </c>
      <c r="R1049" s="10"/>
    </row>
    <row r="1050" spans="1:18" ht="19.95" customHeight="1" x14ac:dyDescent="0.3">
      <c r="A1050" s="9" t="s">
        <v>61</v>
      </c>
      <c r="B1050" s="21" t="s">
        <v>2626</v>
      </c>
      <c r="C1050" s="21" t="s">
        <v>2627</v>
      </c>
      <c r="D1050" s="21" t="s">
        <v>64</v>
      </c>
      <c r="E1050" s="21" t="s">
        <v>2657</v>
      </c>
      <c r="F1050" s="21" t="s">
        <v>2658</v>
      </c>
      <c r="G1050" s="21" t="s">
        <v>2664</v>
      </c>
      <c r="H1050" s="21" t="s">
        <v>2667</v>
      </c>
      <c r="I1050" s="21" t="s">
        <v>2668</v>
      </c>
      <c r="J1050" s="21" t="s">
        <v>23</v>
      </c>
      <c r="K1050" s="21"/>
      <c r="L1050" s="21" t="s">
        <v>120</v>
      </c>
      <c r="M1050" s="21" t="s">
        <v>145</v>
      </c>
      <c r="N1050" s="21" t="s">
        <v>25</v>
      </c>
      <c r="O1050" s="21" t="s">
        <v>146</v>
      </c>
      <c r="P1050" s="21" t="s">
        <v>1423</v>
      </c>
      <c r="Q1050" s="92">
        <f>_xlfn.XLOOKUP(H1050,Tasques!H:H,Tasques!Q:Q)</f>
        <v>60</v>
      </c>
      <c r="R1050" s="10"/>
    </row>
    <row r="1051" spans="1:18" ht="19.95" customHeight="1" x14ac:dyDescent="0.3">
      <c r="A1051" s="3" t="s">
        <v>61</v>
      </c>
      <c r="B1051" s="16" t="s">
        <v>2669</v>
      </c>
      <c r="C1051" s="16" t="s">
        <v>2670</v>
      </c>
      <c r="D1051" s="16" t="s">
        <v>17</v>
      </c>
      <c r="E1051" s="16" t="s">
        <v>1123</v>
      </c>
      <c r="F1051" s="16" t="s">
        <v>1124</v>
      </c>
      <c r="G1051" s="16" t="s">
        <v>2671</v>
      </c>
      <c r="H1051" s="16" t="s">
        <v>2672</v>
      </c>
      <c r="I1051" s="16" t="s">
        <v>2673</v>
      </c>
      <c r="J1051" s="16" t="s">
        <v>23</v>
      </c>
      <c r="K1051" s="16"/>
      <c r="L1051" s="16" t="s">
        <v>412</v>
      </c>
      <c r="M1051" s="16" t="s">
        <v>145</v>
      </c>
      <c r="N1051" s="16" t="s">
        <v>25</v>
      </c>
      <c r="O1051" s="16" t="s">
        <v>146</v>
      </c>
      <c r="P1051" s="16" t="s">
        <v>423</v>
      </c>
      <c r="Q1051" s="91">
        <f>_xlfn.XLOOKUP(H1051,Tasques!H:H,Tasques!Q:Q)</f>
        <v>360</v>
      </c>
      <c r="R1051" s="6"/>
    </row>
    <row r="1052" spans="1:18" ht="19.95" customHeight="1" x14ac:dyDescent="0.3">
      <c r="A1052" s="9" t="s">
        <v>61</v>
      </c>
      <c r="B1052" s="21" t="s">
        <v>2674</v>
      </c>
      <c r="C1052" s="21" t="s">
        <v>2675</v>
      </c>
      <c r="D1052" s="21" t="s">
        <v>616</v>
      </c>
      <c r="E1052" s="21" t="s">
        <v>1429</v>
      </c>
      <c r="F1052" s="21" t="s">
        <v>1430</v>
      </c>
      <c r="G1052" s="21" t="s">
        <v>2676</v>
      </c>
      <c r="H1052" s="21" t="s">
        <v>2677</v>
      </c>
      <c r="I1052" s="21" t="s">
        <v>2678</v>
      </c>
      <c r="J1052" s="21" t="s">
        <v>23</v>
      </c>
      <c r="K1052" s="21"/>
      <c r="L1052" s="21" t="s">
        <v>120</v>
      </c>
      <c r="M1052" s="21" t="s">
        <v>145</v>
      </c>
      <c r="N1052" s="21" t="s">
        <v>25</v>
      </c>
      <c r="O1052" s="21" t="s">
        <v>146</v>
      </c>
      <c r="P1052" s="21" t="s">
        <v>423</v>
      </c>
      <c r="Q1052" s="92">
        <f>_xlfn.XLOOKUP(H1052,Tasques!H:H,Tasques!Q:Q)</f>
        <v>150</v>
      </c>
      <c r="R1052" s="10"/>
    </row>
    <row r="1053" spans="1:18" ht="19.95" customHeight="1" x14ac:dyDescent="0.3">
      <c r="A1053" s="9" t="s">
        <v>61</v>
      </c>
      <c r="B1053" s="21" t="s">
        <v>2674</v>
      </c>
      <c r="C1053" s="21" t="s">
        <v>2675</v>
      </c>
      <c r="D1053" s="21" t="s">
        <v>616</v>
      </c>
      <c r="E1053" s="21" t="s">
        <v>1429</v>
      </c>
      <c r="F1053" s="21" t="s">
        <v>1430</v>
      </c>
      <c r="G1053" s="21" t="s">
        <v>2676</v>
      </c>
      <c r="H1053" s="21" t="s">
        <v>2679</v>
      </c>
      <c r="I1053" s="21" t="s">
        <v>2680</v>
      </c>
      <c r="J1053" s="21" t="s">
        <v>23</v>
      </c>
      <c r="K1053" s="21"/>
      <c r="L1053" s="21" t="s">
        <v>120</v>
      </c>
      <c r="M1053" s="21" t="s">
        <v>145</v>
      </c>
      <c r="N1053" s="21" t="s">
        <v>25</v>
      </c>
      <c r="O1053" s="21" t="s">
        <v>146</v>
      </c>
      <c r="P1053" s="21" t="s">
        <v>423</v>
      </c>
      <c r="Q1053" s="92">
        <f>_xlfn.XLOOKUP(H1053,Tasques!H:H,Tasques!Q:Q)</f>
        <v>150</v>
      </c>
      <c r="R1053" s="10"/>
    </row>
    <row r="1054" spans="1:18" ht="19.95" customHeight="1" x14ac:dyDescent="0.3">
      <c r="A1054" s="9" t="s">
        <v>61</v>
      </c>
      <c r="B1054" s="21" t="s">
        <v>2674</v>
      </c>
      <c r="C1054" s="21" t="s">
        <v>2675</v>
      </c>
      <c r="D1054" s="21" t="s">
        <v>616</v>
      </c>
      <c r="E1054" s="21" t="s">
        <v>1429</v>
      </c>
      <c r="F1054" s="21" t="s">
        <v>1430</v>
      </c>
      <c r="G1054" s="21" t="s">
        <v>2676</v>
      </c>
      <c r="H1054" s="21" t="s">
        <v>2681</v>
      </c>
      <c r="I1054" s="21" t="s">
        <v>2682</v>
      </c>
      <c r="J1054" s="21" t="s">
        <v>23</v>
      </c>
      <c r="K1054" s="21"/>
      <c r="L1054" s="21" t="s">
        <v>120</v>
      </c>
      <c r="M1054" s="21" t="s">
        <v>145</v>
      </c>
      <c r="N1054" s="21" t="s">
        <v>25</v>
      </c>
      <c r="O1054" s="21" t="s">
        <v>146</v>
      </c>
      <c r="P1054" s="21" t="s">
        <v>423</v>
      </c>
      <c r="Q1054" s="92">
        <f>_xlfn.XLOOKUP(H1054,Tasques!H:H,Tasques!Q:Q)</f>
        <v>150</v>
      </c>
      <c r="R1054" s="10"/>
    </row>
    <row r="1055" spans="1:18" ht="19.95" customHeight="1" x14ac:dyDescent="0.3">
      <c r="A1055" s="9" t="s">
        <v>61</v>
      </c>
      <c r="B1055" s="21" t="s">
        <v>2674</v>
      </c>
      <c r="C1055" s="21" t="s">
        <v>2675</v>
      </c>
      <c r="D1055" s="21" t="s">
        <v>616</v>
      </c>
      <c r="E1055" s="21" t="s">
        <v>1429</v>
      </c>
      <c r="F1055" s="21" t="s">
        <v>1430</v>
      </c>
      <c r="G1055" s="21" t="s">
        <v>2676</v>
      </c>
      <c r="H1055" s="21" t="s">
        <v>2683</v>
      </c>
      <c r="I1055" s="21" t="s">
        <v>2684</v>
      </c>
      <c r="J1055" s="21" t="s">
        <v>23</v>
      </c>
      <c r="K1055" s="21"/>
      <c r="L1055" s="21" t="s">
        <v>120</v>
      </c>
      <c r="M1055" s="21" t="s">
        <v>145</v>
      </c>
      <c r="N1055" s="21" t="s">
        <v>25</v>
      </c>
      <c r="O1055" s="21" t="s">
        <v>146</v>
      </c>
      <c r="P1055" s="21" t="s">
        <v>423</v>
      </c>
      <c r="Q1055" s="92">
        <f>_xlfn.XLOOKUP(H1055,Tasques!H:H,Tasques!Q:Q)</f>
        <v>150</v>
      </c>
      <c r="R1055" s="10"/>
    </row>
    <row r="1056" spans="1:18" ht="19.95" customHeight="1" x14ac:dyDescent="0.3">
      <c r="A1056" s="9" t="s">
        <v>61</v>
      </c>
      <c r="B1056" s="21" t="s">
        <v>2674</v>
      </c>
      <c r="C1056" s="21" t="s">
        <v>2675</v>
      </c>
      <c r="D1056" s="21" t="s">
        <v>616</v>
      </c>
      <c r="E1056" s="21" t="s">
        <v>1429</v>
      </c>
      <c r="F1056" s="21" t="s">
        <v>1430</v>
      </c>
      <c r="G1056" s="21" t="s">
        <v>2676</v>
      </c>
      <c r="H1056" s="21" t="s">
        <v>2685</v>
      </c>
      <c r="I1056" s="21" t="s">
        <v>2686</v>
      </c>
      <c r="J1056" s="21" t="s">
        <v>23</v>
      </c>
      <c r="K1056" s="21"/>
      <c r="L1056" s="21" t="s">
        <v>120</v>
      </c>
      <c r="M1056" s="21" t="s">
        <v>145</v>
      </c>
      <c r="N1056" s="21" t="s">
        <v>25</v>
      </c>
      <c r="O1056" s="21" t="s">
        <v>146</v>
      </c>
      <c r="P1056" s="21" t="s">
        <v>423</v>
      </c>
      <c r="Q1056" s="92">
        <f>_xlfn.XLOOKUP(H1056,Tasques!H:H,Tasques!Q:Q)</f>
        <v>150</v>
      </c>
      <c r="R1056" s="10"/>
    </row>
    <row r="1057" spans="1:18" ht="19.95" customHeight="1" x14ac:dyDescent="0.3">
      <c r="A1057" s="9" t="s">
        <v>61</v>
      </c>
      <c r="B1057" s="21" t="s">
        <v>2674</v>
      </c>
      <c r="C1057" s="21" t="s">
        <v>2675</v>
      </c>
      <c r="D1057" s="21" t="s">
        <v>616</v>
      </c>
      <c r="E1057" s="21" t="s">
        <v>1429</v>
      </c>
      <c r="F1057" s="21" t="s">
        <v>1430</v>
      </c>
      <c r="G1057" s="21" t="s">
        <v>2676</v>
      </c>
      <c r="H1057" s="21" t="s">
        <v>2687</v>
      </c>
      <c r="I1057" s="21" t="s">
        <v>2688</v>
      </c>
      <c r="J1057" s="21" t="s">
        <v>23</v>
      </c>
      <c r="K1057" s="21"/>
      <c r="L1057" s="21" t="s">
        <v>120</v>
      </c>
      <c r="M1057" s="21" t="s">
        <v>145</v>
      </c>
      <c r="N1057" s="21" t="s">
        <v>25</v>
      </c>
      <c r="O1057" s="21" t="s">
        <v>146</v>
      </c>
      <c r="P1057" s="21" t="s">
        <v>423</v>
      </c>
      <c r="Q1057" s="92">
        <f>_xlfn.XLOOKUP(H1057,Tasques!H:H,Tasques!Q:Q)</f>
        <v>150</v>
      </c>
      <c r="R1057" s="10"/>
    </row>
    <row r="1058" spans="1:18" ht="19.95" customHeight="1" x14ac:dyDescent="0.3">
      <c r="A1058" s="9" t="s">
        <v>61</v>
      </c>
      <c r="B1058" s="21" t="s">
        <v>2674</v>
      </c>
      <c r="C1058" s="21" t="s">
        <v>2675</v>
      </c>
      <c r="D1058" s="21" t="s">
        <v>616</v>
      </c>
      <c r="E1058" s="21" t="s">
        <v>1196</v>
      </c>
      <c r="F1058" s="21" t="s">
        <v>1197</v>
      </c>
      <c r="G1058" s="21" t="s">
        <v>2689</v>
      </c>
      <c r="H1058" s="21" t="s">
        <v>2690</v>
      </c>
      <c r="I1058" s="21" t="s">
        <v>2691</v>
      </c>
      <c r="J1058" s="21" t="s">
        <v>23</v>
      </c>
      <c r="K1058" s="21"/>
      <c r="L1058" s="21" t="s">
        <v>120</v>
      </c>
      <c r="M1058" s="21" t="s">
        <v>145</v>
      </c>
      <c r="N1058" s="21" t="s">
        <v>25</v>
      </c>
      <c r="O1058" s="21" t="s">
        <v>146</v>
      </c>
      <c r="P1058" s="21" t="s">
        <v>423</v>
      </c>
      <c r="Q1058" s="92">
        <f>_xlfn.XLOOKUP(H1058,Tasques!H:H,Tasques!Q:Q)</f>
        <v>900</v>
      </c>
      <c r="R1058" s="10"/>
    </row>
    <row r="1059" spans="1:18" ht="19.95" customHeight="1" x14ac:dyDescent="0.3">
      <c r="A1059" s="9" t="s">
        <v>61</v>
      </c>
      <c r="B1059" s="21" t="s">
        <v>2674</v>
      </c>
      <c r="C1059" s="21" t="s">
        <v>2675</v>
      </c>
      <c r="D1059" s="21" t="s">
        <v>616</v>
      </c>
      <c r="E1059" s="21" t="s">
        <v>1196</v>
      </c>
      <c r="F1059" s="21" t="s">
        <v>1197</v>
      </c>
      <c r="G1059" s="21" t="s">
        <v>2689</v>
      </c>
      <c r="H1059" s="21" t="s">
        <v>2692</v>
      </c>
      <c r="I1059" s="21" t="s">
        <v>2693</v>
      </c>
      <c r="J1059" s="21" t="s">
        <v>23</v>
      </c>
      <c r="K1059" s="21"/>
      <c r="L1059" s="21" t="s">
        <v>120</v>
      </c>
      <c r="M1059" s="21" t="s">
        <v>145</v>
      </c>
      <c r="N1059" s="21" t="s">
        <v>25</v>
      </c>
      <c r="O1059" s="21" t="s">
        <v>146</v>
      </c>
      <c r="P1059" s="21" t="s">
        <v>423</v>
      </c>
      <c r="Q1059" s="92">
        <f>_xlfn.XLOOKUP(H1059,Tasques!H:H,Tasques!Q:Q)</f>
        <v>900</v>
      </c>
      <c r="R1059" s="10"/>
    </row>
    <row r="1060" spans="1:18" ht="19.95" customHeight="1" x14ac:dyDescent="0.3">
      <c r="A1060" s="9" t="s">
        <v>61</v>
      </c>
      <c r="B1060" s="21" t="s">
        <v>2674</v>
      </c>
      <c r="C1060" s="21" t="s">
        <v>2675</v>
      </c>
      <c r="D1060" s="21" t="s">
        <v>616</v>
      </c>
      <c r="E1060" s="21" t="s">
        <v>1196</v>
      </c>
      <c r="F1060" s="21" t="s">
        <v>1197</v>
      </c>
      <c r="G1060" s="21" t="s">
        <v>2689</v>
      </c>
      <c r="H1060" s="21" t="s">
        <v>2694</v>
      </c>
      <c r="I1060" s="21" t="s">
        <v>2695</v>
      </c>
      <c r="J1060" s="21" t="s">
        <v>23</v>
      </c>
      <c r="K1060" s="21"/>
      <c r="L1060" s="21" t="s">
        <v>120</v>
      </c>
      <c r="M1060" s="21" t="s">
        <v>145</v>
      </c>
      <c r="N1060" s="21" t="s">
        <v>25</v>
      </c>
      <c r="O1060" s="21" t="s">
        <v>146</v>
      </c>
      <c r="P1060" s="21" t="s">
        <v>423</v>
      </c>
      <c r="Q1060" s="92">
        <f>_xlfn.XLOOKUP(H1060,Tasques!H:H,Tasques!Q:Q)</f>
        <v>900</v>
      </c>
      <c r="R1060" s="10"/>
    </row>
    <row r="1061" spans="1:18" ht="19.95" customHeight="1" x14ac:dyDescent="0.3">
      <c r="A1061" s="9" t="s">
        <v>61</v>
      </c>
      <c r="B1061" s="21" t="s">
        <v>2674</v>
      </c>
      <c r="C1061" s="21" t="s">
        <v>2675</v>
      </c>
      <c r="D1061" s="21" t="s">
        <v>616</v>
      </c>
      <c r="E1061" s="21" t="s">
        <v>1196</v>
      </c>
      <c r="F1061" s="21" t="s">
        <v>1197</v>
      </c>
      <c r="G1061" s="21" t="s">
        <v>2689</v>
      </c>
      <c r="H1061" s="21" t="s">
        <v>2696</v>
      </c>
      <c r="I1061" s="21" t="s">
        <v>2697</v>
      </c>
      <c r="J1061" s="21" t="s">
        <v>23</v>
      </c>
      <c r="K1061" s="21"/>
      <c r="L1061" s="21" t="s">
        <v>120</v>
      </c>
      <c r="M1061" s="21" t="s">
        <v>145</v>
      </c>
      <c r="N1061" s="21" t="s">
        <v>25</v>
      </c>
      <c r="O1061" s="21" t="s">
        <v>146</v>
      </c>
      <c r="P1061" s="21" t="s">
        <v>423</v>
      </c>
      <c r="Q1061" s="92">
        <f>_xlfn.XLOOKUP(H1061,Tasques!H:H,Tasques!Q:Q)</f>
        <v>900</v>
      </c>
      <c r="R1061" s="10"/>
    </row>
    <row r="1062" spans="1:18" ht="19.95" customHeight="1" x14ac:dyDescent="0.3">
      <c r="A1062" s="9" t="s">
        <v>61</v>
      </c>
      <c r="B1062" s="21" t="s">
        <v>2674</v>
      </c>
      <c r="C1062" s="21" t="s">
        <v>2675</v>
      </c>
      <c r="D1062" s="21" t="s">
        <v>616</v>
      </c>
      <c r="E1062" s="21" t="s">
        <v>1450</v>
      </c>
      <c r="F1062" s="21" t="s">
        <v>1451</v>
      </c>
      <c r="G1062" s="21" t="s">
        <v>2698</v>
      </c>
      <c r="H1062" s="21" t="s">
        <v>2699</v>
      </c>
      <c r="I1062" s="21" t="s">
        <v>2700</v>
      </c>
      <c r="J1062" s="21" t="s">
        <v>23</v>
      </c>
      <c r="K1062" s="21"/>
      <c r="L1062" s="21" t="s">
        <v>120</v>
      </c>
      <c r="M1062" s="21" t="s">
        <v>145</v>
      </c>
      <c r="N1062" s="21" t="s">
        <v>25</v>
      </c>
      <c r="O1062" s="21" t="s">
        <v>146</v>
      </c>
      <c r="P1062" s="21" t="s">
        <v>423</v>
      </c>
      <c r="Q1062" s="92">
        <f>_xlfn.XLOOKUP(H1062,Tasques!H:H,Tasques!Q:Q)</f>
        <v>150</v>
      </c>
      <c r="R1062" s="10"/>
    </row>
    <row r="1063" spans="1:18" ht="19.95" customHeight="1" x14ac:dyDescent="0.3">
      <c r="A1063" s="9" t="s">
        <v>61</v>
      </c>
      <c r="B1063" s="21" t="s">
        <v>2674</v>
      </c>
      <c r="C1063" s="21" t="s">
        <v>2675</v>
      </c>
      <c r="D1063" s="21" t="s">
        <v>616</v>
      </c>
      <c r="E1063" s="21" t="s">
        <v>1450</v>
      </c>
      <c r="F1063" s="21" t="s">
        <v>1451</v>
      </c>
      <c r="G1063" s="21" t="s">
        <v>2698</v>
      </c>
      <c r="H1063" s="21" t="s">
        <v>2701</v>
      </c>
      <c r="I1063" s="21" t="s">
        <v>2702</v>
      </c>
      <c r="J1063" s="21" t="s">
        <v>23</v>
      </c>
      <c r="K1063" s="21"/>
      <c r="L1063" s="21" t="s">
        <v>120</v>
      </c>
      <c r="M1063" s="21" t="s">
        <v>145</v>
      </c>
      <c r="N1063" s="21" t="s">
        <v>25</v>
      </c>
      <c r="O1063" s="21" t="s">
        <v>146</v>
      </c>
      <c r="P1063" s="21" t="s">
        <v>423</v>
      </c>
      <c r="Q1063" s="92">
        <f>_xlfn.XLOOKUP(H1063,Tasques!H:H,Tasques!Q:Q)</f>
        <v>150</v>
      </c>
      <c r="R1063" s="10"/>
    </row>
    <row r="1064" spans="1:18" ht="19.95" customHeight="1" x14ac:dyDescent="0.3">
      <c r="A1064" s="9" t="s">
        <v>61</v>
      </c>
      <c r="B1064" s="21" t="s">
        <v>2674</v>
      </c>
      <c r="C1064" s="21" t="s">
        <v>2675</v>
      </c>
      <c r="D1064" s="21" t="s">
        <v>616</v>
      </c>
      <c r="E1064" s="21" t="s">
        <v>1450</v>
      </c>
      <c r="F1064" s="21" t="s">
        <v>1451</v>
      </c>
      <c r="G1064" s="21" t="s">
        <v>2698</v>
      </c>
      <c r="H1064" s="21" t="s">
        <v>2703</v>
      </c>
      <c r="I1064" s="21" t="s">
        <v>2704</v>
      </c>
      <c r="J1064" s="21" t="s">
        <v>23</v>
      </c>
      <c r="K1064" s="21"/>
      <c r="L1064" s="21" t="s">
        <v>120</v>
      </c>
      <c r="M1064" s="21" t="s">
        <v>145</v>
      </c>
      <c r="N1064" s="21" t="s">
        <v>25</v>
      </c>
      <c r="O1064" s="21" t="s">
        <v>146</v>
      </c>
      <c r="P1064" s="21" t="s">
        <v>423</v>
      </c>
      <c r="Q1064" s="92">
        <f>_xlfn.XLOOKUP(H1064,Tasques!H:H,Tasques!Q:Q)</f>
        <v>150</v>
      </c>
      <c r="R1064" s="10"/>
    </row>
    <row r="1065" spans="1:18" ht="19.95" customHeight="1" x14ac:dyDescent="0.3">
      <c r="A1065" s="9" t="s">
        <v>61</v>
      </c>
      <c r="B1065" s="21" t="s">
        <v>2674</v>
      </c>
      <c r="C1065" s="21" t="s">
        <v>2675</v>
      </c>
      <c r="D1065" s="21" t="s">
        <v>616</v>
      </c>
      <c r="E1065" s="21" t="s">
        <v>1450</v>
      </c>
      <c r="F1065" s="21" t="s">
        <v>1451</v>
      </c>
      <c r="G1065" s="21" t="s">
        <v>2698</v>
      </c>
      <c r="H1065" s="21" t="s">
        <v>2705</v>
      </c>
      <c r="I1065" s="21" t="s">
        <v>2706</v>
      </c>
      <c r="J1065" s="21" t="s">
        <v>23</v>
      </c>
      <c r="K1065" s="21"/>
      <c r="L1065" s="21" t="s">
        <v>120</v>
      </c>
      <c r="M1065" s="21" t="s">
        <v>145</v>
      </c>
      <c r="N1065" s="21" t="s">
        <v>25</v>
      </c>
      <c r="O1065" s="21" t="s">
        <v>146</v>
      </c>
      <c r="P1065" s="21" t="s">
        <v>423</v>
      </c>
      <c r="Q1065" s="92">
        <f>_xlfn.XLOOKUP(H1065,Tasques!H:H,Tasques!Q:Q)</f>
        <v>150</v>
      </c>
      <c r="R1065" s="10"/>
    </row>
    <row r="1066" spans="1:18" ht="19.95" customHeight="1" x14ac:dyDescent="0.3">
      <c r="A1066" s="9" t="s">
        <v>61</v>
      </c>
      <c r="B1066" s="21" t="s">
        <v>2674</v>
      </c>
      <c r="C1066" s="21" t="s">
        <v>2675</v>
      </c>
      <c r="D1066" s="21" t="s">
        <v>616</v>
      </c>
      <c r="E1066" s="21" t="s">
        <v>1450</v>
      </c>
      <c r="F1066" s="21" t="s">
        <v>1451</v>
      </c>
      <c r="G1066" s="21" t="s">
        <v>2698</v>
      </c>
      <c r="H1066" s="21" t="s">
        <v>2707</v>
      </c>
      <c r="I1066" s="21" t="s">
        <v>2708</v>
      </c>
      <c r="J1066" s="21" t="s">
        <v>23</v>
      </c>
      <c r="K1066" s="21"/>
      <c r="L1066" s="21" t="s">
        <v>120</v>
      </c>
      <c r="M1066" s="21" t="s">
        <v>145</v>
      </c>
      <c r="N1066" s="21" t="s">
        <v>25</v>
      </c>
      <c r="O1066" s="21" t="s">
        <v>146</v>
      </c>
      <c r="P1066" s="21" t="s">
        <v>423</v>
      </c>
      <c r="Q1066" s="92">
        <f>_xlfn.XLOOKUP(H1066,Tasques!H:H,Tasques!Q:Q)</f>
        <v>150</v>
      </c>
      <c r="R1066" s="10"/>
    </row>
    <row r="1067" spans="1:18" ht="19.95" customHeight="1" x14ac:dyDescent="0.3">
      <c r="A1067" s="9" t="s">
        <v>61</v>
      </c>
      <c r="B1067" s="21" t="s">
        <v>2674</v>
      </c>
      <c r="C1067" s="21" t="s">
        <v>2675</v>
      </c>
      <c r="D1067" s="21" t="s">
        <v>616</v>
      </c>
      <c r="E1067" s="21" t="s">
        <v>1450</v>
      </c>
      <c r="F1067" s="21" t="s">
        <v>1451</v>
      </c>
      <c r="G1067" s="21" t="s">
        <v>2698</v>
      </c>
      <c r="H1067" s="21" t="s">
        <v>2709</v>
      </c>
      <c r="I1067" s="21" t="s">
        <v>2710</v>
      </c>
      <c r="J1067" s="21" t="s">
        <v>23</v>
      </c>
      <c r="K1067" s="21"/>
      <c r="L1067" s="21" t="s">
        <v>120</v>
      </c>
      <c r="M1067" s="21" t="s">
        <v>145</v>
      </c>
      <c r="N1067" s="21" t="s">
        <v>25</v>
      </c>
      <c r="O1067" s="21" t="s">
        <v>146</v>
      </c>
      <c r="P1067" s="21" t="s">
        <v>423</v>
      </c>
      <c r="Q1067" s="92">
        <f>_xlfn.XLOOKUP(H1067,Tasques!H:H,Tasques!Q:Q)</f>
        <v>150</v>
      </c>
      <c r="R1067" s="10"/>
    </row>
    <row r="1068" spans="1:18" ht="19.95" customHeight="1" x14ac:dyDescent="0.3">
      <c r="A1068" s="9" t="s">
        <v>61</v>
      </c>
      <c r="B1068" s="21" t="s">
        <v>2674</v>
      </c>
      <c r="C1068" s="21" t="s">
        <v>2675</v>
      </c>
      <c r="D1068" s="21" t="s">
        <v>616</v>
      </c>
      <c r="E1068" s="21" t="s">
        <v>2711</v>
      </c>
      <c r="F1068" s="21" t="s">
        <v>2712</v>
      </c>
      <c r="G1068" s="21" t="s">
        <v>2698</v>
      </c>
      <c r="H1068" s="21" t="s">
        <v>2713</v>
      </c>
      <c r="I1068" s="21" t="s">
        <v>2700</v>
      </c>
      <c r="J1068" s="21" t="s">
        <v>23</v>
      </c>
      <c r="K1068" s="21"/>
      <c r="L1068" s="21" t="s">
        <v>120</v>
      </c>
      <c r="M1068" s="21" t="s">
        <v>145</v>
      </c>
      <c r="N1068" s="21" t="s">
        <v>25</v>
      </c>
      <c r="O1068" s="21" t="s">
        <v>146</v>
      </c>
      <c r="P1068" s="21" t="s">
        <v>423</v>
      </c>
      <c r="Q1068" s="92">
        <f>_xlfn.XLOOKUP(H1068,Tasques!H:H,Tasques!Q:Q)</f>
        <v>150</v>
      </c>
      <c r="R1068" s="10"/>
    </row>
    <row r="1069" spans="1:18" ht="19.95" customHeight="1" x14ac:dyDescent="0.3">
      <c r="A1069" s="9" t="s">
        <v>61</v>
      </c>
      <c r="B1069" s="21" t="s">
        <v>2674</v>
      </c>
      <c r="C1069" s="21" t="s">
        <v>2675</v>
      </c>
      <c r="D1069" s="21" t="s">
        <v>616</v>
      </c>
      <c r="E1069" s="21" t="s">
        <v>2711</v>
      </c>
      <c r="F1069" s="21" t="s">
        <v>2712</v>
      </c>
      <c r="G1069" s="21" t="s">
        <v>2698</v>
      </c>
      <c r="H1069" s="21" t="s">
        <v>2714</v>
      </c>
      <c r="I1069" s="21" t="s">
        <v>2702</v>
      </c>
      <c r="J1069" s="21" t="s">
        <v>23</v>
      </c>
      <c r="K1069" s="21"/>
      <c r="L1069" s="21" t="s">
        <v>120</v>
      </c>
      <c r="M1069" s="21" t="s">
        <v>145</v>
      </c>
      <c r="N1069" s="21" t="s">
        <v>25</v>
      </c>
      <c r="O1069" s="21" t="s">
        <v>146</v>
      </c>
      <c r="P1069" s="21" t="s">
        <v>423</v>
      </c>
      <c r="Q1069" s="92">
        <f>_xlfn.XLOOKUP(H1069,Tasques!H:H,Tasques!Q:Q)</f>
        <v>150</v>
      </c>
      <c r="R1069" s="10"/>
    </row>
    <row r="1070" spans="1:18" ht="19.95" customHeight="1" x14ac:dyDescent="0.3">
      <c r="A1070" s="9" t="s">
        <v>61</v>
      </c>
      <c r="B1070" s="21" t="s">
        <v>2674</v>
      </c>
      <c r="C1070" s="21" t="s">
        <v>2675</v>
      </c>
      <c r="D1070" s="21" t="s">
        <v>616</v>
      </c>
      <c r="E1070" s="21" t="s">
        <v>2711</v>
      </c>
      <c r="F1070" s="21" t="s">
        <v>2712</v>
      </c>
      <c r="G1070" s="21" t="s">
        <v>2698</v>
      </c>
      <c r="H1070" s="21" t="s">
        <v>2715</v>
      </c>
      <c r="I1070" s="21" t="s">
        <v>2704</v>
      </c>
      <c r="J1070" s="21" t="s">
        <v>23</v>
      </c>
      <c r="K1070" s="21"/>
      <c r="L1070" s="21" t="s">
        <v>120</v>
      </c>
      <c r="M1070" s="21" t="s">
        <v>145</v>
      </c>
      <c r="N1070" s="21" t="s">
        <v>25</v>
      </c>
      <c r="O1070" s="21" t="s">
        <v>146</v>
      </c>
      <c r="P1070" s="21" t="s">
        <v>423</v>
      </c>
      <c r="Q1070" s="92">
        <f>_xlfn.XLOOKUP(H1070,Tasques!H:H,Tasques!Q:Q)</f>
        <v>150</v>
      </c>
      <c r="R1070" s="10"/>
    </row>
    <row r="1071" spans="1:18" ht="19.95" customHeight="1" x14ac:dyDescent="0.3">
      <c r="A1071" s="9" t="s">
        <v>61</v>
      </c>
      <c r="B1071" s="21" t="s">
        <v>2674</v>
      </c>
      <c r="C1071" s="21" t="s">
        <v>2675</v>
      </c>
      <c r="D1071" s="21" t="s">
        <v>616</v>
      </c>
      <c r="E1071" s="21" t="s">
        <v>2711</v>
      </c>
      <c r="F1071" s="21" t="s">
        <v>2712</v>
      </c>
      <c r="G1071" s="21" t="s">
        <v>2698</v>
      </c>
      <c r="H1071" s="21" t="s">
        <v>2716</v>
      </c>
      <c r="I1071" s="21" t="s">
        <v>2706</v>
      </c>
      <c r="J1071" s="21" t="s">
        <v>23</v>
      </c>
      <c r="K1071" s="21"/>
      <c r="L1071" s="21" t="s">
        <v>120</v>
      </c>
      <c r="M1071" s="21" t="s">
        <v>145</v>
      </c>
      <c r="N1071" s="21" t="s">
        <v>25</v>
      </c>
      <c r="O1071" s="21" t="s">
        <v>146</v>
      </c>
      <c r="P1071" s="21" t="s">
        <v>423</v>
      </c>
      <c r="Q1071" s="92">
        <f>_xlfn.XLOOKUP(H1071,Tasques!H:H,Tasques!Q:Q)</f>
        <v>150</v>
      </c>
      <c r="R1071" s="10"/>
    </row>
    <row r="1072" spans="1:18" ht="19.95" customHeight="1" x14ac:dyDescent="0.3">
      <c r="A1072" s="9" t="s">
        <v>61</v>
      </c>
      <c r="B1072" s="21" t="s">
        <v>2674</v>
      </c>
      <c r="C1072" s="21" t="s">
        <v>2675</v>
      </c>
      <c r="D1072" s="21" t="s">
        <v>616</v>
      </c>
      <c r="E1072" s="21" t="s">
        <v>2711</v>
      </c>
      <c r="F1072" s="21" t="s">
        <v>2712</v>
      </c>
      <c r="G1072" s="21" t="s">
        <v>2698</v>
      </c>
      <c r="H1072" s="21" t="s">
        <v>2717</v>
      </c>
      <c r="I1072" s="21" t="s">
        <v>2708</v>
      </c>
      <c r="J1072" s="21" t="s">
        <v>23</v>
      </c>
      <c r="K1072" s="21"/>
      <c r="L1072" s="21" t="s">
        <v>120</v>
      </c>
      <c r="M1072" s="21" t="s">
        <v>145</v>
      </c>
      <c r="N1072" s="21" t="s">
        <v>25</v>
      </c>
      <c r="O1072" s="21" t="s">
        <v>146</v>
      </c>
      <c r="P1072" s="21" t="s">
        <v>423</v>
      </c>
      <c r="Q1072" s="92">
        <f>_xlfn.XLOOKUP(H1072,Tasques!H:H,Tasques!Q:Q)</f>
        <v>150</v>
      </c>
      <c r="R1072" s="10"/>
    </row>
    <row r="1073" spans="1:18" ht="19.95" customHeight="1" x14ac:dyDescent="0.3">
      <c r="A1073" s="9" t="s">
        <v>61</v>
      </c>
      <c r="B1073" s="21" t="s">
        <v>2674</v>
      </c>
      <c r="C1073" s="21" t="s">
        <v>2675</v>
      </c>
      <c r="D1073" s="21" t="s">
        <v>616</v>
      </c>
      <c r="E1073" s="21" t="s">
        <v>2711</v>
      </c>
      <c r="F1073" s="21" t="s">
        <v>2712</v>
      </c>
      <c r="G1073" s="21" t="s">
        <v>2698</v>
      </c>
      <c r="H1073" s="21" t="s">
        <v>2718</v>
      </c>
      <c r="I1073" s="21" t="s">
        <v>2710</v>
      </c>
      <c r="J1073" s="21" t="s">
        <v>23</v>
      </c>
      <c r="K1073" s="21"/>
      <c r="L1073" s="21" t="s">
        <v>120</v>
      </c>
      <c r="M1073" s="21" t="s">
        <v>145</v>
      </c>
      <c r="N1073" s="21" t="s">
        <v>25</v>
      </c>
      <c r="O1073" s="21" t="s">
        <v>146</v>
      </c>
      <c r="P1073" s="21" t="s">
        <v>423</v>
      </c>
      <c r="Q1073" s="92">
        <f>_xlfn.XLOOKUP(H1073,Tasques!H:H,Tasques!Q:Q)</f>
        <v>150</v>
      </c>
      <c r="R1073" s="10"/>
    </row>
    <row r="1074" spans="1:18" ht="19.95" customHeight="1" x14ac:dyDescent="0.3">
      <c r="A1074" s="3" t="s">
        <v>61</v>
      </c>
      <c r="B1074" s="16" t="s">
        <v>2719</v>
      </c>
      <c r="C1074" s="16" t="s">
        <v>2720</v>
      </c>
      <c r="D1074" s="16" t="s">
        <v>335</v>
      </c>
      <c r="E1074" s="16" t="s">
        <v>601</v>
      </c>
      <c r="F1074" s="16" t="s">
        <v>602</v>
      </c>
      <c r="G1074" s="16" t="s">
        <v>2721</v>
      </c>
      <c r="H1074" s="16" t="s">
        <v>2722</v>
      </c>
      <c r="I1074" s="16" t="s">
        <v>2723</v>
      </c>
      <c r="J1074" s="16" t="s">
        <v>23</v>
      </c>
      <c r="K1074" s="16"/>
      <c r="L1074" s="16" t="s">
        <v>326</v>
      </c>
      <c r="M1074" s="16" t="s">
        <v>12</v>
      </c>
      <c r="N1074" s="16" t="s">
        <v>25</v>
      </c>
      <c r="O1074" s="16" t="s">
        <v>341</v>
      </c>
      <c r="P1074" s="16" t="s">
        <v>342</v>
      </c>
      <c r="Q1074" s="91">
        <f>_xlfn.XLOOKUP(H1074,Tasques!H:H,Tasques!Q:Q)</f>
        <v>7200</v>
      </c>
      <c r="R1074" s="6"/>
    </row>
    <row r="1075" spans="1:18" ht="19.95" customHeight="1" x14ac:dyDescent="0.3">
      <c r="A1075" s="9" t="s">
        <v>61</v>
      </c>
      <c r="B1075" s="21" t="s">
        <v>2724</v>
      </c>
      <c r="C1075" s="21" t="s">
        <v>2725</v>
      </c>
      <c r="D1075" s="21" t="s">
        <v>884</v>
      </c>
      <c r="E1075" s="21" t="s">
        <v>885</v>
      </c>
      <c r="F1075" s="21" t="s">
        <v>886</v>
      </c>
      <c r="G1075" s="21" t="s">
        <v>2726</v>
      </c>
      <c r="H1075" s="21" t="s">
        <v>2727</v>
      </c>
      <c r="I1075" s="21"/>
      <c r="J1075" s="21" t="s">
        <v>23</v>
      </c>
      <c r="K1075" s="21"/>
      <c r="L1075" s="21" t="s">
        <v>412</v>
      </c>
      <c r="M1075" s="21" t="s">
        <v>145</v>
      </c>
      <c r="N1075" s="21" t="s">
        <v>389</v>
      </c>
      <c r="O1075" s="21" t="s">
        <v>146</v>
      </c>
      <c r="P1075" s="21" t="s">
        <v>890</v>
      </c>
      <c r="Q1075" s="92">
        <f>_xlfn.XLOOKUP(H1075,Tasques!H:H,Tasques!Q:Q)</f>
        <v>0</v>
      </c>
      <c r="R1075" s="10"/>
    </row>
    <row r="1076" spans="1:18" ht="19.95" customHeight="1" x14ac:dyDescent="0.3">
      <c r="A1076" s="3" t="s">
        <v>61</v>
      </c>
      <c r="B1076" s="16" t="s">
        <v>2728</v>
      </c>
      <c r="C1076" s="16" t="s">
        <v>2729</v>
      </c>
      <c r="D1076" s="16" t="s">
        <v>139</v>
      </c>
      <c r="E1076" s="16" t="s">
        <v>257</v>
      </c>
      <c r="F1076" s="16" t="s">
        <v>258</v>
      </c>
      <c r="G1076" s="16" t="s">
        <v>259</v>
      </c>
      <c r="H1076" s="16" t="s">
        <v>260</v>
      </c>
      <c r="I1076" s="16" t="s">
        <v>2730</v>
      </c>
      <c r="J1076" s="16" t="s">
        <v>23</v>
      </c>
      <c r="K1076" s="16"/>
      <c r="L1076" s="16" t="s">
        <v>70</v>
      </c>
      <c r="M1076" s="16" t="s">
        <v>145</v>
      </c>
      <c r="N1076" s="16" t="s">
        <v>25</v>
      </c>
      <c r="O1076" s="16" t="s">
        <v>146</v>
      </c>
      <c r="P1076" s="16" t="s">
        <v>1423</v>
      </c>
      <c r="Q1076" s="91">
        <f>_xlfn.XLOOKUP(H1076,Tasques!H:H,Tasques!Q:Q)</f>
        <v>60</v>
      </c>
      <c r="R1076" s="6"/>
    </row>
    <row r="1077" spans="1:18" ht="19.95" customHeight="1" x14ac:dyDescent="0.3">
      <c r="A1077" s="3" t="s">
        <v>61</v>
      </c>
      <c r="B1077" s="16" t="s">
        <v>2728</v>
      </c>
      <c r="C1077" s="16" t="s">
        <v>2729</v>
      </c>
      <c r="D1077" s="16" t="s">
        <v>139</v>
      </c>
      <c r="E1077" s="16" t="s">
        <v>257</v>
      </c>
      <c r="F1077" s="16" t="s">
        <v>258</v>
      </c>
      <c r="G1077" s="16" t="s">
        <v>259</v>
      </c>
      <c r="H1077" s="16" t="s">
        <v>262</v>
      </c>
      <c r="I1077" s="16" t="s">
        <v>2731</v>
      </c>
      <c r="J1077" s="16" t="s">
        <v>23</v>
      </c>
      <c r="K1077" s="16"/>
      <c r="L1077" s="16" t="s">
        <v>70</v>
      </c>
      <c r="M1077" s="16" t="s">
        <v>145</v>
      </c>
      <c r="N1077" s="16" t="s">
        <v>25</v>
      </c>
      <c r="O1077" s="16" t="s">
        <v>146</v>
      </c>
      <c r="P1077" s="16" t="s">
        <v>1423</v>
      </c>
      <c r="Q1077" s="91">
        <f>_xlfn.XLOOKUP(H1077,Tasques!H:H,Tasques!Q:Q)</f>
        <v>60</v>
      </c>
      <c r="R1077" s="6"/>
    </row>
    <row r="1078" spans="1:18" ht="19.95" customHeight="1" x14ac:dyDescent="0.3">
      <c r="A1078" s="9" t="s">
        <v>14</v>
      </c>
      <c r="B1078" s="21" t="s">
        <v>2732</v>
      </c>
      <c r="C1078" s="21" t="s">
        <v>2733</v>
      </c>
      <c r="D1078" s="21" t="s">
        <v>17</v>
      </c>
      <c r="E1078" s="21" t="s">
        <v>39</v>
      </c>
      <c r="F1078" s="21" t="s">
        <v>40</v>
      </c>
      <c r="G1078" s="21" t="s">
        <v>2734</v>
      </c>
      <c r="H1078" s="21" t="s">
        <v>2735</v>
      </c>
      <c r="I1078" s="21" t="s">
        <v>2736</v>
      </c>
      <c r="J1078" s="21" t="s">
        <v>23</v>
      </c>
      <c r="K1078" s="21"/>
      <c r="L1078" s="21" t="s">
        <v>109</v>
      </c>
      <c r="M1078" s="21" t="s">
        <v>12</v>
      </c>
      <c r="N1078" s="21" t="s">
        <v>25</v>
      </c>
      <c r="O1078" s="21" t="s">
        <v>2737</v>
      </c>
      <c r="P1078" s="21" t="s">
        <v>27</v>
      </c>
      <c r="Q1078" s="92">
        <f>_xlfn.XLOOKUP(H1078,Tasques!H:H,Tasques!Q:Q)</f>
        <v>0</v>
      </c>
      <c r="R1078" s="10"/>
    </row>
    <row r="1079" spans="1:18" ht="19.95" customHeight="1" x14ac:dyDescent="0.3">
      <c r="A1079" s="9" t="s">
        <v>14</v>
      </c>
      <c r="B1079" s="21" t="s">
        <v>2732</v>
      </c>
      <c r="C1079" s="21" t="s">
        <v>2733</v>
      </c>
      <c r="D1079" s="21" t="s">
        <v>17</v>
      </c>
      <c r="E1079" s="21" t="s">
        <v>43</v>
      </c>
      <c r="F1079" s="21" t="s">
        <v>44</v>
      </c>
      <c r="G1079" s="21" t="s">
        <v>2738</v>
      </c>
      <c r="H1079" s="21" t="s">
        <v>2739</v>
      </c>
      <c r="I1079" s="21" t="s">
        <v>2736</v>
      </c>
      <c r="J1079" s="21" t="s">
        <v>23</v>
      </c>
      <c r="K1079" s="21"/>
      <c r="L1079" s="21" t="s">
        <v>109</v>
      </c>
      <c r="M1079" s="21" t="s">
        <v>12</v>
      </c>
      <c r="N1079" s="21" t="s">
        <v>25</v>
      </c>
      <c r="O1079" s="21" t="s">
        <v>2737</v>
      </c>
      <c r="P1079" s="21" t="s">
        <v>27</v>
      </c>
      <c r="Q1079" s="92">
        <f>_xlfn.XLOOKUP(H1079,Tasques!H:H,Tasques!Q:Q)</f>
        <v>0</v>
      </c>
      <c r="R1079" s="10"/>
    </row>
    <row r="1080" spans="1:18" ht="19.95" customHeight="1" x14ac:dyDescent="0.3">
      <c r="A1080" s="9" t="s">
        <v>14</v>
      </c>
      <c r="B1080" s="21" t="s">
        <v>2732</v>
      </c>
      <c r="C1080" s="21" t="s">
        <v>2733</v>
      </c>
      <c r="D1080" s="21" t="s">
        <v>17</v>
      </c>
      <c r="E1080" s="21" t="s">
        <v>47</v>
      </c>
      <c r="F1080" s="21" t="s">
        <v>48</v>
      </c>
      <c r="G1080" s="21" t="s">
        <v>2740</v>
      </c>
      <c r="H1080" s="21" t="s">
        <v>2741</v>
      </c>
      <c r="I1080" s="21" t="s">
        <v>2742</v>
      </c>
      <c r="J1080" s="21" t="s">
        <v>23</v>
      </c>
      <c r="K1080" s="21"/>
      <c r="L1080" s="21" t="s">
        <v>109</v>
      </c>
      <c r="M1080" s="21" t="s">
        <v>12</v>
      </c>
      <c r="N1080" s="21" t="s">
        <v>25</v>
      </c>
      <c r="O1080" s="21" t="s">
        <v>2737</v>
      </c>
      <c r="P1080" s="21" t="s">
        <v>27</v>
      </c>
      <c r="Q1080" s="92">
        <f>_xlfn.XLOOKUP(H1080,Tasques!H:H,Tasques!Q:Q)</f>
        <v>0</v>
      </c>
      <c r="R1080" s="10"/>
    </row>
    <row r="1081" spans="1:18" ht="19.95" customHeight="1" x14ac:dyDescent="0.3">
      <c r="A1081" s="3" t="s">
        <v>14</v>
      </c>
      <c r="B1081" s="16" t="s">
        <v>2743</v>
      </c>
      <c r="C1081" s="16" t="s">
        <v>2744</v>
      </c>
      <c r="D1081" s="16" t="s">
        <v>17</v>
      </c>
      <c r="E1081" s="16" t="s">
        <v>18</v>
      </c>
      <c r="F1081" s="16" t="s">
        <v>19</v>
      </c>
      <c r="G1081" s="16" t="s">
        <v>2745</v>
      </c>
      <c r="H1081" s="16" t="s">
        <v>2746</v>
      </c>
      <c r="I1081" s="16" t="s">
        <v>2747</v>
      </c>
      <c r="J1081" s="16" t="s">
        <v>23</v>
      </c>
      <c r="K1081" s="16"/>
      <c r="L1081" s="16" t="s">
        <v>109</v>
      </c>
      <c r="M1081" s="16" t="s">
        <v>12</v>
      </c>
      <c r="N1081" s="16" t="s">
        <v>25</v>
      </c>
      <c r="O1081" s="16" t="s">
        <v>2737</v>
      </c>
      <c r="P1081" s="16" t="s">
        <v>27</v>
      </c>
      <c r="Q1081" s="91">
        <f>_xlfn.XLOOKUP(H1081,Tasques!H:H,Tasques!Q:Q)</f>
        <v>0</v>
      </c>
      <c r="R1081" s="6"/>
    </row>
    <row r="1082" spans="1:18" ht="19.95" customHeight="1" x14ac:dyDescent="0.3">
      <c r="A1082" s="9" t="s">
        <v>61</v>
      </c>
      <c r="B1082" s="21" t="s">
        <v>2748</v>
      </c>
      <c r="C1082" s="21" t="s">
        <v>2749</v>
      </c>
      <c r="D1082" s="21" t="s">
        <v>89</v>
      </c>
      <c r="E1082" s="21" t="s">
        <v>508</v>
      </c>
      <c r="F1082" s="21" t="s">
        <v>509</v>
      </c>
      <c r="G1082" s="21" t="s">
        <v>2750</v>
      </c>
      <c r="H1082" s="21" t="s">
        <v>2751</v>
      </c>
      <c r="I1082" s="21" t="s">
        <v>2752</v>
      </c>
      <c r="J1082" s="21" t="s">
        <v>167</v>
      </c>
      <c r="K1082" s="21" t="s">
        <v>935</v>
      </c>
      <c r="L1082" s="21" t="s">
        <v>2753</v>
      </c>
      <c r="M1082" s="21" t="s">
        <v>145</v>
      </c>
      <c r="N1082" s="21" t="s">
        <v>25</v>
      </c>
      <c r="O1082" s="21" t="s">
        <v>2754</v>
      </c>
      <c r="P1082" s="21" t="s">
        <v>96</v>
      </c>
      <c r="Q1082" s="92" t="e">
        <f>_xlfn.XLOOKUP(H1082,Tasques!H:H,Tasques!Q:Q)</f>
        <v>#N/A</v>
      </c>
      <c r="R1082" s="10"/>
    </row>
    <row r="1083" spans="1:18" ht="19.95" customHeight="1" x14ac:dyDescent="0.3">
      <c r="A1083" s="9" t="s">
        <v>61</v>
      </c>
      <c r="B1083" s="21" t="s">
        <v>2748</v>
      </c>
      <c r="C1083" s="21" t="s">
        <v>2749</v>
      </c>
      <c r="D1083" s="21" t="s">
        <v>17</v>
      </c>
      <c r="E1083" s="21" t="s">
        <v>513</v>
      </c>
      <c r="F1083" s="21" t="s">
        <v>514</v>
      </c>
      <c r="G1083" s="21" t="s">
        <v>2755</v>
      </c>
      <c r="H1083" s="21" t="s">
        <v>2756</v>
      </c>
      <c r="I1083" s="21" t="s">
        <v>2752</v>
      </c>
      <c r="J1083" s="21" t="s">
        <v>167</v>
      </c>
      <c r="K1083" s="21" t="s">
        <v>935</v>
      </c>
      <c r="L1083" s="21" t="s">
        <v>2753</v>
      </c>
      <c r="M1083" s="21" t="s">
        <v>145</v>
      </c>
      <c r="N1083" s="21" t="s">
        <v>25</v>
      </c>
      <c r="O1083" s="21" t="s">
        <v>2754</v>
      </c>
      <c r="P1083" s="21" t="s">
        <v>96</v>
      </c>
      <c r="Q1083" s="92">
        <f>_xlfn.XLOOKUP(H1083,Tasques!H:H,Tasques!Q:Q)</f>
        <v>120</v>
      </c>
      <c r="R1083" s="10"/>
    </row>
    <row r="1084" spans="1:18" ht="19.95" customHeight="1" x14ac:dyDescent="0.3">
      <c r="A1084" s="3" t="s">
        <v>61</v>
      </c>
      <c r="B1084" s="16" t="s">
        <v>2757</v>
      </c>
      <c r="C1084" s="16" t="s">
        <v>2758</v>
      </c>
      <c r="D1084" s="16" t="s">
        <v>89</v>
      </c>
      <c r="E1084" s="16" t="s">
        <v>90</v>
      </c>
      <c r="F1084" s="16" t="s">
        <v>91</v>
      </c>
      <c r="G1084" s="16" t="s">
        <v>2759</v>
      </c>
      <c r="H1084" s="16" t="s">
        <v>2760</v>
      </c>
      <c r="I1084" s="16" t="s">
        <v>2761</v>
      </c>
      <c r="J1084" s="16" t="s">
        <v>23</v>
      </c>
      <c r="K1084" s="16"/>
      <c r="L1084" s="16" t="s">
        <v>70</v>
      </c>
      <c r="M1084" s="16" t="s">
        <v>12</v>
      </c>
      <c r="N1084" s="16" t="s">
        <v>25</v>
      </c>
      <c r="O1084" s="16" t="s">
        <v>2754</v>
      </c>
      <c r="P1084" s="16" t="s">
        <v>128</v>
      </c>
      <c r="Q1084" s="91">
        <f>_xlfn.XLOOKUP(H1084,Tasques!H:H,Tasques!Q:Q)</f>
        <v>7200</v>
      </c>
      <c r="R1084" s="6"/>
    </row>
    <row r="1085" spans="1:18" ht="19.95" customHeight="1" x14ac:dyDescent="0.3">
      <c r="A1085" s="3" t="s">
        <v>61</v>
      </c>
      <c r="B1085" s="16" t="s">
        <v>2757</v>
      </c>
      <c r="C1085" s="16" t="s">
        <v>2758</v>
      </c>
      <c r="D1085" s="16" t="s">
        <v>89</v>
      </c>
      <c r="E1085" s="16" t="s">
        <v>508</v>
      </c>
      <c r="F1085" s="16" t="s">
        <v>509</v>
      </c>
      <c r="G1085" s="16" t="s">
        <v>2759</v>
      </c>
      <c r="H1085" s="16" t="s">
        <v>2762</v>
      </c>
      <c r="I1085" s="16" t="s">
        <v>2761</v>
      </c>
      <c r="J1085" s="16" t="s">
        <v>23</v>
      </c>
      <c r="K1085" s="16"/>
      <c r="L1085" s="16" t="s">
        <v>70</v>
      </c>
      <c r="M1085" s="16" t="s">
        <v>12</v>
      </c>
      <c r="N1085" s="16" t="s">
        <v>25</v>
      </c>
      <c r="O1085" s="16" t="s">
        <v>2754</v>
      </c>
      <c r="P1085" s="16" t="s">
        <v>128</v>
      </c>
      <c r="Q1085" s="91">
        <f>_xlfn.XLOOKUP(H1085,Tasques!H:H,Tasques!Q:Q)</f>
        <v>7200</v>
      </c>
      <c r="R1085" s="6"/>
    </row>
    <row r="1086" spans="1:18" ht="19.95" customHeight="1" x14ac:dyDescent="0.3">
      <c r="A1086" s="9" t="s">
        <v>61</v>
      </c>
      <c r="B1086" s="21" t="s">
        <v>2763</v>
      </c>
      <c r="C1086" s="21" t="s">
        <v>2764</v>
      </c>
      <c r="D1086" s="21" t="s">
        <v>89</v>
      </c>
      <c r="E1086" s="21" t="s">
        <v>90</v>
      </c>
      <c r="F1086" s="21" t="s">
        <v>91</v>
      </c>
      <c r="G1086" s="21" t="s">
        <v>2765</v>
      </c>
      <c r="H1086" s="21" t="s">
        <v>2766</v>
      </c>
      <c r="I1086" s="21" t="s">
        <v>2767</v>
      </c>
      <c r="J1086" s="21" t="s">
        <v>167</v>
      </c>
      <c r="K1086" s="21" t="s">
        <v>935</v>
      </c>
      <c r="L1086" s="21" t="s">
        <v>2768</v>
      </c>
      <c r="M1086" s="21" t="s">
        <v>12</v>
      </c>
      <c r="N1086" s="21" t="s">
        <v>1366</v>
      </c>
      <c r="O1086" s="21" t="s">
        <v>2754</v>
      </c>
      <c r="P1086" s="21" t="s">
        <v>96</v>
      </c>
      <c r="Q1086" s="92" t="e">
        <f>_xlfn.XLOOKUP(H1086,Tasques!H:H,Tasques!Q:Q)</f>
        <v>#N/A</v>
      </c>
      <c r="R1086" s="10"/>
    </row>
    <row r="1087" spans="1:18" ht="19.95" customHeight="1" x14ac:dyDescent="0.3">
      <c r="A1087" s="9" t="s">
        <v>61</v>
      </c>
      <c r="B1087" s="21" t="s">
        <v>2763</v>
      </c>
      <c r="C1087" s="21" t="s">
        <v>2764</v>
      </c>
      <c r="D1087" s="21" t="s">
        <v>89</v>
      </c>
      <c r="E1087" s="21" t="s">
        <v>90</v>
      </c>
      <c r="F1087" s="21" t="s">
        <v>91</v>
      </c>
      <c r="G1087" s="21" t="s">
        <v>2765</v>
      </c>
      <c r="H1087" s="21" t="s">
        <v>2769</v>
      </c>
      <c r="I1087" s="21" t="s">
        <v>2770</v>
      </c>
      <c r="J1087" s="21" t="s">
        <v>167</v>
      </c>
      <c r="K1087" s="21" t="s">
        <v>935</v>
      </c>
      <c r="L1087" s="21" t="s">
        <v>2768</v>
      </c>
      <c r="M1087" s="21" t="s">
        <v>12</v>
      </c>
      <c r="N1087" s="21" t="s">
        <v>1366</v>
      </c>
      <c r="O1087" s="21" t="s">
        <v>2754</v>
      </c>
      <c r="P1087" s="21" t="s">
        <v>96</v>
      </c>
      <c r="Q1087" s="92" t="e">
        <f>_xlfn.XLOOKUP(H1087,Tasques!H:H,Tasques!Q:Q)</f>
        <v>#N/A</v>
      </c>
      <c r="R1087" s="10"/>
    </row>
    <row r="1088" spans="1:18" ht="19.95" customHeight="1" x14ac:dyDescent="0.3">
      <c r="A1088" s="9" t="s">
        <v>61</v>
      </c>
      <c r="B1088" s="21" t="s">
        <v>2763</v>
      </c>
      <c r="C1088" s="21" t="s">
        <v>2764</v>
      </c>
      <c r="D1088" s="21" t="s">
        <v>17</v>
      </c>
      <c r="E1088" s="21" t="s">
        <v>99</v>
      </c>
      <c r="F1088" s="21" t="s">
        <v>100</v>
      </c>
      <c r="G1088" s="21" t="s">
        <v>2771</v>
      </c>
      <c r="H1088" s="21" t="s">
        <v>2772</v>
      </c>
      <c r="I1088" s="21" t="s">
        <v>2773</v>
      </c>
      <c r="J1088" s="21" t="s">
        <v>167</v>
      </c>
      <c r="K1088" s="21" t="s">
        <v>935</v>
      </c>
      <c r="L1088" s="21" t="s">
        <v>2768</v>
      </c>
      <c r="M1088" s="21" t="s">
        <v>12</v>
      </c>
      <c r="N1088" s="21" t="s">
        <v>1366</v>
      </c>
      <c r="O1088" s="21" t="s">
        <v>2754</v>
      </c>
      <c r="P1088" s="21" t="s">
        <v>96</v>
      </c>
      <c r="Q1088" s="92">
        <f>_xlfn.XLOOKUP(H1088,Tasques!H:H,Tasques!Q:Q)</f>
        <v>120</v>
      </c>
      <c r="R1088" s="10"/>
    </row>
    <row r="1089" spans="1:18" ht="19.95" customHeight="1" x14ac:dyDescent="0.3">
      <c r="A1089" s="9" t="s">
        <v>61</v>
      </c>
      <c r="B1089" s="21" t="s">
        <v>2763</v>
      </c>
      <c r="C1089" s="21" t="s">
        <v>2764</v>
      </c>
      <c r="D1089" s="21" t="s">
        <v>17</v>
      </c>
      <c r="E1089" s="21" t="s">
        <v>99</v>
      </c>
      <c r="F1089" s="21" t="s">
        <v>100</v>
      </c>
      <c r="G1089" s="21" t="s">
        <v>2771</v>
      </c>
      <c r="H1089" s="21" t="s">
        <v>2774</v>
      </c>
      <c r="I1089" s="21" t="s">
        <v>2770</v>
      </c>
      <c r="J1089" s="21" t="s">
        <v>167</v>
      </c>
      <c r="K1089" s="21" t="s">
        <v>935</v>
      </c>
      <c r="L1089" s="21" t="s">
        <v>2768</v>
      </c>
      <c r="M1089" s="21" t="s">
        <v>12</v>
      </c>
      <c r="N1089" s="21" t="s">
        <v>1366</v>
      </c>
      <c r="O1089" s="21" t="s">
        <v>2754</v>
      </c>
      <c r="P1089" s="21" t="s">
        <v>96</v>
      </c>
      <c r="Q1089" s="92">
        <f>_xlfn.XLOOKUP(H1089,Tasques!H:H,Tasques!Q:Q)</f>
        <v>120</v>
      </c>
      <c r="R1089" s="10"/>
    </row>
    <row r="1090" spans="1:18" ht="19.95" customHeight="1" x14ac:dyDescent="0.3">
      <c r="A1090" s="3" t="s">
        <v>61</v>
      </c>
      <c r="B1090" s="16" t="s">
        <v>2775</v>
      </c>
      <c r="C1090" s="16" t="s">
        <v>2776</v>
      </c>
      <c r="D1090" s="16" t="s">
        <v>89</v>
      </c>
      <c r="E1090" s="16" t="s">
        <v>90</v>
      </c>
      <c r="F1090" s="16" t="s">
        <v>91</v>
      </c>
      <c r="G1090" s="16" t="s">
        <v>2777</v>
      </c>
      <c r="H1090" s="16" t="s">
        <v>2778</v>
      </c>
      <c r="I1090" s="16" t="s">
        <v>2779</v>
      </c>
      <c r="J1090" s="16" t="s">
        <v>23</v>
      </c>
      <c r="K1090" s="16"/>
      <c r="L1090" s="16" t="s">
        <v>2753</v>
      </c>
      <c r="M1090" s="16" t="s">
        <v>12</v>
      </c>
      <c r="N1090" s="16" t="s">
        <v>1366</v>
      </c>
      <c r="O1090" s="16" t="s">
        <v>2754</v>
      </c>
      <c r="P1090" s="16" t="s">
        <v>96</v>
      </c>
      <c r="Q1090" s="91" t="e">
        <f>_xlfn.XLOOKUP(H1090,Tasques!H:H,Tasques!Q:Q)</f>
        <v>#N/A</v>
      </c>
      <c r="R1090" s="6"/>
    </row>
    <row r="1091" spans="1:18" ht="19.95" customHeight="1" x14ac:dyDescent="0.3">
      <c r="A1091" s="3" t="s">
        <v>61</v>
      </c>
      <c r="B1091" s="16" t="s">
        <v>2775</v>
      </c>
      <c r="C1091" s="16" t="s">
        <v>2776</v>
      </c>
      <c r="D1091" s="16" t="s">
        <v>89</v>
      </c>
      <c r="E1091" s="16" t="s">
        <v>90</v>
      </c>
      <c r="F1091" s="16" t="s">
        <v>91</v>
      </c>
      <c r="G1091" s="16" t="s">
        <v>2777</v>
      </c>
      <c r="H1091" s="16" t="s">
        <v>2780</v>
      </c>
      <c r="I1091" s="16" t="s">
        <v>2781</v>
      </c>
      <c r="J1091" s="16" t="s">
        <v>23</v>
      </c>
      <c r="K1091" s="16"/>
      <c r="L1091" s="16" t="s">
        <v>2753</v>
      </c>
      <c r="M1091" s="16" t="s">
        <v>12</v>
      </c>
      <c r="N1091" s="16" t="s">
        <v>1366</v>
      </c>
      <c r="O1091" s="16" t="s">
        <v>2754</v>
      </c>
      <c r="P1091" s="16" t="s">
        <v>96</v>
      </c>
      <c r="Q1091" s="91" t="e">
        <f>_xlfn.XLOOKUP(H1091,Tasques!H:H,Tasques!Q:Q)</f>
        <v>#N/A</v>
      </c>
      <c r="R1091" s="6"/>
    </row>
    <row r="1092" spans="1:18" ht="19.95" customHeight="1" x14ac:dyDescent="0.3">
      <c r="A1092" s="3" t="s">
        <v>61</v>
      </c>
      <c r="B1092" s="16" t="s">
        <v>2775</v>
      </c>
      <c r="C1092" s="16" t="s">
        <v>2776</v>
      </c>
      <c r="D1092" s="16" t="s">
        <v>17</v>
      </c>
      <c r="E1092" s="16" t="s">
        <v>99</v>
      </c>
      <c r="F1092" s="16" t="s">
        <v>100</v>
      </c>
      <c r="G1092" s="16" t="s">
        <v>2782</v>
      </c>
      <c r="H1092" s="16" t="s">
        <v>2783</v>
      </c>
      <c r="I1092" s="16" t="s">
        <v>2784</v>
      </c>
      <c r="J1092" s="16" t="s">
        <v>23</v>
      </c>
      <c r="K1092" s="16"/>
      <c r="L1092" s="16" t="s">
        <v>2753</v>
      </c>
      <c r="M1092" s="16" t="s">
        <v>12</v>
      </c>
      <c r="N1092" s="16" t="s">
        <v>1366</v>
      </c>
      <c r="O1092" s="16" t="s">
        <v>2754</v>
      </c>
      <c r="P1092" s="16" t="s">
        <v>96</v>
      </c>
      <c r="Q1092" s="91">
        <f>_xlfn.XLOOKUP(H1092,Tasques!H:H,Tasques!Q:Q)</f>
        <v>5400</v>
      </c>
      <c r="R1092" s="6"/>
    </row>
    <row r="1093" spans="1:18" ht="19.95" customHeight="1" x14ac:dyDescent="0.3">
      <c r="A1093" s="3" t="s">
        <v>61</v>
      </c>
      <c r="B1093" s="16" t="s">
        <v>2775</v>
      </c>
      <c r="C1093" s="16" t="s">
        <v>2776</v>
      </c>
      <c r="D1093" s="16" t="s">
        <v>89</v>
      </c>
      <c r="E1093" s="16" t="s">
        <v>132</v>
      </c>
      <c r="F1093" s="16" t="s">
        <v>133</v>
      </c>
      <c r="G1093" s="16" t="s">
        <v>2785</v>
      </c>
      <c r="H1093" s="16" t="s">
        <v>2786</v>
      </c>
      <c r="I1093" s="16" t="s">
        <v>2781</v>
      </c>
      <c r="J1093" s="16" t="s">
        <v>23</v>
      </c>
      <c r="K1093" s="16"/>
      <c r="L1093" s="16" t="s">
        <v>2753</v>
      </c>
      <c r="M1093" s="16" t="s">
        <v>12</v>
      </c>
      <c r="N1093" s="16" t="s">
        <v>1366</v>
      </c>
      <c r="O1093" s="16" t="s">
        <v>2754</v>
      </c>
      <c r="P1093" s="16" t="s">
        <v>96</v>
      </c>
      <c r="Q1093" s="91">
        <f>_xlfn.XLOOKUP(H1093,Tasques!H:H,Tasques!Q:Q)</f>
        <v>1800</v>
      </c>
      <c r="R1093" s="6"/>
    </row>
    <row r="1094" spans="1:18" ht="19.95" customHeight="1" x14ac:dyDescent="0.3">
      <c r="A1094" s="9" t="s">
        <v>61</v>
      </c>
      <c r="B1094" s="21" t="s">
        <v>2787</v>
      </c>
      <c r="C1094" s="21" t="s">
        <v>2788</v>
      </c>
      <c r="D1094" s="21" t="s">
        <v>89</v>
      </c>
      <c r="E1094" s="21" t="s">
        <v>90</v>
      </c>
      <c r="F1094" s="21" t="s">
        <v>91</v>
      </c>
      <c r="G1094" s="21" t="s">
        <v>2789</v>
      </c>
      <c r="H1094" s="21" t="s">
        <v>2790</v>
      </c>
      <c r="I1094" s="21" t="s">
        <v>2791</v>
      </c>
      <c r="J1094" s="21" t="s">
        <v>167</v>
      </c>
      <c r="K1094" s="21" t="s">
        <v>935</v>
      </c>
      <c r="L1094" s="21" t="s">
        <v>2768</v>
      </c>
      <c r="M1094" s="21" t="s">
        <v>12</v>
      </c>
      <c r="N1094" s="21" t="s">
        <v>1366</v>
      </c>
      <c r="O1094" s="21" t="s">
        <v>2754</v>
      </c>
      <c r="P1094" s="21" t="s">
        <v>96</v>
      </c>
      <c r="Q1094" s="92" t="e">
        <f>_xlfn.XLOOKUP(H1094,Tasques!H:H,Tasques!Q:Q)</f>
        <v>#N/A</v>
      </c>
      <c r="R1094" s="10"/>
    </row>
    <row r="1095" spans="1:18" ht="19.95" customHeight="1" x14ac:dyDescent="0.3">
      <c r="A1095" s="9" t="s">
        <v>61</v>
      </c>
      <c r="B1095" s="21" t="s">
        <v>2787</v>
      </c>
      <c r="C1095" s="21" t="s">
        <v>2788</v>
      </c>
      <c r="D1095" s="21" t="s">
        <v>89</v>
      </c>
      <c r="E1095" s="21" t="s">
        <v>90</v>
      </c>
      <c r="F1095" s="21" t="s">
        <v>91</v>
      </c>
      <c r="G1095" s="21" t="s">
        <v>2789</v>
      </c>
      <c r="H1095" s="21" t="s">
        <v>2792</v>
      </c>
      <c r="I1095" s="21" t="s">
        <v>2793</v>
      </c>
      <c r="J1095" s="21" t="s">
        <v>167</v>
      </c>
      <c r="K1095" s="21" t="s">
        <v>168</v>
      </c>
      <c r="L1095" s="21" t="s">
        <v>2768</v>
      </c>
      <c r="M1095" s="21" t="s">
        <v>12</v>
      </c>
      <c r="N1095" s="21" t="s">
        <v>1366</v>
      </c>
      <c r="O1095" s="21" t="s">
        <v>2754</v>
      </c>
      <c r="P1095" s="21" t="s">
        <v>96</v>
      </c>
      <c r="Q1095" s="92" t="e">
        <f>_xlfn.XLOOKUP(H1095,Tasques!H:H,Tasques!Q:Q)</f>
        <v>#N/A</v>
      </c>
      <c r="R1095" s="10"/>
    </row>
    <row r="1096" spans="1:18" ht="19.95" customHeight="1" x14ac:dyDescent="0.3">
      <c r="A1096" s="9" t="s">
        <v>61</v>
      </c>
      <c r="B1096" s="21" t="s">
        <v>2787</v>
      </c>
      <c r="C1096" s="21" t="s">
        <v>2788</v>
      </c>
      <c r="D1096" s="21" t="s">
        <v>89</v>
      </c>
      <c r="E1096" s="21" t="s">
        <v>90</v>
      </c>
      <c r="F1096" s="21" t="s">
        <v>91</v>
      </c>
      <c r="G1096" s="21" t="s">
        <v>2789</v>
      </c>
      <c r="H1096" s="21" t="s">
        <v>2794</v>
      </c>
      <c r="I1096" s="21" t="s">
        <v>2795</v>
      </c>
      <c r="J1096" s="21" t="s">
        <v>167</v>
      </c>
      <c r="K1096" s="21" t="s">
        <v>168</v>
      </c>
      <c r="L1096" s="21" t="s">
        <v>2768</v>
      </c>
      <c r="M1096" s="21" t="s">
        <v>12</v>
      </c>
      <c r="N1096" s="21" t="s">
        <v>1366</v>
      </c>
      <c r="O1096" s="21" t="s">
        <v>2754</v>
      </c>
      <c r="P1096" s="21" t="s">
        <v>96</v>
      </c>
      <c r="Q1096" s="92" t="e">
        <f>_xlfn.XLOOKUP(H1096,Tasques!H:H,Tasques!Q:Q)</f>
        <v>#N/A</v>
      </c>
      <c r="R1096" s="10"/>
    </row>
    <row r="1097" spans="1:18" ht="19.95" customHeight="1" x14ac:dyDescent="0.3">
      <c r="A1097" s="9" t="s">
        <v>61</v>
      </c>
      <c r="B1097" s="21" t="s">
        <v>2787</v>
      </c>
      <c r="C1097" s="21" t="s">
        <v>2788</v>
      </c>
      <c r="D1097" s="21" t="s">
        <v>17</v>
      </c>
      <c r="E1097" s="21" t="s">
        <v>99</v>
      </c>
      <c r="F1097" s="21" t="s">
        <v>100</v>
      </c>
      <c r="G1097" s="21" t="s">
        <v>2796</v>
      </c>
      <c r="H1097" s="21" t="s">
        <v>2797</v>
      </c>
      <c r="I1097" s="21" t="s">
        <v>2791</v>
      </c>
      <c r="J1097" s="21" t="s">
        <v>167</v>
      </c>
      <c r="K1097" s="21" t="s">
        <v>935</v>
      </c>
      <c r="L1097" s="21" t="s">
        <v>2768</v>
      </c>
      <c r="M1097" s="21" t="s">
        <v>12</v>
      </c>
      <c r="N1097" s="21" t="s">
        <v>1366</v>
      </c>
      <c r="O1097" s="21" t="s">
        <v>2754</v>
      </c>
      <c r="P1097" s="21" t="s">
        <v>96</v>
      </c>
      <c r="Q1097" s="92">
        <f>_xlfn.XLOOKUP(H1097,Tasques!H:H,Tasques!Q:Q)</f>
        <v>60</v>
      </c>
      <c r="R1097" s="10"/>
    </row>
    <row r="1098" spans="1:18" ht="19.95" customHeight="1" x14ac:dyDescent="0.3">
      <c r="A1098" s="9" t="s">
        <v>61</v>
      </c>
      <c r="B1098" s="21" t="s">
        <v>2787</v>
      </c>
      <c r="C1098" s="21" t="s">
        <v>2788</v>
      </c>
      <c r="D1098" s="21" t="s">
        <v>17</v>
      </c>
      <c r="E1098" s="21" t="s">
        <v>99</v>
      </c>
      <c r="F1098" s="21" t="s">
        <v>100</v>
      </c>
      <c r="G1098" s="21" t="s">
        <v>2796</v>
      </c>
      <c r="H1098" s="21" t="s">
        <v>2798</v>
      </c>
      <c r="I1098" s="21" t="s">
        <v>2793</v>
      </c>
      <c r="J1098" s="21" t="s">
        <v>167</v>
      </c>
      <c r="K1098" s="21" t="s">
        <v>168</v>
      </c>
      <c r="L1098" s="21" t="s">
        <v>2768</v>
      </c>
      <c r="M1098" s="21" t="s">
        <v>12</v>
      </c>
      <c r="N1098" s="21" t="s">
        <v>1366</v>
      </c>
      <c r="O1098" s="21" t="s">
        <v>2754</v>
      </c>
      <c r="P1098" s="21" t="s">
        <v>96</v>
      </c>
      <c r="Q1098" s="92">
        <f>_xlfn.XLOOKUP(H1098,Tasques!H:H,Tasques!Q:Q)</f>
        <v>180</v>
      </c>
      <c r="R1098" s="10"/>
    </row>
    <row r="1099" spans="1:18" ht="19.95" customHeight="1" x14ac:dyDescent="0.3">
      <c r="A1099" s="9" t="s">
        <v>61</v>
      </c>
      <c r="B1099" s="21" t="s">
        <v>2787</v>
      </c>
      <c r="C1099" s="21" t="s">
        <v>2788</v>
      </c>
      <c r="D1099" s="21" t="s">
        <v>17</v>
      </c>
      <c r="E1099" s="21" t="s">
        <v>99</v>
      </c>
      <c r="F1099" s="21" t="s">
        <v>100</v>
      </c>
      <c r="G1099" s="21" t="s">
        <v>2796</v>
      </c>
      <c r="H1099" s="21" t="s">
        <v>2799</v>
      </c>
      <c r="I1099" s="21" t="s">
        <v>2795</v>
      </c>
      <c r="J1099" s="21" t="s">
        <v>167</v>
      </c>
      <c r="K1099" s="21" t="s">
        <v>168</v>
      </c>
      <c r="L1099" s="21" t="s">
        <v>2768</v>
      </c>
      <c r="M1099" s="21" t="s">
        <v>12</v>
      </c>
      <c r="N1099" s="21" t="s">
        <v>1366</v>
      </c>
      <c r="O1099" s="21" t="s">
        <v>2754</v>
      </c>
      <c r="P1099" s="21" t="s">
        <v>96</v>
      </c>
      <c r="Q1099" s="92">
        <f>_xlfn.XLOOKUP(H1099,Tasques!H:H,Tasques!Q:Q)</f>
        <v>120</v>
      </c>
      <c r="R1099" s="10"/>
    </row>
    <row r="1100" spans="1:18" ht="19.95" customHeight="1" x14ac:dyDescent="0.3">
      <c r="A1100" s="9" t="s">
        <v>61</v>
      </c>
      <c r="B1100" s="21" t="s">
        <v>2787</v>
      </c>
      <c r="C1100" s="21" t="s">
        <v>2788</v>
      </c>
      <c r="D1100" s="21" t="s">
        <v>89</v>
      </c>
      <c r="E1100" s="21" t="s">
        <v>508</v>
      </c>
      <c r="F1100" s="21" t="s">
        <v>509</v>
      </c>
      <c r="G1100" s="21" t="s">
        <v>2800</v>
      </c>
      <c r="H1100" s="21" t="s">
        <v>2801</v>
      </c>
      <c r="I1100" s="21" t="s">
        <v>2791</v>
      </c>
      <c r="J1100" s="21" t="s">
        <v>167</v>
      </c>
      <c r="K1100" s="21" t="s">
        <v>935</v>
      </c>
      <c r="L1100" s="21" t="s">
        <v>2768</v>
      </c>
      <c r="M1100" s="21" t="s">
        <v>12</v>
      </c>
      <c r="N1100" s="21" t="s">
        <v>1366</v>
      </c>
      <c r="O1100" s="21" t="s">
        <v>2754</v>
      </c>
      <c r="P1100" s="21" t="s">
        <v>96</v>
      </c>
      <c r="Q1100" s="92" t="e">
        <f>_xlfn.XLOOKUP(H1100,Tasques!H:H,Tasques!Q:Q)</f>
        <v>#N/A</v>
      </c>
      <c r="R1100" s="10"/>
    </row>
    <row r="1101" spans="1:18" ht="19.95" customHeight="1" x14ac:dyDescent="0.3">
      <c r="A1101" s="9" t="s">
        <v>61</v>
      </c>
      <c r="B1101" s="21" t="s">
        <v>2787</v>
      </c>
      <c r="C1101" s="21" t="s">
        <v>2788</v>
      </c>
      <c r="D1101" s="21" t="s">
        <v>89</v>
      </c>
      <c r="E1101" s="21" t="s">
        <v>508</v>
      </c>
      <c r="F1101" s="21" t="s">
        <v>509</v>
      </c>
      <c r="G1101" s="21" t="s">
        <v>2800</v>
      </c>
      <c r="H1101" s="21" t="s">
        <v>2802</v>
      </c>
      <c r="I1101" s="21" t="s">
        <v>2793</v>
      </c>
      <c r="J1101" s="21" t="s">
        <v>167</v>
      </c>
      <c r="K1101" s="21" t="s">
        <v>168</v>
      </c>
      <c r="L1101" s="21" t="s">
        <v>2768</v>
      </c>
      <c r="M1101" s="21" t="s">
        <v>12</v>
      </c>
      <c r="N1101" s="21" t="s">
        <v>1366</v>
      </c>
      <c r="O1101" s="21" t="s">
        <v>2754</v>
      </c>
      <c r="P1101" s="21" t="s">
        <v>96</v>
      </c>
      <c r="Q1101" s="92" t="e">
        <f>_xlfn.XLOOKUP(H1101,Tasques!H:H,Tasques!Q:Q)</f>
        <v>#N/A</v>
      </c>
      <c r="R1101" s="10"/>
    </row>
    <row r="1102" spans="1:18" ht="19.95" customHeight="1" x14ac:dyDescent="0.3">
      <c r="A1102" s="9" t="s">
        <v>61</v>
      </c>
      <c r="B1102" s="21" t="s">
        <v>2787</v>
      </c>
      <c r="C1102" s="21" t="s">
        <v>2788</v>
      </c>
      <c r="D1102" s="21" t="s">
        <v>17</v>
      </c>
      <c r="E1102" s="21" t="s">
        <v>513</v>
      </c>
      <c r="F1102" s="21" t="s">
        <v>514</v>
      </c>
      <c r="G1102" s="21" t="s">
        <v>2800</v>
      </c>
      <c r="H1102" s="21" t="s">
        <v>2803</v>
      </c>
      <c r="I1102" s="21" t="s">
        <v>2793</v>
      </c>
      <c r="J1102" s="21" t="s">
        <v>167</v>
      </c>
      <c r="K1102" s="21" t="s">
        <v>168</v>
      </c>
      <c r="L1102" s="21" t="s">
        <v>2768</v>
      </c>
      <c r="M1102" s="21" t="s">
        <v>12</v>
      </c>
      <c r="N1102" s="21" t="s">
        <v>1366</v>
      </c>
      <c r="O1102" s="21" t="s">
        <v>2754</v>
      </c>
      <c r="P1102" s="21" t="s">
        <v>96</v>
      </c>
      <c r="Q1102" s="92">
        <f>_xlfn.XLOOKUP(H1102,Tasques!H:H,Tasques!Q:Q)</f>
        <v>180</v>
      </c>
      <c r="R1102" s="10"/>
    </row>
    <row r="1103" spans="1:18" ht="19.95" customHeight="1" x14ac:dyDescent="0.3">
      <c r="A1103" s="9" t="s">
        <v>61</v>
      </c>
      <c r="B1103" s="21" t="s">
        <v>2787</v>
      </c>
      <c r="C1103" s="21" t="s">
        <v>2788</v>
      </c>
      <c r="D1103" s="21" t="s">
        <v>89</v>
      </c>
      <c r="E1103" s="21" t="s">
        <v>508</v>
      </c>
      <c r="F1103" s="21" t="s">
        <v>509</v>
      </c>
      <c r="G1103" s="21" t="s">
        <v>2800</v>
      </c>
      <c r="H1103" s="21" t="s">
        <v>2804</v>
      </c>
      <c r="I1103" s="21" t="s">
        <v>2795</v>
      </c>
      <c r="J1103" s="21" t="s">
        <v>167</v>
      </c>
      <c r="K1103" s="21" t="s">
        <v>168</v>
      </c>
      <c r="L1103" s="21" t="s">
        <v>2768</v>
      </c>
      <c r="M1103" s="21" t="s">
        <v>12</v>
      </c>
      <c r="N1103" s="21" t="s">
        <v>1366</v>
      </c>
      <c r="O1103" s="21" t="s">
        <v>2754</v>
      </c>
      <c r="P1103" s="21" t="s">
        <v>96</v>
      </c>
      <c r="Q1103" s="92" t="e">
        <f>_xlfn.XLOOKUP(H1103,Tasques!H:H,Tasques!Q:Q)</f>
        <v>#N/A</v>
      </c>
      <c r="R1103" s="10"/>
    </row>
    <row r="1104" spans="1:18" ht="19.95" customHeight="1" x14ac:dyDescent="0.3">
      <c r="A1104" s="9" t="s">
        <v>61</v>
      </c>
      <c r="B1104" s="21" t="s">
        <v>2787</v>
      </c>
      <c r="C1104" s="21" t="s">
        <v>2788</v>
      </c>
      <c r="D1104" s="21" t="s">
        <v>17</v>
      </c>
      <c r="E1104" s="21" t="s">
        <v>513</v>
      </c>
      <c r="F1104" s="21" t="s">
        <v>514</v>
      </c>
      <c r="G1104" s="21" t="s">
        <v>2805</v>
      </c>
      <c r="H1104" s="21" t="s">
        <v>2806</v>
      </c>
      <c r="I1104" s="21" t="s">
        <v>2791</v>
      </c>
      <c r="J1104" s="21" t="s">
        <v>167</v>
      </c>
      <c r="K1104" s="21" t="s">
        <v>935</v>
      </c>
      <c r="L1104" s="21" t="s">
        <v>2768</v>
      </c>
      <c r="M1104" s="21" t="s">
        <v>12</v>
      </c>
      <c r="N1104" s="21" t="s">
        <v>1366</v>
      </c>
      <c r="O1104" s="21" t="s">
        <v>2754</v>
      </c>
      <c r="P1104" s="21" t="s">
        <v>96</v>
      </c>
      <c r="Q1104" s="92">
        <f>_xlfn.XLOOKUP(H1104,Tasques!H:H,Tasques!Q:Q)</f>
        <v>60</v>
      </c>
      <c r="R1104" s="10"/>
    </row>
    <row r="1105" spans="1:18" ht="19.95" customHeight="1" x14ac:dyDescent="0.3">
      <c r="A1105" s="9" t="s">
        <v>61</v>
      </c>
      <c r="B1105" s="21" t="s">
        <v>2787</v>
      </c>
      <c r="C1105" s="21" t="s">
        <v>2788</v>
      </c>
      <c r="D1105" s="21" t="s">
        <v>17</v>
      </c>
      <c r="E1105" s="21" t="s">
        <v>513</v>
      </c>
      <c r="F1105" s="21" t="s">
        <v>514</v>
      </c>
      <c r="G1105" s="21" t="s">
        <v>2805</v>
      </c>
      <c r="H1105" s="21" t="s">
        <v>2807</v>
      </c>
      <c r="I1105" s="21" t="s">
        <v>2795</v>
      </c>
      <c r="J1105" s="21" t="s">
        <v>167</v>
      </c>
      <c r="K1105" s="21" t="s">
        <v>168</v>
      </c>
      <c r="L1105" s="21" t="s">
        <v>2768</v>
      </c>
      <c r="M1105" s="21" t="s">
        <v>12</v>
      </c>
      <c r="N1105" s="21" t="s">
        <v>1366</v>
      </c>
      <c r="O1105" s="21" t="s">
        <v>2754</v>
      </c>
      <c r="P1105" s="21" t="s">
        <v>96</v>
      </c>
      <c r="Q1105" s="92">
        <f>_xlfn.XLOOKUP(H1105,Tasques!H:H,Tasques!Q:Q)</f>
        <v>120</v>
      </c>
      <c r="R1105" s="10"/>
    </row>
    <row r="1106" spans="1:18" ht="19.95" customHeight="1" x14ac:dyDescent="0.3">
      <c r="A1106" s="3" t="s">
        <v>61</v>
      </c>
      <c r="B1106" s="16" t="s">
        <v>2808</v>
      </c>
      <c r="C1106" s="16" t="s">
        <v>2809</v>
      </c>
      <c r="D1106" s="16" t="s">
        <v>89</v>
      </c>
      <c r="E1106" s="16" t="s">
        <v>90</v>
      </c>
      <c r="F1106" s="16" t="s">
        <v>91</v>
      </c>
      <c r="G1106" s="16" t="s">
        <v>2810</v>
      </c>
      <c r="H1106" s="16" t="s">
        <v>2811</v>
      </c>
      <c r="I1106" s="16" t="s">
        <v>2812</v>
      </c>
      <c r="J1106" s="16" t="s">
        <v>167</v>
      </c>
      <c r="K1106" s="16" t="s">
        <v>2813</v>
      </c>
      <c r="L1106" s="16" t="s">
        <v>2753</v>
      </c>
      <c r="M1106" s="16" t="s">
        <v>12</v>
      </c>
      <c r="N1106" s="16" t="s">
        <v>25</v>
      </c>
      <c r="O1106" s="16" t="s">
        <v>2754</v>
      </c>
      <c r="P1106" s="16" t="s">
        <v>96</v>
      </c>
      <c r="Q1106" s="91">
        <f>_xlfn.XLOOKUP(H1106,Tasques!H:H,Tasques!Q:Q)</f>
        <v>120</v>
      </c>
      <c r="R1106" s="6"/>
    </row>
    <row r="1107" spans="1:18" ht="19.95" customHeight="1" x14ac:dyDescent="0.3">
      <c r="A1107" s="3" t="s">
        <v>61</v>
      </c>
      <c r="B1107" s="16" t="s">
        <v>2808</v>
      </c>
      <c r="C1107" s="16" t="s">
        <v>2809</v>
      </c>
      <c r="D1107" s="16" t="s">
        <v>17</v>
      </c>
      <c r="E1107" s="16" t="s">
        <v>99</v>
      </c>
      <c r="F1107" s="16" t="s">
        <v>100</v>
      </c>
      <c r="G1107" s="16" t="s">
        <v>2814</v>
      </c>
      <c r="H1107" s="16" t="s">
        <v>2815</v>
      </c>
      <c r="I1107" s="16" t="s">
        <v>2812</v>
      </c>
      <c r="J1107" s="16" t="s">
        <v>167</v>
      </c>
      <c r="K1107" s="16" t="s">
        <v>2813</v>
      </c>
      <c r="L1107" s="16" t="s">
        <v>2753</v>
      </c>
      <c r="M1107" s="16" t="s">
        <v>12</v>
      </c>
      <c r="N1107" s="16" t="s">
        <v>25</v>
      </c>
      <c r="O1107" s="16" t="s">
        <v>2754</v>
      </c>
      <c r="P1107" s="16" t="s">
        <v>96</v>
      </c>
      <c r="Q1107" s="91">
        <f>_xlfn.XLOOKUP(H1107,Tasques!H:H,Tasques!Q:Q)</f>
        <v>120</v>
      </c>
      <c r="R1107" s="6"/>
    </row>
    <row r="1108" spans="1:18" ht="19.95" customHeight="1" x14ac:dyDescent="0.3">
      <c r="A1108" s="3" t="s">
        <v>61</v>
      </c>
      <c r="B1108" s="16" t="s">
        <v>2808</v>
      </c>
      <c r="C1108" s="16" t="s">
        <v>2809</v>
      </c>
      <c r="D1108" s="16" t="s">
        <v>89</v>
      </c>
      <c r="E1108" s="16" t="s">
        <v>508</v>
      </c>
      <c r="F1108" s="16" t="s">
        <v>509</v>
      </c>
      <c r="G1108" s="16" t="s">
        <v>2816</v>
      </c>
      <c r="H1108" s="16" t="s">
        <v>2817</v>
      </c>
      <c r="I1108" s="16" t="s">
        <v>2812</v>
      </c>
      <c r="J1108" s="16" t="s">
        <v>167</v>
      </c>
      <c r="K1108" s="16" t="s">
        <v>2813</v>
      </c>
      <c r="L1108" s="16" t="s">
        <v>2753</v>
      </c>
      <c r="M1108" s="16" t="s">
        <v>12</v>
      </c>
      <c r="N1108" s="16" t="s">
        <v>25</v>
      </c>
      <c r="O1108" s="16" t="s">
        <v>2754</v>
      </c>
      <c r="P1108" s="16" t="s">
        <v>96</v>
      </c>
      <c r="Q1108" s="91">
        <f>_xlfn.XLOOKUP(H1108,Tasques!H:H,Tasques!Q:Q)</f>
        <v>120</v>
      </c>
      <c r="R1108" s="6"/>
    </row>
    <row r="1109" spans="1:18" ht="19.95" customHeight="1" x14ac:dyDescent="0.3">
      <c r="A1109" s="3" t="s">
        <v>61</v>
      </c>
      <c r="B1109" s="16" t="s">
        <v>2808</v>
      </c>
      <c r="C1109" s="16" t="s">
        <v>2809</v>
      </c>
      <c r="D1109" s="16" t="s">
        <v>17</v>
      </c>
      <c r="E1109" s="16" t="s">
        <v>513</v>
      </c>
      <c r="F1109" s="16" t="s">
        <v>514</v>
      </c>
      <c r="G1109" s="16" t="s">
        <v>2818</v>
      </c>
      <c r="H1109" s="16" t="s">
        <v>2819</v>
      </c>
      <c r="I1109" s="16" t="s">
        <v>2812</v>
      </c>
      <c r="J1109" s="16" t="s">
        <v>167</v>
      </c>
      <c r="K1109" s="16" t="s">
        <v>2813</v>
      </c>
      <c r="L1109" s="16" t="s">
        <v>2753</v>
      </c>
      <c r="M1109" s="16" t="s">
        <v>12</v>
      </c>
      <c r="N1109" s="16" t="s">
        <v>25</v>
      </c>
      <c r="O1109" s="16" t="s">
        <v>2754</v>
      </c>
      <c r="P1109" s="16" t="s">
        <v>96</v>
      </c>
      <c r="Q1109" s="91">
        <f>_xlfn.XLOOKUP(H1109,Tasques!H:H,Tasques!Q:Q)</f>
        <v>120</v>
      </c>
      <c r="R1109" s="6"/>
    </row>
    <row r="1110" spans="1:18" ht="19.95" customHeight="1" x14ac:dyDescent="0.3">
      <c r="A1110" s="9" t="s">
        <v>61</v>
      </c>
      <c r="B1110" s="21" t="s">
        <v>2820</v>
      </c>
      <c r="C1110" s="21" t="s">
        <v>2821</v>
      </c>
      <c r="D1110" s="21" t="s">
        <v>89</v>
      </c>
      <c r="E1110" s="21" t="s">
        <v>132</v>
      </c>
      <c r="F1110" s="21" t="s">
        <v>133</v>
      </c>
      <c r="G1110" s="21" t="s">
        <v>2822</v>
      </c>
      <c r="H1110" s="21" t="s">
        <v>2823</v>
      </c>
      <c r="I1110" s="21" t="s">
        <v>2824</v>
      </c>
      <c r="J1110" s="21" t="s">
        <v>167</v>
      </c>
      <c r="K1110" s="21" t="s">
        <v>168</v>
      </c>
      <c r="L1110" s="21" t="s">
        <v>2768</v>
      </c>
      <c r="M1110" s="21" t="s">
        <v>12</v>
      </c>
      <c r="N1110" s="21" t="s">
        <v>1366</v>
      </c>
      <c r="O1110" s="21" t="s">
        <v>2754</v>
      </c>
      <c r="P1110" s="21" t="s">
        <v>96</v>
      </c>
      <c r="Q1110" s="92">
        <f>_xlfn.XLOOKUP(H1110,Tasques!H:H,Tasques!Q:Q)</f>
        <v>900</v>
      </c>
      <c r="R1110" s="10"/>
    </row>
    <row r="1111" spans="1:18" ht="19.95" customHeight="1" x14ac:dyDescent="0.3">
      <c r="A1111" s="9" t="s">
        <v>61</v>
      </c>
      <c r="B1111" s="21" t="s">
        <v>2820</v>
      </c>
      <c r="C1111" s="21" t="s">
        <v>2821</v>
      </c>
      <c r="D1111" s="21" t="s">
        <v>89</v>
      </c>
      <c r="E1111" s="21" t="s">
        <v>508</v>
      </c>
      <c r="F1111" s="21" t="s">
        <v>509</v>
      </c>
      <c r="G1111" s="21" t="s">
        <v>2825</v>
      </c>
      <c r="H1111" s="21" t="s">
        <v>2826</v>
      </c>
      <c r="I1111" s="21" t="s">
        <v>2824</v>
      </c>
      <c r="J1111" s="21" t="s">
        <v>167</v>
      </c>
      <c r="K1111" s="21" t="s">
        <v>168</v>
      </c>
      <c r="L1111" s="21" t="s">
        <v>2768</v>
      </c>
      <c r="M1111" s="21" t="s">
        <v>12</v>
      </c>
      <c r="N1111" s="21" t="s">
        <v>1366</v>
      </c>
      <c r="O1111" s="21" t="s">
        <v>2754</v>
      </c>
      <c r="P1111" s="21" t="s">
        <v>96</v>
      </c>
      <c r="Q1111" s="92" t="e">
        <f>_xlfn.XLOOKUP(H1111,Tasques!H:H,Tasques!Q:Q)</f>
        <v>#N/A</v>
      </c>
      <c r="R1111" s="10"/>
    </row>
    <row r="1112" spans="1:18" ht="19.95" customHeight="1" x14ac:dyDescent="0.3">
      <c r="A1112" s="3" t="s">
        <v>14</v>
      </c>
      <c r="B1112" s="16" t="s">
        <v>2827</v>
      </c>
      <c r="C1112" s="16" t="s">
        <v>2828</v>
      </c>
      <c r="D1112" s="16" t="s">
        <v>89</v>
      </c>
      <c r="E1112" s="16" t="s">
        <v>90</v>
      </c>
      <c r="F1112" s="16" t="s">
        <v>91</v>
      </c>
      <c r="G1112" s="16" t="s">
        <v>2829</v>
      </c>
      <c r="H1112" s="16" t="s">
        <v>2830</v>
      </c>
      <c r="I1112" s="16" t="s">
        <v>2831</v>
      </c>
      <c r="J1112" s="16" t="s">
        <v>23</v>
      </c>
      <c r="K1112" s="16"/>
      <c r="L1112" s="16" t="s">
        <v>109</v>
      </c>
      <c r="M1112" s="16" t="s">
        <v>12</v>
      </c>
      <c r="N1112" s="16" t="s">
        <v>25</v>
      </c>
      <c r="O1112" s="16" t="s">
        <v>2832</v>
      </c>
      <c r="P1112" s="16" t="s">
        <v>27</v>
      </c>
      <c r="Q1112" s="91">
        <f>_xlfn.XLOOKUP(H1112,Tasques!H:H,Tasques!Q:Q)</f>
        <v>0</v>
      </c>
      <c r="R1112" s="6"/>
    </row>
    <row r="1113" spans="1:18" ht="19.95" customHeight="1" x14ac:dyDescent="0.3">
      <c r="A1113" s="11" t="s">
        <v>61</v>
      </c>
      <c r="B1113" s="24" t="s">
        <v>2833</v>
      </c>
      <c r="C1113" s="24" t="s">
        <v>2834</v>
      </c>
      <c r="D1113" s="24" t="s">
        <v>519</v>
      </c>
      <c r="E1113" s="24" t="s">
        <v>520</v>
      </c>
      <c r="F1113" s="24" t="s">
        <v>521</v>
      </c>
      <c r="G1113" s="24" t="s">
        <v>2835</v>
      </c>
      <c r="H1113" s="24" t="s">
        <v>2836</v>
      </c>
      <c r="I1113" s="24" t="s">
        <v>2837</v>
      </c>
      <c r="J1113" s="24" t="s">
        <v>23</v>
      </c>
      <c r="K1113" s="24"/>
      <c r="L1113" s="24" t="s">
        <v>120</v>
      </c>
      <c r="M1113" s="24" t="s">
        <v>12</v>
      </c>
      <c r="N1113" s="24" t="s">
        <v>25</v>
      </c>
      <c r="O1113" s="24" t="s">
        <v>2838</v>
      </c>
      <c r="P1113" s="24" t="s">
        <v>2839</v>
      </c>
      <c r="Q1113" s="93">
        <f>_xlfn.XLOOKUP(H1113,Tasques!H:H,Tasques!Q:Q)</f>
        <v>21600</v>
      </c>
      <c r="R1113" s="12">
        <f>(Q1113)/3600</f>
        <v>6</v>
      </c>
    </row>
  </sheetData>
  <autoFilter ref="A3:R3" xr:uid="{00000000-0001-0000-0200-000000000000}"/>
  <mergeCells count="2">
    <mergeCell ref="A2:R2"/>
    <mergeCell ref="A1:R1"/>
  </mergeCells>
  <pageMargins left="0.75" right="0.75" top="1" bottom="1" header="0.51180599999999998" footer="0.51180599999999998"/>
  <pageSetup orientation="portrait"/>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Tasques</vt:lpstr>
      <vt:lpstr>Inventari</vt:lpstr>
      <vt:lpstr>Gammes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Andreu Buján Aguiló</dc:creator>
  <cp:keywords/>
  <dc:description/>
  <cp:lastModifiedBy>BAYARRI VALCARCEL, PASCUAL</cp:lastModifiedBy>
  <dcterms:created xsi:type="dcterms:W3CDTF">2025-06-03T09:31:53Z</dcterms:created>
  <dcterms:modified xsi:type="dcterms:W3CDTF">2025-09-25T12:07:14Z</dcterms:modified>
  <cp:category/>
</cp:coreProperties>
</file>