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Ofimatica\ICUB_MUHBA\4_ADMINISTRACIÓ\ADMINIST\2025\CONCURSOS\BORN\MANTENIMENT BORN\ABREUJAT. Novembre-Gener\NOUS DOCUMENTS\"/>
    </mc:Choice>
  </mc:AlternateContent>
  <xr:revisionPtr revIDLastSave="0" documentId="13_ncr:1_{FD804AF7-F33D-4AE7-99B5-8E1ACC70B6D6}" xr6:coauthVersionLast="47" xr6:coauthVersionMax="47" xr10:uidLastSave="{00000000-0000-0000-0000-000000000000}"/>
  <bookViews>
    <workbookView xWindow="-48" yWindow="-48" windowWidth="23136" windowHeight="12456" xr2:uid="{7BA55062-C51E-4663-9BCF-E427DDC4EEA7}"/>
  </bookViews>
  <sheets>
    <sheet name="Costes" sheetId="1" r:id="rId1"/>
    <sheet name="Ful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R32" i="1"/>
  <c r="R30" i="1"/>
  <c r="D13" i="1"/>
  <c r="D36" i="1" s="1"/>
  <c r="D43" i="1" s="1"/>
  <c r="D44" i="1" s="1"/>
  <c r="D45" i="1" s="1"/>
  <c r="S34" i="1" l="1"/>
  <c r="S33" i="1"/>
  <c r="Q35" i="1"/>
  <c r="S31" i="1"/>
  <c r="S32" i="1"/>
  <c r="S30" i="1"/>
  <c r="R35" i="1" l="1"/>
  <c r="S35" i="1"/>
</calcChain>
</file>

<file path=xl/sharedStrings.xml><?xml version="1.0" encoding="utf-8"?>
<sst xmlns="http://schemas.openxmlformats.org/spreadsheetml/2006/main" count="95" uniqueCount="64">
  <si>
    <t>Capitol 1.-Manteniment Preventiu i Normatiu</t>
  </si>
  <si>
    <t>INSTAL·LACIONS</t>
  </si>
  <si>
    <t>OBRA CIVIL</t>
  </si>
  <si>
    <t>TOTAL PARCIAL PREV + NORM</t>
  </si>
  <si>
    <t>Capitol 2.-Manteniment Conductiu</t>
  </si>
  <si>
    <t>Previsió de despesa</t>
  </si>
  <si>
    <t>TOTAL PARCIAL CONDUCTIU</t>
  </si>
  <si>
    <t>21 % IVA</t>
  </si>
  <si>
    <t xml:space="preserve">PRESSUPOST TOTAL </t>
  </si>
  <si>
    <t>Dilluns</t>
  </si>
  <si>
    <t>Dimarts</t>
  </si>
  <si>
    <t>Dimecres</t>
  </si>
  <si>
    <t>Dijous</t>
  </si>
  <si>
    <t>Divendres</t>
  </si>
  <si>
    <t>Dissabte</t>
  </si>
  <si>
    <t>Dge/festiu</t>
  </si>
  <si>
    <t>Esdev.</t>
  </si>
  <si>
    <t>H setmana</t>
  </si>
  <si>
    <t>H Fes/Noc</t>
  </si>
  <si>
    <t>H T. M/T</t>
  </si>
  <si>
    <t>Hores Totals</t>
  </si>
  <si>
    <t>Lab. (matí-tarda)</t>
  </si>
  <si>
    <t>Festiu/nocturn</t>
  </si>
  <si>
    <t>M/T/N</t>
  </si>
  <si>
    <t>5/3/-</t>
  </si>
  <si>
    <t>operari 2 - tècnic 4</t>
  </si>
  <si>
    <t>operari 3 - tècnic 4</t>
  </si>
  <si>
    <t>operari 4 - tècnic 5</t>
  </si>
  <si>
    <t>-/6/2</t>
  </si>
  <si>
    <t>operari 5 - tècnic 5</t>
  </si>
  <si>
    <t>6/6/-</t>
  </si>
  <si>
    <t>TOTALS</t>
  </si>
  <si>
    <t>operari 1 encarregat</t>
  </si>
  <si>
    <t>Electricitat de BT, MT, parallamps</t>
  </si>
  <si>
    <t>Climatització</t>
  </si>
  <si>
    <t>Fontaneria</t>
  </si>
  <si>
    <t>Sanejament i accessoris per a banys</t>
  </si>
  <si>
    <t>Gas</t>
  </si>
  <si>
    <t>Protecció contra incendis</t>
  </si>
  <si>
    <t>Elements de seguretat</t>
  </si>
  <si>
    <t>Xarxa de veu i dades i informàtica</t>
  </si>
  <si>
    <t>Megafonía, CCTV, televisió</t>
  </si>
  <si>
    <t>Total</t>
  </si>
  <si>
    <t>Murs, pilars, jaceres de formigó</t>
  </si>
  <si>
    <t>Estructura metàl·lica i pilars de fosa</t>
  </si>
  <si>
    <t>Cobertes</t>
  </si>
  <si>
    <t>Façanes</t>
  </si>
  <si>
    <t>Escales</t>
  </si>
  <si>
    <t>Tancaments i divisories</t>
  </si>
  <si>
    <t>Revestiments</t>
  </si>
  <si>
    <t>Sostres</t>
  </si>
  <si>
    <t>Paviments</t>
  </si>
  <si>
    <t>Entramats metàl·lics</t>
  </si>
  <si>
    <t>Fusteria de fosa i elements de fosa</t>
  </si>
  <si>
    <t>Portes, finestres, lluernaris i tancaments practicables</t>
  </si>
  <si>
    <t>Baranes, linies de vida i sistemes antiocells</t>
  </si>
  <si>
    <t>Pintures d'interior i exterior i neteja de graffitis</t>
  </si>
  <si>
    <t>Pintures ignífugues i intumescents</t>
  </si>
  <si>
    <t>VARIS</t>
  </si>
  <si>
    <t>Gestió subcontractes manteniment.</t>
  </si>
  <si>
    <t>Neteja sales tècniques</t>
  </si>
  <si>
    <t>Entitats d'inspecció i control</t>
  </si>
  <si>
    <r>
      <t xml:space="preserve">2025 </t>
    </r>
    <r>
      <rPr>
        <b/>
        <sz val="7.5"/>
        <color theme="1"/>
        <rFont val="Calibri"/>
        <family val="2"/>
      </rPr>
      <t>Manteniment Conductiu</t>
    </r>
  </si>
  <si>
    <t xml:space="preserve">SUMA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</si>
</sst>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([$€-2]\ * #,##0.00_);_([$€-2]\ * \(#,##0.00\);_([$€-2]\ * &quot;-&quot;??_);_(@_)"/>
  </numFmts>
  <fonts count="14" x14ac:knownFonts="1">
    <font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7.5"/>
      <color theme="1"/>
      <name val="Trebuchet MS"/>
      <family val="2"/>
    </font>
    <font>
      <b/>
      <sz val="7.5"/>
      <color theme="1"/>
      <name val="Calibri"/>
      <family val="2"/>
    </font>
    <font>
      <sz val="7.5"/>
      <color theme="1"/>
      <name val="Calibri"/>
      <family val="2"/>
    </font>
    <font>
      <b/>
      <sz val="5.5"/>
      <color theme="1"/>
      <name val="Calibri"/>
      <family val="2"/>
    </font>
    <font>
      <sz val="6"/>
      <color theme="1"/>
      <name val="Calibri"/>
      <family val="2"/>
    </font>
    <font>
      <sz val="6"/>
      <color theme="1"/>
      <name val="Times New Roman"/>
      <family val="1"/>
    </font>
    <font>
      <sz val="7.5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 vertical="center" indent="15"/>
    </xf>
    <xf numFmtId="0" fontId="3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9" fillId="5" borderId="8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16" fontId="0" fillId="0" borderId="0" xfId="0" applyNumberFormat="1"/>
    <xf numFmtId="0" fontId="0" fillId="0" borderId="0" xfId="0" applyBorder="1"/>
    <xf numFmtId="164" fontId="0" fillId="0" borderId="0" xfId="0" applyNumberFormat="1" applyBorder="1"/>
    <xf numFmtId="1" fontId="5" fillId="0" borderId="8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2" fontId="12" fillId="0" borderId="3" xfId="0" applyNumberFormat="1" applyFont="1" applyBorder="1" applyAlignment="1">
      <alignment vertical="center" wrapText="1"/>
    </xf>
    <xf numFmtId="2" fontId="11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2" fontId="11" fillId="0" borderId="4" xfId="0" applyNumberFormat="1" applyFont="1" applyBorder="1" applyAlignment="1">
      <alignment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0" fontId="10" fillId="6" borderId="0" xfId="0" applyFont="1" applyFill="1"/>
    <xf numFmtId="164" fontId="10" fillId="6" borderId="0" xfId="0" applyNumberFormat="1" applyFont="1" applyFill="1"/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</xdr:row>
      <xdr:rowOff>66675</xdr:rowOff>
    </xdr:from>
    <xdr:to>
      <xdr:col>4</xdr:col>
      <xdr:colOff>0</xdr:colOff>
      <xdr:row>24</xdr:row>
      <xdr:rowOff>3175</xdr:rowOff>
    </xdr:to>
    <xdr:sp macro="" textlink="">
      <xdr:nvSpPr>
        <xdr:cNvPr id="2" name="Quadre de text 1">
          <a:extLst>
            <a:ext uri="{FF2B5EF4-FFF2-40B4-BE49-F238E27FC236}">
              <a16:creationId xmlns:a16="http://schemas.microsoft.com/office/drawing/2014/main" id="{5E359270-AAE0-D252-C8AF-C8E7183F4231}"/>
            </a:ext>
          </a:extLst>
        </xdr:cNvPr>
        <xdr:cNvSpPr txBox="1">
          <a:spLocks noChangeArrowheads="1"/>
        </xdr:cNvSpPr>
      </xdr:nvSpPr>
      <xdr:spPr bwMode="auto">
        <a:xfrm>
          <a:off x="646430" y="962660"/>
          <a:ext cx="1205865" cy="127000"/>
        </a:xfrm>
        <a:prstGeom prst="rect">
          <a:avLst/>
        </a:prstGeom>
        <a:solidFill>
          <a:srgbClr val="00B0F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065">
            <a:lnSpc>
              <a:spcPts val="865"/>
            </a:lnSpc>
          </a:pPr>
          <a:r>
            <a:rPr lang="ca-ES" sz="75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calendari</a:t>
          </a:r>
          <a:r>
            <a:rPr lang="ca-ES" sz="750" spc="2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ca-ES" sz="75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hores</a:t>
          </a:r>
          <a:r>
            <a:rPr lang="ca-ES" sz="750" spc="2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ca-ES" sz="75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totals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363C-9B16-4FC0-95FA-4CDF467062E7}">
  <dimension ref="B1:U45"/>
  <sheetViews>
    <sheetView tabSelected="1" topLeftCell="A13" zoomScale="85" zoomScaleNormal="85" workbookViewId="0">
      <selection activeCell="G20" sqref="G20"/>
    </sheetView>
  </sheetViews>
  <sheetFormatPr defaultRowHeight="14.4" x14ac:dyDescent="0.3"/>
  <cols>
    <col min="2" max="2" width="46.44140625" customWidth="1"/>
    <col min="3" max="3" width="11" customWidth="1"/>
    <col min="4" max="4" width="14.33203125" customWidth="1"/>
    <col min="5" max="5" width="5.44140625" bestFit="1" customWidth="1"/>
    <col min="6" max="6" width="11.6640625" bestFit="1" customWidth="1"/>
    <col min="7" max="7" width="37.44140625" customWidth="1"/>
    <col min="9" max="9" width="8.88671875" customWidth="1"/>
    <col min="10" max="12" width="12.44140625" bestFit="1" customWidth="1"/>
    <col min="21" max="21" width="11.33203125" customWidth="1"/>
  </cols>
  <sheetData>
    <row r="1" spans="2:16" ht="15" thickBot="1" x14ac:dyDescent="0.35">
      <c r="J1" s="19"/>
      <c r="K1" s="19"/>
      <c r="L1" s="19"/>
    </row>
    <row r="2" spans="2:16" ht="15" thickTop="1" x14ac:dyDescent="0.3">
      <c r="B2" s="1" t="s">
        <v>0</v>
      </c>
      <c r="C2" s="22"/>
      <c r="D2" s="29" t="s">
        <v>42</v>
      </c>
      <c r="F2" s="19"/>
      <c r="G2" s="19"/>
      <c r="H2" s="19"/>
    </row>
    <row r="3" spans="2:16" x14ac:dyDescent="0.3">
      <c r="B3" s="47" t="s">
        <v>1</v>
      </c>
      <c r="C3" s="48"/>
      <c r="D3" s="49"/>
      <c r="F3" s="19"/>
      <c r="G3" s="19"/>
      <c r="H3" s="19"/>
    </row>
    <row r="4" spans="2:16" x14ac:dyDescent="0.3">
      <c r="B4" s="23" t="s">
        <v>33</v>
      </c>
      <c r="C4" s="30"/>
      <c r="D4" s="31">
        <v>1783.7542595870702</v>
      </c>
      <c r="F4" s="19"/>
      <c r="G4" s="19"/>
      <c r="H4" s="19"/>
    </row>
    <row r="5" spans="2:16" x14ac:dyDescent="0.3">
      <c r="B5" s="23" t="s">
        <v>34</v>
      </c>
      <c r="C5" s="30"/>
      <c r="D5" s="31">
        <v>6506.6605728234845</v>
      </c>
      <c r="E5" s="3"/>
      <c r="F5" s="19"/>
      <c r="G5" s="20"/>
      <c r="H5" s="19"/>
      <c r="P5" s="18"/>
    </row>
    <row r="6" spans="2:16" x14ac:dyDescent="0.3">
      <c r="B6" s="23" t="s">
        <v>35</v>
      </c>
      <c r="C6" s="30"/>
      <c r="D6" s="31">
        <v>634.95954936654903</v>
      </c>
      <c r="E6" s="3"/>
      <c r="F6" s="19"/>
      <c r="G6" s="20"/>
      <c r="H6" s="19"/>
      <c r="P6" s="18"/>
    </row>
    <row r="7" spans="2:16" ht="25.5" customHeight="1" x14ac:dyDescent="0.3">
      <c r="B7" s="23" t="s">
        <v>36</v>
      </c>
      <c r="C7" s="30"/>
      <c r="D7" s="31">
        <v>206.00017541321827</v>
      </c>
      <c r="E7" s="3"/>
      <c r="F7" s="19"/>
      <c r="G7" s="20"/>
      <c r="H7" s="19"/>
      <c r="P7" s="18"/>
    </row>
    <row r="8" spans="2:16" x14ac:dyDescent="0.3">
      <c r="B8" s="23" t="s">
        <v>37</v>
      </c>
      <c r="C8" s="30"/>
      <c r="D8" s="31">
        <v>69.778065633035837</v>
      </c>
      <c r="E8" s="3"/>
      <c r="F8" s="19"/>
      <c r="G8" s="20"/>
      <c r="H8" s="19"/>
    </row>
    <row r="9" spans="2:16" x14ac:dyDescent="0.3">
      <c r="B9" s="23" t="s">
        <v>38</v>
      </c>
      <c r="C9" s="30"/>
      <c r="D9" s="31">
        <v>690.96979707631874</v>
      </c>
      <c r="E9" s="3"/>
      <c r="F9" s="19"/>
      <c r="G9" s="20"/>
      <c r="H9" s="19"/>
    </row>
    <row r="10" spans="2:16" x14ac:dyDescent="0.3">
      <c r="B10" s="23" t="s">
        <v>39</v>
      </c>
      <c r="C10" s="30"/>
      <c r="D10" s="31">
        <v>35.282187984351744</v>
      </c>
      <c r="E10" s="3"/>
      <c r="F10" s="19"/>
      <c r="G10" s="20"/>
      <c r="H10" s="19"/>
    </row>
    <row r="11" spans="2:16" x14ac:dyDescent="0.3">
      <c r="B11" s="23" t="s">
        <v>40</v>
      </c>
      <c r="C11" s="30"/>
      <c r="D11" s="31">
        <v>52.201813516139467</v>
      </c>
      <c r="F11" s="19"/>
      <c r="G11" s="19"/>
      <c r="H11" s="19"/>
    </row>
    <row r="12" spans="2:16" x14ac:dyDescent="0.3">
      <c r="B12" s="23" t="s">
        <v>41</v>
      </c>
      <c r="C12" s="30"/>
      <c r="D12" s="31">
        <v>286.17920615437544</v>
      </c>
      <c r="E12" s="3"/>
      <c r="F12" s="19"/>
      <c r="G12" s="20"/>
      <c r="H12" s="19"/>
    </row>
    <row r="13" spans="2:16" x14ac:dyDescent="0.3">
      <c r="B13" s="24"/>
      <c r="C13" s="32" t="s">
        <v>42</v>
      </c>
      <c r="D13" s="33">
        <f>SUM(D4:D12)</f>
        <v>10265.785627554545</v>
      </c>
      <c r="F13" s="19"/>
      <c r="G13" s="19"/>
      <c r="H13" s="19"/>
    </row>
    <row r="14" spans="2:16" x14ac:dyDescent="0.3">
      <c r="B14" s="47" t="s">
        <v>2</v>
      </c>
      <c r="C14" s="48"/>
      <c r="D14" s="49"/>
      <c r="F14" s="19"/>
      <c r="G14" s="20"/>
      <c r="H14" s="19"/>
    </row>
    <row r="15" spans="2:16" x14ac:dyDescent="0.3">
      <c r="B15" s="25" t="s">
        <v>43</v>
      </c>
      <c r="C15" s="34"/>
      <c r="D15" s="31">
        <v>75.710686829492701</v>
      </c>
      <c r="F15" s="19"/>
      <c r="G15" s="19"/>
      <c r="H15" s="19"/>
    </row>
    <row r="16" spans="2:16" x14ac:dyDescent="0.3">
      <c r="B16" s="25" t="s">
        <v>44</v>
      </c>
      <c r="C16" s="34"/>
      <c r="D16" s="31">
        <v>204.8379463575759</v>
      </c>
      <c r="F16" s="19"/>
      <c r="G16" s="20"/>
      <c r="H16" s="19"/>
    </row>
    <row r="17" spans="2:21" x14ac:dyDescent="0.3">
      <c r="B17" s="25" t="s">
        <v>45</v>
      </c>
      <c r="C17" s="34"/>
      <c r="D17" s="31">
        <v>1172.6037556870672</v>
      </c>
      <c r="F17" s="19"/>
      <c r="G17" s="19"/>
      <c r="H17" s="19"/>
    </row>
    <row r="18" spans="2:21" x14ac:dyDescent="0.3">
      <c r="B18" s="25" t="s">
        <v>46</v>
      </c>
      <c r="C18" s="34"/>
      <c r="D18" s="31">
        <v>350.08046385068872</v>
      </c>
      <c r="F18" s="19"/>
      <c r="G18" s="19"/>
      <c r="H18" s="19"/>
    </row>
    <row r="19" spans="2:21" x14ac:dyDescent="0.3">
      <c r="B19" s="25" t="s">
        <v>47</v>
      </c>
      <c r="C19" s="34"/>
      <c r="D19" s="31">
        <v>20.343933173129447</v>
      </c>
    </row>
    <row r="20" spans="2:21" x14ac:dyDescent="0.3">
      <c r="B20" s="25" t="s">
        <v>48</v>
      </c>
      <c r="C20" s="34"/>
      <c r="D20" s="31">
        <v>109.46457643700401</v>
      </c>
    </row>
    <row r="21" spans="2:21" x14ac:dyDescent="0.3">
      <c r="B21" s="25" t="s">
        <v>49</v>
      </c>
      <c r="C21" s="34"/>
      <c r="D21" s="31">
        <v>310.77643803254631</v>
      </c>
    </row>
    <row r="22" spans="2:21" x14ac:dyDescent="0.3">
      <c r="B22" s="25" t="s">
        <v>50</v>
      </c>
      <c r="C22" s="34"/>
      <c r="D22" s="31">
        <v>172.94230998592215</v>
      </c>
    </row>
    <row r="23" spans="2:21" x14ac:dyDescent="0.3">
      <c r="B23" s="25" t="s">
        <v>51</v>
      </c>
      <c r="C23" s="34"/>
      <c r="D23" s="31">
        <v>753.02593406847654</v>
      </c>
    </row>
    <row r="24" spans="2:21" x14ac:dyDescent="0.3">
      <c r="B24" s="25" t="s">
        <v>52</v>
      </c>
      <c r="C24" s="34"/>
      <c r="D24" s="31">
        <v>85.835868771868419</v>
      </c>
    </row>
    <row r="25" spans="2:21" x14ac:dyDescent="0.3">
      <c r="B25" s="25" t="s">
        <v>53</v>
      </c>
      <c r="C25" s="34"/>
      <c r="D25" s="31">
        <v>70.618547661974944</v>
      </c>
      <c r="G25" s="4"/>
    </row>
    <row r="26" spans="2:21" x14ac:dyDescent="0.3">
      <c r="B26" s="25" t="s">
        <v>54</v>
      </c>
      <c r="C26" s="34"/>
      <c r="D26" s="31">
        <v>1400.8849126994855</v>
      </c>
      <c r="G26" s="46" t="s">
        <v>62</v>
      </c>
    </row>
    <row r="27" spans="2:21" ht="15" thickBot="1" x14ac:dyDescent="0.35">
      <c r="B27" s="25" t="s">
        <v>55</v>
      </c>
      <c r="C27" s="34"/>
      <c r="D27" s="31">
        <v>248.27543652897737</v>
      </c>
      <c r="G27" s="5"/>
    </row>
    <row r="28" spans="2:21" ht="15" thickBot="1" x14ac:dyDescent="0.35">
      <c r="B28" s="25" t="s">
        <v>56</v>
      </c>
      <c r="C28" s="34"/>
      <c r="D28" s="31">
        <v>553.46234075578616</v>
      </c>
      <c r="G28" s="5"/>
      <c r="H28" s="42" t="s">
        <v>9</v>
      </c>
      <c r="I28" s="8" t="s">
        <v>10</v>
      </c>
      <c r="J28" s="8" t="s">
        <v>11</v>
      </c>
      <c r="K28" s="8" t="s">
        <v>12</v>
      </c>
      <c r="L28" s="7" t="s">
        <v>13</v>
      </c>
      <c r="M28" s="8" t="s">
        <v>14</v>
      </c>
      <c r="N28" s="8" t="s">
        <v>15</v>
      </c>
      <c r="O28" s="8" t="s">
        <v>16</v>
      </c>
      <c r="P28" s="9" t="s">
        <v>17</v>
      </c>
      <c r="Q28" s="9" t="s">
        <v>18</v>
      </c>
      <c r="R28" s="9" t="s">
        <v>19</v>
      </c>
      <c r="S28" s="9" t="s">
        <v>20</v>
      </c>
      <c r="T28" s="8" t="s">
        <v>21</v>
      </c>
      <c r="U28" s="8" t="s">
        <v>22</v>
      </c>
    </row>
    <row r="29" spans="2:21" ht="15" thickBot="1" x14ac:dyDescent="0.35">
      <c r="B29" s="25" t="s">
        <v>57</v>
      </c>
      <c r="C29" s="34"/>
      <c r="D29" s="31">
        <v>696.62006884117898</v>
      </c>
      <c r="G29" s="6"/>
      <c r="H29" s="43" t="s">
        <v>23</v>
      </c>
      <c r="I29" s="11" t="s">
        <v>23</v>
      </c>
      <c r="J29" s="11" t="s">
        <v>23</v>
      </c>
      <c r="K29" s="11" t="s">
        <v>23</v>
      </c>
      <c r="L29" s="10" t="s">
        <v>23</v>
      </c>
      <c r="M29" s="11" t="s">
        <v>23</v>
      </c>
      <c r="N29" s="11" t="s">
        <v>23</v>
      </c>
      <c r="O29" s="11" t="s">
        <v>23</v>
      </c>
      <c r="P29" s="12"/>
      <c r="Q29" s="12"/>
      <c r="R29" s="12"/>
      <c r="S29" s="12"/>
      <c r="T29" s="54"/>
      <c r="U29" s="55"/>
    </row>
    <row r="30" spans="2:21" ht="15" thickBot="1" x14ac:dyDescent="0.35">
      <c r="B30" s="26"/>
      <c r="C30" s="35" t="s">
        <v>42</v>
      </c>
      <c r="D30" s="33">
        <v>6225.4832196811749</v>
      </c>
      <c r="G30" s="40" t="s">
        <v>32</v>
      </c>
      <c r="H30" s="44" t="s">
        <v>24</v>
      </c>
      <c r="I30" s="14" t="s">
        <v>24</v>
      </c>
      <c r="J30" s="14" t="s">
        <v>24</v>
      </c>
      <c r="K30" s="14" t="s">
        <v>24</v>
      </c>
      <c r="L30" s="13" t="s">
        <v>24</v>
      </c>
      <c r="M30" s="12"/>
      <c r="N30" s="12"/>
      <c r="O30" s="12"/>
      <c r="P30" s="15">
        <v>40</v>
      </c>
      <c r="Q30" s="12"/>
      <c r="R30" s="15">
        <f>40*10-(6*8)</f>
        <v>352</v>
      </c>
      <c r="S30" s="15">
        <f>R30</f>
        <v>352</v>
      </c>
      <c r="T30" s="16">
        <v>20</v>
      </c>
      <c r="U30" s="16">
        <v>25</v>
      </c>
    </row>
    <row r="31" spans="2:21" ht="15" thickBot="1" x14ac:dyDescent="0.35">
      <c r="B31" s="27" t="s">
        <v>58</v>
      </c>
      <c r="C31" s="34"/>
      <c r="D31" s="36"/>
      <c r="G31" s="41" t="s">
        <v>25</v>
      </c>
      <c r="H31" s="44" t="s">
        <v>24</v>
      </c>
      <c r="I31" s="14" t="s">
        <v>24</v>
      </c>
      <c r="J31" s="14" t="s">
        <v>24</v>
      </c>
      <c r="K31" s="14" t="s">
        <v>24</v>
      </c>
      <c r="L31" s="13" t="s">
        <v>24</v>
      </c>
      <c r="M31" s="12"/>
      <c r="N31" s="12"/>
      <c r="O31" s="12"/>
      <c r="P31" s="15">
        <v>40</v>
      </c>
      <c r="Q31" s="12"/>
      <c r="R31" s="15">
        <f t="shared" ref="R31:R32" si="0">40*10-(6*8)</f>
        <v>352</v>
      </c>
      <c r="S31" s="15">
        <f t="shared" ref="S31:S32" si="1">R31</f>
        <v>352</v>
      </c>
      <c r="T31" s="16">
        <v>17</v>
      </c>
      <c r="U31" s="16">
        <v>21</v>
      </c>
    </row>
    <row r="32" spans="2:21" ht="15" thickBot="1" x14ac:dyDescent="0.35">
      <c r="B32" s="25" t="s">
        <v>59</v>
      </c>
      <c r="C32" s="34"/>
      <c r="D32" s="31">
        <v>2244.2558641035694</v>
      </c>
      <c r="G32" s="41" t="s">
        <v>26</v>
      </c>
      <c r="H32" s="44" t="s">
        <v>24</v>
      </c>
      <c r="I32" s="14" t="s">
        <v>24</v>
      </c>
      <c r="J32" s="14" t="s">
        <v>24</v>
      </c>
      <c r="K32" s="14" t="s">
        <v>24</v>
      </c>
      <c r="L32" s="13" t="s">
        <v>24</v>
      </c>
      <c r="M32" s="12"/>
      <c r="N32" s="12"/>
      <c r="O32" s="12"/>
      <c r="P32" s="15">
        <v>40</v>
      </c>
      <c r="Q32" s="12"/>
      <c r="R32" s="15">
        <f t="shared" si="0"/>
        <v>352</v>
      </c>
      <c r="S32" s="15">
        <f t="shared" si="1"/>
        <v>352</v>
      </c>
      <c r="T32" s="16">
        <v>17</v>
      </c>
      <c r="U32" s="16">
        <v>21</v>
      </c>
    </row>
    <row r="33" spans="2:21" ht="15" thickBot="1" x14ac:dyDescent="0.35">
      <c r="B33" s="25" t="s">
        <v>60</v>
      </c>
      <c r="C33" s="34"/>
      <c r="D33" s="31">
        <v>188.68329079743981</v>
      </c>
      <c r="G33" s="41" t="s">
        <v>27</v>
      </c>
      <c r="H33" s="44" t="s">
        <v>28</v>
      </c>
      <c r="I33" s="14" t="s">
        <v>28</v>
      </c>
      <c r="J33" s="14" t="s">
        <v>28</v>
      </c>
      <c r="K33" s="14" t="s">
        <v>28</v>
      </c>
      <c r="L33" s="13" t="s">
        <v>28</v>
      </c>
      <c r="M33" s="12"/>
      <c r="N33" s="12"/>
      <c r="O33" s="12"/>
      <c r="P33" s="15">
        <v>40</v>
      </c>
      <c r="Q33" s="15">
        <v>60</v>
      </c>
      <c r="R33" s="15">
        <v>292</v>
      </c>
      <c r="S33" s="15">
        <f>R33+Q33</f>
        <v>352</v>
      </c>
      <c r="T33" s="16">
        <v>17</v>
      </c>
      <c r="U33" s="16">
        <v>21</v>
      </c>
    </row>
    <row r="34" spans="2:21" ht="15" thickBot="1" x14ac:dyDescent="0.35">
      <c r="B34" s="25" t="s">
        <v>61</v>
      </c>
      <c r="C34" s="34"/>
      <c r="D34" s="31">
        <v>291.75068272902257</v>
      </c>
      <c r="G34" s="41" t="s">
        <v>29</v>
      </c>
      <c r="H34" s="45" t="s">
        <v>28</v>
      </c>
      <c r="I34" s="12"/>
      <c r="J34" s="12"/>
      <c r="K34" s="12"/>
      <c r="L34" s="13" t="s">
        <v>28</v>
      </c>
      <c r="M34" s="14" t="s">
        <v>30</v>
      </c>
      <c r="N34" s="14" t="s">
        <v>30</v>
      </c>
      <c r="O34" s="12"/>
      <c r="P34" s="15">
        <v>40</v>
      </c>
      <c r="Q34" s="15">
        <v>10</v>
      </c>
      <c r="R34" s="21">
        <v>342</v>
      </c>
      <c r="S34" s="15">
        <f>R34+Q34</f>
        <v>352</v>
      </c>
      <c r="T34" s="16">
        <v>17</v>
      </c>
      <c r="U34" s="16">
        <v>21</v>
      </c>
    </row>
    <row r="35" spans="2:21" ht="15" thickBot="1" x14ac:dyDescent="0.35">
      <c r="B35" s="26"/>
      <c r="C35" s="35" t="s">
        <v>42</v>
      </c>
      <c r="D35" s="33">
        <v>2724.6898376300319</v>
      </c>
      <c r="G35" s="17" t="s">
        <v>31</v>
      </c>
      <c r="H35" s="50"/>
      <c r="I35" s="51"/>
      <c r="J35" s="51"/>
      <c r="K35" s="51"/>
      <c r="L35" s="51"/>
      <c r="M35" s="51"/>
      <c r="N35" s="51"/>
      <c r="O35" s="52"/>
      <c r="P35" s="15">
        <v>200</v>
      </c>
      <c r="Q35" s="15">
        <f t="shared" ref="Q35:R35" si="2">SUM(Q30:Q34)</f>
        <v>70</v>
      </c>
      <c r="R35" s="15">
        <f t="shared" si="2"/>
        <v>1690</v>
      </c>
      <c r="S35" s="15">
        <f>SUM(S30:S34)</f>
        <v>1760</v>
      </c>
      <c r="T35" s="53"/>
      <c r="U35" s="51"/>
    </row>
    <row r="36" spans="2:21" ht="15" thickBot="1" x14ac:dyDescent="0.35">
      <c r="B36" s="2" t="s">
        <v>3</v>
      </c>
      <c r="C36" s="28"/>
      <c r="D36" s="37">
        <f>D35+D30+D13</f>
        <v>19215.958684865753</v>
      </c>
    </row>
    <row r="37" spans="2:21" ht="15" thickTop="1" x14ac:dyDescent="0.3"/>
    <row r="38" spans="2:21" ht="15" thickBot="1" x14ac:dyDescent="0.35"/>
    <row r="39" spans="2:21" ht="15" thickTop="1" x14ac:dyDescent="0.3">
      <c r="B39" s="1" t="s">
        <v>4</v>
      </c>
      <c r="C39" s="22"/>
      <c r="D39" s="29"/>
    </row>
    <row r="40" spans="2:21" x14ac:dyDescent="0.3">
      <c r="B40" s="47" t="s">
        <v>5</v>
      </c>
      <c r="C40" s="48"/>
      <c r="D40" s="49"/>
    </row>
    <row r="41" spans="2:21" ht="15" thickBot="1" x14ac:dyDescent="0.35">
      <c r="B41" s="2" t="s">
        <v>6</v>
      </c>
      <c r="C41" s="28"/>
      <c r="D41" s="37">
        <v>40374.481315134253</v>
      </c>
      <c r="E41" s="3"/>
    </row>
    <row r="42" spans="2:21" ht="15" thickTop="1" x14ac:dyDescent="0.3"/>
    <row r="43" spans="2:21" x14ac:dyDescent="0.3">
      <c r="B43" s="38" t="s">
        <v>63</v>
      </c>
      <c r="C43" s="38"/>
      <c r="D43" s="39">
        <f>SUM(D36,D41)</f>
        <v>59590.44</v>
      </c>
    </row>
    <row r="44" spans="2:21" x14ac:dyDescent="0.3">
      <c r="B44" s="38" t="s">
        <v>7</v>
      </c>
      <c r="C44" s="38"/>
      <c r="D44" s="39">
        <f>0.21*D43</f>
        <v>12513.992399999999</v>
      </c>
    </row>
    <row r="45" spans="2:21" x14ac:dyDescent="0.3">
      <c r="B45" s="38" t="s">
        <v>8</v>
      </c>
      <c r="C45" s="38"/>
      <c r="D45" s="39">
        <f>SUM(D43:D44)</f>
        <v>72104.432400000005</v>
      </c>
    </row>
  </sheetData>
  <mergeCells count="6">
    <mergeCell ref="B40:D40"/>
    <mergeCell ref="B3:D3"/>
    <mergeCell ref="B14:D14"/>
    <mergeCell ref="H35:O35"/>
    <mergeCell ref="T35:U35"/>
    <mergeCell ref="T29:U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87F8-81A8-4C16-BB0B-EF0215A4D803}">
  <dimension ref="A1"/>
  <sheetViews>
    <sheetView workbookViewId="0">
      <selection activeCell="N21" sqref="N21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427C3D605C64DBD2CFC655E8171D1" ma:contentTypeVersion="5" ma:contentTypeDescription="Crear nuevo documento." ma:contentTypeScope="" ma:versionID="05715563a79815d5ec1a3a556cd059d0">
  <xsd:schema xmlns:xsd="http://www.w3.org/2001/XMLSchema" xmlns:xs="http://www.w3.org/2001/XMLSchema" xmlns:p="http://schemas.microsoft.com/office/2006/metadata/properties" xmlns:ns3="841c963f-3587-4187-9cf1-c630647e51ed" targetNamespace="http://schemas.microsoft.com/office/2006/metadata/properties" ma:root="true" ma:fieldsID="23c7cd4994c7a530df88afc320c51bf6" ns3:_="">
    <xsd:import namespace="841c963f-3587-4187-9cf1-c630647e51e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c963f-3587-4187-9cf1-c630647e51e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1c963f-3587-4187-9cf1-c630647e51ed" xsi:nil="true"/>
  </documentManagement>
</p:properties>
</file>

<file path=customXml/itemProps1.xml><?xml version="1.0" encoding="utf-8"?>
<ds:datastoreItem xmlns:ds="http://schemas.openxmlformats.org/officeDocument/2006/customXml" ds:itemID="{AD2B93AF-5203-46AC-A93F-BE337A52D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c963f-3587-4187-9cf1-c630647e5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92FF9-4692-4C1E-99EF-194547CA8F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E3ED5C-3E85-45DA-AD7C-C8A8DD3DFE3C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841c963f-3587-4187-9cf1-c630647e51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Costes</vt:lpstr>
      <vt:lpstr>Full1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ALARCON, SERGIO</dc:creator>
  <cp:lastModifiedBy>BAYARRI VALCARCEL, PASCUAL</cp:lastModifiedBy>
  <dcterms:created xsi:type="dcterms:W3CDTF">2025-09-29T05:22:07Z</dcterms:created>
  <dcterms:modified xsi:type="dcterms:W3CDTF">2025-10-16T08:28:58Z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0x0101005AB427C3D605C64DBD2CFC655E8171D1</vt:lpwstr>
  </property>
</Properties>
</file>