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aisg\som\Manteniment\17-Projectes Unitat de Manteniment\119-2025-EIE696-Substitució VRV varis equips planta 3ª\Projecte\Pressupost\"/>
    </mc:Choice>
  </mc:AlternateContent>
  <xr:revisionPtr revIDLastSave="0" documentId="8_{421388AB-BC99-462D-B001-150F7D37B9D3}" xr6:coauthVersionLast="47" xr6:coauthVersionMax="47" xr10:uidLastSave="{00000000-0000-0000-0000-000000000000}"/>
  <bookViews>
    <workbookView xWindow="28680" yWindow="-90" windowWidth="29040" windowHeight="15720" xr2:uid="{3D0156C3-ABCE-4302-AD20-BDAE88E60F9B}"/>
  </bookViews>
  <sheets>
    <sheet name="Full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2" i="1" l="1"/>
  <c r="G133" i="1"/>
  <c r="G131" i="1"/>
  <c r="G129" i="1"/>
  <c r="G127" i="1"/>
  <c r="G125" i="1"/>
  <c r="G123" i="1"/>
  <c r="G121" i="1"/>
  <c r="G119" i="1"/>
  <c r="G117" i="1"/>
  <c r="G115" i="1"/>
  <c r="G113" i="1"/>
  <c r="F135" i="1" s="1"/>
  <c r="E52" i="1"/>
  <c r="E87" i="1"/>
  <c r="G106" i="1"/>
  <c r="G104" i="1"/>
  <c r="G102" i="1"/>
  <c r="G100" i="1"/>
  <c r="F108" i="1" s="1"/>
  <c r="G98" i="1"/>
  <c r="G96" i="1"/>
  <c r="G94" i="1"/>
  <c r="G92" i="1"/>
  <c r="G90" i="1"/>
  <c r="G88" i="1"/>
  <c r="E53" i="1"/>
  <c r="G84" i="1"/>
  <c r="G82" i="1"/>
  <c r="G80" i="1"/>
  <c r="G78" i="1"/>
  <c r="G76" i="1"/>
  <c r="G74" i="1"/>
  <c r="G72" i="1"/>
  <c r="G70" i="1"/>
  <c r="G68" i="1"/>
  <c r="G66" i="1"/>
  <c r="G64" i="1"/>
  <c r="G62" i="1"/>
  <c r="G60" i="1"/>
  <c r="G58" i="1"/>
  <c r="G56" i="1"/>
  <c r="G54" i="1"/>
  <c r="F85" i="1" s="1"/>
  <c r="E4" i="1"/>
  <c r="E27" i="1"/>
  <c r="G46" i="1"/>
  <c r="G44" i="1"/>
  <c r="G42" i="1"/>
  <c r="G40" i="1"/>
  <c r="G38" i="1"/>
  <c r="G36" i="1"/>
  <c r="G34" i="1"/>
  <c r="G32" i="1"/>
  <c r="G30" i="1"/>
  <c r="G28" i="1"/>
  <c r="F48" i="1" s="1"/>
  <c r="E5" i="1"/>
  <c r="G24" i="1"/>
  <c r="G22" i="1"/>
  <c r="G20" i="1"/>
  <c r="G18" i="1"/>
  <c r="G16" i="1"/>
  <c r="G14" i="1"/>
  <c r="G12" i="1"/>
  <c r="G10" i="1"/>
  <c r="G8" i="1"/>
  <c r="G6" i="1"/>
  <c r="F25" i="1" s="1"/>
  <c r="F5" i="1" l="1"/>
  <c r="G25" i="1"/>
  <c r="G5" i="1" s="1"/>
  <c r="F27" i="1"/>
  <c r="G48" i="1"/>
  <c r="G27" i="1" s="1"/>
  <c r="G135" i="1"/>
  <c r="G112" i="1" s="1"/>
  <c r="F112" i="1"/>
  <c r="G108" i="1"/>
  <c r="G87" i="1" s="1"/>
  <c r="F87" i="1"/>
  <c r="G85" i="1"/>
  <c r="G53" i="1" s="1"/>
  <c r="F110" i="1" s="1"/>
  <c r="F53" i="1"/>
  <c r="G110" i="1" l="1"/>
  <c r="G52" i="1" s="1"/>
  <c r="F52" i="1"/>
  <c r="F50" i="1"/>
  <c r="G50" i="1" l="1"/>
  <c r="G4" i="1" s="1"/>
  <c r="F137" i="1" s="1"/>
  <c r="G137" i="1" s="1"/>
  <c r="F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 Albet</author>
  </authors>
  <commentList>
    <comment ref="A3" authorId="0" shapeId="0" xr:uid="{06D4AC06-4F7F-4DD5-974D-BFB2EC337A22}">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
Los conceptos de tipo subtotal calculan la suma de los importes de los conceptos anteriores y sus códigos comienzan por el carácter 'Ʃ'. Pueden incluirse varios niveles de subtotales jerárquicos. Para insertar 'Ʃ' abra el "Mapa de caracteres" de Windows y busque el símbolo "Suma".
Los conceptos de tipo porcentaje calculan un porcentaje sobre los importes de los conceptos que están por encima de ellos en un análisis de precios y sus códigos contienen el símbolo '%'.
Los conceptos cuyo código comienza por 'Ʃ%', 'ƩƩ%' o 'ƩƩƩ%' calculan porcentajes sobre los distintos niveles de subtotales.</t>
        </r>
      </text>
    </comment>
    <comment ref="B3" authorId="0" shapeId="0" xr:uid="{E273A054-983A-4E98-AE7D-A692C2FCB0A1}">
      <text>
        <r>
          <rPr>
            <b/>
            <sz val="9"/>
            <color indexed="81"/>
            <rFont val="Tahoma"/>
            <family val="2"/>
          </rPr>
          <t>Naturalesa del concepte o de lentitat (veure menú contextual)</t>
        </r>
      </text>
    </comment>
    <comment ref="C3" authorId="0" shapeId="0" xr:uid="{8F3F563A-93B5-424F-8951-F46017B14782}">
      <text>
        <r>
          <rPr>
            <b/>
            <sz val="9"/>
            <color indexed="81"/>
            <rFont val="Tahoma"/>
            <family val="2"/>
          </rPr>
          <t>Unitat de amidament a què fa referència el preu unitari. Les unitats de temps afecten els càlculs de durades i recursos</t>
        </r>
      </text>
    </comment>
    <comment ref="D3" authorId="0" shapeId="0" xr:uid="{6EF89F6C-FB5E-400A-96E4-954508F0270D}">
      <text>
        <r>
          <rPr>
            <b/>
            <sz val="9"/>
            <color indexed="81"/>
            <rFont val="Tahoma"/>
            <family val="2"/>
          </rPr>
          <t>Text breu que facilita la visualització, la cerca i la impressió del concepte en lloc del text</t>
        </r>
      </text>
    </comment>
    <comment ref="E3" authorId="0" shapeId="0" xr:uid="{003E4AC2-DA56-4AE0-A7DE-AF991FDC7805}">
      <text>
        <r>
          <rPr>
            <b/>
            <sz val="9"/>
            <color indexed="81"/>
            <rFont val="Tahoma"/>
            <family val="2"/>
          </rPr>
          <t>Rendiment o quantitat pressupostada</t>
        </r>
      </text>
    </comment>
    <comment ref="F3" authorId="0" shapeId="0" xr:uid="{3F9D0952-BF39-4EE7-9340-E8DBB9146982}">
      <text>
        <r>
          <rPr>
            <b/>
            <sz val="9"/>
            <color indexed="81"/>
            <rFont val="Tahoma"/>
            <family val="2"/>
          </rPr>
          <t>Preu unitari del concepte al pressupost Vermell: Bloquejat Gris: Anul·lat Magenta: Calculat</t>
        </r>
      </text>
    </comment>
    <comment ref="G3" authorId="0" shapeId="0" xr:uid="{6C8E0005-CCE6-4973-979A-FB1ACCE95C86}">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<sst xmlns="http://schemas.openxmlformats.org/spreadsheetml/2006/main" count="328" uniqueCount="168">
  <si>
    <t>Economia i Empresa 696: Substitució de la climatització dels grups A, B, C i G de la planta 3ª</t>
  </si>
  <si>
    <t>Pressupost</t>
  </si>
  <si>
    <t>Código</t>
  </si>
  <si>
    <t>Nat</t>
  </si>
  <si>
    <t>Ud</t>
  </si>
  <si>
    <t>Resumen</t>
  </si>
  <si>
    <t>CanPres</t>
  </si>
  <si>
    <t>Pres</t>
  </si>
  <si>
    <t>ImpPres</t>
  </si>
  <si>
    <t>1</t>
  </si>
  <si>
    <t>Capítol</t>
  </si>
  <si>
    <t/>
  </si>
  <si>
    <t>EQUIPS A i B</t>
  </si>
  <si>
    <t>01.01</t>
  </si>
  <si>
    <t>INSTAL·LACIÓ DE CLIMATITZACIÓ</t>
  </si>
  <si>
    <t>UE 28_31 5kW</t>
  </si>
  <si>
    <t>Partida</t>
  </si>
  <si>
    <t>u</t>
  </si>
  <si>
    <t>UE VRV,elèctrica,2 tubs,a/recup.calor,28 kW/31,5kW,1 400V,1 mòd.,col. Mitsubishi o equivalent</t>
  </si>
  <si>
    <t>Subministrament i instal·lació d'unitat exterior tipus bomba de calor per a sistemes de cabal variable de refrigerant, d'accionament elèctric, per a sistema d'instal·lació de 2 tubs, amb recuperació de calor, potència frigorífica de 28 kW i potència calorífica de 31,5 kW, PURY-P250YNW-A2 Mitsubishi o equivalent SEER aproximat de 6,85 i SCOP aproximat de 4,01, potència elèctrica aproximada absorbida en fred 10,25 kW i en calor 9,57 kW, alimentació elèctrica trifàsica de 400 V, motors DC Inverter i compressors tipus hermètic rotatiu (scroll), d'1 mòdul, col.locada.</t>
  </si>
  <si>
    <t>UI 2_2-2_5kW</t>
  </si>
  <si>
    <t>Unit.int.conduc.VRV,2,2_2,5 kW,E=50W/30W,230V,pressió estàndard,R410 A,col.Mitsubishi o equivalent</t>
  </si>
  <si>
    <t>Subministrament i instal·lació d'unitat interior per a conductes d'equips de cabal variable de refrigerant, de 2,2 a 2,5 kW de potència tèrmica aproximada tant en fred com en calor PEFY-P20VMS1-E Mitsubishi o equivalent, de 50 W en fred i 30 W en calor de potència elèctrica total absorbida, amb alimentació monofàsica de 230 V, de pressió estàndard, R410 A, col.locada. S'inclou també la modificació de les connexions de desaigües de PVC per ajustar-lo a la canalització existent i el subministrament i instal·lació de conducte a la reixa existent.</t>
  </si>
  <si>
    <t>UI 2_8-3_2kW</t>
  </si>
  <si>
    <t>Unit.int.conduc.VRV,2,8_3,2 kW,E=60W_40W,230V,pressió estàndard,R410 A,col.Mitsubishi o equivalent</t>
  </si>
  <si>
    <t>Reinstal·lació d'unitat interior per a conductes d'equips de cabal variable de refrigerant, de 2,8kW a 3,2kW de potència tèrmica aproximada tant en fred com en calor PEFY-P25VMS1-E Mitsubishi o equivalent, de 60 W en fred i 40 W en calor de potència elèctrica total absorbida, amb alimentació monofàsica de 230 V, de pressió estàndard, R410 A, col.locada. S'inclou també la modificació de les connexions de desaigües de PVC per ajustar-lo a la canalització existent i el subministrament i instal·lació de conducte a la reixa existent.</t>
  </si>
  <si>
    <t>UI 5_6-6_3kW</t>
  </si>
  <si>
    <t>Unit.int.conduc.VRV,5,6_6,3 kW,E=90W,230V,pressió estàndard,R410 A,col. Mitsubishi o equivalent</t>
  </si>
  <si>
    <t>Subministrament i instal·lació d'unitat interior per a conductes d'equips de cabal variable de refrigerant, de 5,6 kW a 6,3 kW de potència tèrmica aproximada tant en fred com en calor PEFY-P50VMS1-E Mitsubishi o equivalent, de 90 W en fred i 70 W en calor de potència elèctrica total absorbida, amb alimentació monofàsica de 230 V, de pressió estàndard, R410 A, col.locada. S'inclou també la modificació de les connexions de desaigües de PVC per ajustar-lo a la canalització existent i el subministrament i instal·lació de conducte a la reixa existent.</t>
  </si>
  <si>
    <t>CMB-M108V-J1</t>
  </si>
  <si>
    <t>Controlador BC Principal CMB-M108VJ1 Mitsubishi o equivalent</t>
  </si>
  <si>
    <t>Subministrament i instal·lació de controlador BC principal, serie R2/WR2, de Mitsubishi o equivalent de 8 sortides.</t>
  </si>
  <si>
    <t>CMB-M1012V-J1</t>
  </si>
  <si>
    <t>Controlador BC Principal CMB-M1012VJ1 Mitsubishi o equivalent</t>
  </si>
  <si>
    <t>Subministrament i instal·lació de controlador BC principal, serie R2/WR2, de Mitsubishi o equivalent de 12 sortides.</t>
  </si>
  <si>
    <t>Control remot</t>
  </si>
  <si>
    <t>ut</t>
  </si>
  <si>
    <t>Control remot PAR-41MAA Mitsubishi o equivalent</t>
  </si>
  <si>
    <t>Subministrament i instal·lació de control remot Mitsubishi o similar amb programador setmana, pantalla retro iluminada, sonda de temperatura integrada, mode vigilia, retorn automàtic de consigna. Dual Set point, Registre i lectura del consum elèctric. Totalment instal·lat i connectat.</t>
  </si>
  <si>
    <t>LF 3_4-7_8</t>
  </si>
  <si>
    <t>m</t>
  </si>
  <si>
    <t>Linia frigorífica 3/4" i 7/8"</t>
  </si>
  <si>
    <t>Subministrament i instal·lació de tubs de coures, aïllat i revestit segons RITE, per a instal·lacions frigorífiques, doble, línia de líquid de  3/4" de diàmetre nominal i línia de gas de 7/8". Totalment instal·lat i connectat.</t>
  </si>
  <si>
    <t>LF 1_4-1_2</t>
  </si>
  <si>
    <t>Linia frigorífica 1/4" i 1/2"</t>
  </si>
  <si>
    <t>Subministrament i instal·lació de tubs de coures, aïllat i revestit segons RITE, per a instal·lacions frigorífiques, doble, línia de líquid de 1/4" de diàmetre nominal i línia de gas de 1/2". Totalment instal·lat i connectat.</t>
  </si>
  <si>
    <t>Estanicarrega gas</t>
  </si>
  <si>
    <t>kg</t>
  </si>
  <si>
    <t>Proves d'estaqueitat i càrrega de gas R410A</t>
  </si>
  <si>
    <t>Total 01.01</t>
  </si>
  <si>
    <t>01.02</t>
  </si>
  <si>
    <t>INSTAL·LACIÓ ELÈCTRICA i CONTROL</t>
  </si>
  <si>
    <t>PG4B-DX25</t>
  </si>
  <si>
    <t>Interruptor dif.cl.AC,gam.terc.,I=40A,(4P),0,3A,fix.inst.,4mòd.DIN,munt.perf.DIN</t>
  </si>
  <si>
    <t>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t>
  </si>
  <si>
    <t>PG47-EM59</t>
  </si>
  <si>
    <t>Interruptor auto.magnet.,I=25A,PIA corbaC,(4P),tall=6000A/10kA,4mòd.DIN,munt.perf.DIN</t>
  </si>
  <si>
    <t>Interruptor automàtic magnetotèrmic de 25 A d'intensitat nominal, tipus PIA corba C, tetrapolar (4P), de 6000 A de poder de tall segons UNE-EN 60898 i de 10 kA de poder de tall segons UNE-EN 60947-2, de 4 mòduls DIN de 18 mm d'amplària, muntat en perfil DIN</t>
  </si>
  <si>
    <t>PG4B-DWYL</t>
  </si>
  <si>
    <t>Interruptor dif.cl.AC,gam.terc.,I=40A,(2P),0,3A,fix.inst.,2mòd.DIN,munt.perf.DIN</t>
  </si>
  <si>
    <t>Interruptor diferencial de la classe AC, gamma terciari, de 40 A d'intensitat nominal, bipolar (2P), de sensibilitat 0,3 A, de desconnexió fix instantani, amb botó de test incorporat i indicador mecànic de defecte, construït segons les especificacions de la norma UNE-EN 61008-1, de 2 mòduls DIN de 18 mm d'amplària, muntat en perfil DIN</t>
  </si>
  <si>
    <t>PG47-ELX8</t>
  </si>
  <si>
    <t>Interruptor auto.magnet.,I=16A,PIA corbaC,(2P),tall=6000A/10kA,2mòd.DIN,munt.perf.DIN</t>
  </si>
  <si>
    <t>Interruptor automàtic magnetotèrmic de 16 A d'intensitat nominal, tipus PIA corba C, bipolar (2P), de 6000 A de poder de tall segons UNE-EN 60898 i de 10 kA de poder de tall segons UNE-EN 60947-2, de 2 mòduls DIN de 18 mm d'amplària, muntat en perfil DIN</t>
  </si>
  <si>
    <t>PG2H-4EGP</t>
  </si>
  <si>
    <t>Safata aïllant sense halògens UNE-EN 50642,perforada,60x100mm,1 compartiment,a/coberta,IP2X,IK10,n/propag.flama,de -25ºC a 60 °C</t>
  </si>
  <si>
    <t>Safata aïllant sense halògens segons la norma UNE-EN 50642, perforada, de 60x100 mm, amb 1 compartiment i amb coberta, resistència a la penetració d'objectes sòlids IP2X, protecció mecànica contra impactes IK10, no propagador de la flama, de temperatura de servei de -25ºC a 60 °C, d'acord amb la norma UNE-EN 50085-2-1, muntada suspesa</t>
  </si>
  <si>
    <t>1.02.19</t>
  </si>
  <si>
    <t>Cable 0,6/1 kV RZ1-K, 3x2,5mm2,col.canal/safata</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</si>
  <si>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t>
  </si>
  <si>
    <t>PG33-E48V</t>
  </si>
  <si>
    <t>Cable 0,6/1 kV RZ1-K (AS+), 5x10mm2,col.canal/safata</t>
  </si>
  <si>
    <t>Cable amb conductor de coure de tensió assignada0,6/1 kV, de designació RZ1-K (AS+), construcció segons norma UNE 211025, pentapolar, de secció 5x10 mm2, amb coberta del cable de poliolefines, classe de reacció al foc Cca-s1b, d1, a1 segons la norma UNE-EN 50575 amb baixa emissió fums, col·locat en canal o safata</t>
  </si>
  <si>
    <t>PG2N-EUI2</t>
  </si>
  <si>
    <t>Tub flexible corrugat plàstic s/halògens,DN=50mmbaixa emissió fums,2J,320N,2000V,sob/sostremort</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</si>
  <si>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sobre sostremort</t>
  </si>
  <si>
    <t>PG2N-EUHZ</t>
  </si>
  <si>
    <t>Tub flexible corrugat plàstic s/halògens,DN=25mmbaixa emissió fums,2J,320N,2000V,sob/sostremort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</si>
  <si>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t>
  </si>
  <si>
    <t>Cable bus 4x1_25</t>
  </si>
  <si>
    <t>Cable de comunicacions p/bus de dades, 2x1,25 mm2 trenat i apantallat,instal.</t>
  </si>
  <si>
    <t>Cable de comunicacions per a bus de dades, 2x1 mm2 trenat i apantallat, instal·lat</t>
  </si>
  <si>
    <t>Total 01.02</t>
  </si>
  <si>
    <t>Total 1</t>
  </si>
  <si>
    <t>2</t>
  </si>
  <si>
    <t>EQUIPS C i G</t>
  </si>
  <si>
    <t>02.01</t>
  </si>
  <si>
    <t>UE73-81_5kW</t>
  </si>
  <si>
    <t>UE VRV,elèctrica,2 tubs,a/recup.calor,73 kW/81,5kW,1 400V,1 mòd.,col. Mitsubishi o equivalent</t>
  </si>
  <si>
    <t>Subministrament i instal·lació d'unitat exterior tipus bomba de calor per a sistemes de cabal variable de refrigerant, d'accionament elèctric, per a sistema d'instal·lació de 2 tubs, amb recuperació de calor, potència frigorífica de 73 kW i potència calorífica de 81,5 kW, PURY-P650YSNW-A2 Mitsubishi o equivalent SEER aproximat de 6,08 i SCOP aproximat de 4,14, potència elèctrica aproximada absorbida en fred 27,96kW i en calor 22,70kW, alimentació elèctrica trifàsica de 400 V, motors DC Inverter i compressors tipus hermètic rotatiu (scroll), d'1 mòdul, col.locada.</t>
  </si>
  <si>
    <t>UI 7_1-8kW</t>
  </si>
  <si>
    <t>Unit.int.conduc.VRV 7,1-8kW,E=90W,230V,pressió estàndard,R410 A,col. Mitsubishi o equivalent</t>
  </si>
  <si>
    <t>Subministrament i instal·lació d'unitat interior per a conductes d'equips de cabal variable de refrigerant, de 7,1 kW a 8,0 kW de potència tèrmica aproximada tant en fred com en calor PEFY-P63VMS1-E Mitsubishi o equivalent, de 90 W en fred i 90 W en calor de potència elèctrica total absorbida, amb alimentació monofàsica de 230 V, de pressió estàndard, R410 A, col.locada. S'inclou també la modificació de les connexions de desaigües de PVC per ajustar-lo a la canalització existent i el subministrament i instal·lació de conducte a la reixa existent.</t>
  </si>
  <si>
    <t>BC 16 Sortides</t>
  </si>
  <si>
    <t>Controlador BC Principal CMB-M1016VJA1 Mitsubishi o equivalent</t>
  </si>
  <si>
    <t>Subministrament i instal·lació de controlador BC principal, serie R2/WR2, de Mitsubishi o equivalent de 16 sortides.</t>
  </si>
  <si>
    <t>BC secundari 4 sortides</t>
  </si>
  <si>
    <t>Controlador BC Principal CMB-M104V-KB1 Mitsubishi o equivalent</t>
  </si>
  <si>
    <t>Subministrament i instal·lació de controlador BC secundari, serie R2/WR2, de Mitsubishi o equivalent de  4 sortides. S'inclou la connexió de les línies frigorífiques al controlador principal CMB-M1016VJA1.</t>
  </si>
  <si>
    <t>Kit reductorR301</t>
  </si>
  <si>
    <t>Kit Reductor CMY-R301S-G Mitsubishi o equivalent</t>
  </si>
  <si>
    <t>Suministrament i instal·lació de kit reductor CMY-R302S-G Mitsubishi o equivalent.</t>
  </si>
  <si>
    <t>Kit reductorR302</t>
  </si>
  <si>
    <t>Kit Reductor CMY-R302S-G Mitsubishi o equivalent</t>
  </si>
  <si>
    <t>Kit reductorR303</t>
  </si>
  <si>
    <t>Kit Reductor CMY-R303S-G Mitsubishi o equivalent</t>
  </si>
  <si>
    <t>Kit reductorR306</t>
  </si>
  <si>
    <t>Kit Reductor CMY-R306S-G Mitsubishi o equivalent</t>
  </si>
  <si>
    <t>LF 1_8-1 1_8</t>
  </si>
  <si>
    <t>Linia frigorífica 1 1/8" i 1 1/8"</t>
  </si>
  <si>
    <t>Subministrament i instal·lació línia frigorífica doble realitzada  amb tub per gas mitjançant tub de cobre, de 1 1/8" de diàmetre i 1 1/8" de diàmetre amb aïllament escuma elastomèrica de 10 mm de espesor, totalment connectats.</t>
  </si>
  <si>
    <t>LF 3_8-5_8</t>
  </si>
  <si>
    <t>Linia frigorífica 3/8" i 5/8"</t>
  </si>
  <si>
    <t>Subministrament i instal·lació de tubs de coures, aïllat i revestit segons RITE, per a instal·lacions frigorífiques, doble, línia de líquid de  3/8" de diàmetre nominal i línia de gas de 5/8". Totalment instal·lat i connectat.</t>
  </si>
  <si>
    <t>Carrega gas grup C i G</t>
  </si>
  <si>
    <t>Total 02.01</t>
  </si>
  <si>
    <t>02.02</t>
  </si>
  <si>
    <t>INSTAL·LACIÓ ELÈCTRICA I CONTROL</t>
  </si>
  <si>
    <t>PG47-EMJ7</t>
  </si>
  <si>
    <t>Interruptor auto.magnet.,I=63A,PIA corbaC,(4P),tall=6000A/10kA,4mòd.DIN,munt.perf.DIN</t>
  </si>
  <si>
    <t>Interruptor automàtic magnetotèrmic de 63 A d'intensitat nominal, tipus PIA corba C, tetrapolar (4P), de 6000 A de poder de tall segons UNE-EN 60898 i de 10 kA de poder de tall segons UNE-EN 60947-2, de 4 mòduls DIN de 18 mm d'amplària, muntat en perfil DIN</t>
  </si>
  <si>
    <t>PG4B-DWZ5</t>
  </si>
  <si>
    <t>Interruptor dif.cl.AC,gam.terc.,I=63A,(4P),0,3A,fix.select.,4mòd.DIN,munt.perf.DIN</t>
  </si>
  <si>
    <t>Interruptor diferencial de la classe AC, gamma terciari, de 63 A d'intensitat nominal, tetrapolar (4P), de sensibilitat 0,3 A, de desconnexió fix selectiu, amb botó de test incorporat i indicador mecànic de defecte, construït segons les especificacions de la norma UNE-EN 61008-1, de 4 mòduls DIN de 18 mm d'amplària, muntat en perfil DIN</t>
  </si>
  <si>
    <t>PG33-E48Z</t>
  </si>
  <si>
    <t>Cable 0,6/1 kV RZ1-K (AS+), 5x25mm2,col.canal/safata</t>
  </si>
  <si>
    <t>Cable amb conductor de coure de tensió assignada0,6/1 kV, de designació RZ1-K (AS+), construcció segons norma UNE 211025, pentapolar, de secció 5x25 mm2, amb coberta del cable de poliolefines, classe de reacció al foc Cca-s1b, d1, a1 segons la norma UNE-EN 50575 amb baixa emissió fums, col·locat en canal o safata</t>
  </si>
  <si>
    <t>Total 02.02</t>
  </si>
  <si>
    <t>Total 2</t>
  </si>
  <si>
    <t>3</t>
  </si>
  <si>
    <t>VARIS</t>
  </si>
  <si>
    <t>3.1</t>
  </si>
  <si>
    <t>p.a.</t>
  </si>
  <si>
    <t>As-built</t>
  </si>
  <si>
    <t>Lliurament de documentació final d'obra, dos còpies, en format paper i informàtic amb la següent informació:
-Documentació dels materials utilitzats: característiques, assajos, certificats, llistats de proveïdors.
-Plànols detallats de la instal·lació.
-Certificat de posta en marxa i proves de la nova instal·lació.</t>
  </si>
  <si>
    <t>3.2</t>
  </si>
  <si>
    <t>Seguretat i salut</t>
  </si>
  <si>
    <t>Partides de seguretat i salut per donar compliment al decret 1627/1997.</t>
  </si>
  <si>
    <t>3.4</t>
  </si>
  <si>
    <t>Ajudes de paleteria</t>
  </si>
  <si>
    <t>Ajudes de paleria</t>
  </si>
  <si>
    <t>1.01.1</t>
  </si>
  <si>
    <t>Apertura de forat pel pas d'instal·lacions</t>
  </si>
  <si>
    <t>Apertura de forat en pared/mur o forjat de formigó o maó de mida igual o inferior a 0,36 m2. S'inclou el tancament del forat, segons normativa, desprès del pas de les instal·lacions i les despeses de les taxes i transport de les runes a l'abocador.</t>
  </si>
  <si>
    <t>1.01.7</t>
  </si>
  <si>
    <t>m2</t>
  </si>
  <si>
    <t>Pint.horitz.guix,pintura cola llis 1fons+2acab.</t>
  </si>
  <si>
    <t>Pintat de parament horitzontal de guix, amb pintura plàstica amb acabat segons actual, amb una capa de fons diluïda i dues d'acabat</t>
  </si>
  <si>
    <t>5.5</t>
  </si>
  <si>
    <t>Serveis de grua</t>
  </si>
  <si>
    <t>Partida pels lloguers dels serveis de grua, camió, personal i els permisos i tràmits necessaris per l'alçat o baixada de la nova bomba de calor i de l'antiga i altres materials.</t>
  </si>
  <si>
    <t>Control centralitzat</t>
  </si>
  <si>
    <t>Control centralitzat Mitsubishi o equivalent</t>
  </si>
  <si>
    <t>Subministrament i instal·lació del control centralitzat per a 400 grups amb pantalla tàctil a color, servidor web i accès a funcions cloud AE-C400E Mitsubishi o equivalent, totalment connectat programat i provat. S'inclou el subminsitrament i instal·lació de router (per targeta SIM) connnectat a l'equip.</t>
  </si>
  <si>
    <t>Desinstfrig_1</t>
  </si>
  <si>
    <t>Desmuntatge de la instal·lació de climatització existent</t>
  </si>
  <si>
    <t>Desmuntatge i transport a abocar autoritzat de la instal·lació de climatització existent dels grups A, B C i G consistent en retirada de totes les unitats exteriors i interiors juntament amb totes les linies frigorífiques. S'inclou en aquest desmuntatge la recollida del gas refrigerant i transport a abocar autotitzat. Les unitats interiors del grup F es desmuntaran i es guardaran segons indicacions de la DF, la resta de la instal·lació relativa a aquestes unitats interiors a desmuntar també es demuntaran i es traslladarà a l'abocador autoritzat (s'inclou la posada en marxa del sistema de climatització de grup F que resta instal·lat).</t>
  </si>
  <si>
    <t>P84E-42L8</t>
  </si>
  <si>
    <t>Cel ras fibres veget.,cara vista fib.mitja 60x120cm g= 25mm,cantell recte classe abs.acúst. D,perf.vista,sistema desmuntable,per</t>
  </si>
  <si>
    <t>Cel ras de plaques de fibres vegetals, amb acabat de la cara vista de fibra vegetal mitja, de 60x120 cm i 25 mm de gruix, amb cantell recte (A) UNE-EN 13964, amb classe d'absorció acústica D segons UNE-EN-ISO 11654, muntat amb perfileria vista d'acer galvanitzat i prelacat, sistema desmuntable, format per perfils principals amb forma de T invertida 24 mm de base, col·locat cada 1,2 m, fixats al sostre mitjançant vareta de suspensió cada 1,2 m amb perfils secundaris intermitjos col·locats formant retícula, per a una alçària de cel ras de 4 m com a màxim</t>
  </si>
  <si>
    <t>Desmsostre</t>
  </si>
  <si>
    <t>Desmuntatge de fals sostre existent, acopi i muntatge</t>
  </si>
  <si>
    <t>Desmuntatge, acopi i posterior muntatge de fals sostre existent pel pas de les noves instal·lacions.</t>
  </si>
  <si>
    <t>P442-DG1Y</t>
  </si>
  <si>
    <t>Acer S275J0,p/biga peça simp.,perf.lam.IP,HE,UP,antiox.,col.a obra</t>
  </si>
  <si>
    <t>Acer S275J0 segons UNE-EN 10025-2, per a bigues formades per peça simple, en perfils laminats en calent sèrie IPN, IPE, HEB, HEA, HEM i UPN, amb una capa d'imprimació antioxidant, col·locat a l'obra</t>
  </si>
  <si>
    <t>Total 3</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</si>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</sst>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b/>
      <sz val="8"/>
      <color rgb="FF0000FF"/>
      <name val="Calibri"/>
      <family val="2"/>
      <scheme val="minor"/>
    </font>
    <font>
      <sz val="8"/>
      <color rgb="FFFF0000"/>
      <name val="Calibri"/>
      <family val="2"/>
      <scheme val="minor"/>
    </font>
  </fonts>
  <fills count="6">
    <fill>
      <patternFill patternType="none"/>
    </fill>
    <fill>
      <patternFill patternType="gray125"/>
    </fill>
    <fill>
      <patternFill patternType="solid">
        <fgColor rgb="FFBED2B7"/>
        <bgColor indexed="64"/>
      </patternFill>
    </fill>
    <fill>
      <patternFill patternType="solid">
        <fgColor rgb="FFCADAC4"/>
        <bgColor indexed="64"/>
      </patternFill>
    </fill>
    <fill>
      <patternFill patternType="solid">
        <fgColor rgb="FFFFEDDB"/>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3" fontId="7" fillId="0" borderId="0" xfId="0" applyNumberFormat="1" applyFont="1" applyAlignment="1">
      <alignment vertical="top"/>
    </xf>
    <xf numFmtId="49" fontId="9" fillId="2" borderId="0" xfId="0" applyNumberFormat="1" applyFont="1" applyFill="1" applyAlignment="1">
      <alignment vertical="top"/>
    </xf>
    <xf numFmtId="49" fontId="7" fillId="0" borderId="0" xfId="0" applyNumberFormat="1" applyFont="1" applyAlignment="1">
      <alignment vertical="top" wrapText="1"/>
    </xf>
    <xf numFmtId="4" fontId="10"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49" fontId="5" fillId="0" borderId="0" xfId="0" applyNumberFormat="1" applyFont="1" applyAlignment="1">
      <alignment vertical="top" wrapText="1"/>
    </xf>
    <xf numFmtId="0" fontId="7"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B4F9-2CA9-4F2E-B152-ECA6D6146194}">
  <dimension ref="A1:G138"/>
  <sheetViews>
    <sheetView tabSelected="1" workbookViewId="0">
      <pane xSplit="4" ySplit="3" topLeftCell="E133" activePane="bottomRight" state="frozen"/>
      <selection pane="topRight" activeCell="E1" sqref="E1"/>
      <selection pane="bottomLeft" activeCell="A4" sqref="A4"/>
      <selection pane="bottomRight" activeCell="E4" sqref="E4"/>
    </sheetView>
  </sheetViews>
  <sheetFormatPr defaultRowHeight="15" x14ac:dyDescent="0.25"/>
  <cols>
    <col min="1" max="1" width="16.85546875" bestFit="1" customWidth="1"/>
    <col min="2" max="2" width="6" bestFit="1" customWidth="1"/>
    <col min="3" max="3" width="3.7109375" bestFit="1" customWidth="1"/>
    <col min="4" max="4" width="26" customWidth="1"/>
    <col min="5" max="5" width="7.85546875" bestFit="1" customWidth="1"/>
    <col min="6" max="7" width="8.7109375" bestFit="1"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21" t="s">
        <v>5</v>
      </c>
      <c r="E3" s="4" t="s">
        <v>6</v>
      </c>
      <c r="F3" s="4" t="s">
        <v>7</v>
      </c>
      <c r="G3" s="4" t="s">
        <v>8</v>
      </c>
    </row>
    <row r="4" spans="1:7" x14ac:dyDescent="0.25">
      <c r="A4" s="5" t="s">
        <v>9</v>
      </c>
      <c r="B4" s="5" t="s">
        <v>10</v>
      </c>
      <c r="C4" s="5" t="s">
        <v>11</v>
      </c>
      <c r="D4" s="22" t="s">
        <v>12</v>
      </c>
      <c r="E4" s="6">
        <f>E50</f>
        <v>1</v>
      </c>
      <c r="F4" s="7">
        <f>F50</f>
        <v>99228.479999999996</v>
      </c>
      <c r="G4" s="7">
        <f>G50</f>
        <v>99228.479999999996</v>
      </c>
    </row>
    <row r="5" spans="1:7" x14ac:dyDescent="0.25">
      <c r="A5" s="8" t="s">
        <v>13</v>
      </c>
      <c r="B5" s="8" t="s">
        <v>10</v>
      </c>
      <c r="C5" s="8" t="s">
        <v>11</v>
      </c>
      <c r="D5" s="23" t="s">
        <v>14</v>
      </c>
      <c r="E5" s="9">
        <f>E25</f>
        <v>1</v>
      </c>
      <c r="F5" s="9">
        <f>F25</f>
        <v>86783</v>
      </c>
      <c r="G5" s="9">
        <f>G25</f>
        <v>86783</v>
      </c>
    </row>
    <row r="6" spans="1:7" ht="45" x14ac:dyDescent="0.25">
      <c r="A6" s="10" t="s">
        <v>15</v>
      </c>
      <c r="B6" s="11" t="s">
        <v>16</v>
      </c>
      <c r="C6" s="11" t="s">
        <v>17</v>
      </c>
      <c r="D6" s="19" t="s">
        <v>18</v>
      </c>
      <c r="E6" s="12">
        <v>2</v>
      </c>
      <c r="F6" s="12">
        <v>7856.41</v>
      </c>
      <c r="G6" s="13">
        <f>ROUND(E6*F6,2)</f>
        <v>15712.82</v>
      </c>
    </row>
    <row r="7" spans="1:7" ht="202.5" x14ac:dyDescent="0.25">
      <c r="A7" s="14"/>
      <c r="B7" s="14"/>
      <c r="C7" s="14"/>
      <c r="D7" s="19" t="s">
        <v>19</v>
      </c>
      <c r="E7" s="14"/>
      <c r="F7" s="14"/>
      <c r="G7" s="14"/>
    </row>
    <row r="8" spans="1:7" ht="45" x14ac:dyDescent="0.25">
      <c r="A8" s="10" t="s">
        <v>20</v>
      </c>
      <c r="B8" s="11" t="s">
        <v>16</v>
      </c>
      <c r="C8" s="11" t="s">
        <v>17</v>
      </c>
      <c r="D8" s="19" t="s">
        <v>21</v>
      </c>
      <c r="E8" s="12">
        <v>12</v>
      </c>
      <c r="F8" s="12">
        <v>1124.3699999999999</v>
      </c>
      <c r="G8" s="13">
        <f>ROUND(E8*F8,2)</f>
        <v>13492.44</v>
      </c>
    </row>
    <row r="9" spans="1:7" ht="191.25" x14ac:dyDescent="0.25">
      <c r="A9" s="14"/>
      <c r="B9" s="14"/>
      <c r="C9" s="14"/>
      <c r="D9" s="19" t="s">
        <v>22</v>
      </c>
      <c r="E9" s="14"/>
      <c r="F9" s="14"/>
      <c r="G9" s="14"/>
    </row>
    <row r="10" spans="1:7" ht="45" x14ac:dyDescent="0.25">
      <c r="A10" s="10" t="s">
        <v>23</v>
      </c>
      <c r="B10" s="11" t="s">
        <v>16</v>
      </c>
      <c r="C10" s="11" t="s">
        <v>17</v>
      </c>
      <c r="D10" s="19" t="s">
        <v>24</v>
      </c>
      <c r="E10" s="12">
        <v>5</v>
      </c>
      <c r="F10" s="12">
        <v>1237.27</v>
      </c>
      <c r="G10" s="13">
        <f>ROUND(E10*F10,2)</f>
        <v>6186.35</v>
      </c>
    </row>
    <row r="11" spans="1:7" ht="180" x14ac:dyDescent="0.25">
      <c r="A11" s="14"/>
      <c r="B11" s="14"/>
      <c r="C11" s="14"/>
      <c r="D11" s="19" t="s">
        <v>25</v>
      </c>
      <c r="E11" s="14"/>
      <c r="F11" s="14"/>
      <c r="G11" s="14"/>
    </row>
    <row r="12" spans="1:7" ht="45" x14ac:dyDescent="0.25">
      <c r="A12" s="10" t="s">
        <v>26</v>
      </c>
      <c r="B12" s="11" t="s">
        <v>16</v>
      </c>
      <c r="C12" s="11" t="s">
        <v>17</v>
      </c>
      <c r="D12" s="19" t="s">
        <v>27</v>
      </c>
      <c r="E12" s="12">
        <v>2</v>
      </c>
      <c r="F12" s="12">
        <v>1303.27</v>
      </c>
      <c r="G12" s="13">
        <f>ROUND(E12*F12,2)</f>
        <v>2606.54</v>
      </c>
    </row>
    <row r="13" spans="1:7" ht="191.25" x14ac:dyDescent="0.25">
      <c r="A13" s="14"/>
      <c r="B13" s="14"/>
      <c r="C13" s="14"/>
      <c r="D13" s="19" t="s">
        <v>28</v>
      </c>
      <c r="E13" s="14"/>
      <c r="F13" s="14"/>
      <c r="G13" s="14"/>
    </row>
    <row r="14" spans="1:7" ht="22.5" x14ac:dyDescent="0.25">
      <c r="A14" s="10" t="s">
        <v>29</v>
      </c>
      <c r="B14" s="11" t="s">
        <v>16</v>
      </c>
      <c r="C14" s="11" t="s">
        <v>17</v>
      </c>
      <c r="D14" s="19" t="s">
        <v>30</v>
      </c>
      <c r="E14" s="12">
        <v>1</v>
      </c>
      <c r="F14" s="12">
        <v>4352.57</v>
      </c>
      <c r="G14" s="13">
        <f>ROUND(E14*F14,2)</f>
        <v>4352.57</v>
      </c>
    </row>
    <row r="15" spans="1:7" ht="45" x14ac:dyDescent="0.25">
      <c r="A15" s="14"/>
      <c r="B15" s="14"/>
      <c r="C15" s="14"/>
      <c r="D15" s="19" t="s">
        <v>31</v>
      </c>
      <c r="E15" s="14"/>
      <c r="F15" s="14"/>
      <c r="G15" s="14"/>
    </row>
    <row r="16" spans="1:7" ht="22.5" x14ac:dyDescent="0.25">
      <c r="A16" s="10" t="s">
        <v>32</v>
      </c>
      <c r="B16" s="11" t="s">
        <v>16</v>
      </c>
      <c r="C16" s="11" t="s">
        <v>17</v>
      </c>
      <c r="D16" s="19" t="s">
        <v>33</v>
      </c>
      <c r="E16" s="12">
        <v>1</v>
      </c>
      <c r="F16" s="12">
        <v>5342.57</v>
      </c>
      <c r="G16" s="13">
        <f>ROUND(E16*F16,2)</f>
        <v>5342.57</v>
      </c>
    </row>
    <row r="17" spans="1:7" ht="45" x14ac:dyDescent="0.25">
      <c r="A17" s="14"/>
      <c r="B17" s="14"/>
      <c r="C17" s="14"/>
      <c r="D17" s="19" t="s">
        <v>34</v>
      </c>
      <c r="E17" s="14"/>
      <c r="F17" s="14"/>
      <c r="G17" s="14"/>
    </row>
    <row r="18" spans="1:7" ht="22.5" x14ac:dyDescent="0.25">
      <c r="A18" s="10" t="s">
        <v>35</v>
      </c>
      <c r="B18" s="11" t="s">
        <v>16</v>
      </c>
      <c r="C18" s="11" t="s">
        <v>36</v>
      </c>
      <c r="D18" s="19" t="s">
        <v>37</v>
      </c>
      <c r="E18" s="12">
        <v>19</v>
      </c>
      <c r="F18" s="12">
        <v>172.9</v>
      </c>
      <c r="G18" s="13">
        <f>ROUND(E18*F18,2)</f>
        <v>3285.1</v>
      </c>
    </row>
    <row r="19" spans="1:7" ht="101.25" x14ac:dyDescent="0.25">
      <c r="A19" s="14"/>
      <c r="B19" s="14"/>
      <c r="C19" s="14"/>
      <c r="D19" s="19" t="s">
        <v>38</v>
      </c>
      <c r="E19" s="14"/>
      <c r="F19" s="14"/>
      <c r="G19" s="14"/>
    </row>
    <row r="20" spans="1:7" x14ac:dyDescent="0.25">
      <c r="A20" s="10" t="s">
        <v>39</v>
      </c>
      <c r="B20" s="11" t="s">
        <v>16</v>
      </c>
      <c r="C20" s="11" t="s">
        <v>40</v>
      </c>
      <c r="D20" s="19" t="s">
        <v>41</v>
      </c>
      <c r="E20" s="12">
        <v>120</v>
      </c>
      <c r="F20" s="12">
        <v>64.09</v>
      </c>
      <c r="G20" s="13">
        <f>ROUND(E20*F20,2)</f>
        <v>7690.8</v>
      </c>
    </row>
    <row r="21" spans="1:7" ht="78.75" x14ac:dyDescent="0.25">
      <c r="A21" s="14"/>
      <c r="B21" s="14"/>
      <c r="C21" s="14"/>
      <c r="D21" s="19" t="s">
        <v>42</v>
      </c>
      <c r="E21" s="14"/>
      <c r="F21" s="14"/>
      <c r="G21" s="14"/>
    </row>
    <row r="22" spans="1:7" x14ac:dyDescent="0.25">
      <c r="A22" s="10" t="s">
        <v>43</v>
      </c>
      <c r="B22" s="11" t="s">
        <v>16</v>
      </c>
      <c r="C22" s="11" t="s">
        <v>40</v>
      </c>
      <c r="D22" s="19" t="s">
        <v>44</v>
      </c>
      <c r="E22" s="12">
        <v>525</v>
      </c>
      <c r="F22" s="12">
        <v>42.17</v>
      </c>
      <c r="G22" s="13">
        <f>ROUND(E22*F22,2)</f>
        <v>22139.25</v>
      </c>
    </row>
    <row r="23" spans="1:7" ht="78.75" x14ac:dyDescent="0.25">
      <c r="A23" s="14"/>
      <c r="B23" s="14"/>
      <c r="C23" s="14"/>
      <c r="D23" s="19" t="s">
        <v>45</v>
      </c>
      <c r="E23" s="14"/>
      <c r="F23" s="14"/>
      <c r="G23" s="14"/>
    </row>
    <row r="24" spans="1:7" ht="22.5" x14ac:dyDescent="0.25">
      <c r="A24" s="10" t="s">
        <v>46</v>
      </c>
      <c r="B24" s="11" t="s">
        <v>16</v>
      </c>
      <c r="C24" s="11" t="s">
        <v>47</v>
      </c>
      <c r="D24" s="19" t="s">
        <v>48</v>
      </c>
      <c r="E24" s="12">
        <v>48</v>
      </c>
      <c r="F24" s="12">
        <v>124.47</v>
      </c>
      <c r="G24" s="13">
        <f>ROUND(E24*F24,2)</f>
        <v>5974.56</v>
      </c>
    </row>
    <row r="25" spans="1:7" x14ac:dyDescent="0.25">
      <c r="A25" s="14"/>
      <c r="B25" s="14"/>
      <c r="C25" s="14"/>
      <c r="D25" s="24" t="s">
        <v>49</v>
      </c>
      <c r="E25" s="12">
        <v>1</v>
      </c>
      <c r="F25" s="15">
        <f>G6+G8+G10+G12+G14+G16+G18+G20+G22+G24</f>
        <v>86783</v>
      </c>
      <c r="G25" s="15">
        <f>ROUND(E25*F25,2)</f>
        <v>86783</v>
      </c>
    </row>
    <row r="26" spans="1:7" ht="0.95" customHeight="1" x14ac:dyDescent="0.25">
      <c r="A26" s="16"/>
      <c r="B26" s="16"/>
      <c r="C26" s="16"/>
      <c r="D26" s="25"/>
      <c r="E26" s="16"/>
      <c r="F26" s="16"/>
      <c r="G26" s="16"/>
    </row>
    <row r="27" spans="1:7" x14ac:dyDescent="0.25">
      <c r="A27" s="8" t="s">
        <v>50</v>
      </c>
      <c r="B27" s="8" t="s">
        <v>10</v>
      </c>
      <c r="C27" s="8" t="s">
        <v>11</v>
      </c>
      <c r="D27" s="23" t="s">
        <v>51</v>
      </c>
      <c r="E27" s="9">
        <f>E48</f>
        <v>1</v>
      </c>
      <c r="F27" s="9">
        <f>F48</f>
        <v>12445.48</v>
      </c>
      <c r="G27" s="9">
        <f>G48</f>
        <v>12445.48</v>
      </c>
    </row>
    <row r="28" spans="1:7" ht="33.75" x14ac:dyDescent="0.25">
      <c r="A28" s="10" t="s">
        <v>52</v>
      </c>
      <c r="B28" s="11" t="s">
        <v>16</v>
      </c>
      <c r="C28" s="11" t="s">
        <v>17</v>
      </c>
      <c r="D28" s="19" t="s">
        <v>53</v>
      </c>
      <c r="E28" s="12">
        <v>2</v>
      </c>
      <c r="F28" s="12">
        <v>166.91</v>
      </c>
      <c r="G28" s="13">
        <f>ROUND(E28*F28,2)</f>
        <v>333.82</v>
      </c>
    </row>
    <row r="29" spans="1:7" ht="123.75" x14ac:dyDescent="0.25">
      <c r="A29" s="14"/>
      <c r="B29" s="14"/>
      <c r="C29" s="14"/>
      <c r="D29" s="19" t="s">
        <v>54</v>
      </c>
      <c r="E29" s="14"/>
      <c r="F29" s="14"/>
      <c r="G29" s="14"/>
    </row>
    <row r="30" spans="1:7" ht="33.75" x14ac:dyDescent="0.25">
      <c r="A30" s="10" t="s">
        <v>55</v>
      </c>
      <c r="B30" s="11" t="s">
        <v>16</v>
      </c>
      <c r="C30" s="11" t="s">
        <v>17</v>
      </c>
      <c r="D30" s="19" t="s">
        <v>56</v>
      </c>
      <c r="E30" s="12">
        <v>2</v>
      </c>
      <c r="F30" s="12">
        <v>77.45</v>
      </c>
      <c r="G30" s="13">
        <f>ROUND(E30*F30,2)</f>
        <v>154.9</v>
      </c>
    </row>
    <row r="31" spans="1:7" ht="90" x14ac:dyDescent="0.25">
      <c r="A31" s="14"/>
      <c r="B31" s="14"/>
      <c r="C31" s="14"/>
      <c r="D31" s="19" t="s">
        <v>57</v>
      </c>
      <c r="E31" s="14"/>
      <c r="F31" s="14"/>
      <c r="G31" s="14"/>
    </row>
    <row r="32" spans="1:7" ht="33.75" x14ac:dyDescent="0.25">
      <c r="A32" s="10" t="s">
        <v>58</v>
      </c>
      <c r="B32" s="11" t="s">
        <v>16</v>
      </c>
      <c r="C32" s="11" t="s">
        <v>17</v>
      </c>
      <c r="D32" s="19" t="s">
        <v>59</v>
      </c>
      <c r="E32" s="12">
        <v>2</v>
      </c>
      <c r="F32" s="12">
        <v>105.73</v>
      </c>
      <c r="G32" s="13">
        <f>ROUND(E32*F32,2)</f>
        <v>211.46</v>
      </c>
    </row>
    <row r="33" spans="1:7" ht="123.75" x14ac:dyDescent="0.25">
      <c r="A33" s="14"/>
      <c r="B33" s="14"/>
      <c r="C33" s="14"/>
      <c r="D33" s="19" t="s">
        <v>60</v>
      </c>
      <c r="E33" s="14"/>
      <c r="F33" s="14"/>
      <c r="G33" s="14"/>
    </row>
    <row r="34" spans="1:7" ht="33.75" x14ac:dyDescent="0.25">
      <c r="A34" s="10" t="s">
        <v>61</v>
      </c>
      <c r="B34" s="11" t="s">
        <v>16</v>
      </c>
      <c r="C34" s="11" t="s">
        <v>17</v>
      </c>
      <c r="D34" s="19" t="s">
        <v>62</v>
      </c>
      <c r="E34" s="12">
        <v>4</v>
      </c>
      <c r="F34" s="12">
        <v>42.23</v>
      </c>
      <c r="G34" s="13">
        <f>ROUND(E34*F34,2)</f>
        <v>168.92</v>
      </c>
    </row>
    <row r="35" spans="1:7" ht="90" x14ac:dyDescent="0.25">
      <c r="A35" s="14"/>
      <c r="B35" s="14"/>
      <c r="C35" s="14"/>
      <c r="D35" s="19" t="s">
        <v>63</v>
      </c>
      <c r="E35" s="14"/>
      <c r="F35" s="14"/>
      <c r="G35" s="14"/>
    </row>
    <row r="36" spans="1:7" ht="45" x14ac:dyDescent="0.25">
      <c r="A36" s="10" t="s">
        <v>64</v>
      </c>
      <c r="B36" s="11" t="s">
        <v>16</v>
      </c>
      <c r="C36" s="11" t="s">
        <v>40</v>
      </c>
      <c r="D36" s="19" t="s">
        <v>65</v>
      </c>
      <c r="E36" s="12">
        <v>110</v>
      </c>
      <c r="F36" s="12">
        <v>71.239999999999995</v>
      </c>
      <c r="G36" s="13">
        <f>ROUND(E36*F36,2)</f>
        <v>7836.4</v>
      </c>
    </row>
    <row r="37" spans="1:7" ht="123.75" x14ac:dyDescent="0.25">
      <c r="A37" s="14"/>
      <c r="B37" s="14"/>
      <c r="C37" s="14"/>
      <c r="D37" s="19" t="s">
        <v>66</v>
      </c>
      <c r="E37" s="14"/>
      <c r="F37" s="14"/>
      <c r="G37" s="14"/>
    </row>
    <row r="38" spans="1:7" ht="22.5" x14ac:dyDescent="0.25">
      <c r="A38" s="10" t="s">
        <v>67</v>
      </c>
      <c r="B38" s="11" t="s">
        <v>16</v>
      </c>
      <c r="C38" s="11" t="s">
        <v>40</v>
      </c>
      <c r="D38" s="19" t="s">
        <v>68</v>
      </c>
      <c r="E38" s="12">
        <v>179</v>
      </c>
      <c r="F38" s="12">
        <v>2.12</v>
      </c>
      <c r="G38" s="13">
        <f>ROUND(E38*F38,2)</f>
        <v>379.48</v>
      </c>
    </row>
    <row r="39" spans="1:7" ht="112.5" x14ac:dyDescent="0.25">
      <c r="A39" s="14"/>
      <c r="B39" s="14"/>
      <c r="C39" s="14"/>
      <c r="D39" s="19" t="s">
        <v>69</v>
      </c>
      <c r="E39" s="14"/>
      <c r="F39" s="14"/>
      <c r="G39" s="14"/>
    </row>
    <row r="40" spans="1:7" ht="22.5" x14ac:dyDescent="0.25">
      <c r="A40" s="10" t="s">
        <v>70</v>
      </c>
      <c r="B40" s="11" t="s">
        <v>16</v>
      </c>
      <c r="C40" s="11" t="s">
        <v>40</v>
      </c>
      <c r="D40" s="19" t="s">
        <v>71</v>
      </c>
      <c r="E40" s="12">
        <v>110</v>
      </c>
      <c r="F40" s="12">
        <v>19.25</v>
      </c>
      <c r="G40" s="13">
        <f>ROUND(E40*F40,2)</f>
        <v>2117.5</v>
      </c>
    </row>
    <row r="41" spans="1:7" ht="112.5" x14ac:dyDescent="0.25">
      <c r="A41" s="14"/>
      <c r="B41" s="14"/>
      <c r="C41" s="14"/>
      <c r="D41" s="19" t="s">
        <v>72</v>
      </c>
      <c r="E41" s="14"/>
      <c r="F41" s="14"/>
      <c r="G41" s="14"/>
    </row>
    <row r="42" spans="1:7" ht="45" x14ac:dyDescent="0.25">
      <c r="A42" s="10" t="s">
        <v>73</v>
      </c>
      <c r="B42" s="11" t="s">
        <v>16</v>
      </c>
      <c r="C42" s="11" t="s">
        <v>40</v>
      </c>
      <c r="D42" s="19" t="s">
        <v>74</v>
      </c>
      <c r="E42" s="12">
        <v>50</v>
      </c>
      <c r="F42" s="12">
        <v>5.48</v>
      </c>
      <c r="G42" s="13">
        <f>ROUND(E42*F42,2)</f>
        <v>274</v>
      </c>
    </row>
    <row r="43" spans="1:7" ht="112.5" x14ac:dyDescent="0.25">
      <c r="A43" s="14"/>
      <c r="B43" s="14"/>
      <c r="C43" s="14"/>
      <c r="D43" s="19" t="s">
        <v>75</v>
      </c>
      <c r="E43" s="14"/>
      <c r="F43" s="14"/>
      <c r="G43" s="14"/>
    </row>
    <row r="44" spans="1:7" ht="45" x14ac:dyDescent="0.25">
      <c r="A44" s="10" t="s">
        <v>76</v>
      </c>
      <c r="B44" s="11" t="s">
        <v>16</v>
      </c>
      <c r="C44" s="11" t="s">
        <v>40</v>
      </c>
      <c r="D44" s="19" t="s">
        <v>77</v>
      </c>
      <c r="E44" s="12">
        <v>100</v>
      </c>
      <c r="F44" s="12">
        <v>2.44</v>
      </c>
      <c r="G44" s="13">
        <f>ROUND(E44*F44,2)</f>
        <v>244</v>
      </c>
    </row>
    <row r="45" spans="1:7" ht="112.5" x14ac:dyDescent="0.25">
      <c r="A45" s="14"/>
      <c r="B45" s="14"/>
      <c r="C45" s="14"/>
      <c r="D45" s="19" t="s">
        <v>78</v>
      </c>
      <c r="E45" s="14"/>
      <c r="F45" s="14"/>
      <c r="G45" s="14"/>
    </row>
    <row r="46" spans="1:7" ht="33.75" x14ac:dyDescent="0.25">
      <c r="A46" s="10" t="s">
        <v>79</v>
      </c>
      <c r="B46" s="11" t="s">
        <v>16</v>
      </c>
      <c r="C46" s="11" t="s">
        <v>40</v>
      </c>
      <c r="D46" s="19" t="s">
        <v>80</v>
      </c>
      <c r="E46" s="12">
        <v>250</v>
      </c>
      <c r="F46" s="12">
        <v>2.9</v>
      </c>
      <c r="G46" s="13">
        <f>ROUND(E46*F46,2)</f>
        <v>725</v>
      </c>
    </row>
    <row r="47" spans="1:7" ht="33.75" x14ac:dyDescent="0.25">
      <c r="A47" s="14"/>
      <c r="B47" s="14"/>
      <c r="C47" s="14"/>
      <c r="D47" s="19" t="s">
        <v>81</v>
      </c>
      <c r="E47" s="14"/>
      <c r="F47" s="14"/>
      <c r="G47" s="14"/>
    </row>
    <row r="48" spans="1:7" x14ac:dyDescent="0.25">
      <c r="A48" s="14"/>
      <c r="B48" s="14"/>
      <c r="C48" s="14"/>
      <c r="D48" s="24" t="s">
        <v>82</v>
      </c>
      <c r="E48" s="12">
        <v>1</v>
      </c>
      <c r="F48" s="15">
        <f>G28+G30+G32+G34+G36+G38+G40+G42+G44+G46</f>
        <v>12445.48</v>
      </c>
      <c r="G48" s="15">
        <f>ROUND(E48*F48,2)</f>
        <v>12445.48</v>
      </c>
    </row>
    <row r="49" spans="1:7" ht="0.95" customHeight="1" x14ac:dyDescent="0.25">
      <c r="A49" s="16"/>
      <c r="B49" s="16"/>
      <c r="C49" s="16"/>
      <c r="D49" s="25"/>
      <c r="E49" s="16"/>
      <c r="F49" s="16"/>
      <c r="G49" s="16"/>
    </row>
    <row r="50" spans="1:7" x14ac:dyDescent="0.25">
      <c r="A50" s="14"/>
      <c r="B50" s="14"/>
      <c r="C50" s="14"/>
      <c r="D50" s="24" t="s">
        <v>83</v>
      </c>
      <c r="E50" s="17">
        <v>1</v>
      </c>
      <c r="F50" s="15">
        <f>G5+G27</f>
        <v>99228.479999999996</v>
      </c>
      <c r="G50" s="15">
        <f>ROUND(E50*F50,2)</f>
        <v>99228.479999999996</v>
      </c>
    </row>
    <row r="51" spans="1:7" ht="0.95" customHeight="1" x14ac:dyDescent="0.25">
      <c r="A51" s="16"/>
      <c r="B51" s="16"/>
      <c r="C51" s="16"/>
      <c r="D51" s="25"/>
      <c r="E51" s="16"/>
      <c r="F51" s="16"/>
      <c r="G51" s="16"/>
    </row>
    <row r="52" spans="1:7" x14ac:dyDescent="0.25">
      <c r="A52" s="5" t="s">
        <v>84</v>
      </c>
      <c r="B52" s="18" t="s">
        <v>10</v>
      </c>
      <c r="C52" s="5" t="s">
        <v>11</v>
      </c>
      <c r="D52" s="22" t="s">
        <v>85</v>
      </c>
      <c r="E52" s="6">
        <f>E110</f>
        <v>1</v>
      </c>
      <c r="F52" s="7">
        <f>F110</f>
        <v>106147.94</v>
      </c>
      <c r="G52" s="7">
        <f>G110</f>
        <v>106147.94</v>
      </c>
    </row>
    <row r="53" spans="1:7" x14ac:dyDescent="0.25">
      <c r="A53" s="8" t="s">
        <v>86</v>
      </c>
      <c r="B53" s="8" t="s">
        <v>10</v>
      </c>
      <c r="C53" s="8" t="s">
        <v>11</v>
      </c>
      <c r="D53" s="23" t="s">
        <v>14</v>
      </c>
      <c r="E53" s="9">
        <f>E85</f>
        <v>1</v>
      </c>
      <c r="F53" s="9">
        <f>F85</f>
        <v>96414.48</v>
      </c>
      <c r="G53" s="9">
        <f>G85</f>
        <v>96414.48</v>
      </c>
    </row>
    <row r="54" spans="1:7" ht="45" x14ac:dyDescent="0.25">
      <c r="A54" s="10" t="s">
        <v>87</v>
      </c>
      <c r="B54" s="11" t="s">
        <v>16</v>
      </c>
      <c r="C54" s="11" t="s">
        <v>17</v>
      </c>
      <c r="D54" s="19" t="s">
        <v>88</v>
      </c>
      <c r="E54" s="12">
        <v>1</v>
      </c>
      <c r="F54" s="12">
        <v>20752.41</v>
      </c>
      <c r="G54" s="13">
        <f>ROUND(E54*F54,2)</f>
        <v>20752.41</v>
      </c>
    </row>
    <row r="55" spans="1:7" ht="202.5" x14ac:dyDescent="0.25">
      <c r="A55" s="14"/>
      <c r="B55" s="14"/>
      <c r="C55" s="14"/>
      <c r="D55" s="19" t="s">
        <v>89</v>
      </c>
      <c r="E55" s="14"/>
      <c r="F55" s="14"/>
      <c r="G55" s="14"/>
    </row>
    <row r="56" spans="1:7" ht="45" x14ac:dyDescent="0.25">
      <c r="A56" s="10" t="s">
        <v>20</v>
      </c>
      <c r="B56" s="11" t="s">
        <v>16</v>
      </c>
      <c r="C56" s="11" t="s">
        <v>17</v>
      </c>
      <c r="D56" s="19" t="s">
        <v>21</v>
      </c>
      <c r="E56" s="12">
        <v>5</v>
      </c>
      <c r="F56" s="12">
        <v>1124.3699999999999</v>
      </c>
      <c r="G56" s="13">
        <f>ROUND(E56*F56,2)</f>
        <v>5621.85</v>
      </c>
    </row>
    <row r="57" spans="1:7" ht="191.25" x14ac:dyDescent="0.25">
      <c r="A57" s="14"/>
      <c r="B57" s="14"/>
      <c r="C57" s="14"/>
      <c r="D57" s="19" t="s">
        <v>22</v>
      </c>
      <c r="E57" s="14"/>
      <c r="F57" s="14"/>
      <c r="G57" s="14"/>
    </row>
    <row r="58" spans="1:7" ht="45" x14ac:dyDescent="0.25">
      <c r="A58" s="10" t="s">
        <v>23</v>
      </c>
      <c r="B58" s="11" t="s">
        <v>16</v>
      </c>
      <c r="C58" s="11" t="s">
        <v>17</v>
      </c>
      <c r="D58" s="19" t="s">
        <v>24</v>
      </c>
      <c r="E58" s="12">
        <v>4</v>
      </c>
      <c r="F58" s="12">
        <v>1237.27</v>
      </c>
      <c r="G58" s="13">
        <f>ROUND(E58*F58,2)</f>
        <v>4949.08</v>
      </c>
    </row>
    <row r="59" spans="1:7" ht="180" x14ac:dyDescent="0.25">
      <c r="A59" s="14"/>
      <c r="B59" s="14"/>
      <c r="C59" s="14"/>
      <c r="D59" s="19" t="s">
        <v>25</v>
      </c>
      <c r="E59" s="14"/>
      <c r="F59" s="14"/>
      <c r="G59" s="14"/>
    </row>
    <row r="60" spans="1:7" ht="45" x14ac:dyDescent="0.25">
      <c r="A60" s="10" t="s">
        <v>26</v>
      </c>
      <c r="B60" s="11" t="s">
        <v>16</v>
      </c>
      <c r="C60" s="11" t="s">
        <v>17</v>
      </c>
      <c r="D60" s="19" t="s">
        <v>27</v>
      </c>
      <c r="E60" s="12">
        <v>9</v>
      </c>
      <c r="F60" s="12">
        <v>1303.27</v>
      </c>
      <c r="G60" s="13">
        <f>ROUND(E60*F60,2)</f>
        <v>11729.43</v>
      </c>
    </row>
    <row r="61" spans="1:7" ht="191.25" x14ac:dyDescent="0.25">
      <c r="A61" s="14"/>
      <c r="B61" s="14"/>
      <c r="C61" s="14"/>
      <c r="D61" s="19" t="s">
        <v>28</v>
      </c>
      <c r="E61" s="14"/>
      <c r="F61" s="14"/>
      <c r="G61" s="14"/>
    </row>
    <row r="62" spans="1:7" ht="45" x14ac:dyDescent="0.25">
      <c r="A62" s="10" t="s">
        <v>90</v>
      </c>
      <c r="B62" s="11" t="s">
        <v>16</v>
      </c>
      <c r="C62" s="11" t="s">
        <v>40</v>
      </c>
      <c r="D62" s="19" t="s">
        <v>91</v>
      </c>
      <c r="E62" s="12">
        <v>2</v>
      </c>
      <c r="F62" s="12">
        <v>1366.27</v>
      </c>
      <c r="G62" s="13">
        <f>ROUND(E62*F62,2)</f>
        <v>2732.54</v>
      </c>
    </row>
    <row r="63" spans="1:7" ht="191.25" x14ac:dyDescent="0.25">
      <c r="A63" s="14"/>
      <c r="B63" s="14"/>
      <c r="C63" s="14"/>
      <c r="D63" s="19" t="s">
        <v>92</v>
      </c>
      <c r="E63" s="14"/>
      <c r="F63" s="14"/>
      <c r="G63" s="14"/>
    </row>
    <row r="64" spans="1:7" ht="22.5" x14ac:dyDescent="0.25">
      <c r="A64" s="10" t="s">
        <v>35</v>
      </c>
      <c r="B64" s="11" t="s">
        <v>16</v>
      </c>
      <c r="C64" s="11" t="s">
        <v>36</v>
      </c>
      <c r="D64" s="19" t="s">
        <v>37</v>
      </c>
      <c r="E64" s="12">
        <v>20</v>
      </c>
      <c r="F64" s="12">
        <v>172.9</v>
      </c>
      <c r="G64" s="13">
        <f>ROUND(E64*F64,2)</f>
        <v>3458</v>
      </c>
    </row>
    <row r="65" spans="1:7" ht="101.25" x14ac:dyDescent="0.25">
      <c r="A65" s="14"/>
      <c r="B65" s="14"/>
      <c r="C65" s="14"/>
      <c r="D65" s="19" t="s">
        <v>38</v>
      </c>
      <c r="E65" s="14"/>
      <c r="F65" s="14"/>
      <c r="G65" s="14"/>
    </row>
    <row r="66" spans="1:7" ht="22.5" x14ac:dyDescent="0.25">
      <c r="A66" s="10" t="s">
        <v>93</v>
      </c>
      <c r="B66" s="11" t="s">
        <v>16</v>
      </c>
      <c r="C66" s="11" t="s">
        <v>17</v>
      </c>
      <c r="D66" s="19" t="s">
        <v>94</v>
      </c>
      <c r="E66" s="12">
        <v>1</v>
      </c>
      <c r="F66" s="12">
        <v>6090.57</v>
      </c>
      <c r="G66" s="13">
        <f>ROUND(E66*F66,2)</f>
        <v>6090.57</v>
      </c>
    </row>
    <row r="67" spans="1:7" ht="45" x14ac:dyDescent="0.25">
      <c r="A67" s="14"/>
      <c r="B67" s="14"/>
      <c r="C67" s="14"/>
      <c r="D67" s="19" t="s">
        <v>95</v>
      </c>
      <c r="E67" s="14"/>
      <c r="F67" s="14"/>
      <c r="G67" s="14"/>
    </row>
    <row r="68" spans="1:7" ht="22.5" x14ac:dyDescent="0.25">
      <c r="A68" s="10" t="s">
        <v>96</v>
      </c>
      <c r="B68" s="11" t="s">
        <v>16</v>
      </c>
      <c r="C68" s="11" t="s">
        <v>17</v>
      </c>
      <c r="D68" s="19" t="s">
        <v>97</v>
      </c>
      <c r="E68" s="12">
        <v>1</v>
      </c>
      <c r="F68" s="12">
        <v>3109.57</v>
      </c>
      <c r="G68" s="13">
        <f>ROUND(E68*F68,2)</f>
        <v>3109.57</v>
      </c>
    </row>
    <row r="69" spans="1:7" ht="78.75" x14ac:dyDescent="0.25">
      <c r="A69" s="14"/>
      <c r="B69" s="14"/>
      <c r="C69" s="14"/>
      <c r="D69" s="19" t="s">
        <v>98</v>
      </c>
      <c r="E69" s="14"/>
      <c r="F69" s="14"/>
      <c r="G69" s="14"/>
    </row>
    <row r="70" spans="1:7" ht="22.5" x14ac:dyDescent="0.25">
      <c r="A70" s="10" t="s">
        <v>99</v>
      </c>
      <c r="B70" s="11" t="s">
        <v>16</v>
      </c>
      <c r="C70" s="11" t="s">
        <v>17</v>
      </c>
      <c r="D70" s="19" t="s">
        <v>100</v>
      </c>
      <c r="E70" s="12">
        <v>2</v>
      </c>
      <c r="F70" s="12">
        <v>293.95999999999998</v>
      </c>
      <c r="G70" s="13">
        <f>ROUND(E70*F70,2)</f>
        <v>587.91999999999996</v>
      </c>
    </row>
    <row r="71" spans="1:7" ht="33.75" x14ac:dyDescent="0.25">
      <c r="A71" s="14"/>
      <c r="B71" s="14"/>
      <c r="C71" s="14"/>
      <c r="D71" s="19" t="s">
        <v>101</v>
      </c>
      <c r="E71" s="14"/>
      <c r="F71" s="14"/>
      <c r="G71" s="14"/>
    </row>
    <row r="72" spans="1:7" ht="22.5" x14ac:dyDescent="0.25">
      <c r="A72" s="10" t="s">
        <v>102</v>
      </c>
      <c r="B72" s="11" t="s">
        <v>16</v>
      </c>
      <c r="C72" s="11" t="s">
        <v>17</v>
      </c>
      <c r="D72" s="19" t="s">
        <v>103</v>
      </c>
      <c r="E72" s="12">
        <v>1</v>
      </c>
      <c r="F72" s="12">
        <v>352.66</v>
      </c>
      <c r="G72" s="13">
        <f>ROUND(E72*F72,2)</f>
        <v>352.66</v>
      </c>
    </row>
    <row r="73" spans="1:7" ht="33.75" x14ac:dyDescent="0.25">
      <c r="A73" s="14"/>
      <c r="B73" s="14"/>
      <c r="C73" s="14"/>
      <c r="D73" s="19" t="s">
        <v>101</v>
      </c>
      <c r="E73" s="14"/>
      <c r="F73" s="14"/>
      <c r="G73" s="14"/>
    </row>
    <row r="74" spans="1:7" ht="22.5" x14ac:dyDescent="0.25">
      <c r="A74" s="10" t="s">
        <v>104</v>
      </c>
      <c r="B74" s="11" t="s">
        <v>16</v>
      </c>
      <c r="C74" s="11" t="s">
        <v>17</v>
      </c>
      <c r="D74" s="19" t="s">
        <v>105</v>
      </c>
      <c r="E74" s="12">
        <v>1</v>
      </c>
      <c r="F74" s="12">
        <v>320.66000000000003</v>
      </c>
      <c r="G74" s="13">
        <f>ROUND(E74*F74,2)</f>
        <v>320.66000000000003</v>
      </c>
    </row>
    <row r="75" spans="1:7" ht="33.75" x14ac:dyDescent="0.25">
      <c r="A75" s="14"/>
      <c r="B75" s="14"/>
      <c r="C75" s="14"/>
      <c r="D75" s="19" t="s">
        <v>101</v>
      </c>
      <c r="E75" s="14"/>
      <c r="F75" s="14"/>
      <c r="G75" s="14"/>
    </row>
    <row r="76" spans="1:7" ht="22.5" x14ac:dyDescent="0.25">
      <c r="A76" s="10" t="s">
        <v>106</v>
      </c>
      <c r="B76" s="11" t="s">
        <v>16</v>
      </c>
      <c r="C76" s="11" t="s">
        <v>17</v>
      </c>
      <c r="D76" s="19" t="s">
        <v>107</v>
      </c>
      <c r="E76" s="12">
        <v>1</v>
      </c>
      <c r="F76" s="12">
        <v>293.66000000000003</v>
      </c>
      <c r="G76" s="13">
        <f>ROUND(E76*F76,2)</f>
        <v>293.66000000000003</v>
      </c>
    </row>
    <row r="77" spans="1:7" ht="33.75" x14ac:dyDescent="0.25">
      <c r="A77" s="14"/>
      <c r="B77" s="14"/>
      <c r="C77" s="14"/>
      <c r="D77" s="19" t="s">
        <v>101</v>
      </c>
      <c r="E77" s="14"/>
      <c r="F77" s="14"/>
      <c r="G77" s="14"/>
    </row>
    <row r="78" spans="1:7" x14ac:dyDescent="0.25">
      <c r="A78" s="10" t="s">
        <v>43</v>
      </c>
      <c r="B78" s="11" t="s">
        <v>16</v>
      </c>
      <c r="C78" s="11" t="s">
        <v>40</v>
      </c>
      <c r="D78" s="19" t="s">
        <v>44</v>
      </c>
      <c r="E78" s="12">
        <v>526</v>
      </c>
      <c r="F78" s="12">
        <v>42.17</v>
      </c>
      <c r="G78" s="13">
        <f>ROUND(E78*F78,2)</f>
        <v>22181.42</v>
      </c>
    </row>
    <row r="79" spans="1:7" ht="78.75" x14ac:dyDescent="0.25">
      <c r="A79" s="14"/>
      <c r="B79" s="14"/>
      <c r="C79" s="14"/>
      <c r="D79" s="19" t="s">
        <v>45</v>
      </c>
      <c r="E79" s="14"/>
      <c r="F79" s="14"/>
      <c r="G79" s="14"/>
    </row>
    <row r="80" spans="1:7" x14ac:dyDescent="0.25">
      <c r="A80" s="10" t="s">
        <v>108</v>
      </c>
      <c r="B80" s="11" t="s">
        <v>16</v>
      </c>
      <c r="C80" s="11" t="s">
        <v>40</v>
      </c>
      <c r="D80" s="19" t="s">
        <v>109</v>
      </c>
      <c r="E80" s="12">
        <v>50</v>
      </c>
      <c r="F80" s="12">
        <v>90.75</v>
      </c>
      <c r="G80" s="13">
        <f>ROUND(E80*F80,2)</f>
        <v>4537.5</v>
      </c>
    </row>
    <row r="81" spans="1:7" ht="78.75" x14ac:dyDescent="0.25">
      <c r="A81" s="14"/>
      <c r="B81" s="14"/>
      <c r="C81" s="14"/>
      <c r="D81" s="19" t="s">
        <v>110</v>
      </c>
      <c r="E81" s="14"/>
      <c r="F81" s="14"/>
      <c r="G81" s="14"/>
    </row>
    <row r="82" spans="1:7" x14ac:dyDescent="0.25">
      <c r="A82" s="10" t="s">
        <v>111</v>
      </c>
      <c r="B82" s="11" t="s">
        <v>16</v>
      </c>
      <c r="C82" s="11" t="s">
        <v>40</v>
      </c>
      <c r="D82" s="19" t="s">
        <v>112</v>
      </c>
      <c r="E82" s="12">
        <v>71</v>
      </c>
      <c r="F82" s="12">
        <v>40.159999999999997</v>
      </c>
      <c r="G82" s="13">
        <f>ROUND(E82*F82,2)</f>
        <v>2851.36</v>
      </c>
    </row>
    <row r="83" spans="1:7" ht="78.75" x14ac:dyDescent="0.25">
      <c r="A83" s="14"/>
      <c r="B83" s="14"/>
      <c r="C83" s="14"/>
      <c r="D83" s="19" t="s">
        <v>113</v>
      </c>
      <c r="E83" s="14"/>
      <c r="F83" s="14"/>
      <c r="G83" s="14"/>
    </row>
    <row r="84" spans="1:7" ht="22.5" x14ac:dyDescent="0.25">
      <c r="A84" s="10" t="s">
        <v>114</v>
      </c>
      <c r="B84" s="11" t="s">
        <v>16</v>
      </c>
      <c r="C84" s="11" t="s">
        <v>47</v>
      </c>
      <c r="D84" s="19" t="s">
        <v>48</v>
      </c>
      <c r="E84" s="12">
        <v>55</v>
      </c>
      <c r="F84" s="12">
        <v>124.47</v>
      </c>
      <c r="G84" s="13">
        <f>ROUND(E84*F84,2)</f>
        <v>6845.85</v>
      </c>
    </row>
    <row r="85" spans="1:7" x14ac:dyDescent="0.25">
      <c r="A85" s="14"/>
      <c r="B85" s="14"/>
      <c r="C85" s="14"/>
      <c r="D85" s="24" t="s">
        <v>115</v>
      </c>
      <c r="E85" s="12">
        <v>1</v>
      </c>
      <c r="F85" s="15">
        <f>G54+G56+G58+G60+G62+G64+G66+G68+G70+G72+G74+G76+G78+G80+G82+G84</f>
        <v>96414.48</v>
      </c>
      <c r="G85" s="15">
        <f>ROUND(E85*F85,2)</f>
        <v>96414.48</v>
      </c>
    </row>
    <row r="86" spans="1:7" ht="0.95" customHeight="1" x14ac:dyDescent="0.25">
      <c r="A86" s="16"/>
      <c r="B86" s="16"/>
      <c r="C86" s="16"/>
      <c r="D86" s="25"/>
      <c r="E86" s="16"/>
      <c r="F86" s="16"/>
      <c r="G86" s="16"/>
    </row>
    <row r="87" spans="1:7" x14ac:dyDescent="0.25">
      <c r="A87" s="8" t="s">
        <v>116</v>
      </c>
      <c r="B87" s="8" t="s">
        <v>10</v>
      </c>
      <c r="C87" s="8" t="s">
        <v>11</v>
      </c>
      <c r="D87" s="23" t="s">
        <v>117</v>
      </c>
      <c r="E87" s="9">
        <f>E108</f>
        <v>1</v>
      </c>
      <c r="F87" s="9">
        <f>F108</f>
        <v>9733.4599999999991</v>
      </c>
      <c r="G87" s="9">
        <f>G108</f>
        <v>9733.4599999999991</v>
      </c>
    </row>
    <row r="88" spans="1:7" ht="33.75" x14ac:dyDescent="0.25">
      <c r="A88" s="10" t="s">
        <v>118</v>
      </c>
      <c r="B88" s="11" t="s">
        <v>16</v>
      </c>
      <c r="C88" s="11" t="s">
        <v>17</v>
      </c>
      <c r="D88" s="19" t="s">
        <v>119</v>
      </c>
      <c r="E88" s="12">
        <v>1</v>
      </c>
      <c r="F88" s="12">
        <v>197.86</v>
      </c>
      <c r="G88" s="13">
        <f>ROUND(E88*F88,2)</f>
        <v>197.86</v>
      </c>
    </row>
    <row r="89" spans="1:7" ht="90" x14ac:dyDescent="0.25">
      <c r="A89" s="14"/>
      <c r="B89" s="14"/>
      <c r="C89" s="14"/>
      <c r="D89" s="19" t="s">
        <v>120</v>
      </c>
      <c r="E89" s="14"/>
      <c r="F89" s="14"/>
      <c r="G89" s="14"/>
    </row>
    <row r="90" spans="1:7" ht="33.75" x14ac:dyDescent="0.25">
      <c r="A90" s="10" t="s">
        <v>121</v>
      </c>
      <c r="B90" s="11" t="s">
        <v>16</v>
      </c>
      <c r="C90" s="11" t="s">
        <v>17</v>
      </c>
      <c r="D90" s="19" t="s">
        <v>122</v>
      </c>
      <c r="E90" s="12">
        <v>1</v>
      </c>
      <c r="F90" s="12">
        <v>300.87</v>
      </c>
      <c r="G90" s="13">
        <f>ROUND(E90*F90,2)</f>
        <v>300.87</v>
      </c>
    </row>
    <row r="91" spans="1:7" ht="123.75" x14ac:dyDescent="0.25">
      <c r="A91" s="14"/>
      <c r="B91" s="14"/>
      <c r="C91" s="14"/>
      <c r="D91" s="19" t="s">
        <v>123</v>
      </c>
      <c r="E91" s="14"/>
      <c r="F91" s="14"/>
      <c r="G91" s="14"/>
    </row>
    <row r="92" spans="1:7" ht="33.75" x14ac:dyDescent="0.25">
      <c r="A92" s="10" t="s">
        <v>58</v>
      </c>
      <c r="B92" s="11" t="s">
        <v>16</v>
      </c>
      <c r="C92" s="11" t="s">
        <v>17</v>
      </c>
      <c r="D92" s="19" t="s">
        <v>59</v>
      </c>
      <c r="E92" s="12">
        <v>2</v>
      </c>
      <c r="F92" s="12">
        <v>105.73</v>
      </c>
      <c r="G92" s="13">
        <f>ROUND(E92*F92,2)</f>
        <v>211.46</v>
      </c>
    </row>
    <row r="93" spans="1:7" ht="123.75" x14ac:dyDescent="0.25">
      <c r="A93" s="14"/>
      <c r="B93" s="14"/>
      <c r="C93" s="14"/>
      <c r="D93" s="19" t="s">
        <v>60</v>
      </c>
      <c r="E93" s="14"/>
      <c r="F93" s="14"/>
      <c r="G93" s="14"/>
    </row>
    <row r="94" spans="1:7" ht="33.75" x14ac:dyDescent="0.25">
      <c r="A94" s="10" t="s">
        <v>61</v>
      </c>
      <c r="B94" s="11" t="s">
        <v>16</v>
      </c>
      <c r="C94" s="11" t="s">
        <v>17</v>
      </c>
      <c r="D94" s="19" t="s">
        <v>62</v>
      </c>
      <c r="E94" s="12">
        <v>4</v>
      </c>
      <c r="F94" s="12">
        <v>42.23</v>
      </c>
      <c r="G94" s="13">
        <f>ROUND(E94*F94,2)</f>
        <v>168.92</v>
      </c>
    </row>
    <row r="95" spans="1:7" ht="90" x14ac:dyDescent="0.25">
      <c r="A95" s="14"/>
      <c r="B95" s="14"/>
      <c r="C95" s="14"/>
      <c r="D95" s="19" t="s">
        <v>63</v>
      </c>
      <c r="E95" s="14"/>
      <c r="F95" s="14"/>
      <c r="G95" s="14"/>
    </row>
    <row r="96" spans="1:7" ht="45" x14ac:dyDescent="0.25">
      <c r="A96" s="10" t="s">
        <v>64</v>
      </c>
      <c r="B96" s="11" t="s">
        <v>16</v>
      </c>
      <c r="C96" s="11" t="s">
        <v>40</v>
      </c>
      <c r="D96" s="19" t="s">
        <v>65</v>
      </c>
      <c r="E96" s="12">
        <v>70</v>
      </c>
      <c r="F96" s="12">
        <v>71.239999999999995</v>
      </c>
      <c r="G96" s="13">
        <f>ROUND(E96*F96,2)</f>
        <v>4986.8</v>
      </c>
    </row>
    <row r="97" spans="1:7" ht="123.75" x14ac:dyDescent="0.25">
      <c r="A97" s="14"/>
      <c r="B97" s="14"/>
      <c r="C97" s="14"/>
      <c r="D97" s="19" t="s">
        <v>66</v>
      </c>
      <c r="E97" s="14"/>
      <c r="F97" s="14"/>
      <c r="G97" s="14"/>
    </row>
    <row r="98" spans="1:7" ht="22.5" x14ac:dyDescent="0.25">
      <c r="A98" s="10" t="s">
        <v>124</v>
      </c>
      <c r="B98" s="11" t="s">
        <v>16</v>
      </c>
      <c r="C98" s="11" t="s">
        <v>40</v>
      </c>
      <c r="D98" s="19" t="s">
        <v>125</v>
      </c>
      <c r="E98" s="12">
        <v>55</v>
      </c>
      <c r="F98" s="12">
        <v>40.01</v>
      </c>
      <c r="G98" s="13">
        <f>ROUND(E98*F98,2)</f>
        <v>2200.5500000000002</v>
      </c>
    </row>
    <row r="99" spans="1:7" ht="112.5" x14ac:dyDescent="0.25">
      <c r="A99" s="14"/>
      <c r="B99" s="14"/>
      <c r="C99" s="14"/>
      <c r="D99" s="19" t="s">
        <v>126</v>
      </c>
      <c r="E99" s="14"/>
      <c r="F99" s="14"/>
      <c r="G99" s="14"/>
    </row>
    <row r="100" spans="1:7" ht="22.5" x14ac:dyDescent="0.25">
      <c r="A100" s="10" t="s">
        <v>67</v>
      </c>
      <c r="B100" s="11" t="s">
        <v>16</v>
      </c>
      <c r="C100" s="11" t="s">
        <v>40</v>
      </c>
      <c r="D100" s="19" t="s">
        <v>68</v>
      </c>
      <c r="E100" s="12">
        <v>200</v>
      </c>
      <c r="F100" s="12">
        <v>2.12</v>
      </c>
      <c r="G100" s="13">
        <f>ROUND(E100*F100,2)</f>
        <v>424</v>
      </c>
    </row>
    <row r="101" spans="1:7" ht="112.5" x14ac:dyDescent="0.25">
      <c r="A101" s="14"/>
      <c r="B101" s="14"/>
      <c r="C101" s="14"/>
      <c r="D101" s="19" t="s">
        <v>69</v>
      </c>
      <c r="E101" s="14"/>
      <c r="F101" s="14"/>
      <c r="G101" s="14"/>
    </row>
    <row r="102" spans="1:7" ht="45" x14ac:dyDescent="0.25">
      <c r="A102" s="10" t="s">
        <v>73</v>
      </c>
      <c r="B102" s="11" t="s">
        <v>16</v>
      </c>
      <c r="C102" s="11" t="s">
        <v>40</v>
      </c>
      <c r="D102" s="19" t="s">
        <v>74</v>
      </c>
      <c r="E102" s="12">
        <v>50</v>
      </c>
      <c r="F102" s="12">
        <v>5.48</v>
      </c>
      <c r="G102" s="13">
        <f>ROUND(E102*F102,2)</f>
        <v>274</v>
      </c>
    </row>
    <row r="103" spans="1:7" ht="112.5" x14ac:dyDescent="0.25">
      <c r="A103" s="14"/>
      <c r="B103" s="14"/>
      <c r="C103" s="14"/>
      <c r="D103" s="19" t="s">
        <v>75</v>
      </c>
      <c r="E103" s="14"/>
      <c r="F103" s="14"/>
      <c r="G103" s="14"/>
    </row>
    <row r="104" spans="1:7" ht="45" x14ac:dyDescent="0.25">
      <c r="A104" s="10" t="s">
        <v>76</v>
      </c>
      <c r="B104" s="11" t="s">
        <v>16</v>
      </c>
      <c r="C104" s="11" t="s">
        <v>40</v>
      </c>
      <c r="D104" s="19" t="s">
        <v>77</v>
      </c>
      <c r="E104" s="12">
        <v>100</v>
      </c>
      <c r="F104" s="12">
        <v>2.44</v>
      </c>
      <c r="G104" s="13">
        <f>ROUND(E104*F104,2)</f>
        <v>244</v>
      </c>
    </row>
    <row r="105" spans="1:7" ht="112.5" x14ac:dyDescent="0.25">
      <c r="A105" s="14"/>
      <c r="B105" s="14"/>
      <c r="C105" s="14"/>
      <c r="D105" s="19" t="s">
        <v>78</v>
      </c>
      <c r="E105" s="14"/>
      <c r="F105" s="14"/>
      <c r="G105" s="14"/>
    </row>
    <row r="106" spans="1:7" ht="33.75" x14ac:dyDescent="0.25">
      <c r="A106" s="10" t="s">
        <v>79</v>
      </c>
      <c r="B106" s="11" t="s">
        <v>16</v>
      </c>
      <c r="C106" s="11" t="s">
        <v>40</v>
      </c>
      <c r="D106" s="19" t="s">
        <v>80</v>
      </c>
      <c r="E106" s="12">
        <v>250</v>
      </c>
      <c r="F106" s="12">
        <v>2.9</v>
      </c>
      <c r="G106" s="13">
        <f>ROUND(E106*F106,2)</f>
        <v>725</v>
      </c>
    </row>
    <row r="107" spans="1:7" ht="33.75" x14ac:dyDescent="0.25">
      <c r="A107" s="14"/>
      <c r="B107" s="14"/>
      <c r="C107" s="14"/>
      <c r="D107" s="19" t="s">
        <v>81</v>
      </c>
      <c r="E107" s="14"/>
      <c r="F107" s="14"/>
      <c r="G107" s="14"/>
    </row>
    <row r="108" spans="1:7" x14ac:dyDescent="0.25">
      <c r="A108" s="14"/>
      <c r="B108" s="14"/>
      <c r="C108" s="14"/>
      <c r="D108" s="24" t="s">
        <v>127</v>
      </c>
      <c r="E108" s="12">
        <v>1</v>
      </c>
      <c r="F108" s="15">
        <f>G88+G90+G92+G94+G96+G98+G100+G102+G104+G106</f>
        <v>9733.4599999999991</v>
      </c>
      <c r="G108" s="15">
        <f>ROUND(E108*F108,2)</f>
        <v>9733.4599999999991</v>
      </c>
    </row>
    <row r="109" spans="1:7" ht="0.95" customHeight="1" x14ac:dyDescent="0.25">
      <c r="A109" s="16"/>
      <c r="B109" s="16"/>
      <c r="C109" s="16"/>
      <c r="D109" s="25"/>
      <c r="E109" s="16"/>
      <c r="F109" s="16"/>
      <c r="G109" s="16"/>
    </row>
    <row r="110" spans="1:7" x14ac:dyDescent="0.25">
      <c r="A110" s="14"/>
      <c r="B110" s="14"/>
      <c r="C110" s="14"/>
      <c r="D110" s="24" t="s">
        <v>128</v>
      </c>
      <c r="E110" s="17">
        <v>1</v>
      </c>
      <c r="F110" s="15">
        <f>G53+G87</f>
        <v>106147.94</v>
      </c>
      <c r="G110" s="15">
        <f>ROUND(E110*F110,2)</f>
        <v>106147.94</v>
      </c>
    </row>
    <row r="111" spans="1:7" ht="0.95" customHeight="1" x14ac:dyDescent="0.25">
      <c r="A111" s="16"/>
      <c r="B111" s="16"/>
      <c r="C111" s="16"/>
      <c r="D111" s="25"/>
      <c r="E111" s="16"/>
      <c r="F111" s="16"/>
      <c r="G111" s="16"/>
    </row>
    <row r="112" spans="1:7" x14ac:dyDescent="0.25">
      <c r="A112" s="5" t="s">
        <v>129</v>
      </c>
      <c r="B112" s="5" t="s">
        <v>10</v>
      </c>
      <c r="C112" s="5" t="s">
        <v>11</v>
      </c>
      <c r="D112" s="22" t="s">
        <v>130</v>
      </c>
      <c r="E112" s="6">
        <f>E135</f>
        <v>1</v>
      </c>
      <c r="F112" s="7">
        <f>F135</f>
        <v>34118.36</v>
      </c>
      <c r="G112" s="7">
        <f>G135</f>
        <v>34118.36</v>
      </c>
    </row>
    <row r="113" spans="1:7" x14ac:dyDescent="0.25">
      <c r="A113" s="10" t="s">
        <v>131</v>
      </c>
      <c r="B113" s="11" t="s">
        <v>16</v>
      </c>
      <c r="C113" s="11" t="s">
        <v>132</v>
      </c>
      <c r="D113" s="19" t="s">
        <v>133</v>
      </c>
      <c r="E113" s="12">
        <v>1</v>
      </c>
      <c r="F113" s="12">
        <v>900</v>
      </c>
      <c r="G113" s="13">
        <f>ROUND(E113*F113,2)</f>
        <v>900</v>
      </c>
    </row>
    <row r="114" spans="1:7" ht="112.5" x14ac:dyDescent="0.25">
      <c r="A114" s="14"/>
      <c r="B114" s="14"/>
      <c r="C114" s="14"/>
      <c r="D114" s="19" t="s">
        <v>134</v>
      </c>
      <c r="E114" s="14"/>
      <c r="F114" s="14"/>
      <c r="G114" s="14"/>
    </row>
    <row r="115" spans="1:7" x14ac:dyDescent="0.25">
      <c r="A115" s="10" t="s">
        <v>135</v>
      </c>
      <c r="B115" s="11" t="s">
        <v>16</v>
      </c>
      <c r="C115" s="11" t="s">
        <v>17</v>
      </c>
      <c r="D115" s="19" t="s">
        <v>136</v>
      </c>
      <c r="E115" s="12">
        <v>1</v>
      </c>
      <c r="F115" s="12">
        <v>2300</v>
      </c>
      <c r="G115" s="13">
        <f>ROUND(E115*F115,2)</f>
        <v>2300</v>
      </c>
    </row>
    <row r="116" spans="1:7" ht="33.75" x14ac:dyDescent="0.25">
      <c r="A116" s="14"/>
      <c r="B116" s="14"/>
      <c r="C116" s="14"/>
      <c r="D116" s="19" t="s">
        <v>137</v>
      </c>
      <c r="E116" s="14"/>
      <c r="F116" s="14"/>
      <c r="G116" s="14"/>
    </row>
    <row r="117" spans="1:7" x14ac:dyDescent="0.25">
      <c r="A117" s="10" t="s">
        <v>138</v>
      </c>
      <c r="B117" s="11" t="s">
        <v>16</v>
      </c>
      <c r="C117" s="11" t="s">
        <v>17</v>
      </c>
      <c r="D117" s="19" t="s">
        <v>139</v>
      </c>
      <c r="E117" s="12">
        <v>1</v>
      </c>
      <c r="F117" s="12">
        <v>1264.33</v>
      </c>
      <c r="G117" s="13">
        <f>ROUND(E117*F117,2)</f>
        <v>1264.33</v>
      </c>
    </row>
    <row r="118" spans="1:7" x14ac:dyDescent="0.25">
      <c r="A118" s="14"/>
      <c r="B118" s="14"/>
      <c r="C118" s="14"/>
      <c r="D118" s="19" t="s">
        <v>140</v>
      </c>
      <c r="E118" s="14"/>
      <c r="F118" s="14"/>
      <c r="G118" s="14"/>
    </row>
    <row r="119" spans="1:7" ht="22.5" x14ac:dyDescent="0.25">
      <c r="A119" s="10" t="s">
        <v>141</v>
      </c>
      <c r="B119" s="11" t="s">
        <v>16</v>
      </c>
      <c r="C119" s="11" t="s">
        <v>17</v>
      </c>
      <c r="D119" s="19" t="s">
        <v>142</v>
      </c>
      <c r="E119" s="12">
        <v>10</v>
      </c>
      <c r="F119" s="12">
        <v>202.29</v>
      </c>
      <c r="G119" s="13">
        <f>ROUND(E119*F119,2)</f>
        <v>2022.9</v>
      </c>
    </row>
    <row r="120" spans="1:7" ht="90" x14ac:dyDescent="0.25">
      <c r="A120" s="14"/>
      <c r="B120" s="14"/>
      <c r="C120" s="14"/>
      <c r="D120" s="19" t="s">
        <v>143</v>
      </c>
      <c r="E120" s="14"/>
      <c r="F120" s="14"/>
      <c r="G120" s="14"/>
    </row>
    <row r="121" spans="1:7" ht="22.5" x14ac:dyDescent="0.25">
      <c r="A121" s="10" t="s">
        <v>144</v>
      </c>
      <c r="B121" s="11" t="s">
        <v>16</v>
      </c>
      <c r="C121" s="11" t="s">
        <v>145</v>
      </c>
      <c r="D121" s="19" t="s">
        <v>146</v>
      </c>
      <c r="E121" s="12">
        <v>100</v>
      </c>
      <c r="F121" s="12">
        <v>4.07</v>
      </c>
      <c r="G121" s="13">
        <f>ROUND(E121*F121,2)</f>
        <v>407</v>
      </c>
    </row>
    <row r="122" spans="1:7" ht="45" x14ac:dyDescent="0.25">
      <c r="A122" s="14"/>
      <c r="B122" s="14"/>
      <c r="C122" s="14"/>
      <c r="D122" s="19" t="s">
        <v>147</v>
      </c>
      <c r="E122" s="14"/>
      <c r="F122" s="14"/>
      <c r="G122" s="14"/>
    </row>
    <row r="123" spans="1:7" x14ac:dyDescent="0.25">
      <c r="A123" s="10" t="s">
        <v>148</v>
      </c>
      <c r="B123" s="11" t="s">
        <v>16</v>
      </c>
      <c r="C123" s="11" t="s">
        <v>17</v>
      </c>
      <c r="D123" s="19" t="s">
        <v>149</v>
      </c>
      <c r="E123" s="12">
        <v>1</v>
      </c>
      <c r="F123" s="20">
        <v>10200</v>
      </c>
      <c r="G123" s="13">
        <f>ROUND(E123*F123,2)</f>
        <v>10200</v>
      </c>
    </row>
    <row r="124" spans="1:7" ht="56.25" x14ac:dyDescent="0.25">
      <c r="A124" s="14"/>
      <c r="B124" s="14"/>
      <c r="C124" s="14"/>
      <c r="D124" s="19" t="s">
        <v>150</v>
      </c>
      <c r="E124" s="14"/>
      <c r="F124" s="14"/>
      <c r="G124" s="14"/>
    </row>
    <row r="125" spans="1:7" ht="22.5" x14ac:dyDescent="0.25">
      <c r="A125" s="10" t="s">
        <v>151</v>
      </c>
      <c r="B125" s="11" t="s">
        <v>16</v>
      </c>
      <c r="C125" s="11" t="s">
        <v>17</v>
      </c>
      <c r="D125" s="19" t="s">
        <v>152</v>
      </c>
      <c r="E125" s="12">
        <v>1</v>
      </c>
      <c r="F125" s="20">
        <v>4582.47</v>
      </c>
      <c r="G125" s="13">
        <f>ROUND(E125*F125,2)</f>
        <v>4582.47</v>
      </c>
    </row>
    <row r="126" spans="1:7" ht="101.25" x14ac:dyDescent="0.25">
      <c r="A126" s="14"/>
      <c r="B126" s="14"/>
      <c r="C126" s="14"/>
      <c r="D126" s="19" t="s">
        <v>153</v>
      </c>
      <c r="E126" s="14"/>
      <c r="F126" s="14"/>
      <c r="G126" s="14"/>
    </row>
    <row r="127" spans="1:7" ht="22.5" x14ac:dyDescent="0.25">
      <c r="A127" s="10" t="s">
        <v>154</v>
      </c>
      <c r="B127" s="11" t="s">
        <v>16</v>
      </c>
      <c r="C127" s="11" t="s">
        <v>17</v>
      </c>
      <c r="D127" s="19" t="s">
        <v>155</v>
      </c>
      <c r="E127" s="12">
        <v>1</v>
      </c>
      <c r="F127" s="12">
        <v>6658.76</v>
      </c>
      <c r="G127" s="13">
        <f>ROUND(E127*F127,2)</f>
        <v>6658.76</v>
      </c>
    </row>
    <row r="128" spans="1:7" ht="213.75" x14ac:dyDescent="0.25">
      <c r="A128" s="14"/>
      <c r="B128" s="14"/>
      <c r="C128" s="14"/>
      <c r="D128" s="19" t="s">
        <v>156</v>
      </c>
      <c r="E128" s="14"/>
      <c r="F128" s="14"/>
      <c r="G128" s="14"/>
    </row>
    <row r="129" spans="1:7" ht="56.25" x14ac:dyDescent="0.25">
      <c r="A129" s="10" t="s">
        <v>157</v>
      </c>
      <c r="B129" s="11" t="s">
        <v>16</v>
      </c>
      <c r="C129" s="11" t="s">
        <v>145</v>
      </c>
      <c r="D129" s="19" t="s">
        <v>158</v>
      </c>
      <c r="E129" s="12">
        <v>100</v>
      </c>
      <c r="F129" s="12">
        <v>36.94</v>
      </c>
      <c r="G129" s="13">
        <f>ROUND(E129*F129,2)</f>
        <v>3694</v>
      </c>
    </row>
    <row r="130" spans="1:7" ht="191.25" x14ac:dyDescent="0.25">
      <c r="A130" s="14"/>
      <c r="B130" s="14"/>
      <c r="C130" s="14"/>
      <c r="D130" s="19" t="s">
        <v>159</v>
      </c>
      <c r="E130" s="14"/>
      <c r="F130" s="14"/>
      <c r="G130" s="14"/>
    </row>
    <row r="131" spans="1:7" ht="22.5" x14ac:dyDescent="0.25">
      <c r="A131" s="10" t="s">
        <v>160</v>
      </c>
      <c r="B131" s="11" t="s">
        <v>16</v>
      </c>
      <c r="C131" s="11" t="s">
        <v>145</v>
      </c>
      <c r="D131" s="19" t="s">
        <v>161</v>
      </c>
      <c r="E131" s="12">
        <v>210</v>
      </c>
      <c r="F131" s="12">
        <v>8.85</v>
      </c>
      <c r="G131" s="13">
        <f>ROUND(E131*F131,2)</f>
        <v>1858.5</v>
      </c>
    </row>
    <row r="132" spans="1:7" ht="33.75" x14ac:dyDescent="0.25">
      <c r="A132" s="14"/>
      <c r="B132" s="14"/>
      <c r="C132" s="14"/>
      <c r="D132" s="19" t="s">
        <v>162</v>
      </c>
      <c r="E132" s="14"/>
      <c r="F132" s="14"/>
      <c r="G132" s="14"/>
    </row>
    <row r="133" spans="1:7" ht="33.75" x14ac:dyDescent="0.25">
      <c r="A133" s="10" t="s">
        <v>163</v>
      </c>
      <c r="B133" s="11" t="s">
        <v>16</v>
      </c>
      <c r="C133" s="11" t="s">
        <v>47</v>
      </c>
      <c r="D133" s="19" t="s">
        <v>164</v>
      </c>
      <c r="E133" s="12">
        <v>120</v>
      </c>
      <c r="F133" s="12">
        <v>1.92</v>
      </c>
      <c r="G133" s="13">
        <f>ROUND(E133*F133,2)</f>
        <v>230.4</v>
      </c>
    </row>
    <row r="134" spans="1:7" ht="67.5" x14ac:dyDescent="0.25">
      <c r="A134" s="14"/>
      <c r="B134" s="14"/>
      <c r="C134" s="14"/>
      <c r="D134" s="19" t="s">
        <v>165</v>
      </c>
      <c r="E134" s="14"/>
      <c r="F134" s="14"/>
      <c r="G134" s="14"/>
    </row>
    <row r="135" spans="1:7" x14ac:dyDescent="0.25">
      <c r="A135" s="14"/>
      <c r="B135" s="14"/>
      <c r="C135" s="14"/>
      <c r="D135" s="24" t="s">
        <v>166</v>
      </c>
      <c r="E135" s="17">
        <v>1</v>
      </c>
      <c r="F135" s="15">
        <f>G113+G115+G117+G119+G121+G123+G125+G127+G129+G131+G133</f>
        <v>34118.36</v>
      </c>
      <c r="G135" s="15">
        <f>ROUND(E135*F135,2)</f>
        <v>34118.36</v>
      </c>
    </row>
    <row r="136" spans="1:7" ht="0.95" customHeight="1" x14ac:dyDescent="0.25">
      <c r="A136" s="16"/>
      <c r="B136" s="16"/>
      <c r="C136" s="16"/>
      <c r="D136" s="25"/>
      <c r="E136" s="16"/>
      <c r="F136" s="16"/>
      <c r="G136" s="16"/>
    </row>
    <row r="137" spans="1:7" x14ac:dyDescent="0.25">
      <c r="A137" s="14"/>
      <c r="B137" s="14"/>
      <c r="C137" s="14"/>
      <c r="D137" s="24" t="s">
        <v>167</v>
      </c>
      <c r="E137" s="17">
        <v>1</v>
      </c>
      <c r="F137" s="15">
        <f>G4+G52+G112</f>
        <v>239494.78</v>
      </c>
      <c r="G137" s="15">
        <f>ROUND(E137*F137,2)</f>
        <v>239494.78</v>
      </c>
    </row>
    <row r="138" spans="1:7" ht="0.95" customHeight="1" x14ac:dyDescent="0.25">
      <c r="A138" s="16"/>
      <c r="B138" s="16"/>
      <c r="C138" s="16"/>
      <c r="D138" s="25"/>
      <c r="E138" s="16"/>
      <c r="F138" s="16"/>
      <c r="G138" s="16"/>
    </row>
  </sheetData>
  <dataValidations count="1">
    <dataValidation type="list" allowBlank="1" showInputMessage="1" showErrorMessage="1" sqref="B4:B138" xr:uid="{FF3D7263-A884-43CE-82F6-EFB072058BB5}">
      <formula1>"Capítol,Partida,Ma d’obra,Maquinària,Material,Altres,Tasca,"</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aafd4001dbc8bc3ee855a654793cb6c1">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61608c6294c3746754baf861fa574777"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C80FB9-3C22-4855-9F9E-154C1036E19B}"/>
</file>

<file path=customXml/itemProps2.xml><?xml version="1.0" encoding="utf-8"?>
<ds:datastoreItem xmlns:ds="http://schemas.openxmlformats.org/officeDocument/2006/customXml" ds:itemID="{761CD2B7-CFFD-4B76-B13B-246BE076B52C}"/>
</file>

<file path=customXml/itemProps3.xml><?xml version="1.0" encoding="utf-8"?>
<ds:datastoreItem xmlns:ds="http://schemas.openxmlformats.org/officeDocument/2006/customXml" ds:itemID="{84ACEDFF-1E86-4D5B-BBAB-752A996BA9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 Albet</dc:creator>
  <cp:lastModifiedBy>Sergi Albet</cp:lastModifiedBy>
  <dcterms:created xsi:type="dcterms:W3CDTF">2025-10-13T07:22:32Z</dcterms:created>
  <dcterms:modified xsi:type="dcterms:W3CDTF">2025-10-13T07:23:48Z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ies>
</file>