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516 - Prod i col locació vinils i paper/Organs de Treball/"/>
    </mc:Choice>
  </mc:AlternateContent>
  <xr:revisionPtr revIDLastSave="15" documentId="13_ncr:1_{C8E27CF2-6F60-4279-A6EC-7A6090829427}" xr6:coauthVersionLast="47" xr6:coauthVersionMax="47" xr10:uidLastSave="{B1922EDA-3851-4B27-9875-0728BF557EFB}"/>
  <bookViews>
    <workbookView xWindow="-28920" yWindow="-4470" windowWidth="29040" windowHeight="15840" xr2:uid="{A7E8CCB3-4FB7-4102-B941-C51226937DE4}"/>
  </bookViews>
  <sheets>
    <sheet name="Lot 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F38" i="2"/>
  <c r="F35" i="2"/>
  <c r="J23" i="2"/>
  <c r="J38" i="2" s="1"/>
  <c r="F23" i="2"/>
  <c r="J21" i="2"/>
  <c r="J20" i="2"/>
  <c r="F21" i="2"/>
  <c r="F36" i="2" s="1"/>
  <c r="F20" i="2"/>
  <c r="L36" i="2" l="1"/>
  <c r="M8" i="2"/>
  <c r="M6" i="2"/>
  <c r="M5" i="2"/>
  <c r="K38" i="2"/>
  <c r="G38" i="2"/>
  <c r="L38" i="2" s="1"/>
  <c r="K36" i="2"/>
  <c r="G36" i="2"/>
  <c r="K35" i="2"/>
  <c r="G35" i="2"/>
  <c r="L35" i="2" s="1"/>
  <c r="K23" i="2"/>
  <c r="G23" i="2"/>
  <c r="L23" i="2" s="1"/>
  <c r="K21" i="2"/>
  <c r="G21" i="2"/>
  <c r="L21" i="2" s="1"/>
  <c r="K20" i="2"/>
  <c r="G20" i="2"/>
  <c r="L20" i="2" s="1"/>
  <c r="M20" i="2"/>
  <c r="K8" i="2"/>
  <c r="G8" i="2"/>
  <c r="L8" i="2" s="1"/>
  <c r="K6" i="2"/>
  <c r="G6" i="2"/>
  <c r="L6" i="2" s="1"/>
  <c r="K5" i="2"/>
  <c r="L5" i="2" s="1"/>
  <c r="G5" i="2"/>
  <c r="M38" i="2" l="1"/>
  <c r="M36" i="2"/>
  <c r="M21" i="2"/>
  <c r="M23" i="2"/>
  <c r="M9" i="2"/>
  <c r="M35" i="2"/>
  <c r="L9" i="2" l="1"/>
  <c r="L24" i="2"/>
  <c r="M24" i="2"/>
  <c r="L39" i="2"/>
  <c r="M39" i="2"/>
  <c r="D48" i="2" l="1"/>
</calcChain>
</file>

<file path=xl/sharedStrings.xml><?xml version="1.0" encoding="utf-8"?>
<sst xmlns="http://schemas.openxmlformats.org/spreadsheetml/2006/main" count="117" uniqueCount="58">
  <si>
    <t>Lot 4_ oferta econòmica col·locació, retirada a instal·lacions de TMB i fora d'elles</t>
  </si>
  <si>
    <t>Preu unitari per element. Només col·locació</t>
  </si>
  <si>
    <t>Preu total màxim TMB</t>
  </si>
  <si>
    <t>Accions de col·locació petites (d'1 a 10 elements)</t>
  </si>
  <si>
    <t>Accions de col·locació de volum mig (d'11 a 50  elements)</t>
  </si>
  <si>
    <t>Total oferta licitador</t>
  </si>
  <si>
    <t xml:space="preserve">Només col·locació </t>
  </si>
  <si>
    <t>Ref Mida</t>
  </si>
  <si>
    <t>estimació unitats petites i mitjanes a col·locar/ any</t>
  </si>
  <si>
    <t>Oferta licitador element</t>
  </si>
  <si>
    <t>Preu màxim unitari</t>
  </si>
  <si>
    <t xml:space="preserve">Total oferta licitador </t>
  </si>
  <si>
    <t>Preu màxim</t>
  </si>
  <si>
    <t>Total</t>
  </si>
  <si>
    <r>
      <rPr>
        <b/>
        <sz val="9"/>
        <color theme="1"/>
        <rFont val="Arial"/>
        <family val="2"/>
      </rPr>
      <t>Mida petita:</t>
    </r>
    <r>
      <rPr>
        <sz val="9"/>
        <color theme="1"/>
        <rFont val="Arial"/>
        <family val="2"/>
      </rPr>
      <t xml:space="preserve"> Elements fins a una mida de 1 m2.</t>
    </r>
  </si>
  <si>
    <t xml:space="preserve">Referències: adhesius, pòster, cartell A3, avís, plànol, monòlit, plafó premis, tiretes, caros, calques braille, codi línies, adhesiu DA, bandanes andana, bandes 
direccionals, làmina protecció d'andana… </t>
  </si>
  <si>
    <r>
      <rPr>
        <b/>
        <sz val="9"/>
        <color theme="1"/>
        <rFont val="Arial"/>
        <family val="2"/>
      </rPr>
      <t xml:space="preserve">Mida mitjana: </t>
    </r>
    <r>
      <rPr>
        <sz val="9"/>
        <color theme="1"/>
        <rFont val="Arial"/>
        <family val="2"/>
      </rPr>
      <t xml:space="preserve">Elements més grans que 1 m2 fins a una mida de 3 m2. </t>
    </r>
  </si>
  <si>
    <t>Referències: cobreix DA, tòtem, roll up, friso interior metro, vinil finestra metro, vinil finestra…</t>
  </si>
  <si>
    <r>
      <rPr>
        <b/>
        <sz val="9"/>
        <color theme="1"/>
        <rFont val="Arial"/>
        <family val="2"/>
      </rPr>
      <t xml:space="preserve">Mida gran: </t>
    </r>
    <r>
      <rPr>
        <sz val="9"/>
        <color theme="1"/>
        <rFont val="Arial"/>
        <family val="2"/>
      </rPr>
      <t>Elements a partir dels 3 m2</t>
    </r>
  </si>
  <si>
    <t>Referències: vinils passadissos, lones, …</t>
  </si>
  <si>
    <t>estimació m2 (elements gran format) a col·locar / any</t>
  </si>
  <si>
    <t>Oferta licitador m2</t>
  </si>
  <si>
    <t>Preu màxim m2</t>
  </si>
  <si>
    <t>*</t>
  </si>
  <si>
    <t>*Traslladar l'import total a l'annex A</t>
  </si>
  <si>
    <t>L'oferta en cas de la mida petita i la mida mitjana fa referència a preu unitari de cada element que es col·loca, tenint en compte la quantitat d'elements que es col·locaran a l'acció. L'element es pot col·locar a una única ubicació o a diferents ubicacions, sense que impliqui un sobre cost.</t>
  </si>
  <si>
    <t>En el cas de la mida gran , donat que la variació de mida pot ser molt diferent, el preu és en base m2</t>
  </si>
  <si>
    <t>Preu unitari per element. Només retirada</t>
  </si>
  <si>
    <t>Accions de retirada petites (d'1 a 10 elements)</t>
  </si>
  <si>
    <t>Accions de retirada de volum mig (d'11 a 50  elements)</t>
  </si>
  <si>
    <t>Només retirada</t>
  </si>
  <si>
    <t>estimació unitats petites i mitjanes a retirar/ any</t>
  </si>
  <si>
    <t>Referències: vinils passadissos, lones, etc</t>
  </si>
  <si>
    <t>estimació m2 (elements gran format) a retirar / any</t>
  </si>
  <si>
    <t>L'oferta en cas de la mida petita i la mida mitjana fa referència a preu unitari de cada element que es retira, tenint en compte la quantitat d'elements que es retiraran a l'acció. L'element es pot retirar a una única ubicació o a diferents ubicacions, sense que impliqui un sobre cost.</t>
  </si>
  <si>
    <t>Preu unitari per element retirat + element col·locat (no cal que sigui el mateix element) a la MATEIXA UBICACIÓ</t>
  </si>
  <si>
    <t>Retirada + col·locació a la mateixa acció</t>
  </si>
  <si>
    <t>Accions de col·locació/retirada petites (d'1 a 10 elements)</t>
  </si>
  <si>
    <t>Accions de col·locació/retirada de volum moderat (d'11 a 50  elements)</t>
  </si>
  <si>
    <t>Es sol·licita que a una mateixa ubicació i dia es retirin elements i es col·loquin, sense que siguin necessariament els mateixos</t>
  </si>
  <si>
    <r>
      <rPr>
        <b/>
        <sz val="9"/>
        <color theme="1"/>
        <rFont val="Arial"/>
        <family val="2"/>
      </rPr>
      <t xml:space="preserve">Mida mitjana: </t>
    </r>
    <r>
      <rPr>
        <sz val="9"/>
        <color theme="1"/>
        <rFont val="Arial"/>
        <family val="2"/>
      </rPr>
      <t xml:space="preserve">Elements més grans que 1m2 fins a una mida de 3m2. </t>
    </r>
  </si>
  <si>
    <t>*Total oferta licitador lot 4 a incloure en el Annex A</t>
  </si>
  <si>
    <t>Total preu estimat màxim TMB:</t>
  </si>
  <si>
    <t>Notes lot 4:</t>
  </si>
  <si>
    <t>1.</t>
  </si>
  <si>
    <t>És imprescindible que durant la vigència del contracte es doni compliment a tots els requisits indicats a la normativa de producció de vinil així com altres requeriments indicats a aquest acord marc, pel que s'ha d'incloure al preu ofertat</t>
  </si>
  <si>
    <t>2.</t>
  </si>
  <si>
    <t>El licitador haurà de treballar a les instal·lacions de TMB o fora d'elles sense que això suposi un cost extra per a TMB ni una variació del tarifari</t>
  </si>
  <si>
    <t>3.</t>
  </si>
  <si>
    <t>Aplicació a RETIRADA + COL·LOCACIÓ Ubicació és: una estació de metro/una parada de bus/ una Cotxera de Bus/un taller de metro/o un espai exterior que tingui una única adreça. En el cas que hi hagi qualsevol dubte, TMB determinarà si es considera una mateixa ubiciació o no.</t>
  </si>
  <si>
    <t>4.</t>
  </si>
  <si>
    <t>Els preu no tenen IVA</t>
  </si>
  <si>
    <t>5.</t>
  </si>
  <si>
    <t>Els elements s'ha de col·locari o retirar a les ubicacions que determini TMB, i l'adjudicatàri haurà d'acomplir els requisits necessaris de PRL que es determinen a l'acord marc</t>
  </si>
  <si>
    <t>6.</t>
  </si>
  <si>
    <t>Les unitats estimades fan referència a una estimació, sense cap compromís per part de TMB a contractar-ho. Aquesta estimació pot correspondre a diferents peticions, és a dir, no a una única petició</t>
  </si>
  <si>
    <t xml:space="preserve"> s’aplicarà la tarifa de col·locació i la tarifa de retirada per separat, sense considerar-ho com una actuació conjunta </t>
  </si>
  <si>
    <t>El preu unitari d'aquesta taula és el resultat d'aplicar el preu de col·locació i retirada a la mateixa ubicació/ dia d'elements de la mateixa mida (exemple peti-petit, fomat mig i mig i format gran i gran). En cas que no coincideixin ni la mida de l’element ni el dia de col·locació i retirada,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</si>
</sst>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\ &quot;€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2" fontId="2" fillId="0" borderId="19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2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8" fontId="6" fillId="0" borderId="26" xfId="0" applyNumberFormat="1" applyFont="1" applyBorder="1" applyAlignment="1">
      <alignment horizontal="center" vertical="center" wrapText="1"/>
    </xf>
    <xf numFmtId="8" fontId="5" fillId="0" borderId="25" xfId="0" applyNumberFormat="1" applyFont="1" applyBorder="1" applyAlignment="1">
      <alignment horizontal="center" vertical="center" wrapText="1"/>
    </xf>
    <xf numFmtId="8" fontId="5" fillId="0" borderId="27" xfId="0" applyNumberFormat="1" applyFont="1" applyBorder="1" applyAlignment="1">
      <alignment horizontal="center" vertical="center" wrapText="1"/>
    </xf>
    <xf numFmtId="8" fontId="3" fillId="2" borderId="21" xfId="0" applyNumberFormat="1" applyFont="1" applyFill="1" applyBorder="1"/>
    <xf numFmtId="8" fontId="2" fillId="0" borderId="0" xfId="0" applyNumberFormat="1" applyFont="1"/>
    <xf numFmtId="164" fontId="3" fillId="2" borderId="2" xfId="0" applyNumberFormat="1" applyFont="1" applyFill="1" applyBorder="1" applyAlignment="1">
      <alignment vertical="center" wrapText="1"/>
    </xf>
    <xf numFmtId="8" fontId="2" fillId="2" borderId="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8" fontId="5" fillId="4" borderId="1" xfId="0" applyNumberFormat="1" applyFont="1" applyFill="1" applyBorder="1" applyAlignment="1">
      <alignment horizontal="center" vertical="center" wrapText="1"/>
    </xf>
    <xf numFmtId="8" fontId="4" fillId="4" borderId="1" xfId="0" applyNumberFormat="1" applyFont="1" applyFill="1" applyBorder="1" applyAlignment="1">
      <alignment horizontal="center" vertical="center" wrapText="1"/>
    </xf>
    <xf numFmtId="8" fontId="5" fillId="4" borderId="26" xfId="0" applyNumberFormat="1" applyFont="1" applyFill="1" applyBorder="1" applyAlignment="1">
      <alignment horizontal="center" vertical="center" wrapText="1"/>
    </xf>
    <xf numFmtId="8" fontId="2" fillId="5" borderId="20" xfId="0" applyNumberFormat="1" applyFont="1" applyFill="1" applyBorder="1" applyAlignment="1">
      <alignment horizontal="center" vertical="center" wrapText="1"/>
    </xf>
    <xf numFmtId="8" fontId="3" fillId="0" borderId="0" xfId="0" applyNumberFormat="1" applyFont="1"/>
    <xf numFmtId="0" fontId="7" fillId="0" borderId="0" xfId="0" applyFont="1" applyAlignment="1">
      <alignment horizontal="right"/>
    </xf>
    <xf numFmtId="8" fontId="1" fillId="4" borderId="21" xfId="0" applyNumberFormat="1" applyFont="1" applyFill="1" applyBorder="1"/>
    <xf numFmtId="8" fontId="2" fillId="2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 wrapText="1"/>
    </xf>
    <xf numFmtId="0" fontId="1" fillId="3" borderId="2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77B5-3C5D-46DA-AD36-B7102BD82CEC}">
  <sheetPr>
    <pageSetUpPr fitToPage="1"/>
  </sheetPr>
  <dimension ref="A1:M55"/>
  <sheetViews>
    <sheetView showGridLines="0" tabSelected="1" topLeftCell="A31" zoomScaleNormal="100" workbookViewId="0">
      <selection activeCell="O36" sqref="O36"/>
    </sheetView>
  </sheetViews>
  <sheetFormatPr baseColWidth="10" defaultColWidth="11.42578125" defaultRowHeight="12" x14ac:dyDescent="0.2"/>
  <cols>
    <col min="1" max="1" width="5.140625" style="6" customWidth="1"/>
    <col min="2" max="2" width="18.42578125" style="6" customWidth="1"/>
    <col min="3" max="3" width="36.28515625" style="6" customWidth="1"/>
    <col min="4" max="4" width="21.85546875" style="6" customWidth="1"/>
    <col min="5" max="7" width="11.42578125" style="6"/>
    <col min="8" max="8" width="28" style="6" customWidth="1"/>
    <col min="9" max="11" width="11.42578125" style="6"/>
    <col min="12" max="12" width="18.5703125" style="6" customWidth="1"/>
    <col min="13" max="13" width="21.28515625" style="6" bestFit="1" customWidth="1"/>
    <col min="14" max="15" width="11.42578125" style="6"/>
    <col min="16" max="16" width="52.28515625" style="6" customWidth="1"/>
    <col min="17" max="17" width="24.28515625" style="6" customWidth="1"/>
    <col min="18" max="18" width="22.85546875" style="6" customWidth="1"/>
    <col min="19" max="16384" width="11.42578125" style="6"/>
  </cols>
  <sheetData>
    <row r="1" spans="2:13" ht="12.75" thickBot="1" x14ac:dyDescent="0.25">
      <c r="B1" s="7" t="s">
        <v>0</v>
      </c>
      <c r="D1" s="2"/>
    </row>
    <row r="2" spans="2:13" ht="12.75" customHeight="1" thickBot="1" x14ac:dyDescent="0.25">
      <c r="D2" s="50" t="s">
        <v>1</v>
      </c>
      <c r="E2" s="51"/>
      <c r="F2" s="51"/>
      <c r="G2" s="51"/>
      <c r="H2" s="51"/>
      <c r="I2" s="51"/>
      <c r="J2" s="51"/>
      <c r="K2" s="51"/>
      <c r="L2" s="52"/>
      <c r="M2" s="55" t="s">
        <v>2</v>
      </c>
    </row>
    <row r="3" spans="2:13" ht="33" customHeight="1" thickBot="1" x14ac:dyDescent="0.25">
      <c r="D3" s="58" t="s">
        <v>3</v>
      </c>
      <c r="E3" s="59"/>
      <c r="F3" s="59"/>
      <c r="G3" s="59"/>
      <c r="H3" s="58" t="s">
        <v>4</v>
      </c>
      <c r="I3" s="59"/>
      <c r="J3" s="59"/>
      <c r="K3" s="60"/>
      <c r="L3" s="61" t="s">
        <v>5</v>
      </c>
      <c r="M3" s="56"/>
    </row>
    <row r="4" spans="2:13" ht="36.75" thickBot="1" x14ac:dyDescent="0.25">
      <c r="B4" s="8" t="s">
        <v>6</v>
      </c>
      <c r="C4" s="9" t="s">
        <v>7</v>
      </c>
      <c r="D4" s="10" t="s">
        <v>8</v>
      </c>
      <c r="E4" s="32" t="s">
        <v>9</v>
      </c>
      <c r="F4" s="11" t="s">
        <v>10</v>
      </c>
      <c r="G4" s="12" t="s">
        <v>11</v>
      </c>
      <c r="H4" s="10" t="s">
        <v>8</v>
      </c>
      <c r="I4" s="32" t="s">
        <v>9</v>
      </c>
      <c r="J4" s="13" t="s">
        <v>12</v>
      </c>
      <c r="K4" s="14" t="s">
        <v>13</v>
      </c>
      <c r="L4" s="62"/>
      <c r="M4" s="57"/>
    </row>
    <row r="5" spans="2:13" ht="79.5" customHeight="1" thickBot="1" x14ac:dyDescent="0.25">
      <c r="B5" s="15" t="s">
        <v>14</v>
      </c>
      <c r="C5" s="16" t="s">
        <v>15</v>
      </c>
      <c r="D5" s="17">
        <v>200</v>
      </c>
      <c r="E5" s="33"/>
      <c r="F5" s="18">
        <v>27</v>
      </c>
      <c r="G5" s="19">
        <f>D5*E5</f>
        <v>0</v>
      </c>
      <c r="H5" s="17">
        <v>250</v>
      </c>
      <c r="I5" s="35"/>
      <c r="J5" s="18">
        <v>25</v>
      </c>
      <c r="K5" s="20">
        <f>H5*I5</f>
        <v>0</v>
      </c>
      <c r="L5" s="38">
        <f>G5+K5</f>
        <v>0</v>
      </c>
      <c r="M5" s="21">
        <f>+(D5*F5)+(H5*J5)</f>
        <v>11650</v>
      </c>
    </row>
    <row r="6" spans="2:13" ht="48.75" thickBot="1" x14ac:dyDescent="0.25">
      <c r="B6" s="15" t="s">
        <v>16</v>
      </c>
      <c r="C6" s="16" t="s">
        <v>17</v>
      </c>
      <c r="D6" s="17">
        <v>200</v>
      </c>
      <c r="E6" s="33"/>
      <c r="F6" s="18">
        <v>29</v>
      </c>
      <c r="G6" s="19">
        <f>D6*E6</f>
        <v>0</v>
      </c>
      <c r="H6" s="17">
        <v>250</v>
      </c>
      <c r="I6" s="35"/>
      <c r="J6" s="18">
        <v>27</v>
      </c>
      <c r="K6" s="20">
        <f>H6*I6</f>
        <v>0</v>
      </c>
      <c r="L6" s="38">
        <f>G6+K6</f>
        <v>0</v>
      </c>
      <c r="M6" s="21">
        <f>+(D6*F6)+(H6*J6)</f>
        <v>12550</v>
      </c>
    </row>
    <row r="7" spans="2:13" ht="36.75" thickBot="1" x14ac:dyDescent="0.25">
      <c r="B7" s="44" t="s">
        <v>18</v>
      </c>
      <c r="C7" s="46" t="s">
        <v>19</v>
      </c>
      <c r="D7" s="22" t="s">
        <v>20</v>
      </c>
      <c r="E7" s="32" t="s">
        <v>21</v>
      </c>
      <c r="F7" s="11" t="s">
        <v>22</v>
      </c>
      <c r="G7" s="12" t="s">
        <v>13</v>
      </c>
      <c r="H7" s="22" t="s">
        <v>20</v>
      </c>
      <c r="I7" s="36" t="s">
        <v>21</v>
      </c>
      <c r="J7" s="11" t="s">
        <v>22</v>
      </c>
      <c r="K7" s="23" t="s">
        <v>13</v>
      </c>
      <c r="L7" s="42"/>
      <c r="M7" s="31"/>
    </row>
    <row r="8" spans="2:13" ht="45" customHeight="1" thickBot="1" x14ac:dyDescent="0.25">
      <c r="B8" s="45"/>
      <c r="C8" s="47"/>
      <c r="D8" s="24">
        <v>300</v>
      </c>
      <c r="E8" s="34"/>
      <c r="F8" s="25">
        <v>10</v>
      </c>
      <c r="G8" s="26">
        <f>D8*E8</f>
        <v>0</v>
      </c>
      <c r="H8" s="24">
        <v>400</v>
      </c>
      <c r="I8" s="37"/>
      <c r="J8" s="25">
        <v>9</v>
      </c>
      <c r="K8" s="27">
        <f>H8*I8</f>
        <v>0</v>
      </c>
      <c r="L8" s="38">
        <f>G8+K8</f>
        <v>0</v>
      </c>
      <c r="M8" s="21">
        <f>+(D8*F8)+(H8*J8)</f>
        <v>6600</v>
      </c>
    </row>
    <row r="9" spans="2:13" ht="15.75" thickBot="1" x14ac:dyDescent="0.25">
      <c r="D9" s="2"/>
      <c r="K9" s="40" t="s">
        <v>23</v>
      </c>
      <c r="L9" s="41">
        <f>SUM(L5:L8)</f>
        <v>0</v>
      </c>
      <c r="M9" s="28">
        <f>SUM(M5:M8)</f>
        <v>30800</v>
      </c>
    </row>
    <row r="10" spans="2:13" x14ac:dyDescent="0.2">
      <c r="D10" s="2"/>
      <c r="K10" s="7" t="s">
        <v>24</v>
      </c>
      <c r="L10" s="29"/>
      <c r="M10" s="39"/>
    </row>
    <row r="11" spans="2:13" x14ac:dyDescent="0.2">
      <c r="D11" s="2"/>
      <c r="L11" s="29"/>
      <c r="M11" s="39"/>
    </row>
    <row r="12" spans="2:13" x14ac:dyDescent="0.2">
      <c r="D12" s="2"/>
      <c r="L12" s="29"/>
      <c r="M12" s="39"/>
    </row>
    <row r="13" spans="2:13" x14ac:dyDescent="0.2">
      <c r="D13" s="2"/>
      <c r="L13" s="29"/>
      <c r="M13" s="39"/>
    </row>
    <row r="14" spans="2:13" x14ac:dyDescent="0.2">
      <c r="B14" s="1" t="s">
        <v>25</v>
      </c>
      <c r="D14" s="2"/>
      <c r="M14" s="1"/>
    </row>
    <row r="15" spans="2:13" ht="17.25" customHeight="1" x14ac:dyDescent="0.2">
      <c r="B15" s="6" t="s">
        <v>26</v>
      </c>
      <c r="D15" s="2"/>
      <c r="G15" s="29"/>
      <c r="M15" s="1"/>
    </row>
    <row r="16" spans="2:13" ht="17.25" customHeight="1" thickBot="1" x14ac:dyDescent="0.25">
      <c r="D16" s="2"/>
      <c r="M16" s="1"/>
    </row>
    <row r="17" spans="2:13" ht="17.25" customHeight="1" thickBot="1" x14ac:dyDescent="0.25">
      <c r="D17" s="50" t="s">
        <v>27</v>
      </c>
      <c r="E17" s="51"/>
      <c r="F17" s="51"/>
      <c r="G17" s="51"/>
      <c r="H17" s="51"/>
      <c r="I17" s="51"/>
      <c r="J17" s="51"/>
      <c r="K17" s="51"/>
      <c r="L17" s="52"/>
      <c r="M17" s="55" t="s">
        <v>2</v>
      </c>
    </row>
    <row r="18" spans="2:13" ht="60.75" customHeight="1" thickBot="1" x14ac:dyDescent="0.25">
      <c r="D18" s="58" t="s">
        <v>28</v>
      </c>
      <c r="E18" s="59"/>
      <c r="F18" s="59"/>
      <c r="G18" s="60"/>
      <c r="H18" s="58" t="s">
        <v>29</v>
      </c>
      <c r="I18" s="59"/>
      <c r="J18" s="59"/>
      <c r="K18" s="60"/>
      <c r="L18" s="61" t="s">
        <v>5</v>
      </c>
      <c r="M18" s="56"/>
    </row>
    <row r="19" spans="2:13" ht="45" customHeight="1" thickBot="1" x14ac:dyDescent="0.25">
      <c r="B19" s="8" t="s">
        <v>30</v>
      </c>
      <c r="C19" s="9" t="s">
        <v>7</v>
      </c>
      <c r="D19" s="10" t="s">
        <v>31</v>
      </c>
      <c r="E19" s="32" t="s">
        <v>9</v>
      </c>
      <c r="F19" s="11" t="s">
        <v>10</v>
      </c>
      <c r="G19" s="23" t="s">
        <v>11</v>
      </c>
      <c r="H19" s="10" t="s">
        <v>31</v>
      </c>
      <c r="I19" s="32" t="s">
        <v>9</v>
      </c>
      <c r="J19" s="13" t="s">
        <v>12</v>
      </c>
      <c r="K19" s="14" t="s">
        <v>13</v>
      </c>
      <c r="L19" s="62"/>
      <c r="M19" s="57"/>
    </row>
    <row r="20" spans="2:13" ht="75" customHeight="1" thickBot="1" x14ac:dyDescent="0.25">
      <c r="B20" s="15" t="s">
        <v>14</v>
      </c>
      <c r="C20" s="16" t="s">
        <v>15</v>
      </c>
      <c r="D20" s="17">
        <v>75</v>
      </c>
      <c r="E20" s="33"/>
      <c r="F20" s="18">
        <f>F5-(0.15*F5)</f>
        <v>22.95</v>
      </c>
      <c r="G20" s="20">
        <f>D20*E20</f>
        <v>0</v>
      </c>
      <c r="H20" s="17">
        <v>75</v>
      </c>
      <c r="I20" s="35"/>
      <c r="J20" s="18">
        <f>J5-(0.15*J5)</f>
        <v>21.25</v>
      </c>
      <c r="K20" s="20">
        <f>H20*I20</f>
        <v>0</v>
      </c>
      <c r="L20" s="38">
        <f t="shared" ref="L20:L21" si="0">G20+K20</f>
        <v>0</v>
      </c>
      <c r="M20" s="21">
        <f>+(D20*F20)+(H20*J20)</f>
        <v>3315</v>
      </c>
    </row>
    <row r="21" spans="2:13" ht="64.5" customHeight="1" thickBot="1" x14ac:dyDescent="0.25">
      <c r="B21" s="15" t="s">
        <v>16</v>
      </c>
      <c r="C21" s="16" t="s">
        <v>17</v>
      </c>
      <c r="D21" s="17">
        <v>75</v>
      </c>
      <c r="E21" s="33"/>
      <c r="F21" s="18">
        <f>F6-(0.15*F6)</f>
        <v>24.65</v>
      </c>
      <c r="G21" s="20">
        <f>D21*E21</f>
        <v>0</v>
      </c>
      <c r="H21" s="17">
        <v>75</v>
      </c>
      <c r="I21" s="35"/>
      <c r="J21" s="18">
        <f>J6-(0.15*J6)</f>
        <v>22.95</v>
      </c>
      <c r="K21" s="20">
        <f>H21*I21</f>
        <v>0</v>
      </c>
      <c r="L21" s="38">
        <f t="shared" si="0"/>
        <v>0</v>
      </c>
      <c r="M21" s="21">
        <f>+(D21*F21)+(H21*J21)</f>
        <v>3570</v>
      </c>
    </row>
    <row r="22" spans="2:13" ht="48" customHeight="1" thickBot="1" x14ac:dyDescent="0.25">
      <c r="B22" s="44" t="s">
        <v>18</v>
      </c>
      <c r="C22" s="46" t="s">
        <v>32</v>
      </c>
      <c r="D22" s="22" t="s">
        <v>33</v>
      </c>
      <c r="E22" s="32" t="s">
        <v>21</v>
      </c>
      <c r="F22" s="11" t="s">
        <v>22</v>
      </c>
      <c r="G22" s="23" t="s">
        <v>13</v>
      </c>
      <c r="H22" s="22" t="s">
        <v>33</v>
      </c>
      <c r="I22" s="36" t="s">
        <v>21</v>
      </c>
      <c r="J22" s="11" t="s">
        <v>22</v>
      </c>
      <c r="K22" s="23" t="s">
        <v>13</v>
      </c>
      <c r="L22" s="42"/>
      <c r="M22" s="31"/>
    </row>
    <row r="23" spans="2:13" ht="51" customHeight="1" thickBot="1" x14ac:dyDescent="0.25">
      <c r="B23" s="45"/>
      <c r="C23" s="47"/>
      <c r="D23" s="24">
        <v>180</v>
      </c>
      <c r="E23" s="34"/>
      <c r="F23" s="18">
        <f>F8-(0.15*F8)</f>
        <v>8.5</v>
      </c>
      <c r="G23" s="27">
        <f>D23*E23</f>
        <v>0</v>
      </c>
      <c r="H23" s="24">
        <v>300</v>
      </c>
      <c r="I23" s="37"/>
      <c r="J23" s="18">
        <f>J8-(0.15*J8)</f>
        <v>7.65</v>
      </c>
      <c r="K23" s="27">
        <f>H23*I23</f>
        <v>0</v>
      </c>
      <c r="L23" s="38">
        <f>G23+K23</f>
        <v>0</v>
      </c>
      <c r="M23" s="21">
        <f>+(D23*F23)+(H23*J23)</f>
        <v>3825</v>
      </c>
    </row>
    <row r="24" spans="2:13" ht="17.25" customHeight="1" thickBot="1" x14ac:dyDescent="0.25">
      <c r="D24" s="2"/>
      <c r="K24" s="40" t="s">
        <v>23</v>
      </c>
      <c r="L24" s="41">
        <f>SUM(L20:L23)</f>
        <v>0</v>
      </c>
      <c r="M24" s="28">
        <f>SUM(M20:M23)</f>
        <v>10710</v>
      </c>
    </row>
    <row r="25" spans="2:13" ht="17.25" customHeight="1" x14ac:dyDescent="0.2">
      <c r="D25" s="2"/>
      <c r="K25" s="7" t="s">
        <v>24</v>
      </c>
      <c r="L25" s="29"/>
      <c r="M25" s="39"/>
    </row>
    <row r="26" spans="2:13" ht="17.25" customHeight="1" x14ac:dyDescent="0.2">
      <c r="D26" s="2"/>
      <c r="L26" s="29"/>
      <c r="M26" s="39"/>
    </row>
    <row r="27" spans="2:13" ht="17.25" customHeight="1" x14ac:dyDescent="0.2">
      <c r="D27" s="2"/>
      <c r="L27" s="29"/>
      <c r="M27" s="39"/>
    </row>
    <row r="28" spans="2:13" ht="17.25" customHeight="1" x14ac:dyDescent="0.2">
      <c r="D28" s="2"/>
      <c r="L28" s="29"/>
      <c r="M28" s="39"/>
    </row>
    <row r="29" spans="2:13" ht="17.25" customHeight="1" x14ac:dyDescent="0.2">
      <c r="B29" s="1" t="s">
        <v>34</v>
      </c>
      <c r="D29" s="2"/>
      <c r="L29" s="29"/>
      <c r="M29" s="1"/>
    </row>
    <row r="30" spans="2:13" ht="17.25" customHeight="1" x14ac:dyDescent="0.2">
      <c r="B30" s="6" t="s">
        <v>26</v>
      </c>
      <c r="D30" s="2"/>
      <c r="M30" s="1"/>
    </row>
    <row r="31" spans="2:13" ht="17.25" customHeight="1" thickBot="1" x14ac:dyDescent="0.25">
      <c r="D31" s="2"/>
      <c r="M31" s="1"/>
    </row>
    <row r="32" spans="2:13" ht="17.25" customHeight="1" thickBot="1" x14ac:dyDescent="0.25">
      <c r="D32" s="50" t="s">
        <v>35</v>
      </c>
      <c r="E32" s="51"/>
      <c r="F32" s="51"/>
      <c r="G32" s="51"/>
      <c r="H32" s="51"/>
      <c r="I32" s="51"/>
      <c r="J32" s="51"/>
      <c r="K32" s="51"/>
      <c r="L32" s="52"/>
      <c r="M32" s="55" t="s">
        <v>2</v>
      </c>
    </row>
    <row r="33" spans="2:13" ht="41.25" customHeight="1" x14ac:dyDescent="0.2">
      <c r="B33" s="8" t="s">
        <v>36</v>
      </c>
      <c r="C33" s="9" t="s">
        <v>7</v>
      </c>
      <c r="D33" s="58" t="s">
        <v>37</v>
      </c>
      <c r="E33" s="59"/>
      <c r="F33" s="59"/>
      <c r="G33" s="60"/>
      <c r="H33" s="58" t="s">
        <v>38</v>
      </c>
      <c r="I33" s="59"/>
      <c r="J33" s="59"/>
      <c r="K33" s="60"/>
      <c r="L33" s="61" t="s">
        <v>5</v>
      </c>
      <c r="M33" s="56"/>
    </row>
    <row r="34" spans="2:13" ht="36.75" thickBot="1" x14ac:dyDescent="0.25">
      <c r="B34" s="53" t="s">
        <v>39</v>
      </c>
      <c r="C34" s="54"/>
      <c r="D34" s="10" t="s">
        <v>31</v>
      </c>
      <c r="E34" s="32" t="s">
        <v>9</v>
      </c>
      <c r="F34" s="11" t="s">
        <v>10</v>
      </c>
      <c r="G34" s="23" t="s">
        <v>11</v>
      </c>
      <c r="H34" s="10" t="s">
        <v>31</v>
      </c>
      <c r="I34" s="32" t="s">
        <v>9</v>
      </c>
      <c r="J34" s="13" t="s">
        <v>12</v>
      </c>
      <c r="K34" s="14" t="s">
        <v>13</v>
      </c>
      <c r="L34" s="62"/>
      <c r="M34" s="57"/>
    </row>
    <row r="35" spans="2:13" ht="73.5" customHeight="1" thickBot="1" x14ac:dyDescent="0.25">
      <c r="B35" s="15" t="s">
        <v>14</v>
      </c>
      <c r="C35" s="16" t="s">
        <v>15</v>
      </c>
      <c r="D35" s="17">
        <v>150</v>
      </c>
      <c r="E35" s="33"/>
      <c r="F35" s="18">
        <f>F5+F20-(0.2*(F5+F20))</f>
        <v>39.96</v>
      </c>
      <c r="G35" s="20">
        <f>D35*E35</f>
        <v>0</v>
      </c>
      <c r="H35" s="17">
        <v>300</v>
      </c>
      <c r="I35" s="35"/>
      <c r="J35" s="18">
        <f>J5+J20-(0.2*(J5+J20))</f>
        <v>37</v>
      </c>
      <c r="K35" s="20">
        <f>H35*I35</f>
        <v>0</v>
      </c>
      <c r="L35" s="38">
        <f t="shared" ref="L35:L36" si="1">G35+K35</f>
        <v>0</v>
      </c>
      <c r="M35" s="21">
        <f>+(D35*F35)+(H35*J35)</f>
        <v>17094</v>
      </c>
    </row>
    <row r="36" spans="2:13" ht="67.5" customHeight="1" thickBot="1" x14ac:dyDescent="0.25">
      <c r="B36" s="15" t="s">
        <v>40</v>
      </c>
      <c r="C36" s="16" t="s">
        <v>17</v>
      </c>
      <c r="D36" s="17">
        <v>150</v>
      </c>
      <c r="E36" s="33"/>
      <c r="F36" s="18">
        <f>F6+F21-(0.2*(F6+F21))</f>
        <v>42.92</v>
      </c>
      <c r="G36" s="20">
        <f>D36*E36</f>
        <v>0</v>
      </c>
      <c r="H36" s="17">
        <v>300</v>
      </c>
      <c r="I36" s="35"/>
      <c r="J36" s="18">
        <f>J6+J21-(0.2*(J6+J21))</f>
        <v>39.96</v>
      </c>
      <c r="K36" s="20">
        <f>H36*I36</f>
        <v>0</v>
      </c>
      <c r="L36" s="38">
        <f t="shared" si="1"/>
        <v>0</v>
      </c>
      <c r="M36" s="21">
        <f>+(D36*F36)+(H36*J36)</f>
        <v>18426</v>
      </c>
    </row>
    <row r="37" spans="2:13" ht="45.75" customHeight="1" thickBot="1" x14ac:dyDescent="0.25">
      <c r="B37" s="44" t="s">
        <v>18</v>
      </c>
      <c r="C37" s="46" t="s">
        <v>32</v>
      </c>
      <c r="D37" s="22" t="s">
        <v>33</v>
      </c>
      <c r="E37" s="32" t="s">
        <v>21</v>
      </c>
      <c r="F37" s="11" t="s">
        <v>22</v>
      </c>
      <c r="G37" s="23" t="s">
        <v>13</v>
      </c>
      <c r="H37" s="22" t="s">
        <v>33</v>
      </c>
      <c r="I37" s="36" t="s">
        <v>21</v>
      </c>
      <c r="J37" s="11" t="s">
        <v>22</v>
      </c>
      <c r="K37" s="23" t="s">
        <v>13</v>
      </c>
      <c r="L37" s="42"/>
      <c r="M37" s="31"/>
    </row>
    <row r="38" spans="2:13" ht="68.25" customHeight="1" thickBot="1" x14ac:dyDescent="0.25">
      <c r="B38" s="45"/>
      <c r="C38" s="47"/>
      <c r="D38" s="24">
        <v>100</v>
      </c>
      <c r="E38" s="34"/>
      <c r="F38" s="18">
        <f>F8+F23-(0.2*(F8+F23))</f>
        <v>14.8</v>
      </c>
      <c r="G38" s="27">
        <f>D38*E38</f>
        <v>0</v>
      </c>
      <c r="H38" s="24">
        <v>300</v>
      </c>
      <c r="I38" s="37"/>
      <c r="J38" s="18">
        <f>J8+J23-(0.2*(J8+J23))</f>
        <v>13.319999999999999</v>
      </c>
      <c r="K38" s="27">
        <f>H38*I38</f>
        <v>0</v>
      </c>
      <c r="L38" s="38">
        <f>G38+K38</f>
        <v>0</v>
      </c>
      <c r="M38" s="21">
        <f>+(D38*F38)+(H38*J38)</f>
        <v>5476</v>
      </c>
    </row>
    <row r="39" spans="2:13" ht="15" customHeight="1" thickBot="1" x14ac:dyDescent="0.25">
      <c r="D39" s="2"/>
      <c r="K39" s="40" t="s">
        <v>23</v>
      </c>
      <c r="L39" s="41">
        <f>SUM(L35:L38)</f>
        <v>0</v>
      </c>
      <c r="M39" s="28">
        <f>SUM(M35:M38)</f>
        <v>40996</v>
      </c>
    </row>
    <row r="40" spans="2:13" ht="15" customHeight="1" x14ac:dyDescent="0.2">
      <c r="D40" s="2"/>
      <c r="L40" s="43" t="s">
        <v>41</v>
      </c>
      <c r="M40" s="39"/>
    </row>
    <row r="41" spans="2:13" ht="15" customHeight="1" x14ac:dyDescent="0.2">
      <c r="D41" s="2"/>
      <c r="L41" s="29"/>
      <c r="M41" s="39"/>
    </row>
    <row r="42" spans="2:13" ht="15" customHeight="1" x14ac:dyDescent="0.2">
      <c r="D42" s="2"/>
      <c r="L42" s="29"/>
      <c r="M42" s="39"/>
    </row>
    <row r="43" spans="2:13" ht="18.75" customHeight="1" x14ac:dyDescent="0.2">
      <c r="B43" s="1" t="s">
        <v>34</v>
      </c>
      <c r="D43" s="2"/>
      <c r="L43" s="29"/>
      <c r="M43" s="1"/>
    </row>
    <row r="44" spans="2:13" x14ac:dyDescent="0.2">
      <c r="B44" s="6" t="s">
        <v>26</v>
      </c>
      <c r="D44" s="2"/>
    </row>
    <row r="45" spans="2:13" x14ac:dyDescent="0.2">
      <c r="B45" s="6" t="s">
        <v>57</v>
      </c>
      <c r="D45" s="2"/>
    </row>
    <row r="46" spans="2:13" x14ac:dyDescent="0.2">
      <c r="B46" s="6" t="s">
        <v>56</v>
      </c>
      <c r="D46" s="2"/>
    </row>
    <row r="47" spans="2:13" x14ac:dyDescent="0.2">
      <c r="D47" s="2"/>
    </row>
    <row r="48" spans="2:13" x14ac:dyDescent="0.2">
      <c r="B48" s="49" t="s">
        <v>42</v>
      </c>
      <c r="C48" s="49"/>
      <c r="D48" s="30">
        <f>+M39+M24+M9</f>
        <v>82506</v>
      </c>
    </row>
    <row r="49" spans="1:11" ht="33" customHeight="1" x14ac:dyDescent="0.2">
      <c r="A49" s="2"/>
      <c r="B49" s="3" t="s">
        <v>43</v>
      </c>
      <c r="C49" s="2"/>
      <c r="D49" s="4"/>
      <c r="E49" s="2"/>
      <c r="F49" s="2"/>
      <c r="G49" s="5"/>
      <c r="H49" s="5"/>
      <c r="I49" s="5"/>
      <c r="J49" s="5"/>
    </row>
    <row r="50" spans="1:11" x14ac:dyDescent="0.2">
      <c r="A50" s="6" t="s">
        <v>44</v>
      </c>
      <c r="B50" s="48" t="s">
        <v>45</v>
      </c>
      <c r="C50" s="48"/>
      <c r="D50" s="48"/>
      <c r="E50" s="48"/>
      <c r="F50" s="48"/>
      <c r="G50" s="48"/>
      <c r="H50" s="48"/>
      <c r="I50" s="48"/>
      <c r="J50" s="48"/>
      <c r="K50" s="48"/>
    </row>
    <row r="51" spans="1:11" x14ac:dyDescent="0.2">
      <c r="A51" s="6" t="s">
        <v>46</v>
      </c>
      <c r="B51" s="6" t="s">
        <v>47</v>
      </c>
    </row>
    <row r="52" spans="1:11" x14ac:dyDescent="0.2">
      <c r="A52" s="6" t="s">
        <v>48</v>
      </c>
      <c r="B52" s="6" t="s">
        <v>49</v>
      </c>
    </row>
    <row r="53" spans="1:11" x14ac:dyDescent="0.2">
      <c r="A53" s="6" t="s">
        <v>50</v>
      </c>
      <c r="B53" s="6" t="s">
        <v>51</v>
      </c>
    </row>
    <row r="54" spans="1:11" x14ac:dyDescent="0.2">
      <c r="A54" s="6" t="s">
        <v>52</v>
      </c>
      <c r="B54" s="6" t="s">
        <v>53</v>
      </c>
    </row>
    <row r="55" spans="1:11" x14ac:dyDescent="0.2">
      <c r="A55" s="6" t="s">
        <v>54</v>
      </c>
      <c r="B55" s="6" t="s">
        <v>55</v>
      </c>
    </row>
  </sheetData>
  <mergeCells count="24">
    <mergeCell ref="D2:L2"/>
    <mergeCell ref="M2:M4"/>
    <mergeCell ref="D3:G3"/>
    <mergeCell ref="H3:K3"/>
    <mergeCell ref="L3:L4"/>
    <mergeCell ref="M32:M34"/>
    <mergeCell ref="D33:G33"/>
    <mergeCell ref="H33:K33"/>
    <mergeCell ref="L33:L34"/>
    <mergeCell ref="B7:B8"/>
    <mergeCell ref="C7:C8"/>
    <mergeCell ref="D17:L17"/>
    <mergeCell ref="M17:M19"/>
    <mergeCell ref="D18:G18"/>
    <mergeCell ref="H18:K18"/>
    <mergeCell ref="L18:L19"/>
    <mergeCell ref="B37:B38"/>
    <mergeCell ref="C37:C38"/>
    <mergeCell ref="B50:K50"/>
    <mergeCell ref="B48:C48"/>
    <mergeCell ref="B22:B23"/>
    <mergeCell ref="C22:C23"/>
    <mergeCell ref="D32:L32"/>
    <mergeCell ref="B34:C34"/>
  </mergeCells>
  <pageMargins left="0.70866141732283472" right="0.70866141732283472" top="0.74803149606299213" bottom="0.74803149606299213" header="0.31496062992125984" footer="0.31496062992125984"/>
  <pageSetup paperSize="9" scale="60" fitToHeight="4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12000516 - Prod i col locació vinils i paper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3090</Value>
      <Value>3089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2025-06-10T22:00:00+00:00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477345</TMB_IDLicitacio>
    <TMB_Perfil xmlns="c8de0594-42e2-4f26-8a69-9df094374455">false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2025-07-07T22:00:00+00:00</TMB_CC>
  </documentManagement>
</p:properties>
</file>

<file path=customXml/itemProps1.xml><?xml version="1.0" encoding="utf-8"?>
<ds:datastoreItem xmlns:ds="http://schemas.openxmlformats.org/officeDocument/2006/customXml" ds:itemID="{B1EEF4F9-1D38-4DFD-927D-680C3CFAD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9CAB5-B488-45AC-B2A2-6E059C45AC36}"/>
</file>

<file path=customXml/itemProps3.xml><?xml version="1.0" encoding="utf-8"?>
<ds:datastoreItem xmlns:ds="http://schemas.openxmlformats.org/officeDocument/2006/customXml" ds:itemID="{F3D9C4DF-88D3-47B4-8122-2992E383A17E}">
  <ds:schemaRefs>
    <ds:schemaRef ds:uri="http://schemas.openxmlformats.org/package/2006/metadata/core-properties"/>
    <ds:schemaRef ds:uri="c8de0594-42e2-4f26-8a69-9df094374455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33c6233-2ab6-44e4-b566-b78dc001229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4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cp:lastPrinted>2025-06-04T05:27:59Z</cp:lastPrinted>
  <dcterms:created xsi:type="dcterms:W3CDTF">2025-04-08T10:38:22Z</dcterms:created>
  <dcterms:modified xsi:type="dcterms:W3CDTF">2025-06-04T05:29:53Z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>3090;#Annexe|43b533a1-e6e7-4f87-beee-0a0a58751aa8</vt:lpwstr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477345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</Properties>
</file>