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120" yWindow="60" windowWidth="23715" windowHeight="10560"/>
  </bookViews>
  <sheets>
    <sheet name="Hoja1" sheetId="1" r:id="rId1"/>
    <sheet name="Hoja2" sheetId="2" r:id="rId2"/>
    <sheet name="Hoja3" sheetId="3" r:id="rId3"/>
  </sheets>
  <calcPr calcId="144525"/>
</workbook>
</file>

<file path=xl/calcChain.xml><?xml version="1.0" encoding="utf-8"?>
<calcChain xmlns="http://schemas.openxmlformats.org/spreadsheetml/2006/main">
  <c r="M491" i="1" l="1"/>
  <c r="L491" i="1"/>
  <c r="M482" i="1"/>
  <c r="M489" i="1"/>
  <c r="K482" i="1"/>
  <c r="L482" i="1"/>
  <c r="L489" i="1"/>
  <c r="M484" i="1"/>
  <c r="M487" i="1"/>
  <c r="K484" i="1"/>
  <c r="K487" i="1"/>
  <c r="L484" i="1"/>
  <c r="J486" i="1"/>
  <c r="M473" i="1"/>
  <c r="M480" i="1"/>
  <c r="K473" i="1"/>
  <c r="L473" i="1"/>
  <c r="L480" i="1"/>
  <c r="M475" i="1"/>
  <c r="M478" i="1"/>
  <c r="K475" i="1"/>
  <c r="K478" i="1"/>
  <c r="L475" i="1"/>
  <c r="J477" i="1"/>
  <c r="M447" i="1"/>
  <c r="M471" i="1"/>
  <c r="K447" i="1"/>
  <c r="L447" i="1"/>
  <c r="L471" i="1"/>
  <c r="M466" i="1"/>
  <c r="M469" i="1"/>
  <c r="K466" i="1"/>
  <c r="K469" i="1"/>
  <c r="L466" i="1"/>
  <c r="J468" i="1"/>
  <c r="M461" i="1"/>
  <c r="M464" i="1"/>
  <c r="K461" i="1"/>
  <c r="K464" i="1"/>
  <c r="L461" i="1"/>
  <c r="J463" i="1"/>
  <c r="M456" i="1"/>
  <c r="M459" i="1"/>
  <c r="K456" i="1"/>
  <c r="K459" i="1"/>
  <c r="L456" i="1"/>
  <c r="J458" i="1"/>
  <c r="M449" i="1"/>
  <c r="M454" i="1"/>
  <c r="K449" i="1"/>
  <c r="K454" i="1"/>
  <c r="L449" i="1"/>
  <c r="J453" i="1"/>
  <c r="J452" i="1"/>
  <c r="J451" i="1"/>
  <c r="M297" i="1"/>
  <c r="M445" i="1"/>
  <c r="K297" i="1"/>
  <c r="L297" i="1"/>
  <c r="L445" i="1"/>
  <c r="M436" i="1"/>
  <c r="M443" i="1"/>
  <c r="K436" i="1"/>
  <c r="L436" i="1"/>
  <c r="L443" i="1"/>
  <c r="M438" i="1"/>
  <c r="M441" i="1"/>
  <c r="K438" i="1"/>
  <c r="K441" i="1"/>
  <c r="L438" i="1"/>
  <c r="J440" i="1"/>
  <c r="M379" i="1"/>
  <c r="M434" i="1"/>
  <c r="K379" i="1"/>
  <c r="L379" i="1"/>
  <c r="L434" i="1"/>
  <c r="M428" i="1"/>
  <c r="M432" i="1"/>
  <c r="K428" i="1"/>
  <c r="K432" i="1"/>
  <c r="L428" i="1"/>
  <c r="J431" i="1"/>
  <c r="M423" i="1"/>
  <c r="M426" i="1"/>
  <c r="K423" i="1"/>
  <c r="K426" i="1"/>
  <c r="L423" i="1"/>
  <c r="J425" i="1"/>
  <c r="M417" i="1"/>
  <c r="M421" i="1"/>
  <c r="K417" i="1"/>
  <c r="K421" i="1"/>
  <c r="L417" i="1"/>
  <c r="J420" i="1"/>
  <c r="J419" i="1"/>
  <c r="M412" i="1"/>
  <c r="M415" i="1"/>
  <c r="K412" i="1"/>
  <c r="K415" i="1"/>
  <c r="L412" i="1"/>
  <c r="J414" i="1"/>
  <c r="M407" i="1"/>
  <c r="M410" i="1"/>
  <c r="K407" i="1"/>
  <c r="K410" i="1"/>
  <c r="L407" i="1"/>
  <c r="J409" i="1"/>
  <c r="M402" i="1"/>
  <c r="M405" i="1"/>
  <c r="K402" i="1"/>
  <c r="K405" i="1"/>
  <c r="L402" i="1"/>
  <c r="J404" i="1"/>
  <c r="M397" i="1"/>
  <c r="M400" i="1"/>
  <c r="K397" i="1"/>
  <c r="K400" i="1"/>
  <c r="L397" i="1"/>
  <c r="J399" i="1"/>
  <c r="M392" i="1"/>
  <c r="M395" i="1"/>
  <c r="K392" i="1"/>
  <c r="K395" i="1"/>
  <c r="L392" i="1"/>
  <c r="J394" i="1"/>
  <c r="M387" i="1"/>
  <c r="M390" i="1"/>
  <c r="K387" i="1"/>
  <c r="K390" i="1"/>
  <c r="L387" i="1"/>
  <c r="J389" i="1"/>
  <c r="M381" i="1"/>
  <c r="M385" i="1"/>
  <c r="K381" i="1"/>
  <c r="K385" i="1"/>
  <c r="L381" i="1"/>
  <c r="J384" i="1"/>
  <c r="J383" i="1"/>
  <c r="M362" i="1"/>
  <c r="M377" i="1"/>
  <c r="K362" i="1"/>
  <c r="L362" i="1"/>
  <c r="L377" i="1"/>
  <c r="M370" i="1"/>
  <c r="M375" i="1"/>
  <c r="K370" i="1"/>
  <c r="K375" i="1"/>
  <c r="L370" i="1"/>
  <c r="J374" i="1"/>
  <c r="J373" i="1"/>
  <c r="J372" i="1"/>
  <c r="M364" i="1"/>
  <c r="M368" i="1"/>
  <c r="K364" i="1"/>
  <c r="K368" i="1"/>
  <c r="L364" i="1"/>
  <c r="J367" i="1"/>
  <c r="J366" i="1"/>
  <c r="M335" i="1"/>
  <c r="M360" i="1"/>
  <c r="K335" i="1"/>
  <c r="L335" i="1"/>
  <c r="L360" i="1"/>
  <c r="M355" i="1"/>
  <c r="M358" i="1"/>
  <c r="K355" i="1"/>
  <c r="K358" i="1"/>
  <c r="L355" i="1"/>
  <c r="J357" i="1"/>
  <c r="M349" i="1"/>
  <c r="M353" i="1"/>
  <c r="K349" i="1"/>
  <c r="K353" i="1"/>
  <c r="L349" i="1"/>
  <c r="J352" i="1"/>
  <c r="M343" i="1"/>
  <c r="M347" i="1"/>
  <c r="K343" i="1"/>
  <c r="K347" i="1"/>
  <c r="L343" i="1"/>
  <c r="J346" i="1"/>
  <c r="M337" i="1"/>
  <c r="M341" i="1"/>
  <c r="K337" i="1"/>
  <c r="K341" i="1"/>
  <c r="L337" i="1"/>
  <c r="J340" i="1"/>
  <c r="J339" i="1"/>
  <c r="M299" i="1"/>
  <c r="M333" i="1"/>
  <c r="K299" i="1"/>
  <c r="L299" i="1"/>
  <c r="L333" i="1"/>
  <c r="M328" i="1"/>
  <c r="M331" i="1"/>
  <c r="K328" i="1"/>
  <c r="K331" i="1"/>
  <c r="L328" i="1"/>
  <c r="J330" i="1"/>
  <c r="M322" i="1"/>
  <c r="M326" i="1"/>
  <c r="K322" i="1"/>
  <c r="K326" i="1"/>
  <c r="L322" i="1"/>
  <c r="J325" i="1"/>
  <c r="M316" i="1"/>
  <c r="M320" i="1"/>
  <c r="K316" i="1"/>
  <c r="K320" i="1"/>
  <c r="L316" i="1"/>
  <c r="J319" i="1"/>
  <c r="J318" i="1"/>
  <c r="M311" i="1"/>
  <c r="M314" i="1"/>
  <c r="K311" i="1"/>
  <c r="K314" i="1"/>
  <c r="L311" i="1"/>
  <c r="J313" i="1"/>
  <c r="M306" i="1"/>
  <c r="M309" i="1"/>
  <c r="K306" i="1"/>
  <c r="K309" i="1"/>
  <c r="L306" i="1"/>
  <c r="J308" i="1"/>
  <c r="M301" i="1"/>
  <c r="M304" i="1"/>
  <c r="K301" i="1"/>
  <c r="K304" i="1"/>
  <c r="L301" i="1"/>
  <c r="J303" i="1"/>
  <c r="M251" i="1"/>
  <c r="M295" i="1"/>
  <c r="K251" i="1"/>
  <c r="L251" i="1"/>
  <c r="L295" i="1"/>
  <c r="M289" i="1"/>
  <c r="M293" i="1"/>
  <c r="K289" i="1"/>
  <c r="K293" i="1"/>
  <c r="L289" i="1"/>
  <c r="J292" i="1"/>
  <c r="M283" i="1"/>
  <c r="M287" i="1"/>
  <c r="K283" i="1"/>
  <c r="K287" i="1"/>
  <c r="L283" i="1"/>
  <c r="J286" i="1"/>
  <c r="M273" i="1"/>
  <c r="M281" i="1"/>
  <c r="K273" i="1"/>
  <c r="K281" i="1"/>
  <c r="L273" i="1"/>
  <c r="J280" i="1"/>
  <c r="J279" i="1"/>
  <c r="J278" i="1"/>
  <c r="J277" i="1"/>
  <c r="J276" i="1"/>
  <c r="M268" i="1"/>
  <c r="M271" i="1"/>
  <c r="K268" i="1"/>
  <c r="K271" i="1"/>
  <c r="L268" i="1"/>
  <c r="J270" i="1"/>
  <c r="M262" i="1"/>
  <c r="M266" i="1"/>
  <c r="K262" i="1"/>
  <c r="K266" i="1"/>
  <c r="L262" i="1"/>
  <c r="J265" i="1"/>
  <c r="J264" i="1"/>
  <c r="M253" i="1"/>
  <c r="M260" i="1"/>
  <c r="K253" i="1"/>
  <c r="K260" i="1"/>
  <c r="L253" i="1"/>
  <c r="J259" i="1"/>
  <c r="J258" i="1"/>
  <c r="J257" i="1"/>
  <c r="J256" i="1"/>
  <c r="J255" i="1"/>
  <c r="M181" i="1"/>
  <c r="M249" i="1"/>
  <c r="K181" i="1"/>
  <c r="L181" i="1"/>
  <c r="L249" i="1"/>
  <c r="M243" i="1"/>
  <c r="M247" i="1"/>
  <c r="K243" i="1"/>
  <c r="K247" i="1"/>
  <c r="L243" i="1"/>
  <c r="J246" i="1"/>
  <c r="J245" i="1"/>
  <c r="M237" i="1"/>
  <c r="M241" i="1"/>
  <c r="K237" i="1"/>
  <c r="K241" i="1"/>
  <c r="L237" i="1"/>
  <c r="J240" i="1"/>
  <c r="M232" i="1"/>
  <c r="M235" i="1"/>
  <c r="K232" i="1"/>
  <c r="K235" i="1"/>
  <c r="L232" i="1"/>
  <c r="J234" i="1"/>
  <c r="M226" i="1"/>
  <c r="M230" i="1"/>
  <c r="K226" i="1"/>
  <c r="K230" i="1"/>
  <c r="L226" i="1"/>
  <c r="J229" i="1"/>
  <c r="J228" i="1"/>
  <c r="M216" i="1"/>
  <c r="M224" i="1"/>
  <c r="K216" i="1"/>
  <c r="K224" i="1"/>
  <c r="L216" i="1"/>
  <c r="J223" i="1"/>
  <c r="J222" i="1"/>
  <c r="J221" i="1"/>
  <c r="J220" i="1"/>
  <c r="J219" i="1"/>
  <c r="M203" i="1"/>
  <c r="M214" i="1"/>
  <c r="K203" i="1"/>
  <c r="K214" i="1"/>
  <c r="L203" i="1"/>
  <c r="J213" i="1"/>
  <c r="J212" i="1"/>
  <c r="J211" i="1"/>
  <c r="J210" i="1"/>
  <c r="J209" i="1"/>
  <c r="J208" i="1"/>
  <c r="J207" i="1"/>
  <c r="J206" i="1"/>
  <c r="J205" i="1"/>
  <c r="M196" i="1"/>
  <c r="M201" i="1"/>
  <c r="K196" i="1"/>
  <c r="K201" i="1"/>
  <c r="L196" i="1"/>
  <c r="J200" i="1"/>
  <c r="J199" i="1"/>
  <c r="J198" i="1"/>
  <c r="M190" i="1"/>
  <c r="M194" i="1"/>
  <c r="K190" i="1"/>
  <c r="K194" i="1"/>
  <c r="L190" i="1"/>
  <c r="J193" i="1"/>
  <c r="J192" i="1"/>
  <c r="M183" i="1"/>
  <c r="M188" i="1"/>
  <c r="K183" i="1"/>
  <c r="K188" i="1"/>
  <c r="L183" i="1"/>
  <c r="J187" i="1"/>
  <c r="J186" i="1"/>
  <c r="J185" i="1"/>
  <c r="M142" i="1"/>
  <c r="M179" i="1"/>
  <c r="K142" i="1"/>
  <c r="L142" i="1"/>
  <c r="L179" i="1"/>
  <c r="M174" i="1"/>
  <c r="M177" i="1"/>
  <c r="K174" i="1"/>
  <c r="K177" i="1"/>
  <c r="L174" i="1"/>
  <c r="J176" i="1"/>
  <c r="M168" i="1"/>
  <c r="M172" i="1"/>
  <c r="K168" i="1"/>
  <c r="K172" i="1"/>
  <c r="L168" i="1"/>
  <c r="J171" i="1"/>
  <c r="M163" i="1"/>
  <c r="M166" i="1"/>
  <c r="K163" i="1"/>
  <c r="K166" i="1"/>
  <c r="L163" i="1"/>
  <c r="J165" i="1"/>
  <c r="M158" i="1"/>
  <c r="M161" i="1"/>
  <c r="K158" i="1"/>
  <c r="K161" i="1"/>
  <c r="L158" i="1"/>
  <c r="J160" i="1"/>
  <c r="M152" i="1"/>
  <c r="M156" i="1"/>
  <c r="K152" i="1"/>
  <c r="K156" i="1"/>
  <c r="L152" i="1"/>
  <c r="J155" i="1"/>
  <c r="J154" i="1"/>
  <c r="M144" i="1"/>
  <c r="M150" i="1"/>
  <c r="K144" i="1"/>
  <c r="K150" i="1"/>
  <c r="L144" i="1"/>
  <c r="J149" i="1"/>
  <c r="J148" i="1"/>
  <c r="J147" i="1"/>
  <c r="J146" i="1"/>
  <c r="M80" i="1"/>
  <c r="M140" i="1"/>
  <c r="K80" i="1"/>
  <c r="L80" i="1"/>
  <c r="L140" i="1"/>
  <c r="M135" i="1"/>
  <c r="M138" i="1"/>
  <c r="K135" i="1"/>
  <c r="K138" i="1"/>
  <c r="L135" i="1"/>
  <c r="J137" i="1"/>
  <c r="M129" i="1"/>
  <c r="M133" i="1"/>
  <c r="K129" i="1"/>
  <c r="K133" i="1"/>
  <c r="L129" i="1"/>
  <c r="J132" i="1"/>
  <c r="M124" i="1"/>
  <c r="M127" i="1"/>
  <c r="K124" i="1"/>
  <c r="K127" i="1"/>
  <c r="L124" i="1"/>
  <c r="J126" i="1"/>
  <c r="M117" i="1"/>
  <c r="M122" i="1"/>
  <c r="K117" i="1"/>
  <c r="K122" i="1"/>
  <c r="L117" i="1"/>
  <c r="J121" i="1"/>
  <c r="J120" i="1"/>
  <c r="J119" i="1"/>
  <c r="M111" i="1"/>
  <c r="M115" i="1"/>
  <c r="K111" i="1"/>
  <c r="K115" i="1"/>
  <c r="L111" i="1"/>
  <c r="J114" i="1"/>
  <c r="J113" i="1"/>
  <c r="M105" i="1"/>
  <c r="M109" i="1"/>
  <c r="K105" i="1"/>
  <c r="K109" i="1"/>
  <c r="L105" i="1"/>
  <c r="J108" i="1"/>
  <c r="J107" i="1"/>
  <c r="M96" i="1"/>
  <c r="M103" i="1"/>
  <c r="K96" i="1"/>
  <c r="K103" i="1"/>
  <c r="L96" i="1"/>
  <c r="J102" i="1"/>
  <c r="J101" i="1"/>
  <c r="J100" i="1"/>
  <c r="J99" i="1"/>
  <c r="J98" i="1"/>
  <c r="M87" i="1"/>
  <c r="M94" i="1"/>
  <c r="K87" i="1"/>
  <c r="K94" i="1"/>
  <c r="L87" i="1"/>
  <c r="J93" i="1"/>
  <c r="J92" i="1"/>
  <c r="J91" i="1"/>
  <c r="J90" i="1"/>
  <c r="M82" i="1"/>
  <c r="M85" i="1"/>
  <c r="K82" i="1"/>
  <c r="K85" i="1"/>
  <c r="L82" i="1"/>
  <c r="J84" i="1"/>
  <c r="M18" i="1"/>
  <c r="M78" i="1"/>
  <c r="K18" i="1"/>
  <c r="L18" i="1"/>
  <c r="L78" i="1"/>
  <c r="M58" i="1"/>
  <c r="M76" i="1"/>
  <c r="K58" i="1"/>
  <c r="L58" i="1"/>
  <c r="L76" i="1"/>
  <c r="M68" i="1"/>
  <c r="M74" i="1"/>
  <c r="K68" i="1"/>
  <c r="K74" i="1"/>
  <c r="L68" i="1"/>
  <c r="J73" i="1"/>
  <c r="J72" i="1"/>
  <c r="J71" i="1"/>
  <c r="J70" i="1"/>
  <c r="M60" i="1"/>
  <c r="M66" i="1"/>
  <c r="K60" i="1"/>
  <c r="K66" i="1"/>
  <c r="L60" i="1"/>
  <c r="J65" i="1"/>
  <c r="J64" i="1"/>
  <c r="J63" i="1"/>
  <c r="J62" i="1"/>
  <c r="M20" i="1"/>
  <c r="M56" i="1"/>
  <c r="K20" i="1"/>
  <c r="L20" i="1"/>
  <c r="L56" i="1"/>
  <c r="M50" i="1"/>
  <c r="M54" i="1"/>
  <c r="K50" i="1"/>
  <c r="K54" i="1"/>
  <c r="L50" i="1"/>
  <c r="J53" i="1"/>
  <c r="J52" i="1"/>
  <c r="M45" i="1"/>
  <c r="M48" i="1"/>
  <c r="K45" i="1"/>
  <c r="K48" i="1"/>
  <c r="L45" i="1"/>
  <c r="J47" i="1"/>
  <c r="M38" i="1"/>
  <c r="M43" i="1"/>
  <c r="K38" i="1"/>
  <c r="K43" i="1"/>
  <c r="L38" i="1"/>
  <c r="J42" i="1"/>
  <c r="J41" i="1"/>
  <c r="J40" i="1"/>
  <c r="M33" i="1"/>
  <c r="M36" i="1"/>
  <c r="K33" i="1"/>
  <c r="K36" i="1"/>
  <c r="L33" i="1"/>
  <c r="J35" i="1"/>
  <c r="M28" i="1"/>
  <c r="M31" i="1"/>
  <c r="K28" i="1"/>
  <c r="K31" i="1"/>
  <c r="L28" i="1"/>
  <c r="J30" i="1"/>
  <c r="M22" i="1"/>
  <c r="M26" i="1"/>
  <c r="K22" i="1"/>
  <c r="K26" i="1"/>
  <c r="L22" i="1"/>
  <c r="J25" i="1"/>
  <c r="J24" i="1"/>
  <c r="M4" i="1"/>
  <c r="M16" i="1"/>
  <c r="K4" i="1"/>
  <c r="L4" i="1"/>
  <c r="L16" i="1"/>
  <c r="M11" i="1"/>
  <c r="M14" i="1"/>
  <c r="K11" i="1"/>
  <c r="K14" i="1"/>
  <c r="L11" i="1"/>
  <c r="J13" i="1"/>
  <c r="M6" i="1"/>
  <c r="M9" i="1"/>
  <c r="K6" i="1"/>
  <c r="K9" i="1"/>
  <c r="L6" i="1"/>
  <c r="J8" i="1"/>
</calcChain>
</file>

<file path=xl/sharedStrings.xml><?xml version="1.0" encoding="utf-8"?>
<sst xmlns="http://schemas.openxmlformats.org/spreadsheetml/2006/main" count="658" uniqueCount="424">
  <si>
    <t>Pressupost</t>
  </si>
  <si>
    <t>Presupuesto</t>
  </si>
  <si>
    <t>Código</t>
  </si>
  <si>
    <t>Resumen</t>
  </si>
  <si>
    <t>ImpPres</t>
  </si>
  <si>
    <t>Nat</t>
  </si>
  <si>
    <t>Ud</t>
  </si>
  <si>
    <t>CanPres</t>
  </si>
  <si>
    <t>PrPres</t>
  </si>
  <si>
    <t>Comentario</t>
  </si>
  <si>
    <t>N</t>
  </si>
  <si>
    <t>Longitud</t>
  </si>
  <si>
    <t>Anchura</t>
  </si>
  <si>
    <t>Altura</t>
  </si>
  <si>
    <t>Parcial</t>
  </si>
  <si>
    <t xml:space="preserve">01.00        </t>
  </si>
  <si>
    <t xml:space="preserve"> TREBALLS D´IMPLANTACIÓ</t>
  </si>
  <si>
    <t>Capítulo</t>
  </si>
  <si>
    <t/>
  </si>
  <si>
    <t xml:space="preserve">P6AC-D7DY    </t>
  </si>
  <si>
    <t>Tanca mòbil h=2m acer galv.malla 90x150mmxd4.5/3,5mm+bast.3.5x2m</t>
  </si>
  <si>
    <t>Partida</t>
  </si>
  <si>
    <t>m</t>
  </si>
  <si>
    <t>Tanca mòbil, de 2 m d'alçària, d'acer galvanitzat, amb malla electrosoldada de 90x150 mm i de 4.5 i 3,5 mm de D, bastidor de 3.5x2 m de tub de 40 mm de D, fixat a peus prefabricats de formigó, i amb el desmuntatge inclòs</t>
  </si>
  <si>
    <t>límit obra</t>
  </si>
  <si>
    <t>P6AC-D7DY</t>
  </si>
  <si>
    <t xml:space="preserve">PG01-657X    </t>
  </si>
  <si>
    <t>Quadre princ.inst.provisionalamb 3 caixes 270x180x170mm,tallacir</t>
  </si>
  <si>
    <t>u</t>
  </si>
  <si>
    <t>Quadre principal per a instal·lació elèctrica provisional d'obra format per 3 caixes de doble aïllament de 270x180x170 mm, tallacircuit de ganiveta, interruptor automàtic magnetotèrmic, interruptor diferencial, i 6 endolls bipolars (II+T) connectat a instal·lació existent.</t>
  </si>
  <si>
    <t>PG01-657X</t>
  </si>
  <si>
    <t>01.00</t>
  </si>
  <si>
    <t xml:space="preserve">01.01        </t>
  </si>
  <si>
    <t xml:space="preserve"> DEMOLICIONS, MOVIMENTS DE TERRES</t>
  </si>
  <si>
    <t xml:space="preserve">01.01.01     </t>
  </si>
  <si>
    <t xml:space="preserve"> DEMOLICIONS</t>
  </si>
  <si>
    <t xml:space="preserve">P214B-HBIJ   </t>
  </si>
  <si>
    <t>Desmuntatge de reixa i ancoratges, amb mitjans manuals, aplec de</t>
  </si>
  <si>
    <t>m2</t>
  </si>
  <si>
    <t>Desmuntatge de reixa i ancoratges, amb mitjans manuals, aplec de material i càrrega de runa sobre camió o contenidor. Inclou fixació dels trams laterals contigus.</t>
  </si>
  <si>
    <t>tanca simple torsió</t>
  </si>
  <si>
    <t>zona hort petit</t>
  </si>
  <si>
    <t>P214B-HBIJ</t>
  </si>
  <si>
    <t xml:space="preserve">P214W-FEMV   </t>
  </si>
  <si>
    <t>Tall vertical en mur de bloc de formigó  de 20 cm de fondària co</t>
  </si>
  <si>
    <t>Tall vertical en mur de bloc de formigó  de 20 cm de fondària com a mínim, amb màquina tallajunts amb disc de diamant, per a delimitar la zona a demolir</t>
  </si>
  <si>
    <t>muret tanca</t>
  </si>
  <si>
    <t>P214W-FEMV</t>
  </si>
  <si>
    <t xml:space="preserve">P214R-I50H   </t>
  </si>
  <si>
    <t>Enderroc de paret de bloc foradat de morter de ciment de 20 cm d</t>
  </si>
  <si>
    <t>Enderroc de paret de bloc foradat de morter de ciment de 20 cm de gruix, a mà i amb martell trencador manual i càrrega manual de runa sobre camió o contenidor.</t>
  </si>
  <si>
    <t>tram escala existent</t>
  </si>
  <si>
    <t>P214R-I50H</t>
  </si>
  <si>
    <t xml:space="preserve">P214W-FEMB   </t>
  </si>
  <si>
    <t>Tall paviment form. H&gt;=15cm</t>
  </si>
  <si>
    <t>Tall en paviment de formigó de 15 cm de fondària com a mínim amb màquina tallajunts amb disc de diamant per a paviment, per a delimitar la zona a demolir</t>
  </si>
  <si>
    <t>tram vorera</t>
  </si>
  <si>
    <t>previsió solera existent</t>
  </si>
  <si>
    <t>P214W-FEMB</t>
  </si>
  <si>
    <t xml:space="preserve">P2148-49LC   </t>
  </si>
  <si>
    <t>Demolic.vorada sob/form.,martell trenc.+càrrega man/mec.</t>
  </si>
  <si>
    <t>Demolició de vorada, inclòs la base, col·locada sobre formigó, amb martell trencador muntat sobre retroexcavadora i càrrega manual i mecànica de runa sobre camió o contenidor</t>
  </si>
  <si>
    <t>vorera</t>
  </si>
  <si>
    <t>P2148-49LC</t>
  </si>
  <si>
    <t xml:space="preserve">P2143-J0R6   </t>
  </si>
  <si>
    <t>Enderroc de vorera de panot i base de formigó, de fins a 20 cm d</t>
  </si>
  <si>
    <t>Enderroc de vorera de panot i base de formigó, de fins a 20 cm de gruix, amb compressor i càrrega manual de runa sobre camió o contenidor</t>
  </si>
  <si>
    <t>voreres</t>
  </si>
  <si>
    <t>P2143-J0R6</t>
  </si>
  <si>
    <t>01.01.01</t>
  </si>
  <si>
    <t xml:space="preserve">01.01.02     </t>
  </si>
  <si>
    <t xml:space="preserve"> MOVIMENTS DE TERRES</t>
  </si>
  <si>
    <t xml:space="preserve">P221D-DZ32   </t>
  </si>
  <si>
    <t>Excav. Rasa instal.,hfins a 1 m,terreny compact.(SPT 20-50),mini</t>
  </si>
  <si>
    <t>m3</t>
  </si>
  <si>
    <t>Excavació de rasa per a pas d'instal·lacions fins a 1 m de fondària, en terreny compacte (SPT 20-50), realitzada amb minicarregadora amb accessori retroexcavador de combustible i amb les terres deixades a la vora</t>
  </si>
  <si>
    <t>pas instal·lació evacuació</t>
  </si>
  <si>
    <t>pas instal·lació elec. i telecos</t>
  </si>
  <si>
    <t>previsió instal·lació aigua</t>
  </si>
  <si>
    <t>fonaments escala accés infantil</t>
  </si>
  <si>
    <t>P221D-DZ32</t>
  </si>
  <si>
    <t xml:space="preserve">P2255-DPGV   </t>
  </si>
  <si>
    <t>Rebliment+picon.rasa,ampl.fins a 0,6 m,mat.selecc.excav.,gmés de</t>
  </si>
  <si>
    <t>Rebliment i piconatge de rasa d'amplària fins a 0,6 m, amb material seleccionat de la pròpia excavació, en tongades de gruix de més de 25 i fins a 50 cm, utilitzant picó vibrant de combustible, amb compactació del 90% PM</t>
  </si>
  <si>
    <t>P2255-DPGV</t>
  </si>
  <si>
    <t>01.01.02</t>
  </si>
  <si>
    <t>01.01</t>
  </si>
  <si>
    <t xml:space="preserve">01.02        </t>
  </si>
  <si>
    <t xml:space="preserve"> LLOSES I ESCALA</t>
  </si>
  <si>
    <t xml:space="preserve">P3C2-4244    </t>
  </si>
  <si>
    <t>Encofrat taulons d/llosa fonam.</t>
  </si>
  <si>
    <t>Encofrat amb taulons de fusta de lloses de fonaments</t>
  </si>
  <si>
    <t>perímetre solera</t>
  </si>
  <si>
    <t>P3C2-4244</t>
  </si>
  <si>
    <t xml:space="preserve">P3C1-D6WH    </t>
  </si>
  <si>
    <t>Armadura d/llosa AP500SD malla electr.acer corr.ME 20x20cm,D:12-</t>
  </si>
  <si>
    <t>Armadura de lloses AP500 SD amb malla electrosoldada de barres corrugades d'acer ME 20x20 cm D:12-12 mm 6x2,2 m B500SD UNE-EN 10080</t>
  </si>
  <si>
    <t xml:space="preserve">SPB\
1.- DEFINICIÓ I CONDICIONS DE LES PARTIDES D'OBRA EXECUTADES
Muntatge i col·locació de l'armadura formada per barres corrugades, malla electrosoldada o conjunt de barres i/o malles d'acer, en formació d'armadura passiva d'elements estructurals de formigó, a l'excavació, a l'encofrat o ancorades a elements de formigó existents, o soldades a perfils d'acer.
S'han considerat les armadures per als elements següents:
- Fonaments
L'execució de la unitat d'obra inclou les operacions següents:
- Preparació de la zona de treball
- Tallat i doblegat de l'armadura
- Neteja de les armadures
- Neteja del fons de l'encofrat
- Col·locació dels separadors
- Muntatge i col·locació de l'armadura
- Subjecció dels elements que formen l'armadura
- Subjecció de l'armadura a l'encofrat
CONDICIONS GENERALS:
Per a l'elaboració, manipulació i muntatge de les armadures s'ha de seguir les indicacions del CODI ESTRUCTURAL i l'UNE 36831.
Els diàmetres, la forma, les dimensions i la disposició de les armadures han de ser les que s'especifiquen a la DT. El nombre de barres no ha de ser mai inferior a l'especificat a la DT.
Les barres no han de tenir defectes superficials ni esquerdes.
Les armadures han de ser netes, no han de tenir òxid no adherent, pintura, greix ni d'altres substàncies que puguin perjudicar a l'acer, al formigó o a l'adherència entre ells.
La disposició de les armadures ha de permetre un formigonament correcte de la peça, de manera que totes les barres quedin recobertes de formigó.
En barres situades per capes, la separació entre elles ha de permetre el pas d'un vibrador intern.
La secció equivalent de les barres de l'armadura no ha de ser inferior al 95,5% de la secció nominal.
Els empalmaments entre barres han de garantir la transmissió de forces d'una barra a la següent, sense que es produeixin lesions en el formigó proper a la zona d'empalmament.
No hi ha d'haver més empalmaments dels que consten a la DT o autoritzi la DF.
Els empalmaments han de quedar allunyats de les zones on l'armadura treballa a la màxima càrrega.
Els empalmaments es poden realitzar per solapa o per soldadura.
Per a realitzar un altre tipus d'empalmament es requerirà disposar d'assaigs que demostrin que garanteixen de forma permanent una resistència a la ruptura no inferior a la de la menor de les dues barres que s'uneixen i que el moviment relatiu entre elles no sigui superior a 0,1 mm.
L'armat de la ferralla s'ha de realitzar mitjançant lligat amb filferro o per aplicació de soldadura no resistent. La disposició dels punts de lligat ha de complir l'especificat en l'apartat 49.4.3.1 del  CODI ESTRUCTURAL.
La soldadura no resistent, ha de complir l'especificat en l'article 49.4.3.2 del CODI ESTRUCTURAL, seguint els procediments establerts en la UNE 36832.
La realització dels empalmaments pel que fa al procediment, la disposició dins la peça, la llargària dels solapaments i la posició dels diferents empalmaments en barres properes, ha de seguir les prescripcions del CODI ESTRUCTURAL a l'article 49.5.2.
A les solapes no s'han de disposar ganxos ni potes.
L'empalmament per soldadura s'ha de fer seguint les prescripcions de l'article 49.5.2.5 del CODI ESTRUCTURAL amb els procediments descrits en la UNE 36832.
No es poden disposar empalmaments per soldadura a les zones de forta curvatura de l'armadura.
Queda prohibida la soldadura d'armadures galvanitzades o amb recobriments epoxídics.
Els empalmaments mitjançant dispositius mecànics d'unió, s'han de realitzar segons les especificacions de la DT i les indicacions del fabricant, en qualsevol cas, s'ha de complir l'especificat en l'article 49.5.2.6 del CODI ESTRUCTURAL.
Les armadures han d'estar subjectades entre elles i a l'encofrat de manera que mantinguin la seva posició durant l'abocada i la compactació del formigó.
Els estreps de pilars o bigues han d'anar subjectats a les barres principals mitjançant un lligat simple o altre procediment idoni. En cap cas es pot fer amb punts de soldadura quan les armadures estiguin a l'encofrat.
Les armadures d'espera han d'estar subjectades a l'engraellat dels fonaments.
La DF ha d'aprovar la col·locació de les armadures abans de començar el formigonament.
Per a qualsevol classe d'armadures passives, inclosos els estreps, el recobriment no ha de ser inferior, en cap punt, als valors determinats en la taula de l'apartat 44 del CODI ESTRUCTURAL, en funció de la classe d'exposició ambiental a que es sotmetrà el formigó armat, segons l'article 27.1 del CODI ESTRUCTURAL.
Els sistemes auxiliars per a l'armat de la peça formats per barres o filferros, encara que no formen part de l'armadura, han de complir els recobriments mínims, a efectes de garantir la durabilitat de la peça.
Distància lliure armadura  parament: &gt;= D màxim, &gt;= 0,80 granulat màxim
(on: D diàmetre armadura principal o diàmetre equivalent)
Recobriment en peces formigonades contra el terreny:  &gt;= 70 mm
Distància lliure barra doblegada - parament:  &gt;= 2 D
La realització dels ancoratges de les barres al formigó, pel que fa a la forma, posició dins la peça i llargària de les barres ha de seguir les prescripcions del CODI ESTRUCTURAL a l'article 49.5.1.
Toleràncies d'execució:
- Llargària solapa:  - 0 mm, + 50 mm
- Llargària d'ancoratge i solapa: -0,05L (&lt;= 50 mm, mínim 12 mm), + 0,10 L (&lt;=50 mm)
- Posició:
     - En series de barres paral·leles:  ± 50 mm
     - En estreps i cèrcols:  ± b/12 mm
(on b es el costat menor de la secció de l'element)
Les toleràncies en el recobriment i la posició de les armadures han de complir l'especificat a l'UNE 36831.
MALLA ELECTROSOLDADA:
El empalmament per solapa de malles electrosoldades ha de complir l'especificat en l'article 49.5.2.4 del CODI ESTRUCTURAL.
Llargària de la solapa en malles acoblades: a x Lb neta:
(on: a es el coeficient de la taula 49.5.2.2 del CODI ESTRUCTURAL; Lb neta valor de l'apartat 49.5.1.4 del CODI ESTRUCTURAL)
- Ha de complir, com a mínim: &gt;= 15 D, &gt;= 20 cm
Llargària de la solapa en malles superposades:
- Separació entre elements solapats (longitudinal i transversal) &gt; 10 D: 1,7 Lb
- Separació entre elements solapats (longitudinal i transversal) &lt;= 10 D: 2,4 Lb
2.- CONDICIONS DEL PROCÉS D'EXECUCIÓ
CONDICIONS GENERALS:
El doblegat de les armadures s'ha de fer a temperatura ambient, mitjançant doblegadores mecàniques i a velocitat constant, amb l'ajut de mandrí, de manera que es garanteixi una curvatura constant en tota la zona.
No s'han d'adreçar colzes excepte si es pot verificar que no es faran malbé.
S'han de col·locar separadors per a garantir el recobriment mínim i no han de produir fissures ni filtracions al formigó. La disposició dels separadors ha de complir l'especificat en la taula 49.8.2 del CODI ESTRUCTURAL.
Els separadors han d'estar expressament dissenyats per a aquesta finalitat i han de complir l'especificat en l'article 43.4.2 del CODI ESTRUCTURAL. Es prohibeix l'ús de fusta o qualsevol material residual de construcció (maó, formigó, etc.). Si han de quedar vistos, no poden ser metàl·lics.
En cas de realitzar soldadures s'han de seguir les disposicions de la norma UNE 36832 i les han d'executar operaris qualificats d'acord amb la normativa vigent.
3.- UNITAT I CRITERI D'AMIDAMENT
MALLA ELECTROSOLDADA:
m2 de superfície amidada segons les especificacions de la DT.
Aquest criteri inclou les pèrdues i increments de material corresponents a retalls i empalmaments.
4.- NORMATIVA DE COMPLIMENT OBLIGATORI
NORMATIVA GENERAL:
Documento Básico de Seguridad estructural DB-SE, parte II del CTE, aprobado por el Real Decreto 314/2006.
Real Decreto 470/2021, de 29 de junio, por el que se aprueba el Código Estructural.
5.- CONDICIONS DE CONTROL D'EXECUCIÓ I DE L'OBRA ACABADA
OPERACIONS DE CONTROL:
Els punts de control més destacables són els següents:
- Recepció i aprovació del informe d'especejament per part del contractista.
- Inspecció abans del formigonat de totes les unitats d'obra estructurals amb observació dels següents punts:
     - Tipus, diàmetre, longitud i disposició de les barres i malles col·locades.
     - Rectitud.
     - Lligams entre les barres.
     - Rigidesa del conjunt.
     - Netedat dels elements.
CRITERIS DE PRESA DE MOSTRES:
Bàsicament el control de l'execució està confiat a la inspecció visual de les persones que l'exerceixen, amb la qual cosa el seu bon sentit, coneixements tècnics i experiència son fonamentals per aconseguir el nivell de qualitat previst.
INTERPRETACIÓ DE RESULTATS I ACTUACIONS EN CAS D'INCOMPLIMENT:
Desautorització del formigonat fins que no es prenguin les mesures de correcció adequades.
</t>
  </si>
  <si>
    <t>solera mòduls</t>
  </si>
  <si>
    <t>*comptat un 10% més pels cavalcaments</t>
  </si>
  <si>
    <t>fonament escala</t>
  </si>
  <si>
    <t>P3C1-D6WH</t>
  </si>
  <si>
    <t xml:space="preserve">P4B4-3FRG    </t>
  </si>
  <si>
    <t>Arm.cèrcols AP500S barres corrug.</t>
  </si>
  <si>
    <t>kg</t>
  </si>
  <si>
    <t>Armadura per a cèrcols AP500 S d'acer en barres corrugades B500S de límit elàstic &gt;= 500 N/mm2</t>
  </si>
  <si>
    <t>perímetre llosa</t>
  </si>
  <si>
    <t>* 10% més per cavalcaments</t>
  </si>
  <si>
    <t>interior llosa</t>
  </si>
  <si>
    <t>creuetes</t>
  </si>
  <si>
    <t>P4B4-3FRG</t>
  </si>
  <si>
    <t xml:space="preserve">P3C5-JI75    </t>
  </si>
  <si>
    <t>Formigonat de llosa de fonamentació, formigó per armar HA - 30 /</t>
  </si>
  <si>
    <t>Formigonat de llosa de fonamentació amb formigó per armar HA - 30 / B / 10 / XC4 + XS1 amb una quantitat de ciment de 300 kg/m3 i relació aigua ciment =&lt; 0.5, abocat amb bomba</t>
  </si>
  <si>
    <t>P3C5-JI75</t>
  </si>
  <si>
    <t xml:space="preserve">P9V3-H9EB    </t>
  </si>
  <si>
    <t>Muntatge+desmunt.encofrat p/esglaons,tauler fusta pi vist</t>
  </si>
  <si>
    <t>Muntatge i desmuntatge d'encofrat per a esglaons, amb tauler de fusta de pi per a deixar el formigó vist</t>
  </si>
  <si>
    <t>laterals</t>
  </si>
  <si>
    <t>P9V3-H9EB</t>
  </si>
  <si>
    <t xml:space="preserve">P9V3-H9EF    </t>
  </si>
  <si>
    <t>Acer b/corrugades B 500 S p/armadura escales</t>
  </si>
  <si>
    <t>Acer en barres corrugades B 500 S de límit elàstic &gt;= 500 N/mm2 per a l'armadura d'escales fetes in situ</t>
  </si>
  <si>
    <t># d.12/20cm</t>
  </si>
  <si>
    <t>P9V3-H9EF</t>
  </si>
  <si>
    <t xml:space="preserve">P9V3-H9EC    </t>
  </si>
  <si>
    <t>Formigonament esglaons formigó HA-30/P/10/I+E remolinat a mà</t>
  </si>
  <si>
    <t xml:space="preserve">Formigonament d'esglaons amb formigó HA-30/P/10/I+E, de consistència plàstica, grandària màxima del granulat 10 mm, abocat amb bomba, remolinat a mà, tot per deixar el formigó vist. Inclou matavius en les cantonades dels graons
</t>
  </si>
  <si>
    <t>escala massissa</t>
  </si>
  <si>
    <t>P9V3-H9EC</t>
  </si>
  <si>
    <t xml:space="preserve">PD58-5YMC    </t>
  </si>
  <si>
    <t>Canal form.polímer,a=100mm,pendent=&lt; 1 %,+perfil lat.,reixa acer</t>
  </si>
  <si>
    <t>Canal de formigó polímer, d'amplària interior 100 mm, amb un pendent del &lt; 1 %, amb perfil lateral, amb reixa d'acer galvanitzat nervada, classe A15 segons norma UNE-EN 1433, fixada amb tanca a la canal, col·locada sobre base de formigó amb solera de 100 mm de gruix i parets de 100 mm de gruix</t>
  </si>
  <si>
    <t xml:space="preserve">SPB\
1.- DEFINICIÓ I CONDICIONS DE LES PARTIDES D'OBRA EXECUTADES
Execució de caixa per a drenatges amb canal de peces prefabricades amb bastidor o sense i reixa, sobre solera de formigó.
L'execució de la unitat d'obra inclou les operacions següents:
En caixa de formigó:
- Comprovació de la superfície d'assentament
- Col·locació del formigó de la solera
- Muntatge dels mòduls prefabricats
- Preparació de la trobada de la caixa amb el tub de desguàs
- Col·locació del formigó lateral de la caixa
- Col·locació de les reixes
CONDICIONS GENERALS:
La solera ha de quedar plana, anivellada i a la fondària prevista a la DT.
La caixa ha de quedar aplomada i ben assentada sobre la solera.
El nivell del coronament ha de permetre la col·locació del bastiment i la reixa enrasats amb el paviment o zona adjacent sense sobresortir d'ella.
El forat per al pas del tub de desguàs ha de quedar preparat.
La caixa acabada ha d'estar neta de qualsevol tipus de residu.
La resistència característica del formigó es comprovarà d'acord amb l'article 57 del CODI ESTRUCTURAL.
Toleràncies d'execució:
- Nivell de la solera:  ± 20 mm
- Aplomat total:  ± 5 mm
- Planor:  ± 5 mm/m
- Escairat:  ± 5 mm respecte el rectangle teòric
2.- CONDICIONS DEL PROCÉS D'EXECUCIÓ
S'ha de treballar a una temperatura ambient que oscil·li entre els 5°C i els 40°C, sense pluja.
No pot transcórrer més d'1,5 hora des de la fabricació del formigó fins el formigonament, a menys que la DF ho cregui convenient per aplicar medis que retardin l'adormiment.
L'abocada s'ha de fer des d'una alçària petita i sense que es produeixin disgregacions.
3.- UNITAT I CRITERI D'AMIDAMENT
m de llargària amidada segons les especificacions de la DT.
4.- NORMATIVA DE COMPLIMENT OBLIGATORI
No hi ha normativa de compliment obligatori.
</t>
  </si>
  <si>
    <t>Portes d'accés</t>
  </si>
  <si>
    <t>PD58-5YMC</t>
  </si>
  <si>
    <t xml:space="preserve">HYO020       </t>
  </si>
  <si>
    <t>Esglaonat d'escala</t>
  </si>
  <si>
    <t xml:space="preserve">Esglaonat d'escala amb maó ceràmic buit, rebut amb morter de ciment, industrial, M-5, sobre la llosa o volta d'escala, com base per la posterior col·locació de l'acabat d'esglaonat.
</t>
  </si>
  <si>
    <t>Escala passera</t>
  </si>
  <si>
    <t>HYO020</t>
  </si>
  <si>
    <t>01.02</t>
  </si>
  <si>
    <t xml:space="preserve">01.03        </t>
  </si>
  <si>
    <t xml:space="preserve"> MURS-RAMPA</t>
  </si>
  <si>
    <t xml:space="preserve">P4E4-Z5K2    </t>
  </si>
  <si>
    <t>Paret estructural,1cara,g=20cm,bloc foradat morter cimentR-6,lli</t>
  </si>
  <si>
    <t>Paret estructural d'una cara vista, de 20 cm de gruix, de bloc foradat de morter de ciment R-6, llis, de 400x200x200 mm, amb components hidrofugants, de cara vista, gris, categoria I segons norma UNE-EN 771-3, col·locat amb ciment pòrtland amb filler calcari CEM II/B-L 32,5 R segons UNE-EN 197-1, en sacs i amb una resistència a compressió de la paret de 3 N/mm2 amb traves i brancals massissats amb formigonament per a fàbrica de blocs de morter de ciment, amb formigó per armar HA - 25 / B / 10 / XC1 amb una quantitat de ciment de 275 kg/m3 i relació aigua ciment =&lt; 0.6, col·locat manualment i armat amb acer en barres corrugades elaborat a l'obra B500S de límit elàstic &gt;= 500 N/mm2 per a l'armadura de parets de blocs de morter de ciment, m2 de superfície realment executada sense incloure cèrcols ni llindes</t>
  </si>
  <si>
    <t>sustentació mòduls</t>
  </si>
  <si>
    <t>P4E4-Z5K2</t>
  </si>
  <si>
    <t xml:space="preserve">P6125-7BJM   </t>
  </si>
  <si>
    <t>Paret tanc.recolzada,p/revestir,14cm,maó calat R10,290x140x100mm</t>
  </si>
  <si>
    <t>Paret de tancament recolzada per a revestir de gruix 14 cm, de maó calat R-10 N/mm2, de 290x140x100 mm, per a revestir, categoria I, LD, segons la norma UNE-EN 771-1, col·locat amb morter per a ram de paleta industrialitzat M 7.5 (7,5 N/mm2) de designació (G) segons norma UNE-EN 998-2</t>
  </si>
  <si>
    <t>rampa</t>
  </si>
  <si>
    <t>P6125-7BJM</t>
  </si>
  <si>
    <t xml:space="preserve">P5Z25-50VX   </t>
  </si>
  <si>
    <t>Solera d'encadellat ceràm.1000x250x35mm,morter 1:8,sob/envanets</t>
  </si>
  <si>
    <t xml:space="preserve">Solera d'encadellat ceràmic de 1000x250x40 mm, col·locat amb morter de ciment 1:8, recolzada sobre parets de fabrica de maó calat
</t>
  </si>
  <si>
    <t>Suport capa compressió</t>
  </si>
  <si>
    <t>P5Z25-50VX</t>
  </si>
  <si>
    <t xml:space="preserve">P4SA-12X60   </t>
  </si>
  <si>
    <t>Ref.sost.+cap.compr.,g=5cm,malla el.b/corrug. 15x15cm,D=5mm,0,06</t>
  </si>
  <si>
    <t>Reforç de sostre amb capa de compressió de 5 cm de gruix, amb malla electrosoldada de barres corrugades d'acer de 15x15 cm, de 5 i 5 mm de D i una quantia de 0,06 m3/m2 de formigó per armar HA - 30 / F / 10 / XC1 amb una quantitat de ciment de 300 kg/m3 i relació aigua ciment =&lt; 0.6, abocat amb bomba, amb recolzament a paret amb regates de 5 cm de fondària i 20 cm d'amplària a cada entrebigat, càrrega manual de runa sobre camió o contenidor</t>
  </si>
  <si>
    <t>P4SA-12X60</t>
  </si>
  <si>
    <t xml:space="preserve">P45C1-10CNW  </t>
  </si>
  <si>
    <t>Form.d/llosa inclin., formigó per armar HA - 25 / B / 20 / quant</t>
  </si>
  <si>
    <t>Formigonament de lloses inclinades amb formigó per armar HA - 25 / B / 20 / amb una quantitat de ciment de 275 kg/m3 i relació aigua ciment =&lt; 0.6, abocat amb bomba</t>
  </si>
  <si>
    <t xml:space="preserve">SPB\
1.- DEFINICIÓ I CONDICIONS DE LES PARTIDES D'OBRA EXECUTADES
Formigonament d'estructures i elements estructurals, amb formigó en massa, armat, per a pretensar, formigó autocompactant i formigó lleuger, de central o elaborat a l'obra en planta dosificadora, que compleixi les prescripcions del CODI ESTRUCTURAL, abocat directament des de camió, amb bomba o amb cubilot, i operacions auxiliars relacionades amb el formigonament i la cura del formigó.
S'han considerat els elements a formigonar següents:
- Lloses i bancades
L'execució de la unitat d'obra inclou les operacions següents:
Formigonament:
- Preparació de la zona de treball
- Humectació de l'encofrat
- Abocada del formigó
- Compactació del formigó mitjançant vibratge, en el seu cas
- Curat del formigó
CONDICIONS GENERALS:
En l'execució de l'element s'han de complir les prescripcions establertes en la normativa aplicable, en especial les que fan referència a la durabilitat del formigó i les armadures (article 43 del CODI ESTRUCTURAL) en funció de les classes d'exposició.
El formigó estructural ha de fabricar-se en centrals específiques
En cap cas es tolerarà la col·locació en obra de masses que acusin principi d'adormiment.
El formigó col·locat no ha de tenir disgregacions o buits a la massa.
Després del formigonament les armadures han de mantenir la posició prevista a la DT.
La secció de l'element no ha de quedar disminuïda en cap punt per la introducció d'elements de l'encofrat ni d'altres.
L'element acabat ha de tenir una superfície uniforme, sense irregularitats.
Si la superfície ha de quedar vista ha de tenir, a més, una coloració uniforme sense regalims, taques, o elements adherits.
La resistència característica del formigó es comprovarà d'acord amb l'article 57 del capítol 13 del CODI ESTRUCTURAL.
Les toleràncies en el recobriment i la posició de les armadures han de complir l'especificat a l'UNE 36831.
No s'accepten toleràncies en el replanteig d'eixos en l'execució de fonaments de mitgeres, buits d'ascensor, passos d'instal·lacions, etc., fora que ho autoritzi explícitament la DF.
FORMIGONAMENT D'ESTRUCTURES:
Toleràncies d'execució:
- Nivell cara inferior de peces (abans de retirar puntals):  ± 20 mm
- Secció transversal (D: dimensió considerada):
     - D &lt;= 30 cm:  + 10 mm, - 8 mm
     - 30 cm &lt; D &lt;= 100 cm:  + 12 mm, - 10 mm
     - 100 cm &lt; D:  + 24 mm, - 20 mm
- Desviació de la cara encofrada respecte el pla teòric:
     - Arestes exteriors pilars vistos i junts en formigó vist: ± 6 mm/3 m
     - Resta d'elements: ± 10 mm
Les toleràncies han de complir l'especificat en l'article 5 de l'annex 14 del CODI ESTRUCTURAL.
Les toleràncies d'execució han de complir l'especificat en el punt 5 de l'annex 14 del CODI ESTRUCTURAL.
2.- CONDICIONS DEL PROCÉS D'EXECUCIÓ
FORMIGONAMENT:
Si la superfície sobre la que s'ha de formigonar ha sofert gelada, s'ha d'eliminar prèviament la part afectada.
La temperatura dels elements on s'aboca el formigó ha de ser superior als 0°C.
El formigó s'ha de posar a l'obra abans que comenci l'adormiment, i a una temperatura &gt;= 5°C.
La temperatura per a formigonar ha d'estar entre 5°C i 40°C. El formigonament s'ha de suspendre quan es prevegi que durant les 48 h següents la temperatura pot ser inferior a 0°C. Fora d'aquests límits, el formigonament requereix precaucions explícites i l'autorització de la DF En aquest cas, s'han de fer provetes amb les mateixes condicions de l'obra, per a poder verificar la resistència realment assolida.
Si l'encofrat és de fusta, ha de tenir la humitat necessària per tal que no absorbeixi l'aigua del formigó.
No s'admet l'alumini en motlles que hagin d'estar en contacte amb el formigó.
Segons el capítol 11 article 48.3 del CODI ESTRUCTURAL, s'admet l'alumini en motlles que hagin d'estar en contacte amb el formigó sempre que pugui facilitar-se a la DF un certificat, elaborat per una entitat de control i signat per una persona física, que els panells emprats han estat sotmesos amb anterioritat a un tractament de protecció superficial que evitar la reacció amb els álcalis del ciment.
No es procedirà al formigonat fins que la DF doni el vist-i-plau havent revisat armadures col·locades en posició definitiva.
La DF comprovarà l'absència de defectes significatius en la superfície de formigó. En cas de considerar els defectes inadmissibles d'acord amb el projecte la DF valorarà la reparació.
No es col·locarà en obra capes o tongades de formigó amb un gruix superior al que permeti una compactació completa de la massa
Si l'abocada del formigó es fa amb bomba, la DF ha d'aprovar la instal·lació de bombeig prèviament al formigonament.
No pot transcórrer més d'1,5 hora des de la fabricació del formigó fins el formigonament, a menys que la DF ho cregui convenient per aplicar medis que retardin l'adormiment.
No s'han de posar en contacte formigons fabricats amb tipus de ciments incompatibles entre ells.
L'abocada s'ha de fer des d'una alçària petita i sense que es produeixin disgregacions.
La compactació del formigó es realitzarà mitjançant processos adequats a la consistència de la mescla i de manera que s'eliminin forats i s'eviti la segregació.
S'ha de garantir que durant l'abocat i compactat del formigó no es produeixen desplaçaments de l'armadura.
La velocitat de formigonament ha de ser suficient per assegurar que l'aire no quedi agafat i assenti el formigó.
El formigonament s'ha de suspendre en cas de pluja o de vent fort. Eventualment, la continuació dels treballs, en la forma que es proposi, ha de ser aprovada per la DF.
En cap cas s'ha d'aturar el formigonament si no s'ha arribat a un junt adequat.
Els junts de formigonament han de ser aprovats per la DF abans del formigonat del junt.
En tornar a iniciar el formigonament del junt s'ha de retirar la capa superficial de morter, deixant els granulats al descobert i el junt net. Per a fer-ho no s'han d'utilitzar productes corrosius.
Abans de formigonar el junt s'ha d'humitejar, evitant que es facin tolls d'aigua en el junt.
Es poden utilitzar productes específics (com les resines epoxi) per a l'execució de junts sempre que es justifiqui i es supervisi per la DF.
Un cop reblert l'element no s'ha de corregir el seu aplomat, ni el seu anivellament.
Durant l'adormiment i primer període d'enduriment del formigó cal assegurar el manteniment de la humitat de l'element de formigó mitjançant el curat adequat.
Durant l'adormiment s'han d'evitar sobrecàrregues i vibracions que puguin provocar la fissuració de l'element.
FORMIGÓ ESTRUCTURAL:
La compactació s'ha de realitzar per vibratge. El gruix màxim de la tongada depèn del vibrador utilitzat. S'ha de vibrar fins que s'aconsegueixi una massa compacta i sense que es produeixin disgregacions.
El vibratge ha de fer-se més intens a les zones d'alta densitat d'armadures, a les cantonades i als paraments.
LLOSES:
Si l'element és pretesat no s'han de deixar més junts que els previstos explícitament a la DT. Cas que s'hagi d'interrompre el formigonament, els junts han de ser perpendiculars a la resultant del traçat de les armadures actives, i no es tornarà a formigonar fins que la DF els hagi examinat.
Si l'element és pretesat, i no s'utilitza formigó autocompactant, s'ha de vibrar amb especial cura la zona d'ancoratges.
3.- UNITAT I CRITERI D'AMIDAMENT
FORMIGONAMENT:
m3 de volum amidat segons les especificacions de la DT, amb aquelles modificacions i singularitats acceptades prèviament i expressament per la DF.
4.- NORMATIVA DE COMPLIMENT OBLIGATORI
Real Decreto 470/2021, de 29 de junio, por el que se aprueba el Código Estructural.
5.- CONDICIONS DE CONTROL D'EXECUCIÓ I DE L'OBRA ACABADA
CONTROL D'EXECUCIÓ. OPERACIONS DE CONTROL:
Els punts de control més destacables són els següents:
- Aprovació del pla de formigonat presentat pel contractista.
- Inspecció visual de totes les excavacions abans de la col·locació de les armadures, amb observació de l'estat de neteja i entrada d'aigua en tot el recinte.
- Presa de coordenades i cotes de totes les unitats d'obra abans del formigonat.
- Observació de la superfície sobre la que s'ha d'estendre el formigó i de les condicions d'encofrat. Mesura de les dimensions de totes les unitats estructurals d'obra, entre els encofrats, abans de formigonar.
- Verificació de la correcte disposició de l'armat i de les mesures constructives per tal d'evitar moviments de la ferralla durant el formigonat.
- Inspecció del procés de formigonat amb control, entre d'altres aspectes, de la temperatura i condicions ambientals.
- Control del desencofrat i del procés i condicions de curat.
- Presa de coordenades i cotes dels punts que hagin de rebre prefabricats, després del formigonat.
CONTROL D'EXECUCIÓ. CRITERIS DE PRESA DE MOSTRES:
Els controls s'han de realitzar segons les indicacions de la DF, i el contingut del capítol 12 article 55 del CODI ESTRUCTURAL.
CONTROL D'EXECUCIÓ. INTERPRETACIÓ DE RESULTATS I ACTUACIONS EN CAS D'INCOMPLIMENT:
No es podrà iniciar el formigonat d'un element sense la corresponent aprovació de la DF.
CONTROL DE L'OBRA ACABADA. OPERACIONS DE CONTROL:
Els punts de control més destacables són els següents:
Inspecció visual de la unitat finalitzada i control de les condicions geomètriques d'acabat, segons  el capítol 5 de l'annex 14 del CODI ESTRUCTURAL.
- Assaigs d'informació complementària.
De les estructures  projectades i construïdes en les que els materials i l'execució hagin assolit la qualitat prevista, comprovada mitjançant els controls preceptius, sols necessiten sotmetre's a assaigs d'informació i en particular a proves de càrrega, les incloses en els següents supòsits:
- Quan així ho disposi les Instruccions, reglaments específics d'un tipus d'estructura o el plec de prescripcions tècniques particulars.
- Quan degut a caràcter particular de l'estructura convingui comprovar que la mateixa reuneix  certes condicions específiques. En aquest cas el plec de prescripcions tècniques particulars establirà els assaigs oportuns que s'han de realitzar, indicant amb tota precisió la forma de realitzar-los i la manera d'interpretar els resultats.
- Quan a judici de la Direcció Facultativa existeixin dubtes raonables sobre la seguretat, funcionalitat o durabilitat de l'estructura.
CONTROL DE L'OBRA ACABADA. CRITERIS DE PRESA DE MOSTRES:
Els controls s'han de realitzar segons les indicacions de la DF, i el contingut del capítol 12 article 55 del CODI ESTRUCTURAL.
CONTROL DE L'OBRA ACABADA. INTERPRETACIÓ DE RESULTATS I ACTUACIONS EN CAS D'INCOMPLIMENT:
Si s'aprecien deficiències importants en l'element construït, la DF podrà encarregar assaigs d'informació complementaria (testimonis, ultrasons, escleròmetre) sobre el formigó endurit, per tal de tenir coneixement de les condicions de resistència assolides o altres característiques de l'element formigonat.
</t>
  </si>
  <si>
    <t>zona arrencada rampa</t>
  </si>
  <si>
    <t>P45C1-10CNW</t>
  </si>
  <si>
    <t xml:space="preserve">P4FI-4N03    </t>
  </si>
  <si>
    <t>Pilar de bloc de formigó d'una cara vista i més de 1800 i menys</t>
  </si>
  <si>
    <t xml:space="preserve">Pilar de bloc de formigó d'una cara vista i més de 1800 i menys de 2250 cm2 de secció, de bloc foradat de morter de ciment R-6, llis, de 400x200x200 mm, amb components hidrofugants, de cara vista, gris, categoria I segons norma UNE-EN 771-3, col·locat amb ciment pòrtland amb filler calcari CEM II/B-L 32,5 R segons UNE-EN 197-1, en sacs i amb una resistència a compressió de la paret de 3 N/mm2 amb traves i brancals massissats amb formigonament per a fàbrica de blocs de morter de ciment, amb formigó per armar HA - 30 / B / 10 / XC1 amb una quantitat de ciment de 275 kg/m3 i relació aigua ciment =&lt; 0.6, col·locat manualment i armat amb acer en barres corrugades elaborat a l'obra B500S de límit elàstic &gt;= 500 N/mm2 per a l'armadura de parets de blocs de morter de ciment, m2 de superfície realment executada sense incloure cèrcols ni llindes
</t>
  </si>
  <si>
    <t>Pilars intermedis</t>
  </si>
  <si>
    <t>P4FI-4N03</t>
  </si>
  <si>
    <t>01.03</t>
  </si>
  <si>
    <t xml:space="preserve">01.04        </t>
  </si>
  <si>
    <t xml:space="preserve"> ACABATS</t>
  </si>
  <si>
    <t xml:space="preserve">P811-3F3G    </t>
  </si>
  <si>
    <t>Arrebossat bona vista,vert.ext.,h&lt;3m,morter mixt 1:2:10,remolina</t>
  </si>
  <si>
    <t>Arrebossat a bona vista sobre parament vertical exterior, a 3,00 m d'alçària, com a màxim, amb morter mixt 1:2:10, remolinat</t>
  </si>
  <si>
    <t>parets rampa</t>
  </si>
  <si>
    <t>paret caixò desguàs</t>
  </si>
  <si>
    <t>P811-3F3G</t>
  </si>
  <si>
    <t xml:space="preserve">P8Z0-47LF    </t>
  </si>
  <si>
    <t>Armadura p/arrebossat,malla FV+PVC,10x10mm,217g/m2</t>
  </si>
  <si>
    <t>Armadura per a arrebossats, amb malla de fibra de vidre revestida de PVC de 10x10 mm, amb un pes mínim de 217 g/m2</t>
  </si>
  <si>
    <t>P8Z0-47LF</t>
  </si>
  <si>
    <t xml:space="preserve">P89H-4V7L    </t>
  </si>
  <si>
    <t>Pintat vert. Ext. Ciment,pintura silicat,llis,1fons+2acab.</t>
  </si>
  <si>
    <t>Pintat de parament vertical exterior de ciment, amb pintura al silicat amb acabat llis, amb una capa de fons i dues d'acabat</t>
  </si>
  <si>
    <t>P89H-4V7L</t>
  </si>
  <si>
    <t xml:space="preserve">P894-4V8Z    </t>
  </si>
  <si>
    <t>Pintat barana/reixa acer barrots sep.10cm,esmalt sint.,2imprimac</t>
  </si>
  <si>
    <t xml:space="preserve">Pintat de barana i reixa d'acer de barrots separats 10 cm, amb esmalt sintètic, amb dues capes d'imprimació antioxidant i 2 d'acabat (amidament a 2 cares)
</t>
  </si>
  <si>
    <t>Barana rampa passera</t>
  </si>
  <si>
    <t>*comptat x2 (2 per cara)</t>
  </si>
  <si>
    <t>passmà rodó</t>
  </si>
  <si>
    <t>Entornpeu</t>
  </si>
  <si>
    <t>barana escala</t>
  </si>
  <si>
    <t>P894-4V8Z</t>
  </si>
  <si>
    <t xml:space="preserve">P89C-393V    </t>
  </si>
  <si>
    <t>Pintat estructura acer esmalt sint.,2imprim.antioxidant +acab.</t>
  </si>
  <si>
    <t>Pintat d'estructura d'acer a l'esmalt sintètic, amb dues capes d'imprimació antioxidant i dues d'acabat</t>
  </si>
  <si>
    <t xml:space="preserve">SPB\
1.- DEFINICIÓ I CONDICIONS DE LES PARTIDES D'OBRA EXECUTADES
Preparació i aplicació d'un recobriment de pintura sobre superfícies de materials diversos mitjançant diferents capes aplicades en obra.
S'han considerat els tipus de superfícies següents:
- Superfícies metàl·liques (acer, acer galvanitzat, coure)
S'han considerat els elements següents:
- Estructures
- Paraments
- Elements de tancament practicables (portes, finestres, balconeres)
- Elements de protecció (baranes o reixes)
L'execució de la unitat d'obra inclou les operacions següents:
- Preparació de la superfície a pintar, fregat de l'òxid i neteja prèvia si és el cas, amb aplicació de les capes d'emprimació, de protecció o de fons, necessàries i del tipus adequat segons la composició de la pintura d'acabat
- Aplicació successiva, amb els intervals d'assecat, de les capes de pintura d'acabat
CONDICIONS GENERALS:
En el revestiment no hi ha d'haver fissures, bosses ni d'altres defectes.
Ha de tenir el color, la brillantor i la textura uniformes.
PINTAT A L'ESMALT:
Gruix de la pel·lícula seca del revestiment:  &gt;= 125 micres
2.- CONDICIONS DEL PROCÉS D'EXECUCIÓ
CONDICIONS GENERALS:
S'han d'aturar els treballs si es donen les condicions següents:
- Temperatures inferiors a 5°C o superiors a  30°C
- Humitat relativa de l'aire &gt; 60%
- En exteriors:  Velocitat del vent &gt; 50 km/h,  Pluja
Si un cop realitzats els treballs es donen aquestes condicions, s'ha de revisar la feina feta 24 h abans i s'han de refer les parts afectades.
Les superfícies d'aplicació han de ser netes i sense pols, taques ni greixos.
S'han de corregir i eliminar els possibles defectes del suport amb massilla, segons les instruccions del fabricant.
No es pot pintar sobre suports molt freds ni sobreescalfats.
El sistema d'aplicació del producte s'ha d'escollir d'acord amb les instruccions del fabricant i l'autorització de la DF.
Quan el revestiment estigui format per més d'una capa, la primera capa s'ha d'aplicar lleugerament diluïda, segons les instruccions del fabricant.
S'han d'evitar els treballs que desprenguin pols o partícules prop de l'àrea a tractar, abans, durant i després de l'aplicació.
No s'admet la utilització de procediments artificials d'assecatge.
SUPERFÍCIES METÀL·LIQUES (ACER, ACER GALVANITZAT, COURE):
Les superfícies d'aplicació han de ser netes i sense pols, taques, greixos ni òxid.
En superfícies d'acer, s'han d'eliminar les possibles incrustacions de ciment o de calç i s'ha de desgreixar la superfície. Tot seguit s'han d'aplicar les dues capes d'emprimació antioxidant. La segona s'ha de tenyir lleugerament amb pintura.
En el cas d'estructures d'acer s'han de tenir en compte les següents consideracions:
- Abans d'aplicar la capa d'emprimació les superfícies a pintar han d'estar preparades adequadament d'acord amb les normes UNE-EN ISO 8504-1, UNE-EN ISO 8504-2 i UNE-EN ISO 8504-3.
- Si s'aplica més d'una capa s'ha d'utilitzar per a cadascuna un color diferent.
- Després de l'aplicació de la pintura les superfícies s'han de protegir de l'acumulació d'aigua durant un cert temps.
3.- UNITAT I CRITERI D'AMIDAMENT
PINTAT D'ESTRUCTURES, PARAMENTS DE FUSTA O D'ACER O PORTES ENROTLLABLES:
m2 de superfície realment pintada segons les especificacions de la DT.
Cal considerar el desenvolupament del perímetre.
4.- NORMATIVA DE COMPLIMENT OBLIGATORI
PINTAT D'ESTRUCTURES D'ACER:
Real Decreto 314/2006, de 17 de marzo, por el que se aprueba el Código Técnico de la Edificación Parte 2. Documento Básico de Acero DB-SE-A.
5.- CONDICIONS DE CONTROL D'EXECUCIÓ I DE L'OBRA ACABADA
CONTROL D'EXECUCIÓ. OPERACIONS DE CONTROL:
Els punts de control més destacables són els següents:
- Inspecció visual de la superfície a pintar.
- Acceptació del procediment d'aplicació de la pintura per part de la DF.
- Comprovació de l'assecatge d'una capa abans de procedir a una segona aplicació.
CONTROL D'EXECUCIÓ. CRITERIS DE PRESA DE MOSTRES:
Els controls s'han de realitzar segons les instruccions de la DF.
CONTROL D'EXECUCIÓ. INTERPRETACIÓ DE RESULTATS I ACTUACIONS EN CAS D'INCOMPLIMENT:
Correcció per part del contractista de les irregularitats observades.
CONTROL DE L'OBRA ACABADA. OPERACIONS DE CONTROL:
Inspecció visual de la unitat acabada.
En el control es seguiran els criteris indicats en l'article 7.4 de la part I del CTE.
Determinació del gruix de pel·lícula del recobriment sobre un element metàl·lic (UNE EN ISO 2808)
CONTROL DE L'OBRA ACABADA. CRITERIS DE PRESA DE MOSTRES:
Els controls s'han de realitzar segons les instruccions de la DF.
CONTROL DE L'OBRA ACABADA. INTERPRETACIÓ DE RESULTATS I ACTUACIONS EN CAS D'INCOMPLIMENT:
Correcció per part del contractista de les irregularitats observades.
No es permetrà la continuació dels treballs fins que no estiguin solucionats els errors d'execució.
</t>
  </si>
  <si>
    <t>subestructura pèrgola</t>
  </si>
  <si>
    <t>50x50x2</t>
  </si>
  <si>
    <t>conexions varies</t>
  </si>
  <si>
    <t>P89C-393V</t>
  </si>
  <si>
    <t xml:space="preserve">P93I-HZ6E    </t>
  </si>
  <si>
    <t>Recrescuda+anivell.suport g=5mm, pasta autoaniv.CT-C30-F5-A12$$A</t>
  </si>
  <si>
    <t>Recrescuda i anivellament del suport de 5 mm de gruix, amb pasta autoanivellant de ciment tipus CT-C30-F5-A12 segons UNE-EN 13813, aplicada manualment</t>
  </si>
  <si>
    <t>Previsió</t>
  </si>
  <si>
    <t>P93I-HZ6E</t>
  </si>
  <si>
    <t xml:space="preserve">P9D5-35XE    </t>
  </si>
  <si>
    <t>Paviment ext.rajola gres porcell.premsat polit,rectang/quadr. 1</t>
  </si>
  <si>
    <t>Paviment exterior, de rajola de gres porcellànic premsat polit de forma rectangular o quadrada, d'1 a 5 u peces/m2 grup BIa (UNE-EN 14411), preu mitjà, col·locades amb adhesiu cimentós tipus C2 segons norma UNE-EN 12004 i rejuntat amb beurada CG2 (UNE-EN 13888)</t>
  </si>
  <si>
    <t>suport capa compressió</t>
  </si>
  <si>
    <t>P9D5-35XE</t>
  </si>
  <si>
    <t xml:space="preserve">P9VA-9K9D    </t>
  </si>
  <si>
    <t>Esglaó gres porcell.esmalt.,frontal+estesa,vora recta,antillisc.</t>
  </si>
  <si>
    <t>Esglaó de rajola ceràmica de gres porcellànic premsat esmaltat, format per frontal i estesa de vora recta, amb acabat antilliscant, preu superior i 1 a 2 upeces/m, col·locat amb adhesiu per a rajola ceràmica C2 (UNE-EN 12004) i rejuntat amb beurada CG2 (UNE-EN 13888)</t>
  </si>
  <si>
    <t xml:space="preserve">SPB\
1.- DEFINICIÓ I CONDICIONS DE LES PARTIDES D'OBRA EXECUTADES
Esglaó format amb peces de pedra, terratzo, formigó o ceràmica, col·locades a truc de maceta amb morter.
L'execució de la unitat d'obra inclou les operacions següents:
CONDICIONS GENERALS:
La superfície acabada ha de tenir una textura i color uniformes.
L'esglaó acabat no ha de tenir peces esquerdades, trencades, tacades, ni amb defectes aparents.
L'esglaó ha d'estar horitzontal i a nivell.
El fals escaire de l'esglaó s'ha d'ajustar al perfil previst.
Les peces han d'estar recolzades i ben adherides al suport, formant una superfície plana.
Toleràncies d'execució:
- Planor:  ± 4 mm/m
- Planor de les celles:  ± 2 mm
- Horitzontalitat:  ± 0,2%
- Fals escaire:  ± 5 mm
ESGLAÓ DE CERÀMICA:
Els junts s'han de reblir amb morter.
Junts entre peces:  4-10 mm
2.- CONDICIONS DEL PROCÉS D'EXECUCIÓ
S'han d'aturar els treballs quan la temperatura sigui inferior a 5°C o superior a 35°C.
En cas que es donessin aquestes condicions una vegada acabats els treballs, s'ha de revisar allò executat 48 h abans i s'han de tornar a fer les parts afectades.
Les superfícies de recolzament han de ser netes i humides.
Les peces per col·locar han de tenir la humitat necessària per tal que no absorbeixin l'aigua del morter.
S'han de col·locar, a truc de maceta, sobre una superfície contínua d'assentament i rebuda de morter, de gruix &gt;= 2 cm per la peça estesa i &gt;= 1 cm per al davanter.
Abans de la col·locació de la peça estesa, s'ha d'espolsar amb ciment la superfície del morter fresc.
L'operació de rejuntat s'ha de fer passades 48 h des de la col·locació de l'esglaó.
S'ha d'eliminar el morter sobrant i s'ha de netejar la superfície.
3.- UNITAT I CRITERI D'AMIDAMENT
m d'esglaó amidat segons les especificacions de la DT.
4.- NORMATIVA DE COMPLIMENT OBLIGATORI
* Orden de 15 de febrero de 1984, por la que se aprueba la Norma Tecnológica de la Edificación. NTE-RSR/1984: Revestimientos de Suelos. Piezas rígidas.
</t>
  </si>
  <si>
    <t>escala passera</t>
  </si>
  <si>
    <t>P9VA-9K9D</t>
  </si>
  <si>
    <t xml:space="preserve">P9ER-I23H    </t>
  </si>
  <si>
    <t>Reposició paviment panot, panot gris 20x20x4cm,cl.1a,preu sup.,c</t>
  </si>
  <si>
    <t xml:space="preserve">Reposició de paviment de panot i paviment per exterior (zona passera unió entre edificis), col·locat a l'estesa amb morter, repàs i piconatge de caixa de paviment, amb compactació del 95% PM i execució de la base de gruix 10 cm amb formigó de 200 kg/m3, amb una proporció en volum 1:3:6, en entorn urbà amb dificultat de mobilitat, en voreres &lt;= 3 m d'amplària o calçada/plataforma única &lt;= 7 m d'amplària, sense afectació per serveis o elements de mobiliari urbà, en actuacions d'1 a 10 m2
</t>
  </si>
  <si>
    <t>P9ER-I23H</t>
  </si>
  <si>
    <t>01.04</t>
  </si>
  <si>
    <t xml:space="preserve">01.05        </t>
  </si>
  <si>
    <t xml:space="preserve"> MANYERIA</t>
  </si>
  <si>
    <t xml:space="preserve">PB12-DIW5    </t>
  </si>
  <si>
    <t>Barana acer p/pintar,passamà,munt./100cm,brènd./10cm,h=100cm,fix</t>
  </si>
  <si>
    <t xml:space="preserve">Barana d'acer per a pintar, amb passamà 60*6 mm, travesser inferior i superior, muntants cada 100 cm i brèndoles cada 10 cm, de 100 cm d'alçària, de rodó massís diàmetre 8 mm, fixada mecànicament a l'obra amb tac d'acer, volandera i femella. Inclou l'entornpeu a la zona de la rampa amb un passà de 10*6 mm
</t>
  </si>
  <si>
    <t>rampa i passera</t>
  </si>
  <si>
    <t>escala</t>
  </si>
  <si>
    <t>PB12-DIW5</t>
  </si>
  <si>
    <t xml:space="preserve">PB1D-52WE    </t>
  </si>
  <si>
    <t>Passamà perfil acer,D=30 a 50mm,sup.perfil acer,D=15mm,col.ancor</t>
  </si>
  <si>
    <t xml:space="preserve">Passamà de perfil d'acer de 30 a 50 mm de diàmetre, i suports de perfil d'acer de 15 mm de diàmetre cada 2 m, soldat a barana "alta" zona rampa
</t>
  </si>
  <si>
    <t>zona rampa</t>
  </si>
  <si>
    <t>PB1D-52WE</t>
  </si>
  <si>
    <t xml:space="preserve">PAD1-617N    </t>
  </si>
  <si>
    <t>Trapa practicable planxa ac.galv.,60x60cm,bastim.perf.galv. L 40</t>
  </si>
  <si>
    <t xml:space="preserve">Trapa/reixa practicable de planxa d'acer galvanitzat, per a un buit d'obra de 80x80 cm, amb bastiment de perfils laminats galvanitzats L 40+4 mm, amb frontisses, maneta, pany i clau, col·locada ancorada als blocs de formigó
</t>
  </si>
  <si>
    <t>ventilacions cambra sanitària</t>
  </si>
  <si>
    <t>PAD1-617N</t>
  </si>
  <si>
    <t xml:space="preserve">P447-DMDL    </t>
  </si>
  <si>
    <t>Acer S275J0,perf.lam.L,LD,T,rodó,quad.,rectang.,treb.taller+anti</t>
  </si>
  <si>
    <t>Acer S275J0 segons UNE-EN 10025-2, en perfils laminats en calent sèrie L, LD, T, rodó, quadrat, rectangular i planxa, treballat a taller i amb una capa d'imprimació antioxidant, per a reforç d'elements d'encastament, recolzament i rigiditzadors, col·locat a l'obra amb soldadura</t>
  </si>
  <si>
    <t xml:space="preserve">SPB\
1.- DEFINICIÓ I CONDICIONS DE LES PARTIDES D'OBRA EXECUTADES
Formació d'elements estructurals amb perfils normalitzats d'acer, utilitzats directament o formant peces compostes.
S'han considerat els elements següents:
- Elements auxiliars (elements d'encastament, de recolzament i rigiditzadors)
S'han considerat els tipus de perfils següents:
- Perfils d'acer laminat en calent, de les sèries IPN, IPE, HEA, HEB, HEM o UPN, d'acer S275JR, S275J0, S275J2, S355JR, S355J0 o S355J2, segons CÓDIGO ESTRUCTURAL (RD 470/2021), UNE-EN 10025-2
- Perfils d'acer laminat en calent de les sèries L, LD, T, rodó, quadrat, rectangular o planxa, d'acer S275JR, S275J0, S275J2, S355JR, S355J0 o S355J2, segons CÓDIGO ESTRUCTURAL (RD 470/2021), UNE-EN 10025-2
- Perfils foradats d'acer laminat en calent de les sèries rodó, quadrat o rectangular d'acer S275J0H o S355J2H, segons CÓDIGO ESTRUCTURAL (RD 470/2021), UNE-EN 10210-1
- Perfils foradats conformats en fred de les sèries rodó, quadrat o rectangular d'acer S275J0H o S355J2H, segons CÓDIGO ESTRUCTURAL (RD 470/2021), UNE-EN 10219-1
- Perfils conformats en fred, de les sèries L, LD, U, C, Z, o Omega, d'acer S235JRC, segons CÓDIGO ESTRUCTURAL (RD 470/2021), UNE-EN 10025-2
S'han considerat els acabats superficials següents:
- Pintat amb una capa d'emprimació antioxidant
- Galvanitzat
S'han considerat els tipus de col·locació següents:
- Col·locació amb soldadura
- Col·locació amb cargols
- Col·locació sobre obres de fàbrica o de formigó, recolzats o encastats
L'execució de la unitat d'obra inclou les operacions següents:
- Preparació de la zona de treball
- Replanteig i marcat dels eixos
- Col·locació i fixació provisional de la peça
- Aplomat i anivellació definitius
- Execució de les unions, en el seu cas
- Comprovació final de l'aplomat i dels nivells
CONDICIONS GENERALS:
Els materials utilitzats han de tenir la qualitat establerta a la DT. No s'han de fer modificacions sense autorització de la DF encara que suposin un increment de les característiques mecàniques.
La peça ha d'estar col·locada a la posició indicada a la DT, amb les modificacions aprovades per la DF.
La peça ha d'estar correctament aplomada i nivellada.
Quan la peça sigui composta, la disposició dels diferents elements de la peça, les seves dimensions, tipus d'acer i perfils s'han de correspondre amb les indicacions de la DT.
Cada component de l'estructura ha de dur una marca d'identificació que ha de ser visible desprès del muntatge. Aquesta marca no ha d'estar feta amb entalladura cisellada.
La marca d'identificació ha d'indicar l'orientació de muntatge del component estructural quan aquesta no es dedueixi clarament de la seva forma.
Els elements de fixació, i les xapes, plaques petites i accessoris de muntatge han d'anar embalats i identificats adequadament.
L'element ha d'estar pintat amb una capa de protecció de pintura antioxidant, excepte si està galvanitzat.
Els cantells de les peces no han de tenir òxid adherit, rebaves, estries o irregularitats que dificultin el contacte amb l'element que s'han d'unir.
Si el perfil està galvanitzat, la col·locació de l'element no ha de produir desperfectes en el recobriment del zenc.
L'element no s'ha d'adreçar un cop col·locat definitivament.
No es permet reblir amb soldadura els forats que han estat practicats a l'estructura per a disposar cargols provisionals de muntatge.
Toleràncies d'execució:
- En obres d'edificació:  Límits establerts als apartats 11.1 i 11.2 del DB-SE A i a l'annexe 16 del CODI ESTRUCTURAL.
- En obres d'enginyeria civil:  Límits establerts a l'article 640.12 del PG3 i l'annexe 16 del CODI ESTRUCTURAL. 
COL·LOCACIÓ AMB CARGOLS:
S'utilitzaran cargols normalitzats d'acord a les normes recollides a la taula 85.2.b del CODI ESTRUCTURAL
Els cargols aixamfranats, cargols calibrats, perns articulats i els cargols hexagonals d'injecció s'han d'utilitzar seguint les instruccions del seu fabricant i han de complir els requisits addicionals establerts a l'article 85.2 del CODI ESTRUCTURAL.
La situació dels cargols a la unió ha de ser tal que redueixi la possibilitat de corrosió i pandeig local de les xapes, i ha de facilitar el muntatge i les inspeccions.
El diàmetre nominal mínim dels cargols ha de ser de 12 mm.
La rosca pot estar inclosa en el pla de tall, excepte en el cas que els cargols s'utilitzin com a calibrats.
Després del collat l'espiga del cargol ha de sobresortir de la rosca de la femella. Entre la superfície de recolzament de la femella i la part no roscada de l'espiga ha d'haver, com a mínim:
- En cargols pretesats:  4 filets complerts més la sortida de la rosca
- En cargols sense pretesar: 1 filet complert més la sortida de la rosca
Les superfícies dels caps de cargols i femelles han d'estar perfectament planes i netes.
En els cargols col·locats en posició vertical, la femella ha d'estar situada per sota del cap del cargol.
En els forats rodons normals i amb cargols sense pretesar no és necessari utilitzar volanderes. Si s'utilitzen han d'anar sota el cap dels cargols, han de ser aixamfranades i el xamfrà ha d'estar situat en direcció al cap del cargol.
En els cargols pretesats, les volanderes han de ser planes endurides i han d'anar col·locades de la forma següent:
- Cargols 10.9: sota el cap del cargol i de la femella
- Cargols 8.8: sota de l'element que gira
Toleràncies d'execució:
- Franquícia màxima entre superfícies adjacents:
     - Si s'utilitzen cargols no pretesats:  2 mm
     - Si s'utilitzen cargols pretesats:  1 mm
- Diàmetre dels forats:
     - En obres d'edificació:  Límits establerts a l'apartat 11.1 del DB-SE A i a l'article 93.2 del CODI ESTRUCTURAL
     - En obres d'enginyeria civil:  Límits establerts als apartats 640.5.1.3 i 640.5.1.4 del PG3 i a l'article 93.2 del CODI ESTRUCTURAL.
- Posició dels forats:
     - En obres d'edificació:  Límits establerts a l'apartat 11.1 del DB-SE A i a l'article 93.2 del CODI ESTRUCTURAL.
     - En obres d'enginyeria civil:  Límits establerts a l'apartat 640.5.1.1 del PG3 i a l'article 93.2 del CODI ESTRUCTURAL.
COL·LOCACIÓ AMB SOLDADURA:
El material d'aportació utilitzat ha de ser apropiat als materials a soldar i al procediment de soldadura.
Les característiques mecàniques del material d'aportació han de ser superiors a les del material base.
En acers de resistència millorada a la corrosió atmosfèrica, la resistència a la corrosió del material d'aportació ha de ser equivalent a la del material base.
El plec de prescripcions tècniques particulars definirà el sistema de protecció enfront la corrossió. 
Els mètodes de protecció podran ser:
- Metalització, segons l'UNE-EN ISO 2063.
- Galvanització en calent, segons l'UNE-EN ISO 1461.
- Sistemes de pintura, segons l'UNE-EN ISO 12944.
2.- CONDICIONS DEL PROCÉS D'EXECUCIÓ
CONDICIONS GENERALS:
El constructor ha d'elaborar els plànols de taller i un programa de muntatge que han de ser aprovats per la DF abans d'iniciar els treballs en obra.
Qualsevol modificació durant els treballs ha d'aprovar-la la DF i reflectir-se posteriorment en els plànols de taller.
Els components estructurals s'han de manipular evitant que es produeixin deformacions permanents i procurant que els desperfectes superficials siguin mínims. Han d'anar protegits en els punts de subjecció.
Tot subconjunt estructural que durant les operacions de càrrega, transport, emmagatzematge i muntatge experimenti desperfectes, s'ha de reparar fins que sigui conforme.
Si durant el transport el material ha sofert desperfectes que no poden ser corregits o es preveu que després d'arreglar-los afectarà al seu treball estructural, la peça ha de ser substituïda.
Els components de l'estructura s'han d'emmagatzemar apilats sobre el terreny sense estar en contacte amb el terra i de forma que no es produeixi acumulació d'aigua.
El muntatge de l'estructura s'ha de fer d'acord amb el programa de muntatge i garantint la seguretat estructural en tot moment.
Durant les operacions de muntatge, l'estructura ha de resistir, en condicions de seguretat, les càrregues provisionals de muntatge i els efectes de les càrregues de vent.
Les traves i encastaments o subjeccions provisionals s'han de mantenir en la seva posició fins que l'avanç del muntatge permeti que puguin ser retirats de forma segura.
Les unions per a peces provisionals necessàries per al muntatge s'han de fer de forma que no debilitin l'estructura ni disminueixin la seva capacitat de servei.
La secció de l'element no ha de quedar disminuida pels sistemes de muntatges utilitzats.
Els dispositius d'ancoratge provisionals s'han d'assegurar per a evitar que s'afluixin de forma involuntària.
Durant el procés de muntatge, el constructor ha de garantir que ninguna part de l'estructura estigui deformada o sobrecarregada permanentment per l'apilament de materials estructurals o per càrregues provisionals de muntatge.
Un cop muntada una part de l'estructura, s'ha d'alinear al més aviat possible i immediatament després completar el cargolament.
No s'han de fer unions permanents fins que una part suficient de l'estructura no estigui ben alineada, anivellada, aplomada i unida provisionalment de manera que no es produeixin desplaçaments durant el muntatge o l'alineació posterior de la resta de l'estructura.
La preparació de les unions que s'hagin de realitzar a obra es farà a taller.
Els desperfectes que les operacions de magatzematge i manipulació ocasionin en l'acabat superficial de l'estructura s'han de reparar amb procediments adequats.
Es tindrà especial cura del drenatge de cobertes i façanes, així com s'evitaran zones on es pugui dipositar l'aigua de forma permanent.
Els elements de fixació i ancoratge dispossaran de protecció adient a la classe d'expossició ambiental. 
Per a la reparació de superfícies galvanitzades s'han d'utilitzar productes de pintura adequats aplicats sobre àrees que agafin, com a mínim, 10 mm de galvanització intacta.
Les parts que hagin de quedar de difícil accés després del seu muntatge han de rebre el tractament de protecció després de la inspecció i acceptació de la DF i abans del muntatge.
Les estructures amb planxes i peces primes conformades en fred s'executaran considerant els requisits addicionals de l'UNE-ENV 1090-2.
Les estructures amb acers d'alt límit elàstic s'executaran considerant els requisits addicionals de l'UNE-ENV 1090-3.
Les estructures amb gelosia de secció foradada s'executaran tenint en compte els requisits addicionals de l'UNE-ENV 1090-4.
COL·LOCACIÓ AMB CARGOLS:
Els forats per als cargols s'han de fer amb perforadora mecànica. S'admet un altre procediment sempre que proporcioni un acabat equivalent.
Es permet l'execució de forats amb punxonatge sempre que es compleixin els requisits establerts a l'apartat 10.2.3 del DB-SE A en obres d'edificació o els establerts a l'apartat 640.5.1.1 del PG3 en obres d'enginyeria civil.
És recomanable que, sempre que sigui possible, es perforin d'un sol cop els forats que travessin dues o més peces.
Els forats allargats s'han de fer amb una operació de punxonatge, o amb la perforació o punxonatge de dos forats i posterior oxitall.
Després de perforar les peces i abans d'unir-les s'han d'eliminar les rebaves.
Els cargols i les femelles no s'han de soldar, a menys que així ho expliciti el plec de condicions tècniques particulars.
S'han de col·locar el nombre suficient de cargols de muntatge per assegurar la immobilitat de les peces armades i el contacte íntim de les peces d'unió.
Les femelles s'han de muntar de manera que la seva marca de designació sigui visible després del muntatge.
En els cargols sense pretesar, cada conjunt de cargol, femella i volandera(es) s'ha de collar fins arribar al "collat a tocar" sense sobretesar els cargols. En grups de cargols aquest procés s'ha de fer progressivament començant pels cargols situats al centre. Si és necessari s'han de fer cicles addicionals de collat .
Abans de començar el pretesat, els cargols pretesats d'un grup s'han de collar d'acord amb el que s'ha indicat per als cargols sense pretesar. Per a que el pretesat sigui uniforme s'han de fer cicles addicionals de collat.
S'han de retirar els conjunts de cargol pretesat, femella i volandera(es) que després de collats fins al pretesat mínim, s'afluixin.
El collat dels cargols pretesats s'ha de fer seguint un dels procediments següents:
- Mètode de la clau dinamomètrica.
- Mètode de la femella indicadora.
- Mètode convinat.
Les superfícies que han de transmetre esforços per fricció s'han de netejar d'olis amb netejadors químics. Després de la preparació i fins l'armat i cargolat s'han de protegir amb cobertes impermeables.
La zona sense revestir situada al voltant del perímetre de la unió amb cargols no s'ha de tractar fins que no s'hagi inspeccionat la unió.
COL·LOCACIÓ AMB SOLDADURA:
Els procediments autoritzats per a realitzar unions soldades són:
- Per arc elèctric manual amb elèctrode revestit
- Per arc amb fil tubular, sense protecció gasosa
- Per arc submergit amb fil/filferro
- Per arc submergit amb elèctrode nu
- Per arc amb gas inert
- Per arc amb gas actiu
- Per arc amb fil tubular, amb protecció de gas actiu
- Per arc amb fil tubular, amb protecció de gas inert
- Per arc amb elèctrode de wolfram i gas inert
- Per arc de connectors
Les soldadures s'han de fer protegides dels efectes directes del vent, de la pluja i de la neu.
A l'obra i a disposició del personal encarregat de soldar hi ha d'haver un pla de soldatge, que ha d'incloure, com a mínim, els detalls, mida i tipus de les unions, especificacions dels tipus d'electròdes i preescalfament, seqüència de soldadura, limitacions a la soldadura discontinua i comprovacions intermèdies, girs o voltes de les peces  necessàries per la soldadura, detall de les fixacions provisionals, disposicions en front l'esquinçament laminar, referència al pla d'inspecció i assaigs, i tots els requeriments per al identificació de les soldadures.
Les soldadures s'han de fer per soldadors certificats per un organisme acreditat i qualificats segons l'UNE-EN 287-1.
La coordinació de les tasques de soldadura s'ha de fer per soldadors qualificats i amb experiència amb el tipus d'operació que supervisen.
Abans de començar a soldar s'ha de verificar que les superfícies i vores a soldar són adequades al procés de soldadura i que estan lliures de fissures.
Totes les superfícies a soldar s'han de netejar de qualsevol material que pugui afectar negativament la qualitat de la soldadura o perjudicar el procés de soldatge. S'han de mantenir seques i lliures de condensacions.
Els components a soldar han d'estar correctament col·locats i fixos en la seva posició mitjançant dispositius adequats o soldadures de punteig, de manera que les unions a soldar siguin accessibles i visibles per al soldador. No s'han d'introduir soldadures addicionals.
El muntatge de l'estructura s'ha de fer de manera que les dimensions finals dels components estructurals estiguin dintre de les toleràncies establertes.
Els dispositius provisionals utilitzats per al muntatge de l'estructura, s'han de retirar sense fer malbé les peces.
Les soldadures provisionals s'han d'executar seguint les especificacions generals. S'han d'eliminar totes les soldadures de punteig que no s'incorporin a les soldadures finals.
Quan el tipus de material de l'acer i/o la velocitat de refredament puguin produir un enduriment de la zona tèrmicament afectada s'ha de considerar la utilització del precalentament. Aquest s'ha d'estendre 75 mm en cada component del metall base.
No s'ha d'accelerar el refredament de les soldadures amb mitjans artificials.
Els cordons de soldadura successius no han de produir osques.
Després de fer un cordó de soldadura i abans de fer el següent, cal netejar l'escòria per mitjà d'una picola i d'un raspall.
L'execució dels diferents tipus de soldadures s'ha de fer d'acord amb els requisits establerts a l'apartat 10.3.4 del DB-SE A  i l'article 94 del CODI ESTRUCTURAL per a obres d'edificació o d'acord amb l'article 640.5.2 del PG3  i l'article 94 del CODI ESTRUCTURAL per a obres d'enginyeria civil.
No s'han d'utilitzar materials de protecció que perjudiquin la qualitat de la soldadura a menys de 150 mm de la zona a soldar.
Les soldadures i el metall base adjacent no s'han de pintar sense haver eliminat prèviament l'escòria.
3.- UNITAT I CRITERI D'AMIDAMENT
BIGUES, BIGUETES, CORRETGES, ENCAVALLADES, LLINDES, PILARS, TRAVES, ELEMENTS D'ANCORATGE, ELEMENTS AUXILIARS:
kg de pes calculat segons les especificacions de la DT, d'acord amb els criteris següents:
- El pes unitari per al seu càlcul ha de ser el teòric
- Per a poder utilitzar un altre valor diferent del teòric, cal l'acceptació expressa de la DF.
Aquest criteri inclou les pèrdues de material corresponents a retalls.
4.- NORMATIVA DE COMPLIMENT OBLIGATORI
OBRES D'EDIFICACIÓ:
Real Decreto 470/2021, de 29 de junio, por el que se aprueba el Código Estructural.
Real Decreto 314/2006, de 17 de marzo, por el que se aprueba el Código Técnico de la Edificación Parte 2. Documento Básico de Acero DB-SE-A.
* UNE-ENV 1090-1:1997 Ejecución de estructuras de acero. Parte 1: Reglas generales y reglas para edificación.
OBRES D'ENGINYERIA CIVIL:
Real Decreto 470/2021, de 29 de junio, por el que se aprueba el Código Estructural.
Orden de 6 de febrero de 1976 por la que se aprueba el Pliego de Prescripciones Técnicas Generales para Obras de Carreteras y Puentes (PG-3).
5.- CONDICIONS DE CONTROL D'EXECUCIÓ I DE L'OBRA ACABADA
CONTROL D'EXECUCIÓ. OPERACIONS DE CONTROL:
Abans de l'inici de l'execució, la DF verificarà que existeix un programa de control desenvolupat pel constructor, tant per als productes com per a l'execució.
Previ al subministrament, el constructor presentarà a la DF la següent documentació:
- creditació que el procés de muntatge al taller dels elements de l'estructura posseeix distintiu de qualitat reconegut.
- Acreditació que els productes d'acer posseeixen distintiu de qualitat reconegut.
- En processos de soldadura, certificats d'homologació dels soldadors segons UNE-EN 2871 i del procés de soldadura segons UNE-EN ISO 15614-1.
La DF comprovarà que els productes d'acer subministrats pel taller a l'obra, s'acompanyen de la seva fulla de subministrament, en cas que no es pugui realitzar la traçabilitat de la mateixa, aquesta serà rebutjada.
Prèvi a l'execució es fabricaran per a cada element i cada material a tallar, com a mínim quatre provetes, per part del control extern de l'entitat de control.
Es comprovarà que les dimensions dels elements elaborats al taller son les mateixes que les dels plànols de taller , considerant-se les toleràncies al plec de condicions.
Amb anterioritat a la fabricació, el constructor proposarà la seqüència d'armat i soldadura, aquesta haurà de ser aprovada per la DF.
Es marcaran les peces amb pintura segons plànols de taller, per identificar-les durant el muntatge al taller i a l'obra.
L'autocontrol del procés de muntatge inclourà com a mínim:
-Identificació del elements.
-Situació dels eixos de simetria.
-Situació de les zones de suport contigües.
-Paral·lelisme d'ales i platabandes.
-Perpendicularitat d'ales i ànimes.
-Abonyegament, rectitud i planor d'ales i ànimes.
-Contrafletxes.
La freqüència de comprovació serà del 100% per elements principals i del 25% per a elements secundaris. 
La DF comprovarà amb antelació al muntatge la correspondència entre el projecte i els elements elaborats al taller, i la documentació del subministrament.
El constructor elaborarà la documentació corresponent al muntatge, aquesta  serà aprovada per la DF, i com a mínim inclourà:
-Memòria de muntatge.
-Plànols de muntatge.
-Programa d'inspecció.
Es comprovarà la conformitat de totes les operacions de muntatge, especialment:
-L'ordre de cada operació.
-Eines utilitzades.
-Qualificació del personal.
-Traçabilitat del sistema.
UNIONS SOLDADES:
Els soldadors hauran d'estar en disposició de la qualificació adient conforme a l'apartat 94.4.2 del CODI ESTRUCTURAL.
Cada soldador identificarà el seu treball amb marques personals no transferibles.
La soldadura es realitzarà segons l'apartat 94.4.1 del CODI ESTRUCTURAL, el constructor realitzarà el assajos i probes necessàries per establir el mètode de soldadura més adient. 
Abans de realitzar la soldadura, es farà una inspecció de les peces a unir segons l'UNE-EN iso 17637.
Les inspeccions de les soldadures les realitzarà un inspector de soldadura de nivell 2 o persona autoritzada per la DF.
UNIONS CARGOLADES:
Es comprovaran .els parells de serratge aplicats als cargols.
En el cas de cargols pretesats es comprovarà que l'esforç aplicat és superior al mínim establert.
CONTROL D'EXECUCIÓ. CRITERIS DE PRESA DE MOSTRES:
Els controls s'han de fer segons les indicacions de la DF.
La mesura de les longituds es farà amb regla o cinta metàl·lica, d'exactitud no menor de 0,1 mm en cada metre, i no menor que 0,1 per mil en longituds majors.
La mesura de les fletxes de les barres es realitzarà per comparació entre la directriu del perfil i la línia recta definida entre les seccions extremes materialitzada amb un filferro tesat.
UNIONS SOLDADES:
La DF determinarà les soldadures que han de ser objecte d'anàlisi.
Els percentatges indicats poden ser variats, segons criteris de la DF, en funció dels resultats de la inspecció visual realitzada i dels anàlisis anteriors.
UNIONS CARGOLADES:
La DF determinarà les unions que han de ser objecte d'anàlisi.
CONTROL D'EXECUCIÓ. INTERPRETACIÓ DE RESULTATS I ACTUACIONS EN CAS D'INCOMPLIMENT:
El taller de fabricació ha de disposar d'un control dimensional adequat.
Quan es sobrepassi alguna de les toleràncies especificades en algun control, es corregirà la implantació en obra. A més a més, s'augmentarà el control, en l'apartat incomplet, fins a un 20% d'unitats. Si encara es troben irregularitats, es faran les oportunes correccions i/o rebuigs i es farà el control sobre el 100 % de les unitats amb les oportunes actuacions segons el resultat.
UNIONS SOLDADES:
La qualificació dels defectes observats en les inspeccions visuals i en les realitzades per mètodes no destructius, es farà d'acord amb les especificacions fixades al Plec de Condicions Particulars de l'obra.
CONTROL DE L'OBRA ACABADA. OPERACIONS DE CONTROL:
Inspecció visual de la unitat acabada.
En l'estructura acabada han de realitzar-se, les comprovacions i proves de servei previstes en projecte i/o ordenades per DF conjuntament amb les exigides per la normativa vigent.
UNIONS SOLDADES:
En l'estructura acabada han de realitzar-se, les comprovacions i proves de servei previstes en projecte i/o ordenades per DF conjuntament amb les exigides per la normativa vigent.
Es controlaran tots els cordons de soldadura.
Les soldadures que durant el procés de fabricació resultin inaccessibles, seran inspeccionades amb anterioritat.
A l'autocontrol de les soldadures es comprovarà com a mínim:
-Inspecció visual de tots els cordons.
-Comprovacions mitjançant assajos no destructius.
Es realitzaran els següents assajos no destructius segons la norma EN12062
-Líquids penetrants(LP) segons UNE-EN 1289.
-Partícules magnètiques(PM),segons UNE-EN 1290.
-Ultrasons(US), segons UNE-EN 1714.
-Radiografies(RX), segons UNE-EN 12517.
A tots els punt a on existeixin creuament de cordons de soldadura es realitzarà una radiografia addicional
Es realitzarà una inspecció mitjançant partícules magnètiques o líquids penetrants d'un 15% del total de la longitud de les soldadures en angle.
Es realitzarà una inspecció radiogràfica i ultrasònica de les soldadures a topar en planxes i unions en T quan aquestes siguin a topar.
Els criteris d'acceptació de les soldadures es basaran en l'UNE-EN ISO 5817.
UNIONS CARGOLADES:
La freqüència de comprovació serà del 100% per elements principals com bigues, i del 25% per a elements secundaris com rigiditzadors. 
CONTROL DE L'OBRA ACABADA. CRITERIS DE PRESA DE MOSTRES:
Els controls s'han de fer segons les indicacions de la DF.
CONTROL DE L'OBRA ACABADA. INTERPRETACIÓ DE RESULTATS I ACTUACIONS EN CAS D'INCOMPLIMENT:
Correcció per part del contractista de les irregularitats observades.
UNIONS SOLDADES:
No s'acceptaran soldadures que no compleixin amb les especificacions.
No s'acceptaran unions soldades que no compleixin amb els assaigs no destructius.
No s'acceptaran soldadures realitzades per soldadors no qualificats
</t>
  </si>
  <si>
    <t>P447-DMDL</t>
  </si>
  <si>
    <t xml:space="preserve">P531-9S9G    </t>
  </si>
  <si>
    <t>Cob.sandv.acer+aill poliuretà 40mm grecada color estàndard (no b</t>
  </si>
  <si>
    <t>Coberta amb panell sandvitx de planxes d'acer amb aillament de poliuretà, amb un gruix total de 40 mm, amb la cara exterior grecada color estàndard, diferent del blanc i la cara interior llisa, prelacat en ambdues cares, gruix de les planxes (ext/int) 0.6/0,5 mm, junt longitudinal encadellat amb nervi, amb fixació oculta amb tapajunts, amb un pendent de &gt;= 4 %</t>
  </si>
  <si>
    <t xml:space="preserve">SPB\
1.- DEFINICIÓ I CONDICIONS DE LES PARTIDES D'OBRA EXECUTADES
Cobertes amb pendent, mitjançant plaques constituïdes per dues planxes d'acer de perfil ondulat o grecat i un aïllament interior, formant un sol cos, col·locades amb fixacions mecàniques.
S'ha considerat la següent composició:
- Xapa exterior:  acer galvanitzat, acer prelacat
- Xapa interior:  acer galvanitzat, acer prelacat
- Aïllament:  escuma de poliuretà injectada, poliisocianurat, llana mineral de roca
L'execució de la unitat d'obra inclou les operacions següents:
- Replanteig dels eixos de les pendents i repartiment de les plaques
- Col·locació de les plaques
- Col·locació del remat longitudinal al junt entre plaques si es el cas
- Comprovació de l'estanquitat
CONDICIONS GENERALS:
Al revestiment acabat no hi ha d'haver peces amb defectes superficials (deformacions, ratlles, etc.).
Els talls de les planxes han de ser rectes, i han d'estar polits.
No hi haurà discontinuïtat en la capa de recobriment dels pannells.
El conjunt dels elements col·locats ha de ser estanc.
Els elements han de quedar alineats.
Totes les fixacions han de ser amb cargols autorroscants i han de portar una volandera d'estanquitat.
Cada placa ha de quedar fixat a tots els suports previstos en la DT, mitjançant cargols autorroscants.
En l'extrem inferior de la placa, la xapa superior ha de sobresortir respecte de l'aïllament i de la xapa inferior.
Volada de les peces del ràfec:  &gt;= 5 cm; &lt; mitja peça
Volada de les peces en la vora lateral:  &gt;= 5 cm
Separació entre les peces de les dues vessants en l'aiguafons:  &gt;= 20 cm
Volada de la xapa superior respecte la inferior:  150 mm
Cavalcament entre plaques consecutives (sentit del pendent):  &gt;= 150 mm
El cavalcament  longitudinal entre plaques serà sempre en el sentit oposat als vents dominants i en sentit transversal serà sobre els recolzaments de les plaques.
Es col·locarà una tapeta metàl·lica (gruix 0,7 mm) a les unions entre dues plaques.
2.- CONDICIONS DEL PROCÉS D'EXECUCIÓ
S'han d'aturar els treballs quan la velocitat del vent sigui superior a 50 km/h o plogui. Si un cop realitzats els treballs es donen aquestes condicions, s'han de revisar i assegurar les parts fetes.
Si l'alçada de caiguda es superior a 2 m s'ha de treballar amb cinturó de seguretat.
Han d'estar muntades les canals o els remats inferiors, abans de començar a col·locar els pannells de la coberta
3.- UNITAT I CRITERI D'AMIDAMENT
m2 de superfície amidada segons les especificacions de la DT, amb deducció de la superfície corresponent a obertures, d'acord amb els criteris següents:
- Obertures &lt;= 1 m2:  No es dedueixen
- Obertures &gt; 1 m2:  Es dedueix el 100%
4.- NORMATIVA DE COMPLIMENT OBLIGATORI
Documento Básico de Salubridad DB-HS, parte II del CTE, aprobado por el Real Decreto 314/2006.
5.- CONDICIONS DE CONTROL D'EXECUCIÓ I DE L'OBRA ACABADA
CONTROL D'EXECUCIÓ. OPERACIONS DE CONTROL:
Els punts de control més destacables són els següents:
- Inspecció visual del material abans de la seva col·locació, rebutjant les peces malmeses
- Inspecció visual del procediment d'execució, amb especial atenció a les subjeccions, i a l'alineació longitudinal i transversal de les peces
- Comprovació de la geometria de la coberta i del cavalcament entre les peces
- Comprovació dels eixos dels pendents de la coberta
CONTROL DE L'OBRA ACABADA. OPERACIONS DE CONTROL:
Les tasques de control a realitzar són les següents:
- Inspecció visual de la unitat acabada. Proves finals d'estanquitat
CRITERIS DE PRESA DE MOSTRES:
Els controls s'han de fer segons les indicacions de la DF.
INTERPRETACIÓ DE RESULTATS I ACTUACIONS EN CAS D'INCOMPLIMENT:
Correcció per part del contractista de les irregularitats observades.
No s'ha de permetre la continuació dels treballs fins que no estiguin solucionats els defectes d'execució.
</t>
  </si>
  <si>
    <t>coberta pèrgola</t>
  </si>
  <si>
    <t>P531-9S9G</t>
  </si>
  <si>
    <t xml:space="preserve">P5ZDC-HZ13   </t>
  </si>
  <si>
    <t>Remat plan.acer pl. Galv.+prelac. G=0,6mm, desenv.&lt;15cm 3 plecs,</t>
  </si>
  <si>
    <t>Remat de planxa d'acer plegada amb acabat galvanitzat i prelacat, de 0,6 mm de gruix, 15 cm de desenvolupament, com a màxim, amb 3 plecs, per a minvell, col·locat amb fixacions mecàniques, i segellat</t>
  </si>
  <si>
    <t xml:space="preserve">SPB\
1.- DEFINICIÓ I CONDICIONS DE LES PARTIDES D'OBRA EXECUTADES
Remat de planxa d'acer galvanitzat o galvanitzat i prelacat, plegat a taller, per a punts singulars de cobertes (carener, vora lliure, aiguafons, minvell. etc) o façanes (cantonada, peu de planxa, llinda, brancal, escopidor, etc.), col·locat amb fixacions mecàniques.
L'execució de la unitat d'obra inclou les operacions següents:
- Replanteig de l'element
- Col·locació de les làmines metàl·liques mitjançant fixacions mecàniques
- Execució dels junts entre làmines
Les peces han de quedar fixades sòlidament al suport.
Les peces han de quedar alineades longitudinalment.
Les peces han de cavalcar entre elles i amb les peces de la vessant o dels paraments del costat.
El muntatge s'ha de fer respectant el sentit de la circulació de l'aigua, i tenint en compte els vents dominants.
Les fixacions s'han de fer amb cargols autoroscants amb anella d'estanqueïtat i cabota de color, si la planxa es prelacada.
Cavalcament sobre les peces del vessant:  &gt;= 5 cm
Toleràncies d'execució:
- Alineacions:  ± 5 mm/m,  ± 20 mm/total
- Cavalcaments:  - 0 mm,  + 20 mm
2.- CONDICIONS DEL PROCÉS D'EXECUCIÓ
No s'ha de treballar amb pluja intensa, neu o vent superior a 50 km/h. En aquests supòsits, s'ha d'assegurar l'estabilitat de l'equip.
Si l'alçada de caiguda es superior a 2 m s'ha de treballar amb cinturó de seguretat.
S'ha d'evitar el contacte directe de l'acer galvanitzat amb el guix, els ciments pòrtland frescos, la calç, les fustes dures (roure, castanyer, teca, etc.) i l'acer sense protecció contra la corrosió.
3.- UNITAT I CRITERI D'AMIDAMENT
m de llargària amidada segons les especificacions de la DT.
4.- NORMATIVA DE COMPLIMENT OBLIGATORI
Documento Básico de Salubridad DB-HS, parte II del CTE, aprobado por el Real Decreto 314/2006.
5.- CONDICIONS DE CONTROL D'EXECUCIÓ I DE L'OBRA ACABADA
CONTROL D'EXECUCIÓ. OPERACIONS DE CONTROL:
- Inspecció visual de les peces abans de la seva col·locació, rebutjant les que presentin defectes.
- Verificació del replanteig
- Verificació dels suports
- Verificació del sistema d'execució de fixacions i junts
CONTROL DE L'OBRA ACABADA. OPERACIONS DE CONTROL:
- Geometria dels remats i de la façana
- Estanquitat dels junts
CONTROL D'EXECUCIÓ. CRITERIS DE PRESA DE MOSTRES:
Els controls s'han de realitzar segons les instruccions de la DF.
CONTROL D'EXECUCIÓ. INTERPRETACIÓ DE RESULTATS I ACTUACIONS EN CAS D'INCOMPLIMENT:
Correcció per part del contractista de les irregularitats observades.
No es permetrà la continuació dels treballs fins que no estiguin solucionats els errors d'execució.
</t>
  </si>
  <si>
    <t>P5ZDC-HZ13</t>
  </si>
  <si>
    <t>01.05</t>
  </si>
  <si>
    <t xml:space="preserve">01.06        </t>
  </si>
  <si>
    <t xml:space="preserve"> INSTAL·LACIONS</t>
  </si>
  <si>
    <t xml:space="preserve">01.06.01     </t>
  </si>
  <si>
    <t xml:space="preserve"> INSTAL·LACIONS ELÈCTRIQUES</t>
  </si>
  <si>
    <t xml:space="preserve">PG45-HAJC    </t>
  </si>
  <si>
    <t>Int. Magnetotèrmic-diferencial, reconnexió auto., 4P, 63A, class</t>
  </si>
  <si>
    <t>Interruptor magnetotèrmic-diferencial amb reconnexió automàtica, de 63 A d'intensitat nominal, tetrapolar, protecció diferencial classe A superimmunitzada, sensibilitat de dispar ajustable de 0,03 A fins a 1 A, temps de dispar ajustable de 0,1 a 1 s, característica de dispar instantània o selectiva, interruptor magnetotèrmic corba C de 6 kA de poder de tall (UNE-EN 60898), reconnexió diferencial 10/3 (10 reconnexions en 3 minuts), reconnexió magnetotèrmica 2/3 (2 reconnexions en 3 minuts), muntat perfil DIN</t>
  </si>
  <si>
    <t>a quadre principal</t>
  </si>
  <si>
    <t>PG45-HAJC</t>
  </si>
  <si>
    <t xml:space="preserve">PG47-EMJ6    </t>
  </si>
  <si>
    <t>Interruptor auto.magnet.,I=63A,PIA corbaC,(4P),tall=6000A,4mòd.D</t>
  </si>
  <si>
    <t>Interruptor automàtic magnetotèrmic de 63 A d'intensitat nominal, tipus PIA corba C, tetrapolar (4P), de 6000 A de poder de tall segons UNE-EN 60898, de 4 mòduls DIN de 18 mm d'amplària, muntat en perfil DIN</t>
  </si>
  <si>
    <t>PG47-EMJ6</t>
  </si>
  <si>
    <t xml:space="preserve">PG33-E41K    </t>
  </si>
  <si>
    <t>Cable 0,6/1 kV RV-K, 4x16mm2,col.canal/safata</t>
  </si>
  <si>
    <t>Cable amb conductor de coure de tensió assignada0,6/1 kV, de designació RV-K, construcció segons norma UNE 21123-2, tetrapolar, de secció 4x16 mm2, amb coberta del cable de PVC, classe de reacció al foc Eca segons la norma UNE-EN 50575, col·locat en canal o safata</t>
  </si>
  <si>
    <t>a cuadre principal</t>
  </si>
  <si>
    <t>PG33-E41K</t>
  </si>
  <si>
    <t xml:space="preserve">PG25-LN19    </t>
  </si>
  <si>
    <t>Canal aïllant PVC,1 tapa p/distribució,30x40mm,1 compartiment,bl</t>
  </si>
  <si>
    <t>Canal aïllant de PVC, amb 1 tapa per a distribució, de 30x40 mm, amb 1 compartiment, de color blanc, resistència a la penetració d'objectes sòlids IP4X, protecció mecànica contra impactes IK10, no propagador de la flama, obertura de la tapa amb eina especial, de temperatura de servei de -5ºC a +60 °C, d'acord amb la norma UNE-EN 50085-2-1, en façana</t>
  </si>
  <si>
    <t>cable elèctric</t>
  </si>
  <si>
    <t>-Tram soterrat</t>
  </si>
  <si>
    <t>PG25-LN19</t>
  </si>
  <si>
    <t xml:space="preserve">PG2N-EUGB    </t>
  </si>
  <si>
    <t>Tub corbable corrugat PE,doble capa,DN=40mm,15J,450N,canal.sot.</t>
  </si>
  <si>
    <t>Tub corbable corrugat de polietilè, de doble capa, llisa la interior i corrugada l'exterior, de 40 mm de diàmetre nominal, aïllant i no propagador de la flama, resistència a l'impacte de 15 J, resistència a compressió de 450 N, muntat com a canalització soterrada</t>
  </si>
  <si>
    <t xml:space="preserve">SPB\
1.- DEFINICIÓ I CONDICIONS DE LES PARTIDES D'OBRA EXECUTADES
Tub flexible no metàl·lic, de fins a 250 mm de diàmetre nominal, col·locat.
S'han considerat els tipus de tubs següents:
- Tubs de PVC corrugats
- Tubs de PVC folrats, de dues capes, semillisa l'exterior i corrugada la interior
- Tubs de material lliure d'halògens
- Tubs de polipropilè
- Tubs de polietilè de dues capes, corrugada l'exterior i llisa la interior
S'han considerat els tipus de col·locació següents:
- Tubs col·locats encastats
- Tubs col·locats sota paviment
- Tubs col·locats sobre sostremort
- Tubs col·locats al fons de la rasa
L'execució de la unitat d'obra inclou les operacions següents:
- Replanteig del traçat del tub
- L'estesa, fixació o col·locació del tub
- Retirada de l'obra de les restes d'embalatges, retalls de tubs, etc.
CONDICIONS GENERALS:
El tub no pot tenir empalmaments entre els registres (caixes de derivació, pericons, etc.), ni entre aquests i les caixes de mecanismes.
S'ha de comprovar la regularitat superficial i l'estat de la superfície sobre la què s'ha d'efectuar el tractament superficial.
Toleràncies d'instal·lació:
- Penetració dels tubs dintre les caixes: ± 2 mm
ENCASTAT:
El tub s'ha de fixar al fons d'una regata oberta al parament, coberta amb guix.
Recobriment de guix:  &gt;= 1 cm
SOBRE SOSTREMORT:
El tub ha de quedar fixat al sostre o recolzat en el cel ras.
MUNTAT A SOTA D'UN PAVIMENT
El tub ha de quedar recolzat sobre el paviment base.
Ha de quedar fixat al paviment base amb tocs de morter cada metre, com a mínim.
CANALITZACIÓ SOTERRADA:
El tub ha de quedar instal·lat al fons de rases reblertes posteriorment.
El tub no pot tenir empalmaments entre els registres (caixes de derivació, pericons, etc.), ni entre aquests i les caixes de mecanismes.
Nombre de corbes de 90° entre dos registres consecutius:  &lt;= 3
Distància entre el tub i la capa de protecció:  &gt;= 10 cm
Fondària de les rases:  &gt;= 40 cm
Penetració del tub dins dels pericons:  10 cm
Toleràncies d'execució:
- Penetració del tub dins dels pericons:  ± 10 mm
2.- CONDICIONS DEL PROCÉS D'EXECUCIÓ
CONDICIONS GENERALS:
Abans de començar els treballs de muntatge es farà un replanteig previ que serà aprovat per la DF
Les unions s'han de fer amb els accessoris subministrats pel fabricant o expressament aprovats per aquest. Els accessoris d'unió i en general tots els accessoris que intervenen en la canalització han de ser els adequats al tipus i característiques del tub a col·locar.
S'ha de comprovar que les característiques del producte a col·locar corresponen a les especificades a la DT del projecte.
Els tubs s'han d'inspeccionar abans de la seva col·locació.
La seva instal·lació no n'ha d'alterar les característiques.
Un cop acabades les tasques de muntatge, es procedirà a la retirada de l'obra de les restes d'embalatges, retalls de tubs, etc.
CANALITZACIÓ SOTERRADA:
El tub ha de quedar alineat en el fons de la rasa nivellant-lo amb una capa de sorra garbejada i netejant-la de possibles obstacles (pedra, runa, etc.)
Sobre la canalització s'ha de col·locar una capa o coberta d'avís i protecció mecànica (maons, plaques de formigó, etc.).
3.- UNITAT I CRITERI D'AMIDAMENT
m de llargària instal·lada, amidada segons les especificacions del projecte, entre els eixos dels elements o dels punts per connectar.
La instal·lació inclou les fixacions, provisionals quan el muntatge és encastat i definitives en la resta de muntatges.
Aquest criteri inclou les pèrdues de material corresponents a retalls.
4.- NORMATIVA DE COMPLIMENT OBLIGATORI
NORMATIVA GENERAL:
Real Decreto 842/2002 de 2 de agosto, por el que se aprueba el Reglamento Electrotécnico de Baja Tensión. REBT 2002.
UNE-EN 50086-1:1995 Sistemas de tubos para la conducción de cables. Parte 1: Requisitos generales.
UNE-EN 50086-2-2:1997 Sistemas de tubos para instalaciones eléctricas. Parte 2-2: Requisitos particulares para sistemas de tubos curvables.
UNE-EN 50086-2-3:1997 Sistemas de tubos para instalaciones eléctricas. Parte 2-1: Requisitos particulares para sistemas de tubos flexibles.
CANALITZACIÓ SOTERRADA:
UNE-EN 50086-2-4:1995 Sistemas de tubos para la conducción de cables. Parte 2-4: requisitos particulares para sistemas de tubos enterrados.
5.- CONDICIONS DE CONTROL D'EXECUCIÓ I DE L'OBRA ACABADA
CONTROL D'EXECUCIÓ. OPERACIONS DE CONTROL:
Les tasques de control a realitzar són les següents:
- Comprovació de la correcta implantació de les canalitzacions segons el traçat previst.
- Verificar que les dimensions de les canalitzacions s'adeqüen a l'especificat i al que li correspon segons el R.E.B.T., en funció dels conductors instal·lats.
- Verificar la correcta suportació i l'ús dels accessoris adequats.
- Verificar el grau de protecció IP
- Verificar els radis de curvatura, comprovant que no es provoquen reduccions de secció.
- Verificar la continuïtat elèctrica a canalitzacions metàl·liques i la seva posada a terra.
- Verificar la no existència d'encreuaments i paral·lelismes amb d'altres canalitzacions a distàncies inferiors a l'indicat al R.E.B.T.
- Verificar el correcte dimensionament de les caixes de connexió i l'ús dels accessoris adequats.
- Verificar la correcta implantació de registres per a un manteniment correcte.
CONTROL DE L'OBRA ACABADA. OPERACIONS DE CONTROL:
- Informe amb els resultats dels controls efectuats.
CRITERIS DE PRESA DE MOSTRES:
Es verificarà per mostreig diferents punts de la instal·lació.
INTERPRETACIÓ DE RESULTATS I ACTUACIONS EN CAS D'INCOMPLIMENT:
En cas d'incompliment de la Normativa vigent, es procedirà a la seva adequació.
En cas de deficiències de material o execució, es procedirà d'acord amb el que determini la DF.
</t>
  </si>
  <si>
    <t>Tram soterrat</t>
  </si>
  <si>
    <t>PG2N-EUGB</t>
  </si>
  <si>
    <t xml:space="preserve">PGD5-61UP    </t>
  </si>
  <si>
    <t>Xarxa cnx.terra+4 piquetes acer,long.=1500mm,D=14,6mm,recobr.cou</t>
  </si>
  <si>
    <t>Xarxa de connexió a terra amb 4 piquetes d'acer, de 1500 mm de llargària, de d 14,6 mm, amb recobriment de coure de 300 µm i clavades a terra, inclou la caixa estanca de comprovació de PVC col·locada superficialment i conductor de coure nu de 35 mm2 de secció</t>
  </si>
  <si>
    <t>sota quadre secundari mòduls</t>
  </si>
  <si>
    <t>PGD5-61UP</t>
  </si>
  <si>
    <t>01.06.01</t>
  </si>
  <si>
    <t xml:space="preserve">01.06.02     </t>
  </si>
  <si>
    <t xml:space="preserve"> INSTAL·LACIONS DE TELECOMUNICACIONS</t>
  </si>
  <si>
    <t>cable telecos</t>
  </si>
  <si>
    <t>-tram soterrat</t>
  </si>
  <si>
    <t xml:space="preserve">PP7C-66W5    </t>
  </si>
  <si>
    <t>Panell int.lliscant,24 RJ45 cat.6a S/FTP, p/rack 19¬,1U,a/org.ca</t>
  </si>
  <si>
    <t>Panell integrat lliscant, equipat amb 24 connectors RJ45 categoria 6a S/FTP, per a muntar sobre bastidor rack 19*, d'1 unitat d'alçària, amb organitzador de cables i portaetiquetes, fixat mecànicament</t>
  </si>
  <si>
    <t xml:space="preserve">SPB\
1.- DEFINICIÓ I CONDICIONS DE LES PARTIDES D'OBRA EXECUTADES
Elements especials per a armaris de comunicacions, col·locats.
S'han contemplat els següents tipus d'elements:
- Plafons amb connectors del tipus RJ45 integrats
- Plafons per a connexions telefòniques amb connectors del tipus 110
- Plafons amb connectors de fibra òptica del tipus SC
- Caixa per a unions de cables de fibra òptica
L'execució de la unitat d'obra inclou les operacions següents:
- Replanteig de l'element a l'interior de l'armari
- Fixació a l'armari
- Execució de les connexions
- Prova de servei
- Retirada de l'obra de les restes d'embalatges, retalls de cables, etc.
CONDICIONS GENERALS:
La posició ha de ser la reflectida a la DT o, en el seu defecte, la indicada per la DF.
Ha de quedar fixat sòlidament a l'armari pels punts previstos a la documentació tècnica del fabricant i amb el sistema de fixació disposat pel fabricant. No s'han de transmetre esforços entre el plafó i l'armari.
Tots els materials que intervenen en la instal·lació han de ser compatibles entre si. Per aquest motiu, el muntatge i les connexions dels equips han d'estar fets amb els materials i accessoris subministrats pel fabricant, o expressament aprovats per aquest.
Les connexions han d'estar fetes.
No s'han de transmetre esforços entre la connexió i el mecanisme.
La prova de servei ha d'estar feta.
CONNECTORS DE 8 VIES PER A CABLES AMB CONDUCTORS METÀL·LICS:
L'apantallament de la instal·lació no es pot perdre en el connector , per tant, la pantalla del cable s'ha de connectar amb la pantalla del propi connector.
CONNECTORS PER A CABLES DE FIBRA ÒPTICA:
La qualitat i característica del senyal òptic no poden alterar-se en el punt de connexió entre la fibra i el connector.
Així mateix, no es pot perdre la qualitat i les característiques del senyal òptic per radis de curvatura excessivament petits en el traçat del cable de fibra òptica.
2.- CONDICIONS DEL PROCÉS D'EXECUCIÓ
Abans de començar els treballs de muntatge, s'ha de fer un replanteig que ha de ser aprovat per la DF.
El muntatge s'ha de fer seguint les instruccions de la documentació tècnica del fabricant. S'ha de seguir la seqüència de muntatge proposada pel fabricant.
Tots els elements s'han d'inspeccionar abans de la seva col·locació.
S'ha de comprovar que les característiques tècniques de l'element corresponen a les especificades al projecte.
La seva instal·lació no ha d'alterar les característiques de l'element.
Un cop instal·lat l'equip, s'ha de procedir a la retirada de l'obra de tots els materials sobrants com ara embalatges, retalls de tubs, etc.
3.- UNITAT I CRITERI D'AMIDAMENT
Unitat de quantitat instal·lada, mesurada segons les especificacions de la DT.
4.- NORMATIVA DE COMPLIMENT OBLIGATORI
NORMATIVA GENERAL:
* UNE-EN 50173:1997 Tecnologías de la información. Sistemas de cableado genéricos.
* UNE-EN 50173/A1:2000 Tecnologías de la información. Sistemas de cableado genéricos.
* UNE-EN 50173-1:2002 Tecnología de la información. Sistemas de cableado genérico. Parte 1: Requisitos generales y áreas de oficina (Ratificada por AENOR en enero de 2004).
CONNECTORS DE 8 VIES PER A CABLES AMB CONDUCTORS METÀL·LICS:
* UNE-EN 60603-7:1999 Conectores para frecuencias inferiores a 3 MHz para uso con tarjetas impresas. Parte 7: Especificación particular para conectores de 8 vías, incluyendo los conectores fijos y libres con características de acoplamiento comunes, con garantía de calidad.
* EN 60603-7-1:2002 Conectores para equipos electrónicos. Parte 7-1: Especificación particular de conectores de 8 vías, blindados, libres y fijos con características de acoplamiento comunes, de calidad evaluada. (Ratificada por AENOR en noviembre de 2002)
* EN 60603-7-7:2002 Conectores para equipos electrónicos. Parte 7-7: Especificación particular para conectores de 8 vías, blindados, libres y fijos, para la transmisión de datos con frecuencias de hasta 600 MHz (categoría 7, blindados). (Ratificada por AENOR en noviembre de 2002).
</t>
  </si>
  <si>
    <t>a Rack edifici principal</t>
  </si>
  <si>
    <t>PP7C-66W5</t>
  </si>
  <si>
    <t xml:space="preserve">PP48-8GY3    </t>
  </si>
  <si>
    <t>Cable xarxa estanc,4 par.,a/2xRJ45 cat.6 U/FTP,L=d'1,6 a 3,2 m,I</t>
  </si>
  <si>
    <t xml:space="preserve">Cable de xarxa de 4 parellls, estanc, amb 2 connectors RJ45 categoria 6 U/FTP, d'1,6 a 3,2 m de llargària, amb un grau de protecció IP-65, col·locat. Inclou la  certificació dels 4 parells de cables
</t>
  </si>
  <si>
    <t>PP48-8GY3</t>
  </si>
  <si>
    <t>01.06.02</t>
  </si>
  <si>
    <t xml:space="preserve">01.06.03     </t>
  </si>
  <si>
    <t xml:space="preserve"> INSTAL·LACIONS DE LAMPISTERIA</t>
  </si>
  <si>
    <t xml:space="preserve">PJ04-623Z    </t>
  </si>
  <si>
    <t>Vàlv.man.rosca munt.,DN=2*1/2,PN=16bar,pericó regist.60x60x60cm</t>
  </si>
  <si>
    <t xml:space="preserve">Vàlvula de comporta manual amb rosca, muntada, de diàmetre nominal 2´´1/2, de 16 bar de PN, pericó registrable de 60x60x60 cm, amb paret de 15 cm de gruix de maó calat de 290x140x100 mm, arrebossada i lliscada per dins amb morter 1:2:10, sobre solera de formigó. Inclou connexió amb la xarxa existent
</t>
  </si>
  <si>
    <t>unió punt hort petit</t>
  </si>
  <si>
    <t>nuclis</t>
  </si>
  <si>
    <t>PJ04-623Z</t>
  </si>
  <si>
    <t xml:space="preserve">PF90-HPFB    </t>
  </si>
  <si>
    <t>Tubs muntants i distribucions generals d'aigua tub polietil.mult</t>
  </si>
  <si>
    <t>Tubs per a muntants i distribucions generals d'aigua amb tub de polietilè multicapa de 20x2 mm, amb capa interior de polietilè, ànima d'alumini i protecció exterior de polietilè, amb una pressió màxima de servei de 12 bar, amb funda d'escuma de polietilè de 9 mm, muntat amb accessoris per a premsar</t>
  </si>
  <si>
    <t>tram derivació mòduls</t>
  </si>
  <si>
    <t>trams alimentació nuclis</t>
  </si>
  <si>
    <t>PF90-HPFB</t>
  </si>
  <si>
    <t>01.06.03</t>
  </si>
  <si>
    <t xml:space="preserve">01.06.04     </t>
  </si>
  <si>
    <t xml:space="preserve"> INSTAL·LACIONS EVACUACIÓ</t>
  </si>
  <si>
    <t xml:space="preserve">PD7E-49B4    </t>
  </si>
  <si>
    <t>Clavegueró PVC-U paret massissa,B,DN=110mm,penj.sostr.</t>
  </si>
  <si>
    <t>Clavegueró amb tub de PVC-U de paret massissa, àrea aplicació B segons norma UNE-EN 1329-1, de DN 110 mm, penjat al sostre</t>
  </si>
  <si>
    <t>wc fins 160</t>
  </si>
  <si>
    <t>PD7E-49B4</t>
  </si>
  <si>
    <t xml:space="preserve">PD7E-49B0    </t>
  </si>
  <si>
    <t>Clavegueró PVC-U paret massissa,B,DN=160mm,penj.sostr.</t>
  </si>
  <si>
    <t xml:space="preserve">Clavegueró amb tub de PVC-U de paret massissa, àrea aplicació B segons norma UNE-EN 1329-1, de DN 160 mm, recolzat sobre envenets de sustentació (no inclosos en aquest preu)
</t>
  </si>
  <si>
    <t>tram comú sota mòduls</t>
  </si>
  <si>
    <t>PD7E-49B0</t>
  </si>
  <si>
    <t xml:space="preserve">PD79-ELJS    </t>
  </si>
  <si>
    <t>Clavegueró tub PVC-U paret compacta,sanejam.pressió,DN200,PN6,ús</t>
  </si>
  <si>
    <t>Clavegueró amb tub de PVC-U de paret compacta per a sanejament soterrat o aeri amb pressió, diàmetre nominal DN 200, pressió nominal PN 6, ús previst P (sanejament amb pressió), fabricació segons norma UNE-EN ISO 1452-2, per a unió elàstica amb anella elastomèrica d'estanquitat, col·locat al fons de la rasa sobre llit de sorra de 10 cm de gruix i reblert de sorra fins a 30 cm per sobre del tub, inclosa la formació d'una solera de 15 cm de gruix de formigó d'ús no estructural HNE-20/P/20 de resistència a compressió 20 N/mm2, consistència plàstica i grandària màxima del granulat 20 mm</t>
  </si>
  <si>
    <t>tram exterior</t>
  </si>
  <si>
    <t>PD79-ELJS</t>
  </si>
  <si>
    <t xml:space="preserve">PDK1-DX9N    </t>
  </si>
  <si>
    <t>Bastiment+tapa p/pericó serv.,fosa grisa 420x420x40mm,25kg,col.m</t>
  </si>
  <si>
    <t>Bastiment i tapa per a pericó de serveis de fosa grisa de 420x420x40 mm i de 25 kg de pes, col·locada amb morter per a ram de paleta</t>
  </si>
  <si>
    <t>registre transició exterior</t>
  </si>
  <si>
    <t>PDK1-DX9N</t>
  </si>
  <si>
    <t xml:space="preserve">P93Q-LWE8    </t>
  </si>
  <si>
    <t>Placa+ solera de formigó per armar HA - 30 / B / 20 / XC3 quant.</t>
  </si>
  <si>
    <t>Placa amb solera de formigó per armar HA - 30 / B / 20 / XC3 amb una quantitat de ciment de 300 kg/m3 i relació aigua ciment =&lt; 0.55, de gruix 15 cm, abocat des de camió, armada amb malla electrosoldada de barres corrugades d'acer B500T 15x15 cm i 6 mm de D, capa drenant amb grava de pedrera de 50 a 70 mm de D, capa filtrant amb geotèxtil de polipropilè, amb repàs i piconatge de caixa de paviment # 1 del PN, C2 + D1 segons CTE/DB-HS 2006</t>
  </si>
  <si>
    <t>tram exterior clavegueram</t>
  </si>
  <si>
    <t>P93Q-LWE8</t>
  </si>
  <si>
    <t xml:space="preserve">P5Z25-50UY   </t>
  </si>
  <si>
    <t>Solera supermaó,500x200x40mm,morter 1:2:10,sob/envanets</t>
  </si>
  <si>
    <t>Solera de supermaó de 500x200x40 mm, col·locat amb morter mixt 1:2:10, recolzada sobre envanets de sostremort</t>
  </si>
  <si>
    <t>P5Z25-50UY</t>
  </si>
  <si>
    <t xml:space="preserve">P5Z10-55YN   </t>
  </si>
  <si>
    <t>Envanet sostremort,maó foradat,LD,I,240x115x50mm,morter de cimen</t>
  </si>
  <si>
    <t xml:space="preserve">Envanets de sustentació dels tubs de les instal·lacions de maó foradat senzill, densitat LD, categoria I, de 240x115x50 mm, col·locat amb morter de ciment 1:8, amb mestra superior de pasta de ciment ràpid i una tira de paper fort
</t>
  </si>
  <si>
    <t>suports instal·lacions</t>
  </si>
  <si>
    <t>P5Z10-55YN</t>
  </si>
  <si>
    <t xml:space="preserve">PDB4-46N2    </t>
  </si>
  <si>
    <t>Paret per a pou circular de D=80 cm, de 15 cm de gruix de maó ca</t>
  </si>
  <si>
    <t xml:space="preserve">Paret per a pou circular de D=80 cm, de 15 cm de gruix de maó calat, arrebossada i lliscada per dins amb morter de ciment 1:6. Inclou el repàs per a la nova entrega del tub d. 200 cm de PVC
</t>
  </si>
  <si>
    <t>connexió a pou de registre</t>
  </si>
  <si>
    <t>PDB4-46N2</t>
  </si>
  <si>
    <t>accessos mòduls</t>
  </si>
  <si>
    <t>01.06.04</t>
  </si>
  <si>
    <t xml:space="preserve">01.06.05     </t>
  </si>
  <si>
    <t xml:space="preserve"> AJUDES</t>
  </si>
  <si>
    <t xml:space="preserve">E111FGGD     </t>
  </si>
  <si>
    <t>Ajudes de paleteria a altres industrials pels treballs d´instal·</t>
  </si>
  <si>
    <t>U</t>
  </si>
  <si>
    <t xml:space="preserve">Ajudes de paleteria a altres industrials pels treballs d´instal·lacions (obertura de passos, obertura de regates, collar caixes i mecanismes, remat de passamurs, tapat de regates, etc.)
</t>
  </si>
  <si>
    <t>obra</t>
  </si>
  <si>
    <t>E111FGGD</t>
  </si>
  <si>
    <t>01.06.05</t>
  </si>
  <si>
    <t>01.06</t>
  </si>
  <si>
    <t xml:space="preserve">01.07        </t>
  </si>
  <si>
    <t xml:space="preserve"> GESTIÓ DE RESIDUS</t>
  </si>
  <si>
    <t xml:space="preserve">P241-FIQO    </t>
  </si>
  <si>
    <t>Transp.terres no contaminades,reutilitz.obra,camió 7t,carreg.mec</t>
  </si>
  <si>
    <t>Transport de terres no contaminades per a reutilitzar dins de l'obra, amb camió de 7 t i temps d'espera per a la càrrega amb mitjans mecànics, amb un recorregut de més de 2 i fins a 5 km</t>
  </si>
  <si>
    <t>volum excavat</t>
  </si>
  <si>
    <t>esponjament 20%</t>
  </si>
  <si>
    <t>-volum utilitzat</t>
  </si>
  <si>
    <t>P241-FIQO</t>
  </si>
  <si>
    <t xml:space="preserve">P2RB-HFVK    </t>
  </si>
  <si>
    <t>Disposició de terres no cont. de densitat aparent 1,6 t/m3, a VN</t>
  </si>
  <si>
    <t>Disposició de terres no contaminades de densitat aparent 1,6 t/m3, a valoritzador de materials naturals excavats amb codi VNME</t>
  </si>
  <si>
    <t>terres sobrants</t>
  </si>
  <si>
    <t>P2RB-HFVK</t>
  </si>
  <si>
    <t xml:space="preserve">P2R5-DT0F    </t>
  </si>
  <si>
    <t>Transport residus,instal.gestió residus,camió 7t,càrrega mec.,re</t>
  </si>
  <si>
    <t>Transport de residus a instal·lació autoritzada de gestió de residus, amb camió de 7 t i temps d'espera per a la càrrega a màquina, amb un recorregut de més de 2 i fins a 5 km</t>
  </si>
  <si>
    <t>residus d'obra totals</t>
  </si>
  <si>
    <t>P2R5-DT0F</t>
  </si>
  <si>
    <t xml:space="preserve">P2RA-IQGA    </t>
  </si>
  <si>
    <t>Disposició controlada dipòsit autoritzat,residus barrej. No peri</t>
  </si>
  <si>
    <t>Disposició controlada en dipòsit autoritzat de residus barrejats no perillosos amb una densitat 0,17 t/m3, procedents de construcció o demolició, amb codi 17 09 04 segons la Llista Europea de Residus</t>
  </si>
  <si>
    <t>P2RA-IQGA</t>
  </si>
  <si>
    <t>01.07</t>
  </si>
  <si>
    <t xml:space="preserve">01.08        </t>
  </si>
  <si>
    <t xml:space="preserve"> CONTROL DE QUALITAT</t>
  </si>
  <si>
    <t xml:space="preserve">P060-0208    </t>
  </si>
  <si>
    <t>Mostreig, realització del con d'Abrams, elaboració de provetes,</t>
  </si>
  <si>
    <t>Mostreig, realització del con d'Abrams, elaboració de provetes, cura i determinació de la resistència a tracció per flexió de 3 provetes de formigó amb fibres, segons la norma UNE-EN 14651</t>
  </si>
  <si>
    <t>1 lot</t>
  </si>
  <si>
    <t>P060-0208</t>
  </si>
  <si>
    <t>01.08</t>
  </si>
  <si>
    <t xml:space="preserve">01.09        </t>
  </si>
  <si>
    <t xml:space="preserve"> SEGURETAT I SALUT</t>
  </si>
  <si>
    <t xml:space="preserve">E111X004     </t>
  </si>
  <si>
    <t>Mesures de protecció i seguretat d'acord amb el que disposa el r</t>
  </si>
  <si>
    <t>PA</t>
  </si>
  <si>
    <t>Mesures de protecció i seguretat d'acord amb el que disposa el r.d. 1627/1997 de 24 d'octubre sobre disposicions mínimes de seguretat i salut a les obres de construcció i l'estudi de seguretat</t>
  </si>
  <si>
    <t>E111X004</t>
  </si>
  <si>
    <t>01.09</t>
  </si>
  <si>
    <t>01</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</si>
</sst>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00"/>
  </numFmts>
  <fonts count="6" x14ac:knownFonts="1">
    <font>
      <sz val="11"/>
      <color theme="1"/>
      <name val="Calibri"/>
      <family val="2"/>
      <scheme val="minor"/>
    </font>
    <font>
      <b/>
      <sz val="10"/>
      <color theme="1"/>
      <name val="Calibri"/>
      <family val="2"/>
      <scheme val="minor"/>
    </font>
    <font>
      <b/>
      <sz val="14"/>
      <color theme="1"/>
      <name val="Calibri"/>
      <family val="2"/>
      <scheme val="minor"/>
    </font>
    <font>
      <sz val="8"/>
      <color theme="1"/>
      <name val="Calibri"/>
      <family val="2"/>
      <scheme val="minor"/>
    </font>
    <font>
      <b/>
      <sz val="8"/>
      <color theme="1"/>
      <name val="Calibri"/>
      <family val="2"/>
      <scheme val="minor"/>
    </font>
    <font>
      <b/>
      <i/>
      <sz val="10"/>
      <color theme="1"/>
      <name val="Calibri"/>
      <family val="2"/>
      <scheme val="minor"/>
    </font>
  </fonts>
  <fills count="6">
    <fill>
      <patternFill patternType="none"/>
    </fill>
    <fill>
      <patternFill patternType="gray125"/>
    </fill>
    <fill>
      <patternFill patternType="solid">
        <fgColor indexed="26"/>
        <bgColor indexed="64"/>
      </patternFill>
    </fill>
    <fill>
      <patternFill patternType="solid">
        <fgColor indexed="44"/>
        <bgColor indexed="64"/>
      </patternFill>
    </fill>
    <fill>
      <patternFill patternType="solid">
        <fgColor indexed="8"/>
        <bgColor indexed="64"/>
      </patternFill>
    </fill>
    <fill>
      <patternFill patternType="solid">
        <fgColor indexed="42"/>
        <bgColor indexed="64"/>
      </patternFill>
    </fill>
  </fills>
  <borders count="1">
    <border>
      <left/>
      <right/>
      <top/>
      <bottom/>
      <diagonal/>
    </border>
  </borders>
  <cellStyleXfs count="1">
    <xf numFmtId="0" fontId="0" fillId="0" borderId="0"/>
  </cellStyleXfs>
  <cellXfs count="29">
    <xf numFmtId="0" fontId="0" fillId="0" borderId="0" xfId="0"/>
    <xf numFmtId="49" fontId="1" fillId="0" borderId="0" xfId="0" applyNumberFormat="1" applyFont="1"/>
    <xf numFmtId="0" fontId="1" fillId="0" borderId="0" xfId="0" applyFont="1"/>
    <xf numFmtId="49" fontId="2" fillId="0" borderId="0" xfId="0" applyNumberFormat="1" applyFont="1" applyAlignment="1">
      <alignment vertical="top"/>
    </xf>
    <xf numFmtId="0" fontId="2" fillId="0" borderId="0" xfId="0" applyFont="1" applyAlignment="1">
      <alignment vertical="top"/>
    </xf>
    <xf numFmtId="49" fontId="5" fillId="0" borderId="0" xfId="0" applyNumberFormat="1" applyFont="1" applyAlignment="1">
      <alignment vertical="top"/>
    </xf>
    <xf numFmtId="49" fontId="5" fillId="0" borderId="0" xfId="0" applyNumberFormat="1" applyFont="1" applyAlignment="1">
      <alignment horizontal="right" vertical="top"/>
    </xf>
    <xf numFmtId="49" fontId="4" fillId="3" borderId="0" xfId="0" applyNumberFormat="1" applyFont="1" applyFill="1" applyAlignment="1">
      <alignment vertical="top"/>
    </xf>
    <xf numFmtId="0" fontId="4" fillId="3" borderId="0" xfId="0" applyFont="1" applyFill="1" applyAlignment="1">
      <alignment vertical="top"/>
    </xf>
    <xf numFmtId="3" fontId="4" fillId="2" borderId="0" xfId="0" applyNumberFormat="1" applyFont="1" applyFill="1" applyAlignment="1">
      <alignment vertical="top"/>
    </xf>
    <xf numFmtId="4" fontId="4" fillId="2" borderId="0" xfId="0" applyNumberFormat="1" applyFont="1" applyFill="1" applyAlignment="1">
      <alignment vertical="top"/>
    </xf>
    <xf numFmtId="0" fontId="3" fillId="0" borderId="0" xfId="0" applyFont="1" applyAlignment="1">
      <alignment vertical="top"/>
    </xf>
    <xf numFmtId="49" fontId="3" fillId="0" borderId="0" xfId="0" applyNumberFormat="1" applyFont="1" applyAlignment="1">
      <alignment vertical="top"/>
    </xf>
    <xf numFmtId="164" fontId="3" fillId="2" borderId="0" xfId="0" applyNumberFormat="1" applyFont="1" applyFill="1" applyAlignment="1">
      <alignment vertical="top"/>
    </xf>
    <xf numFmtId="4" fontId="3" fillId="2" borderId="0" xfId="0" applyNumberFormat="1" applyFont="1" applyFill="1" applyAlignment="1">
      <alignment vertical="top"/>
    </xf>
    <xf numFmtId="164" fontId="3" fillId="0" borderId="0" xfId="0" applyNumberFormat="1" applyFont="1" applyAlignment="1">
      <alignment vertical="top"/>
    </xf>
    <xf numFmtId="49" fontId="4" fillId="0" borderId="0" xfId="0" applyNumberFormat="1" applyFont="1" applyAlignment="1">
      <alignment vertical="top"/>
    </xf>
    <xf numFmtId="164" fontId="4" fillId="2" borderId="0" xfId="0" applyNumberFormat="1" applyFont="1" applyFill="1" applyAlignment="1">
      <alignment vertical="top"/>
    </xf>
    <xf numFmtId="4" fontId="3" fillId="0" borderId="0" xfId="0" applyNumberFormat="1" applyFont="1" applyAlignment="1">
      <alignment vertical="top"/>
    </xf>
    <xf numFmtId="0" fontId="3" fillId="4" borderId="0" xfId="0" applyFont="1" applyFill="1" applyAlignment="1">
      <alignment vertical="top"/>
    </xf>
    <xf numFmtId="3" fontId="3" fillId="0" borderId="0" xfId="0" applyNumberFormat="1" applyFont="1" applyAlignment="1">
      <alignment vertical="top"/>
    </xf>
    <xf numFmtId="49" fontId="4" fillId="5" borderId="0" xfId="0" applyNumberFormat="1" applyFont="1" applyFill="1" applyAlignment="1">
      <alignment vertical="top"/>
    </xf>
    <xf numFmtId="0" fontId="4" fillId="5" borderId="0" xfId="0" applyFont="1" applyFill="1" applyAlignment="1">
      <alignment vertical="top"/>
    </xf>
    <xf numFmtId="0" fontId="3" fillId="0" borderId="0" xfId="0" applyFont="1" applyAlignment="1">
      <alignment vertical="top" wrapText="1"/>
    </xf>
    <xf numFmtId="49" fontId="5" fillId="0" borderId="0" xfId="0" applyNumberFormat="1" applyFont="1" applyAlignment="1">
      <alignment vertical="top" wrapText="1"/>
    </xf>
    <xf numFmtId="49" fontId="4" fillId="3" borderId="0" xfId="0" applyNumberFormat="1" applyFont="1" applyFill="1" applyAlignment="1">
      <alignment vertical="top" wrapText="1"/>
    </xf>
    <xf numFmtId="49" fontId="3" fillId="0" borderId="0" xfId="0" applyNumberFormat="1" applyFont="1" applyAlignment="1">
      <alignment vertical="top" wrapText="1"/>
    </xf>
    <xf numFmtId="0" fontId="3" fillId="4" borderId="0" xfId="0" applyFont="1" applyFill="1" applyAlignment="1">
      <alignment vertical="top" wrapText="1"/>
    </xf>
    <xf numFmtId="49" fontId="4" fillId="5" borderId="0" xfId="0" applyNumberFormat="1" applyFont="1" applyFill="1" applyAlignment="1">
      <alignment vertical="top"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492"/>
  <sheetViews>
    <sheetView tabSelected="1" workbookViewId="0">
      <pane xSplit="4" ySplit="3" topLeftCell="E4" activePane="bottomRight" state="frozen"/>
      <selection pane="topRight" activeCell="E1" sqref="E1"/>
      <selection pane="bottomLeft" activeCell="A4" sqref="A4"/>
      <selection pane="bottomRight"/>
    </sheetView>
  </sheetViews>
  <sheetFormatPr baseColWidth="10" defaultRowHeight="15" x14ac:dyDescent="0.25"/>
  <cols>
    <col min="1" max="1" width="15.5703125" bestFit="1" customWidth="1"/>
    <col min="2" max="2" width="6.5703125" customWidth="1"/>
    <col min="3" max="3" width="3.7109375" customWidth="1"/>
    <col min="4" max="4" width="32.85546875" customWidth="1"/>
    <col min="5" max="5" width="29" bestFit="1" customWidth="1"/>
    <col min="6" max="6" width="5.28515625" customWidth="1"/>
    <col min="7" max="7" width="8.5703125" customWidth="1"/>
    <col min="8" max="8" width="8.140625" customWidth="1"/>
    <col min="9" max="9" width="6.5703125" customWidth="1"/>
    <col min="10" max="10" width="10.7109375" customWidth="1"/>
    <col min="11" max="11" width="7.85546875" customWidth="1"/>
    <col min="12" max="13" width="8.7109375" customWidth="1"/>
  </cols>
  <sheetData>
    <row r="1" spans="1:13" x14ac:dyDescent="0.25">
      <c r="A1" s="1" t="s">
        <v>0</v>
      </c>
      <c r="B1" s="2"/>
      <c r="C1" s="2"/>
      <c r="D1" s="2"/>
      <c r="E1" s="2"/>
      <c r="F1" s="2"/>
      <c r="G1" s="2"/>
      <c r="H1" s="2"/>
      <c r="I1" s="2"/>
      <c r="J1" s="2"/>
      <c r="K1" s="2"/>
      <c r="L1" s="2"/>
      <c r="M1" s="2"/>
    </row>
    <row r="2" spans="1:13" ht="18.75" x14ac:dyDescent="0.25">
      <c r="A2" s="3" t="s">
        <v>1</v>
      </c>
      <c r="B2" s="4"/>
      <c r="C2" s="4"/>
      <c r="D2" s="4"/>
      <c r="E2" s="4"/>
      <c r="F2" s="4"/>
      <c r="G2" s="4"/>
      <c r="H2" s="4"/>
      <c r="I2" s="4"/>
      <c r="J2" s="4"/>
      <c r="K2" s="4"/>
      <c r="L2" s="4"/>
      <c r="M2" s="4"/>
    </row>
    <row r="3" spans="1:13" x14ac:dyDescent="0.25">
      <c r="A3" s="5" t="s">
        <v>2</v>
      </c>
      <c r="B3" s="5" t="s">
        <v>5</v>
      </c>
      <c r="C3" s="5" t="s">
        <v>6</v>
      </c>
      <c r="D3" s="24" t="s">
        <v>3</v>
      </c>
      <c r="E3" s="5" t="s">
        <v>9</v>
      </c>
      <c r="F3" s="6" t="s">
        <v>10</v>
      </c>
      <c r="G3" s="6" t="s">
        <v>11</v>
      </c>
      <c r="H3" s="6" t="s">
        <v>12</v>
      </c>
      <c r="I3" s="6" t="s">
        <v>13</v>
      </c>
      <c r="J3" s="6" t="s">
        <v>14</v>
      </c>
      <c r="K3" s="6" t="s">
        <v>7</v>
      </c>
      <c r="L3" s="6" t="s">
        <v>8</v>
      </c>
      <c r="M3" s="6" t="s">
        <v>4</v>
      </c>
    </row>
    <row r="4" spans="1:13" x14ac:dyDescent="0.25">
      <c r="A4" s="7" t="s">
        <v>15</v>
      </c>
      <c r="B4" s="7" t="s">
        <v>17</v>
      </c>
      <c r="C4" s="7" t="s">
        <v>18</v>
      </c>
      <c r="D4" s="25" t="s">
        <v>16</v>
      </c>
      <c r="E4" s="8"/>
      <c r="F4" s="8"/>
      <c r="G4" s="8"/>
      <c r="H4" s="8"/>
      <c r="I4" s="8"/>
      <c r="J4" s="8"/>
      <c r="K4" s="9">
        <f>K16</f>
        <v>1</v>
      </c>
      <c r="L4" s="10">
        <f>L16</f>
        <v>1527.0300000000002</v>
      </c>
      <c r="M4" s="10">
        <f>M16</f>
        <v>1527.03</v>
      </c>
    </row>
    <row r="5" spans="1:13" x14ac:dyDescent="0.25">
      <c r="A5" s="11"/>
      <c r="B5" s="11"/>
      <c r="C5" s="11"/>
      <c r="D5" s="23"/>
      <c r="E5" s="11"/>
      <c r="F5" s="11"/>
      <c r="G5" s="11"/>
      <c r="H5" s="11"/>
      <c r="I5" s="11"/>
      <c r="J5" s="11"/>
      <c r="K5" s="11"/>
      <c r="L5" s="11"/>
      <c r="M5" s="11"/>
    </row>
    <row r="6" spans="1:13" ht="22.5" x14ac:dyDescent="0.25">
      <c r="A6" s="12" t="s">
        <v>19</v>
      </c>
      <c r="B6" s="12" t="s">
        <v>21</v>
      </c>
      <c r="C6" s="12" t="s">
        <v>22</v>
      </c>
      <c r="D6" s="26" t="s">
        <v>20</v>
      </c>
      <c r="E6" s="11"/>
      <c r="F6" s="11"/>
      <c r="G6" s="11"/>
      <c r="H6" s="11"/>
      <c r="I6" s="11"/>
      <c r="J6" s="11"/>
      <c r="K6" s="13">
        <f>K9</f>
        <v>128.5</v>
      </c>
      <c r="L6" s="14">
        <f>L9</f>
        <v>3.18</v>
      </c>
      <c r="M6" s="14">
        <f>M9</f>
        <v>408.63</v>
      </c>
    </row>
    <row r="7" spans="1:13" ht="67.5" x14ac:dyDescent="0.25">
      <c r="A7" s="11"/>
      <c r="B7" s="11"/>
      <c r="C7" s="11"/>
      <c r="D7" s="23" t="s">
        <v>23</v>
      </c>
      <c r="E7" s="11"/>
      <c r="F7" s="11"/>
      <c r="G7" s="11"/>
      <c r="H7" s="11"/>
      <c r="I7" s="11"/>
      <c r="J7" s="11"/>
      <c r="K7" s="11"/>
      <c r="L7" s="11"/>
      <c r="M7" s="11"/>
    </row>
    <row r="8" spans="1:13" x14ac:dyDescent="0.25">
      <c r="A8" s="11"/>
      <c r="B8" s="11"/>
      <c r="C8" s="11"/>
      <c r="D8" s="23"/>
      <c r="E8" s="12" t="s">
        <v>24</v>
      </c>
      <c r="F8" s="11">
        <v>128.5</v>
      </c>
      <c r="G8" s="15">
        <v>0</v>
      </c>
      <c r="H8" s="15">
        <v>0</v>
      </c>
      <c r="I8" s="15">
        <v>0</v>
      </c>
      <c r="J8" s="13">
        <f>F8*(G8+ (G8= 0))*(H8+ (H8= 0))*(I8+ (I8= 0))</f>
        <v>128.5</v>
      </c>
      <c r="K8" s="11"/>
      <c r="L8" s="11"/>
      <c r="M8" s="11"/>
    </row>
    <row r="9" spans="1:13" x14ac:dyDescent="0.25">
      <c r="A9" s="11"/>
      <c r="B9" s="11"/>
      <c r="C9" s="11"/>
      <c r="D9" s="23"/>
      <c r="E9" s="11"/>
      <c r="F9" s="11"/>
      <c r="G9" s="11"/>
      <c r="H9" s="11"/>
      <c r="I9" s="11"/>
      <c r="J9" s="16" t="s">
        <v>25</v>
      </c>
      <c r="K9" s="17">
        <f>SUM(J8:J8)</f>
        <v>128.5</v>
      </c>
      <c r="L9" s="18">
        <v>3.18</v>
      </c>
      <c r="M9" s="10">
        <f>ROUND(L9*K9,2)</f>
        <v>408.63</v>
      </c>
    </row>
    <row r="10" spans="1:13" ht="0.95" customHeight="1" x14ac:dyDescent="0.25">
      <c r="A10" s="19"/>
      <c r="B10" s="19"/>
      <c r="C10" s="19"/>
      <c r="D10" s="27"/>
      <c r="E10" s="19"/>
      <c r="F10" s="19"/>
      <c r="G10" s="19"/>
      <c r="H10" s="19"/>
      <c r="I10" s="19"/>
      <c r="J10" s="19"/>
      <c r="K10" s="19"/>
      <c r="L10" s="19"/>
      <c r="M10" s="19"/>
    </row>
    <row r="11" spans="1:13" ht="22.5" x14ac:dyDescent="0.25">
      <c r="A11" s="12" t="s">
        <v>26</v>
      </c>
      <c r="B11" s="12" t="s">
        <v>21</v>
      </c>
      <c r="C11" s="12" t="s">
        <v>28</v>
      </c>
      <c r="D11" s="26" t="s">
        <v>27</v>
      </c>
      <c r="E11" s="11"/>
      <c r="F11" s="11"/>
      <c r="G11" s="11"/>
      <c r="H11" s="11"/>
      <c r="I11" s="11"/>
      <c r="J11" s="11"/>
      <c r="K11" s="13">
        <f>K14</f>
        <v>1</v>
      </c>
      <c r="L11" s="14">
        <f>L14</f>
        <v>1118.4000000000001</v>
      </c>
      <c r="M11" s="14">
        <f>M14</f>
        <v>1118.4000000000001</v>
      </c>
    </row>
    <row r="12" spans="1:13" ht="78.75" x14ac:dyDescent="0.25">
      <c r="A12" s="11"/>
      <c r="B12" s="11"/>
      <c r="C12" s="11"/>
      <c r="D12" s="23" t="s">
        <v>29</v>
      </c>
      <c r="E12" s="11"/>
      <c r="F12" s="11"/>
      <c r="G12" s="11"/>
      <c r="H12" s="11"/>
      <c r="I12" s="11"/>
      <c r="J12" s="11"/>
      <c r="K12" s="11"/>
      <c r="L12" s="11"/>
      <c r="M12" s="11"/>
    </row>
    <row r="13" spans="1:13" x14ac:dyDescent="0.25">
      <c r="A13" s="11"/>
      <c r="B13" s="11"/>
      <c r="C13" s="11"/>
      <c r="D13" s="23"/>
      <c r="E13" s="12" t="s">
        <v>18</v>
      </c>
      <c r="F13" s="11">
        <v>1</v>
      </c>
      <c r="G13" s="15">
        <v>0</v>
      </c>
      <c r="H13" s="15">
        <v>0</v>
      </c>
      <c r="I13" s="15">
        <v>0</v>
      </c>
      <c r="J13" s="13">
        <f>F13*(G13+ (G13= 0))*(H13+ (H13= 0))*(I13+ (I13= 0))</f>
        <v>1</v>
      </c>
      <c r="K13" s="11"/>
      <c r="L13" s="11"/>
      <c r="M13" s="11"/>
    </row>
    <row r="14" spans="1:13" x14ac:dyDescent="0.25">
      <c r="A14" s="11"/>
      <c r="B14" s="11"/>
      <c r="C14" s="11"/>
      <c r="D14" s="23"/>
      <c r="E14" s="11"/>
      <c r="F14" s="11"/>
      <c r="G14" s="11"/>
      <c r="H14" s="11"/>
      <c r="I14" s="11"/>
      <c r="J14" s="16" t="s">
        <v>30</v>
      </c>
      <c r="K14" s="17">
        <f>SUM(J13:J13)</f>
        <v>1</v>
      </c>
      <c r="L14" s="18">
        <v>1118.4000000000001</v>
      </c>
      <c r="M14" s="10">
        <f>ROUND(L14*K14,2)</f>
        <v>1118.4000000000001</v>
      </c>
    </row>
    <row r="15" spans="1:13" ht="0.95" customHeight="1" x14ac:dyDescent="0.25">
      <c r="A15" s="19"/>
      <c r="B15" s="19"/>
      <c r="C15" s="19"/>
      <c r="D15" s="27"/>
      <c r="E15" s="19"/>
      <c r="F15" s="19"/>
      <c r="G15" s="19"/>
      <c r="H15" s="19"/>
      <c r="I15" s="19"/>
      <c r="J15" s="19"/>
      <c r="K15" s="19"/>
      <c r="L15" s="19"/>
      <c r="M15" s="19"/>
    </row>
    <row r="16" spans="1:13" x14ac:dyDescent="0.25">
      <c r="A16" s="11"/>
      <c r="B16" s="11"/>
      <c r="C16" s="11"/>
      <c r="D16" s="23"/>
      <c r="E16" s="11"/>
      <c r="F16" s="11"/>
      <c r="G16" s="11"/>
      <c r="H16" s="11"/>
      <c r="I16" s="11"/>
      <c r="J16" s="16" t="s">
        <v>31</v>
      </c>
      <c r="K16" s="20">
        <v>1</v>
      </c>
      <c r="L16" s="10">
        <f>M9+M14</f>
        <v>1527.0300000000002</v>
      </c>
      <c r="M16" s="10">
        <f>ROUND(L16*K16,2)</f>
        <v>1527.03</v>
      </c>
    </row>
    <row r="17" spans="1:13" ht="0.95" customHeight="1" x14ac:dyDescent="0.25">
      <c r="A17" s="19"/>
      <c r="B17" s="19"/>
      <c r="C17" s="19"/>
      <c r="D17" s="27"/>
      <c r="E17" s="19"/>
      <c r="F17" s="19"/>
      <c r="G17" s="19"/>
      <c r="H17" s="19"/>
      <c r="I17" s="19"/>
      <c r="J17" s="19"/>
      <c r="K17" s="19"/>
      <c r="L17" s="19"/>
      <c r="M17" s="19"/>
    </row>
    <row r="18" spans="1:13" x14ac:dyDescent="0.25">
      <c r="A18" s="7" t="s">
        <v>32</v>
      </c>
      <c r="B18" s="7" t="s">
        <v>17</v>
      </c>
      <c r="C18" s="7" t="s">
        <v>18</v>
      </c>
      <c r="D18" s="25" t="s">
        <v>33</v>
      </c>
      <c r="E18" s="8"/>
      <c r="F18" s="8"/>
      <c r="G18" s="8"/>
      <c r="H18" s="8"/>
      <c r="I18" s="8"/>
      <c r="J18" s="8"/>
      <c r="K18" s="9">
        <f>K78</f>
        <v>1</v>
      </c>
      <c r="L18" s="10">
        <f>L78</f>
        <v>1229.77</v>
      </c>
      <c r="M18" s="10">
        <f>M78</f>
        <v>1229.77</v>
      </c>
    </row>
    <row r="19" spans="1:13" x14ac:dyDescent="0.25">
      <c r="A19" s="11"/>
      <c r="B19" s="11"/>
      <c r="C19" s="11"/>
      <c r="D19" s="23"/>
      <c r="E19" s="11"/>
      <c r="F19" s="11"/>
      <c r="G19" s="11"/>
      <c r="H19" s="11"/>
      <c r="I19" s="11"/>
      <c r="J19" s="11"/>
      <c r="K19" s="11"/>
      <c r="L19" s="11"/>
      <c r="M19" s="11"/>
    </row>
    <row r="20" spans="1:13" x14ac:dyDescent="0.25">
      <c r="A20" s="21" t="s">
        <v>34</v>
      </c>
      <c r="B20" s="21" t="s">
        <v>17</v>
      </c>
      <c r="C20" s="21" t="s">
        <v>18</v>
      </c>
      <c r="D20" s="28" t="s">
        <v>35</v>
      </c>
      <c r="E20" s="22"/>
      <c r="F20" s="22"/>
      <c r="G20" s="22"/>
      <c r="H20" s="22"/>
      <c r="I20" s="22"/>
      <c r="J20" s="22"/>
      <c r="K20" s="17">
        <f>K56</f>
        <v>1</v>
      </c>
      <c r="L20" s="10">
        <f>L56</f>
        <v>602.61</v>
      </c>
      <c r="M20" s="10">
        <f>M56</f>
        <v>602.61</v>
      </c>
    </row>
    <row r="21" spans="1:13" x14ac:dyDescent="0.25">
      <c r="A21" s="11"/>
      <c r="B21" s="11"/>
      <c r="C21" s="11"/>
      <c r="D21" s="23"/>
      <c r="E21" s="11"/>
      <c r="F21" s="11"/>
      <c r="G21" s="11"/>
      <c r="H21" s="11"/>
      <c r="I21" s="11"/>
      <c r="J21" s="11"/>
      <c r="K21" s="11"/>
      <c r="L21" s="11"/>
      <c r="M21" s="11"/>
    </row>
    <row r="22" spans="1:13" ht="22.5" x14ac:dyDescent="0.25">
      <c r="A22" s="12" t="s">
        <v>36</v>
      </c>
      <c r="B22" s="12" t="s">
        <v>21</v>
      </c>
      <c r="C22" s="12" t="s">
        <v>38</v>
      </c>
      <c r="D22" s="26" t="s">
        <v>37</v>
      </c>
      <c r="E22" s="11"/>
      <c r="F22" s="11"/>
      <c r="G22" s="11"/>
      <c r="H22" s="11"/>
      <c r="I22" s="11"/>
      <c r="J22" s="11"/>
      <c r="K22" s="13">
        <f>K26</f>
        <v>24.9</v>
      </c>
      <c r="L22" s="14">
        <f>L26</f>
        <v>12.75</v>
      </c>
      <c r="M22" s="14">
        <f>M26</f>
        <v>317.48</v>
      </c>
    </row>
    <row r="23" spans="1:13" ht="45" x14ac:dyDescent="0.25">
      <c r="A23" s="11"/>
      <c r="B23" s="11"/>
      <c r="C23" s="11"/>
      <c r="D23" s="23" t="s">
        <v>39</v>
      </c>
      <c r="E23" s="11"/>
      <c r="F23" s="11"/>
      <c r="G23" s="11"/>
      <c r="H23" s="11"/>
      <c r="I23" s="11"/>
      <c r="J23" s="11"/>
      <c r="K23" s="11"/>
      <c r="L23" s="11"/>
      <c r="M23" s="11"/>
    </row>
    <row r="24" spans="1:13" x14ac:dyDescent="0.25">
      <c r="A24" s="11"/>
      <c r="B24" s="11"/>
      <c r="C24" s="11"/>
      <c r="D24" s="23"/>
      <c r="E24" s="12" t="s">
        <v>40</v>
      </c>
      <c r="F24" s="11">
        <v>2</v>
      </c>
      <c r="G24" s="15">
        <v>1.6</v>
      </c>
      <c r="H24" s="15">
        <v>0</v>
      </c>
      <c r="I24" s="15">
        <v>0</v>
      </c>
      <c r="J24" s="13">
        <f>F24*(G24+ (G24= 0))*(H24+ (H24= 0))*(I24+ (I24= 0))</f>
        <v>3.2</v>
      </c>
      <c r="K24" s="11"/>
      <c r="L24" s="11"/>
      <c r="M24" s="11"/>
    </row>
    <row r="25" spans="1:13" x14ac:dyDescent="0.25">
      <c r="A25" s="11"/>
      <c r="B25" s="11"/>
      <c r="C25" s="11"/>
      <c r="D25" s="23"/>
      <c r="E25" s="12" t="s">
        <v>41</v>
      </c>
      <c r="F25" s="11">
        <v>1</v>
      </c>
      <c r="G25" s="15">
        <v>21.7</v>
      </c>
      <c r="H25" s="15">
        <v>0</v>
      </c>
      <c r="I25" s="15">
        <v>0</v>
      </c>
      <c r="J25" s="13">
        <f>F25*(G25+ (G25= 0))*(H25+ (H25= 0))*(I25+ (I25= 0))</f>
        <v>21.7</v>
      </c>
      <c r="K25" s="11"/>
      <c r="L25" s="11"/>
      <c r="M25" s="11"/>
    </row>
    <row r="26" spans="1:13" x14ac:dyDescent="0.25">
      <c r="A26" s="11"/>
      <c r="B26" s="11"/>
      <c r="C26" s="11"/>
      <c r="D26" s="23"/>
      <c r="E26" s="11"/>
      <c r="F26" s="11"/>
      <c r="G26" s="11"/>
      <c r="H26" s="11"/>
      <c r="I26" s="11"/>
      <c r="J26" s="16" t="s">
        <v>42</v>
      </c>
      <c r="K26" s="17">
        <f>SUM(J24:J25)</f>
        <v>24.9</v>
      </c>
      <c r="L26" s="18">
        <v>12.75</v>
      </c>
      <c r="M26" s="10">
        <f>ROUND(L26*K26,2)</f>
        <v>317.48</v>
      </c>
    </row>
    <row r="27" spans="1:13" ht="0.95" customHeight="1" x14ac:dyDescent="0.25">
      <c r="A27" s="19"/>
      <c r="B27" s="19"/>
      <c r="C27" s="19"/>
      <c r="D27" s="27"/>
      <c r="E27" s="19"/>
      <c r="F27" s="19"/>
      <c r="G27" s="19"/>
      <c r="H27" s="19"/>
      <c r="I27" s="19"/>
      <c r="J27" s="19"/>
      <c r="K27" s="19"/>
      <c r="L27" s="19"/>
      <c r="M27" s="19"/>
    </row>
    <row r="28" spans="1:13" ht="22.5" x14ac:dyDescent="0.25">
      <c r="A28" s="12" t="s">
        <v>43</v>
      </c>
      <c r="B28" s="12" t="s">
        <v>21</v>
      </c>
      <c r="C28" s="12" t="s">
        <v>22</v>
      </c>
      <c r="D28" s="26" t="s">
        <v>44</v>
      </c>
      <c r="E28" s="11"/>
      <c r="F28" s="11"/>
      <c r="G28" s="11"/>
      <c r="H28" s="11"/>
      <c r="I28" s="11"/>
      <c r="J28" s="11"/>
      <c r="K28" s="13">
        <f>K31</f>
        <v>2</v>
      </c>
      <c r="L28" s="14">
        <f>L31</f>
        <v>9.7799999999999994</v>
      </c>
      <c r="M28" s="14">
        <f>M31</f>
        <v>19.559999999999999</v>
      </c>
    </row>
    <row r="29" spans="1:13" ht="45" x14ac:dyDescent="0.25">
      <c r="A29" s="11"/>
      <c r="B29" s="11"/>
      <c r="C29" s="11"/>
      <c r="D29" s="23" t="s">
        <v>45</v>
      </c>
      <c r="E29" s="11"/>
      <c r="F29" s="11"/>
      <c r="G29" s="11"/>
      <c r="H29" s="11"/>
      <c r="I29" s="11"/>
      <c r="J29" s="11"/>
      <c r="K29" s="11"/>
      <c r="L29" s="11"/>
      <c r="M29" s="11"/>
    </row>
    <row r="30" spans="1:13" x14ac:dyDescent="0.25">
      <c r="A30" s="11"/>
      <c r="B30" s="11"/>
      <c r="C30" s="11"/>
      <c r="D30" s="23"/>
      <c r="E30" s="12" t="s">
        <v>46</v>
      </c>
      <c r="F30" s="11">
        <v>2</v>
      </c>
      <c r="G30" s="15">
        <v>1</v>
      </c>
      <c r="H30" s="15">
        <v>0</v>
      </c>
      <c r="I30" s="15">
        <v>0</v>
      </c>
      <c r="J30" s="13">
        <f>F30*(G30+ (G30= 0))*(H30+ (H30= 0))*(I30+ (I30= 0))</f>
        <v>2</v>
      </c>
      <c r="K30" s="11"/>
      <c r="L30" s="11"/>
      <c r="M30" s="11"/>
    </row>
    <row r="31" spans="1:13" x14ac:dyDescent="0.25">
      <c r="A31" s="11"/>
      <c r="B31" s="11"/>
      <c r="C31" s="11"/>
      <c r="D31" s="23"/>
      <c r="E31" s="11"/>
      <c r="F31" s="11"/>
      <c r="G31" s="11"/>
      <c r="H31" s="11"/>
      <c r="I31" s="11"/>
      <c r="J31" s="16" t="s">
        <v>47</v>
      </c>
      <c r="K31" s="17">
        <f>SUM(J30:J30)</f>
        <v>2</v>
      </c>
      <c r="L31" s="18">
        <v>9.7799999999999994</v>
      </c>
      <c r="M31" s="10">
        <f>ROUND(L31*K31,2)</f>
        <v>19.559999999999999</v>
      </c>
    </row>
    <row r="32" spans="1:13" ht="0.95" customHeight="1" x14ac:dyDescent="0.25">
      <c r="A32" s="19"/>
      <c r="B32" s="19"/>
      <c r="C32" s="19"/>
      <c r="D32" s="27"/>
      <c r="E32" s="19"/>
      <c r="F32" s="19"/>
      <c r="G32" s="19"/>
      <c r="H32" s="19"/>
      <c r="I32" s="19"/>
      <c r="J32" s="19"/>
      <c r="K32" s="19"/>
      <c r="L32" s="19"/>
      <c r="M32" s="19"/>
    </row>
    <row r="33" spans="1:13" ht="22.5" x14ac:dyDescent="0.25">
      <c r="A33" s="12" t="s">
        <v>48</v>
      </c>
      <c r="B33" s="12" t="s">
        <v>21</v>
      </c>
      <c r="C33" s="12" t="s">
        <v>38</v>
      </c>
      <c r="D33" s="26" t="s">
        <v>49</v>
      </c>
      <c r="E33" s="11"/>
      <c r="F33" s="11"/>
      <c r="G33" s="11"/>
      <c r="H33" s="11"/>
      <c r="I33" s="11"/>
      <c r="J33" s="11"/>
      <c r="K33" s="13">
        <f>K36</f>
        <v>2</v>
      </c>
      <c r="L33" s="14">
        <f>L36</f>
        <v>49.38</v>
      </c>
      <c r="M33" s="14">
        <f>M36</f>
        <v>98.76</v>
      </c>
    </row>
    <row r="34" spans="1:13" ht="45" x14ac:dyDescent="0.25">
      <c r="A34" s="11"/>
      <c r="B34" s="11"/>
      <c r="C34" s="11"/>
      <c r="D34" s="23" t="s">
        <v>50</v>
      </c>
      <c r="E34" s="11"/>
      <c r="F34" s="11"/>
      <c r="G34" s="11"/>
      <c r="H34" s="11"/>
      <c r="I34" s="11"/>
      <c r="J34" s="11"/>
      <c r="K34" s="11"/>
      <c r="L34" s="11"/>
      <c r="M34" s="11"/>
    </row>
    <row r="35" spans="1:13" x14ac:dyDescent="0.25">
      <c r="A35" s="11"/>
      <c r="B35" s="11"/>
      <c r="C35" s="11"/>
      <c r="D35" s="23"/>
      <c r="E35" s="12" t="s">
        <v>51</v>
      </c>
      <c r="F35" s="11">
        <v>2</v>
      </c>
      <c r="G35" s="15">
        <v>1</v>
      </c>
      <c r="H35" s="15">
        <v>0</v>
      </c>
      <c r="I35" s="15">
        <v>0</v>
      </c>
      <c r="J35" s="13">
        <f>F35*(G35+ (G35= 0))*(H35+ (H35= 0))*(I35+ (I35= 0))</f>
        <v>2</v>
      </c>
      <c r="K35" s="11"/>
      <c r="L35" s="11"/>
      <c r="M35" s="11"/>
    </row>
    <row r="36" spans="1:13" x14ac:dyDescent="0.25">
      <c r="A36" s="11"/>
      <c r="B36" s="11"/>
      <c r="C36" s="11"/>
      <c r="D36" s="23"/>
      <c r="E36" s="11"/>
      <c r="F36" s="11"/>
      <c r="G36" s="11"/>
      <c r="H36" s="11"/>
      <c r="I36" s="11"/>
      <c r="J36" s="16" t="s">
        <v>52</v>
      </c>
      <c r="K36" s="17">
        <f>SUM(J35:J35)</f>
        <v>2</v>
      </c>
      <c r="L36" s="18">
        <v>49.38</v>
      </c>
      <c r="M36" s="10">
        <f>ROUND(L36*K36,2)</f>
        <v>98.76</v>
      </c>
    </row>
    <row r="37" spans="1:13" ht="0.95" customHeight="1" x14ac:dyDescent="0.25">
      <c r="A37" s="19"/>
      <c r="B37" s="19"/>
      <c r="C37" s="19"/>
      <c r="D37" s="27"/>
      <c r="E37" s="19"/>
      <c r="F37" s="19"/>
      <c r="G37" s="19"/>
      <c r="H37" s="19"/>
      <c r="I37" s="19"/>
      <c r="J37" s="19"/>
      <c r="K37" s="19"/>
      <c r="L37" s="19"/>
      <c r="M37" s="19"/>
    </row>
    <row r="38" spans="1:13" x14ac:dyDescent="0.25">
      <c r="A38" s="12" t="s">
        <v>53</v>
      </c>
      <c r="B38" s="12" t="s">
        <v>21</v>
      </c>
      <c r="C38" s="12" t="s">
        <v>22</v>
      </c>
      <c r="D38" s="26" t="s">
        <v>54</v>
      </c>
      <c r="E38" s="11"/>
      <c r="F38" s="11"/>
      <c r="G38" s="11"/>
      <c r="H38" s="11"/>
      <c r="I38" s="11"/>
      <c r="J38" s="11"/>
      <c r="K38" s="13">
        <f>K43</f>
        <v>9.4</v>
      </c>
      <c r="L38" s="14">
        <f>L43</f>
        <v>8.49</v>
      </c>
      <c r="M38" s="14">
        <f>M43</f>
        <v>79.81</v>
      </c>
    </row>
    <row r="39" spans="1:13" ht="45" x14ac:dyDescent="0.25">
      <c r="A39" s="11"/>
      <c r="B39" s="11"/>
      <c r="C39" s="11"/>
      <c r="D39" s="23" t="s">
        <v>55</v>
      </c>
      <c r="E39" s="11"/>
      <c r="F39" s="11"/>
      <c r="G39" s="11"/>
      <c r="H39" s="11"/>
      <c r="I39" s="11"/>
      <c r="J39" s="11"/>
      <c r="K39" s="11"/>
      <c r="L39" s="11"/>
      <c r="M39" s="11"/>
    </row>
    <row r="40" spans="1:13" x14ac:dyDescent="0.25">
      <c r="A40" s="11"/>
      <c r="B40" s="11"/>
      <c r="C40" s="11"/>
      <c r="D40" s="23"/>
      <c r="E40" s="12" t="s">
        <v>56</v>
      </c>
      <c r="F40" s="11">
        <v>2</v>
      </c>
      <c r="G40" s="15">
        <v>1.2</v>
      </c>
      <c r="H40" s="15">
        <v>0</v>
      </c>
      <c r="I40" s="15">
        <v>0</v>
      </c>
      <c r="J40" s="13">
        <f>F40*(G40+ (G40= 0))*(H40+ (H40= 0))*(I40+ (I40= 0))</f>
        <v>2.4</v>
      </c>
      <c r="K40" s="11"/>
      <c r="L40" s="11"/>
      <c r="M40" s="11"/>
    </row>
    <row r="41" spans="1:13" x14ac:dyDescent="0.25">
      <c r="A41" s="11"/>
      <c r="B41" s="11"/>
      <c r="C41" s="11"/>
      <c r="D41" s="23"/>
      <c r="E41" s="12" t="s">
        <v>18</v>
      </c>
      <c r="F41" s="11">
        <v>2</v>
      </c>
      <c r="G41" s="15">
        <v>2.5</v>
      </c>
      <c r="H41" s="15">
        <v>0</v>
      </c>
      <c r="I41" s="15">
        <v>0</v>
      </c>
      <c r="J41" s="13">
        <f>F41*(G41+ (G41= 0))*(H41+ (H41= 0))*(I41+ (I41= 0))</f>
        <v>5</v>
      </c>
      <c r="K41" s="11"/>
      <c r="L41" s="11"/>
      <c r="M41" s="11"/>
    </row>
    <row r="42" spans="1:13" x14ac:dyDescent="0.25">
      <c r="A42" s="11"/>
      <c r="B42" s="11"/>
      <c r="C42" s="11"/>
      <c r="D42" s="23"/>
      <c r="E42" s="12" t="s">
        <v>57</v>
      </c>
      <c r="F42" s="11">
        <v>4</v>
      </c>
      <c r="G42" s="15">
        <v>0.5</v>
      </c>
      <c r="H42" s="15">
        <v>0</v>
      </c>
      <c r="I42" s="15">
        <v>0</v>
      </c>
      <c r="J42" s="13">
        <f>F42*(G42+ (G42= 0))*(H42+ (H42= 0))*(I42+ (I42= 0))</f>
        <v>2</v>
      </c>
      <c r="K42" s="11"/>
      <c r="L42" s="11"/>
      <c r="M42" s="11"/>
    </row>
    <row r="43" spans="1:13" x14ac:dyDescent="0.25">
      <c r="A43" s="11"/>
      <c r="B43" s="11"/>
      <c r="C43" s="11"/>
      <c r="D43" s="23"/>
      <c r="E43" s="11"/>
      <c r="F43" s="11"/>
      <c r="G43" s="11"/>
      <c r="H43" s="11"/>
      <c r="I43" s="11"/>
      <c r="J43" s="16" t="s">
        <v>58</v>
      </c>
      <c r="K43" s="17">
        <f>SUM(J40:J42)</f>
        <v>9.4</v>
      </c>
      <c r="L43" s="18">
        <v>8.49</v>
      </c>
      <c r="M43" s="10">
        <f>ROUND(L43*K43,2)</f>
        <v>79.81</v>
      </c>
    </row>
    <row r="44" spans="1:13" ht="0.95" customHeight="1" x14ac:dyDescent="0.25">
      <c r="A44" s="19"/>
      <c r="B44" s="19"/>
      <c r="C44" s="19"/>
      <c r="D44" s="27"/>
      <c r="E44" s="19"/>
      <c r="F44" s="19"/>
      <c r="G44" s="19"/>
      <c r="H44" s="19"/>
      <c r="I44" s="19"/>
      <c r="J44" s="19"/>
      <c r="K44" s="19"/>
      <c r="L44" s="19"/>
      <c r="M44" s="19"/>
    </row>
    <row r="45" spans="1:13" ht="22.5" x14ac:dyDescent="0.25">
      <c r="A45" s="12" t="s">
        <v>59</v>
      </c>
      <c r="B45" s="12" t="s">
        <v>21</v>
      </c>
      <c r="C45" s="12" t="s">
        <v>22</v>
      </c>
      <c r="D45" s="26" t="s">
        <v>60</v>
      </c>
      <c r="E45" s="11"/>
      <c r="F45" s="11"/>
      <c r="G45" s="11"/>
      <c r="H45" s="11"/>
      <c r="I45" s="11"/>
      <c r="J45" s="11"/>
      <c r="K45" s="13">
        <f>K48</f>
        <v>1</v>
      </c>
      <c r="L45" s="14">
        <f>L48</f>
        <v>3.86</v>
      </c>
      <c r="M45" s="14">
        <f>M48</f>
        <v>3.86</v>
      </c>
    </row>
    <row r="46" spans="1:13" ht="56.25" x14ac:dyDescent="0.25">
      <c r="A46" s="11"/>
      <c r="B46" s="11"/>
      <c r="C46" s="11"/>
      <c r="D46" s="23" t="s">
        <v>61</v>
      </c>
      <c r="E46" s="11"/>
      <c r="F46" s="11"/>
      <c r="G46" s="11"/>
      <c r="H46" s="11"/>
      <c r="I46" s="11"/>
      <c r="J46" s="11"/>
      <c r="K46" s="11"/>
      <c r="L46" s="11"/>
      <c r="M46" s="11"/>
    </row>
    <row r="47" spans="1:13" x14ac:dyDescent="0.25">
      <c r="A47" s="11"/>
      <c r="B47" s="11"/>
      <c r="C47" s="11"/>
      <c r="D47" s="23"/>
      <c r="E47" s="12" t="s">
        <v>62</v>
      </c>
      <c r="F47" s="11">
        <v>1</v>
      </c>
      <c r="G47" s="15">
        <v>0</v>
      </c>
      <c r="H47" s="15">
        <v>0</v>
      </c>
      <c r="I47" s="15">
        <v>0</v>
      </c>
      <c r="J47" s="13">
        <f>F47*(G47+ (G47= 0))*(H47+ (H47= 0))*(I47+ (I47= 0))</f>
        <v>1</v>
      </c>
      <c r="K47" s="11"/>
      <c r="L47" s="11"/>
      <c r="M47" s="11"/>
    </row>
    <row r="48" spans="1:13" x14ac:dyDescent="0.25">
      <c r="A48" s="11"/>
      <c r="B48" s="11"/>
      <c r="C48" s="11"/>
      <c r="D48" s="23"/>
      <c r="E48" s="11"/>
      <c r="F48" s="11"/>
      <c r="G48" s="11"/>
      <c r="H48" s="11"/>
      <c r="I48" s="11"/>
      <c r="J48" s="16" t="s">
        <v>63</v>
      </c>
      <c r="K48" s="17">
        <f>SUM(J47:J47)</f>
        <v>1</v>
      </c>
      <c r="L48" s="18">
        <v>3.86</v>
      </c>
      <c r="M48" s="10">
        <f>ROUND(L48*K48,2)</f>
        <v>3.86</v>
      </c>
    </row>
    <row r="49" spans="1:13" ht="0.95" customHeight="1" x14ac:dyDescent="0.25">
      <c r="A49" s="19"/>
      <c r="B49" s="19"/>
      <c r="C49" s="19"/>
      <c r="D49" s="27"/>
      <c r="E49" s="19"/>
      <c r="F49" s="19"/>
      <c r="G49" s="19"/>
      <c r="H49" s="19"/>
      <c r="I49" s="19"/>
      <c r="J49" s="19"/>
      <c r="K49" s="19"/>
      <c r="L49" s="19"/>
      <c r="M49" s="19"/>
    </row>
    <row r="50" spans="1:13" ht="22.5" x14ac:dyDescent="0.25">
      <c r="A50" s="12" t="s">
        <v>64</v>
      </c>
      <c r="B50" s="12" t="s">
        <v>21</v>
      </c>
      <c r="C50" s="12" t="s">
        <v>38</v>
      </c>
      <c r="D50" s="26" t="s">
        <v>65</v>
      </c>
      <c r="E50" s="11"/>
      <c r="F50" s="11"/>
      <c r="G50" s="11"/>
      <c r="H50" s="11"/>
      <c r="I50" s="11"/>
      <c r="J50" s="11"/>
      <c r="K50" s="13">
        <f>K54</f>
        <v>3.7</v>
      </c>
      <c r="L50" s="14">
        <f>L54</f>
        <v>22.47</v>
      </c>
      <c r="M50" s="14">
        <f>M54</f>
        <v>83.14</v>
      </c>
    </row>
    <row r="51" spans="1:13" ht="45" x14ac:dyDescent="0.25">
      <c r="A51" s="11"/>
      <c r="B51" s="11"/>
      <c r="C51" s="11"/>
      <c r="D51" s="23" t="s">
        <v>66</v>
      </c>
      <c r="E51" s="11"/>
      <c r="F51" s="11"/>
      <c r="G51" s="11"/>
      <c r="H51" s="11"/>
      <c r="I51" s="11"/>
      <c r="J51" s="11"/>
      <c r="K51" s="11"/>
      <c r="L51" s="11"/>
      <c r="M51" s="11"/>
    </row>
    <row r="52" spans="1:13" x14ac:dyDescent="0.25">
      <c r="A52" s="11"/>
      <c r="B52" s="11"/>
      <c r="C52" s="11"/>
      <c r="D52" s="23"/>
      <c r="E52" s="12" t="s">
        <v>67</v>
      </c>
      <c r="F52" s="11">
        <v>1.2</v>
      </c>
      <c r="G52" s="15">
        <v>1</v>
      </c>
      <c r="H52" s="15">
        <v>0</v>
      </c>
      <c r="I52" s="15">
        <v>0</v>
      </c>
      <c r="J52" s="13">
        <f>F52*(G52+ (G52= 0))*(H52+ (H52= 0))*(I52+ (I52= 0))</f>
        <v>1.2</v>
      </c>
      <c r="K52" s="11"/>
      <c r="L52" s="11"/>
      <c r="M52" s="11"/>
    </row>
    <row r="53" spans="1:13" x14ac:dyDescent="0.25">
      <c r="A53" s="11"/>
      <c r="B53" s="11"/>
      <c r="C53" s="11"/>
      <c r="D53" s="23"/>
      <c r="E53" s="12" t="s">
        <v>18</v>
      </c>
      <c r="F53" s="11">
        <v>2.5</v>
      </c>
      <c r="G53" s="15">
        <v>1</v>
      </c>
      <c r="H53" s="15">
        <v>0</v>
      </c>
      <c r="I53" s="15">
        <v>0</v>
      </c>
      <c r="J53" s="13">
        <f>F53*(G53+ (G53= 0))*(H53+ (H53= 0))*(I53+ (I53= 0))</f>
        <v>2.5</v>
      </c>
      <c r="K53" s="11"/>
      <c r="L53" s="11"/>
      <c r="M53" s="11"/>
    </row>
    <row r="54" spans="1:13" x14ac:dyDescent="0.25">
      <c r="A54" s="11"/>
      <c r="B54" s="11"/>
      <c r="C54" s="11"/>
      <c r="D54" s="23"/>
      <c r="E54" s="11"/>
      <c r="F54" s="11"/>
      <c r="G54" s="11"/>
      <c r="H54" s="11"/>
      <c r="I54" s="11"/>
      <c r="J54" s="16" t="s">
        <v>68</v>
      </c>
      <c r="K54" s="17">
        <f>SUM(J52:J53)</f>
        <v>3.7</v>
      </c>
      <c r="L54" s="18">
        <v>22.47</v>
      </c>
      <c r="M54" s="10">
        <f>ROUND(L54*K54,2)</f>
        <v>83.14</v>
      </c>
    </row>
    <row r="55" spans="1:13" ht="0.95" customHeight="1" x14ac:dyDescent="0.25">
      <c r="A55" s="19"/>
      <c r="B55" s="19"/>
      <c r="C55" s="19"/>
      <c r="D55" s="27"/>
      <c r="E55" s="19"/>
      <c r="F55" s="19"/>
      <c r="G55" s="19"/>
      <c r="H55" s="19"/>
      <c r="I55" s="19"/>
      <c r="J55" s="19"/>
      <c r="K55" s="19"/>
      <c r="L55" s="19"/>
      <c r="M55" s="19"/>
    </row>
    <row r="56" spans="1:13" x14ac:dyDescent="0.25">
      <c r="A56" s="11"/>
      <c r="B56" s="11"/>
      <c r="C56" s="11"/>
      <c r="D56" s="23"/>
      <c r="E56" s="11"/>
      <c r="F56" s="11"/>
      <c r="G56" s="11"/>
      <c r="H56" s="11"/>
      <c r="I56" s="11"/>
      <c r="J56" s="16" t="s">
        <v>69</v>
      </c>
      <c r="K56" s="15">
        <v>1</v>
      </c>
      <c r="L56" s="10">
        <f>M26+M31+M36+M43+M48+M54</f>
        <v>602.61</v>
      </c>
      <c r="M56" s="10">
        <f>ROUND(L56*K56,2)</f>
        <v>602.61</v>
      </c>
    </row>
    <row r="57" spans="1:13" ht="0.95" customHeight="1" x14ac:dyDescent="0.25">
      <c r="A57" s="19"/>
      <c r="B57" s="19"/>
      <c r="C57" s="19"/>
      <c r="D57" s="27"/>
      <c r="E57" s="19"/>
      <c r="F57" s="19"/>
      <c r="G57" s="19"/>
      <c r="H57" s="19"/>
      <c r="I57" s="19"/>
      <c r="J57" s="19"/>
      <c r="K57" s="19"/>
      <c r="L57" s="19"/>
      <c r="M57" s="19"/>
    </row>
    <row r="58" spans="1:13" x14ac:dyDescent="0.25">
      <c r="A58" s="21" t="s">
        <v>70</v>
      </c>
      <c r="B58" s="21" t="s">
        <v>17</v>
      </c>
      <c r="C58" s="21" t="s">
        <v>18</v>
      </c>
      <c r="D58" s="28" t="s">
        <v>71</v>
      </c>
      <c r="E58" s="22"/>
      <c r="F58" s="22"/>
      <c r="G58" s="22"/>
      <c r="H58" s="22"/>
      <c r="I58" s="22"/>
      <c r="J58" s="22"/>
      <c r="K58" s="17">
        <f>K76</f>
        <v>1</v>
      </c>
      <c r="L58" s="10">
        <f>L76</f>
        <v>627.16</v>
      </c>
      <c r="M58" s="10">
        <f>M76</f>
        <v>627.16</v>
      </c>
    </row>
    <row r="59" spans="1:13" x14ac:dyDescent="0.25">
      <c r="A59" s="11"/>
      <c r="B59" s="11"/>
      <c r="C59" s="11"/>
      <c r="D59" s="23"/>
      <c r="E59" s="11"/>
      <c r="F59" s="11"/>
      <c r="G59" s="11"/>
      <c r="H59" s="11"/>
      <c r="I59" s="11"/>
      <c r="J59" s="11"/>
      <c r="K59" s="11"/>
      <c r="L59" s="11"/>
      <c r="M59" s="11"/>
    </row>
    <row r="60" spans="1:13" ht="22.5" x14ac:dyDescent="0.25">
      <c r="A60" s="12" t="s">
        <v>72</v>
      </c>
      <c r="B60" s="12" t="s">
        <v>21</v>
      </c>
      <c r="C60" s="12" t="s">
        <v>74</v>
      </c>
      <c r="D60" s="26" t="s">
        <v>73</v>
      </c>
      <c r="E60" s="11"/>
      <c r="F60" s="11"/>
      <c r="G60" s="11"/>
      <c r="H60" s="11"/>
      <c r="I60" s="11"/>
      <c r="J60" s="11"/>
      <c r="K60" s="13">
        <f>K66</f>
        <v>23.939999999999998</v>
      </c>
      <c r="L60" s="14">
        <f>L66</f>
        <v>11.72</v>
      </c>
      <c r="M60" s="14">
        <f>M66</f>
        <v>280.58</v>
      </c>
    </row>
    <row r="61" spans="1:13" ht="56.25" x14ac:dyDescent="0.25">
      <c r="A61" s="11"/>
      <c r="B61" s="11"/>
      <c r="C61" s="11"/>
      <c r="D61" s="23" t="s">
        <v>75</v>
      </c>
      <c r="E61" s="11"/>
      <c r="F61" s="11"/>
      <c r="G61" s="11"/>
      <c r="H61" s="11"/>
      <c r="I61" s="11"/>
      <c r="J61" s="11"/>
      <c r="K61" s="11"/>
      <c r="L61" s="11"/>
      <c r="M61" s="11"/>
    </row>
    <row r="62" spans="1:13" x14ac:dyDescent="0.25">
      <c r="A62" s="11"/>
      <c r="B62" s="11"/>
      <c r="C62" s="11"/>
      <c r="D62" s="23"/>
      <c r="E62" s="12" t="s">
        <v>76</v>
      </c>
      <c r="F62" s="11">
        <v>1</v>
      </c>
      <c r="G62" s="15">
        <v>29.7</v>
      </c>
      <c r="H62" s="15">
        <v>0.6</v>
      </c>
      <c r="I62" s="15">
        <v>1</v>
      </c>
      <c r="J62" s="13">
        <f>F62*(G62+ (G62= 0))*(H62+ (H62= 0))*(I62+ (I62= 0))</f>
        <v>17.82</v>
      </c>
      <c r="K62" s="11"/>
      <c r="L62" s="11"/>
      <c r="M62" s="11"/>
    </row>
    <row r="63" spans="1:13" x14ac:dyDescent="0.25">
      <c r="A63" s="11"/>
      <c r="B63" s="11"/>
      <c r="C63" s="11"/>
      <c r="D63" s="23"/>
      <c r="E63" s="12" t="s">
        <v>77</v>
      </c>
      <c r="F63" s="11">
        <v>1</v>
      </c>
      <c r="G63" s="15">
        <v>3.5</v>
      </c>
      <c r="H63" s="15">
        <v>0.4</v>
      </c>
      <c r="I63" s="15">
        <v>1</v>
      </c>
      <c r="J63" s="13">
        <f>F63*(G63+ (G63= 0))*(H63+ (H63= 0))*(I63+ (I63= 0))</f>
        <v>1.4000000000000001</v>
      </c>
      <c r="K63" s="11"/>
      <c r="L63" s="11"/>
      <c r="M63" s="11"/>
    </row>
    <row r="64" spans="1:13" x14ac:dyDescent="0.25">
      <c r="A64" s="11"/>
      <c r="B64" s="11"/>
      <c r="C64" s="11"/>
      <c r="D64" s="23"/>
      <c r="E64" s="12" t="s">
        <v>78</v>
      </c>
      <c r="F64" s="11">
        <v>1</v>
      </c>
      <c r="G64" s="15">
        <v>5.8</v>
      </c>
      <c r="H64" s="15">
        <v>0.4</v>
      </c>
      <c r="I64" s="15">
        <v>1</v>
      </c>
      <c r="J64" s="13">
        <f>F64*(G64+ (G64= 0))*(H64+ (H64= 0))*(I64+ (I64= 0))</f>
        <v>2.3199999999999998</v>
      </c>
      <c r="K64" s="11"/>
      <c r="L64" s="11"/>
      <c r="M64" s="11"/>
    </row>
    <row r="65" spans="1:13" x14ac:dyDescent="0.25">
      <c r="A65" s="11"/>
      <c r="B65" s="11"/>
      <c r="C65" s="11"/>
      <c r="D65" s="23"/>
      <c r="E65" s="12" t="s">
        <v>79</v>
      </c>
      <c r="F65" s="11">
        <v>1</v>
      </c>
      <c r="G65" s="15">
        <v>2</v>
      </c>
      <c r="H65" s="15">
        <v>1.2</v>
      </c>
      <c r="I65" s="15">
        <v>1</v>
      </c>
      <c r="J65" s="13">
        <f>F65*(G65+ (G65= 0))*(H65+ (H65= 0))*(I65+ (I65= 0))</f>
        <v>2.4</v>
      </c>
      <c r="K65" s="11"/>
      <c r="L65" s="11"/>
      <c r="M65" s="11"/>
    </row>
    <row r="66" spans="1:13" x14ac:dyDescent="0.25">
      <c r="A66" s="11"/>
      <c r="B66" s="11"/>
      <c r="C66" s="11"/>
      <c r="D66" s="23"/>
      <c r="E66" s="11"/>
      <c r="F66" s="11"/>
      <c r="G66" s="11"/>
      <c r="H66" s="11"/>
      <c r="I66" s="11"/>
      <c r="J66" s="16" t="s">
        <v>80</v>
      </c>
      <c r="K66" s="17">
        <f>SUM(J62:J65)</f>
        <v>23.939999999999998</v>
      </c>
      <c r="L66" s="18">
        <v>11.72</v>
      </c>
      <c r="M66" s="10">
        <f>ROUND(L66*K66,2)</f>
        <v>280.58</v>
      </c>
    </row>
    <row r="67" spans="1:13" ht="0.95" customHeight="1" x14ac:dyDescent="0.25">
      <c r="A67" s="19"/>
      <c r="B67" s="19"/>
      <c r="C67" s="19"/>
      <c r="D67" s="27"/>
      <c r="E67" s="19"/>
      <c r="F67" s="19"/>
      <c r="G67" s="19"/>
      <c r="H67" s="19"/>
      <c r="I67" s="19"/>
      <c r="J67" s="19"/>
      <c r="K67" s="19"/>
      <c r="L67" s="19"/>
      <c r="M67" s="19"/>
    </row>
    <row r="68" spans="1:13" ht="22.5" x14ac:dyDescent="0.25">
      <c r="A68" s="12" t="s">
        <v>81</v>
      </c>
      <c r="B68" s="12" t="s">
        <v>21</v>
      </c>
      <c r="C68" s="12" t="s">
        <v>74</v>
      </c>
      <c r="D68" s="26" t="s">
        <v>82</v>
      </c>
      <c r="E68" s="11"/>
      <c r="F68" s="11"/>
      <c r="G68" s="11"/>
      <c r="H68" s="11"/>
      <c r="I68" s="11"/>
      <c r="J68" s="11"/>
      <c r="K68" s="13">
        <f>K74</f>
        <v>18.221999999999998</v>
      </c>
      <c r="L68" s="14">
        <f>L74</f>
        <v>19.02</v>
      </c>
      <c r="M68" s="14">
        <f>M74</f>
        <v>346.58</v>
      </c>
    </row>
    <row r="69" spans="1:13" ht="56.25" x14ac:dyDescent="0.25">
      <c r="A69" s="11"/>
      <c r="B69" s="11"/>
      <c r="C69" s="11"/>
      <c r="D69" s="23" t="s">
        <v>83</v>
      </c>
      <c r="E69" s="11"/>
      <c r="F69" s="11"/>
      <c r="G69" s="11"/>
      <c r="H69" s="11"/>
      <c r="I69" s="11"/>
      <c r="J69" s="11"/>
      <c r="K69" s="11"/>
      <c r="L69" s="11"/>
      <c r="M69" s="11"/>
    </row>
    <row r="70" spans="1:13" x14ac:dyDescent="0.25">
      <c r="A70" s="11"/>
      <c r="B70" s="11"/>
      <c r="C70" s="11"/>
      <c r="D70" s="23"/>
      <c r="E70" s="12" t="s">
        <v>76</v>
      </c>
      <c r="F70" s="11">
        <v>1</v>
      </c>
      <c r="G70" s="15">
        <v>29.7</v>
      </c>
      <c r="H70" s="15">
        <v>0.6</v>
      </c>
      <c r="I70" s="15">
        <v>0.7</v>
      </c>
      <c r="J70" s="13">
        <f>F70*(G70+ (G70= 0))*(H70+ (H70= 0))*(I70+ (I70= 0))</f>
        <v>12.474</v>
      </c>
      <c r="K70" s="11"/>
      <c r="L70" s="11"/>
      <c r="M70" s="11"/>
    </row>
    <row r="71" spans="1:13" x14ac:dyDescent="0.25">
      <c r="A71" s="11"/>
      <c r="B71" s="11"/>
      <c r="C71" s="11"/>
      <c r="D71" s="23"/>
      <c r="E71" s="12" t="s">
        <v>77</v>
      </c>
      <c r="F71" s="11">
        <v>1</v>
      </c>
      <c r="G71" s="15">
        <v>3.5</v>
      </c>
      <c r="H71" s="15">
        <v>0.4</v>
      </c>
      <c r="I71" s="15">
        <v>0.9</v>
      </c>
      <c r="J71" s="13">
        <f>F71*(G71+ (G71= 0))*(H71+ (H71= 0))*(I71+ (I71= 0))</f>
        <v>1.2600000000000002</v>
      </c>
      <c r="K71" s="11"/>
      <c r="L71" s="11"/>
      <c r="M71" s="11"/>
    </row>
    <row r="72" spans="1:13" x14ac:dyDescent="0.25">
      <c r="A72" s="11"/>
      <c r="B72" s="11"/>
      <c r="C72" s="11"/>
      <c r="D72" s="23"/>
      <c r="E72" s="12" t="s">
        <v>78</v>
      </c>
      <c r="F72" s="11">
        <v>1</v>
      </c>
      <c r="G72" s="15">
        <v>5.8</v>
      </c>
      <c r="H72" s="15">
        <v>0.4</v>
      </c>
      <c r="I72" s="15">
        <v>0.9</v>
      </c>
      <c r="J72" s="13">
        <f>F72*(G72+ (G72= 0))*(H72+ (H72= 0))*(I72+ (I72= 0))</f>
        <v>2.0880000000000001</v>
      </c>
      <c r="K72" s="11"/>
      <c r="L72" s="11"/>
      <c r="M72" s="11"/>
    </row>
    <row r="73" spans="1:13" x14ac:dyDescent="0.25">
      <c r="A73" s="11"/>
      <c r="B73" s="11"/>
      <c r="C73" s="11"/>
      <c r="D73" s="23"/>
      <c r="E73" s="12" t="s">
        <v>79</v>
      </c>
      <c r="F73" s="11">
        <v>1</v>
      </c>
      <c r="G73" s="15">
        <v>2</v>
      </c>
      <c r="H73" s="15">
        <v>1.2</v>
      </c>
      <c r="I73" s="15">
        <v>0</v>
      </c>
      <c r="J73" s="13">
        <f>F73*(G73+ (G73= 0))*(H73+ (H73= 0))*(I73+ (I73= 0))</f>
        <v>2.4</v>
      </c>
      <c r="K73" s="11"/>
      <c r="L73" s="11"/>
      <c r="M73" s="11"/>
    </row>
    <row r="74" spans="1:13" x14ac:dyDescent="0.25">
      <c r="A74" s="11"/>
      <c r="B74" s="11"/>
      <c r="C74" s="11"/>
      <c r="D74" s="23"/>
      <c r="E74" s="11"/>
      <c r="F74" s="11"/>
      <c r="G74" s="11"/>
      <c r="H74" s="11"/>
      <c r="I74" s="11"/>
      <c r="J74" s="16" t="s">
        <v>84</v>
      </c>
      <c r="K74" s="17">
        <f>SUM(J70:J73)</f>
        <v>18.221999999999998</v>
      </c>
      <c r="L74" s="18">
        <v>19.02</v>
      </c>
      <c r="M74" s="10">
        <f>ROUND(L74*K74,2)</f>
        <v>346.58</v>
      </c>
    </row>
    <row r="75" spans="1:13" ht="0.95" customHeight="1" x14ac:dyDescent="0.25">
      <c r="A75" s="19"/>
      <c r="B75" s="19"/>
      <c r="C75" s="19"/>
      <c r="D75" s="27"/>
      <c r="E75" s="19"/>
      <c r="F75" s="19"/>
      <c r="G75" s="19"/>
      <c r="H75" s="19"/>
      <c r="I75" s="19"/>
      <c r="J75" s="19"/>
      <c r="K75" s="19"/>
      <c r="L75" s="19"/>
      <c r="M75" s="19"/>
    </row>
    <row r="76" spans="1:13" x14ac:dyDescent="0.25">
      <c r="A76" s="11"/>
      <c r="B76" s="11"/>
      <c r="C76" s="11"/>
      <c r="D76" s="23"/>
      <c r="E76" s="11"/>
      <c r="F76" s="11"/>
      <c r="G76" s="11"/>
      <c r="H76" s="11"/>
      <c r="I76" s="11"/>
      <c r="J76" s="16" t="s">
        <v>85</v>
      </c>
      <c r="K76" s="15">
        <v>1</v>
      </c>
      <c r="L76" s="10">
        <f>M66+M74</f>
        <v>627.16</v>
      </c>
      <c r="M76" s="10">
        <f>ROUND(L76*K76,2)</f>
        <v>627.16</v>
      </c>
    </row>
    <row r="77" spans="1:13" ht="0.95" customHeight="1" x14ac:dyDescent="0.25">
      <c r="A77" s="19"/>
      <c r="B77" s="19"/>
      <c r="C77" s="19"/>
      <c r="D77" s="27"/>
      <c r="E77" s="19"/>
      <c r="F77" s="19"/>
      <c r="G77" s="19"/>
      <c r="H77" s="19"/>
      <c r="I77" s="19"/>
      <c r="J77" s="19"/>
      <c r="K77" s="19"/>
      <c r="L77" s="19"/>
      <c r="M77" s="19"/>
    </row>
    <row r="78" spans="1:13" x14ac:dyDescent="0.25">
      <c r="A78" s="11"/>
      <c r="B78" s="11"/>
      <c r="C78" s="11"/>
      <c r="D78" s="23"/>
      <c r="E78" s="11"/>
      <c r="F78" s="11"/>
      <c r="G78" s="11"/>
      <c r="H78" s="11"/>
      <c r="I78" s="11"/>
      <c r="J78" s="16" t="s">
        <v>86</v>
      </c>
      <c r="K78" s="20">
        <v>1</v>
      </c>
      <c r="L78" s="10">
        <f>M56+M76</f>
        <v>1229.77</v>
      </c>
      <c r="M78" s="10">
        <f>ROUND(L78*K78,2)</f>
        <v>1229.77</v>
      </c>
    </row>
    <row r="79" spans="1:13" ht="0.95" customHeight="1" x14ac:dyDescent="0.25">
      <c r="A79" s="19"/>
      <c r="B79" s="19"/>
      <c r="C79" s="19"/>
      <c r="D79" s="27"/>
      <c r="E79" s="19"/>
      <c r="F79" s="19"/>
      <c r="G79" s="19"/>
      <c r="H79" s="19"/>
      <c r="I79" s="19"/>
      <c r="J79" s="19"/>
      <c r="K79" s="19"/>
      <c r="L79" s="19"/>
      <c r="M79" s="19"/>
    </row>
    <row r="80" spans="1:13" x14ac:dyDescent="0.25">
      <c r="A80" s="7" t="s">
        <v>87</v>
      </c>
      <c r="B80" s="7" t="s">
        <v>17</v>
      </c>
      <c r="C80" s="7" t="s">
        <v>18</v>
      </c>
      <c r="D80" s="25" t="s">
        <v>88</v>
      </c>
      <c r="E80" s="8"/>
      <c r="F80" s="8"/>
      <c r="G80" s="8"/>
      <c r="H80" s="8"/>
      <c r="I80" s="8"/>
      <c r="J80" s="8"/>
      <c r="K80" s="9">
        <f>K140</f>
        <v>1</v>
      </c>
      <c r="L80" s="10">
        <f>L140</f>
        <v>36919.039999999994</v>
      </c>
      <c r="M80" s="10">
        <f>M140</f>
        <v>36919.040000000001</v>
      </c>
    </row>
    <row r="81" spans="1:13" x14ac:dyDescent="0.25">
      <c r="A81" s="11"/>
      <c r="B81" s="11"/>
      <c r="C81" s="11"/>
      <c r="D81" s="23"/>
      <c r="E81" s="11"/>
      <c r="F81" s="11"/>
      <c r="G81" s="11"/>
      <c r="H81" s="11"/>
      <c r="I81" s="11"/>
      <c r="J81" s="11"/>
      <c r="K81" s="11"/>
      <c r="L81" s="11"/>
      <c r="M81" s="11"/>
    </row>
    <row r="82" spans="1:13" x14ac:dyDescent="0.25">
      <c r="A82" s="12" t="s">
        <v>89</v>
      </c>
      <c r="B82" s="12" t="s">
        <v>21</v>
      </c>
      <c r="C82" s="12" t="s">
        <v>38</v>
      </c>
      <c r="D82" s="26" t="s">
        <v>90</v>
      </c>
      <c r="E82" s="11"/>
      <c r="F82" s="11"/>
      <c r="G82" s="11"/>
      <c r="H82" s="11"/>
      <c r="I82" s="11"/>
      <c r="J82" s="11"/>
      <c r="K82" s="13">
        <f>K85</f>
        <v>24.41</v>
      </c>
      <c r="L82" s="14">
        <f>L85</f>
        <v>30.49</v>
      </c>
      <c r="M82" s="14">
        <f>M85</f>
        <v>744.26</v>
      </c>
    </row>
    <row r="83" spans="1:13" ht="22.5" x14ac:dyDescent="0.25">
      <c r="A83" s="11"/>
      <c r="B83" s="11"/>
      <c r="C83" s="11"/>
      <c r="D83" s="23" t="s">
        <v>91</v>
      </c>
      <c r="E83" s="11"/>
      <c r="F83" s="11"/>
      <c r="G83" s="11"/>
      <c r="H83" s="11"/>
      <c r="I83" s="11"/>
      <c r="J83" s="11"/>
      <c r="K83" s="11"/>
      <c r="L83" s="11"/>
      <c r="M83" s="11"/>
    </row>
    <row r="84" spans="1:13" x14ac:dyDescent="0.25">
      <c r="A84" s="11"/>
      <c r="B84" s="11"/>
      <c r="C84" s="11"/>
      <c r="D84" s="23"/>
      <c r="E84" s="12" t="s">
        <v>92</v>
      </c>
      <c r="F84" s="11">
        <v>1</v>
      </c>
      <c r="G84" s="15">
        <v>122.05</v>
      </c>
      <c r="H84" s="15">
        <v>0.2</v>
      </c>
      <c r="I84" s="15">
        <v>0</v>
      </c>
      <c r="J84" s="13">
        <f>F84*(G84+ (G84= 0))*(H84+ (H84= 0))*(I84+ (I84= 0))</f>
        <v>24.41</v>
      </c>
      <c r="K84" s="11"/>
      <c r="L84" s="11"/>
      <c r="M84" s="11"/>
    </row>
    <row r="85" spans="1:13" x14ac:dyDescent="0.25">
      <c r="A85" s="11"/>
      <c r="B85" s="11"/>
      <c r="C85" s="11"/>
      <c r="D85" s="23"/>
      <c r="E85" s="11"/>
      <c r="F85" s="11"/>
      <c r="G85" s="11"/>
      <c r="H85" s="11"/>
      <c r="I85" s="11"/>
      <c r="J85" s="16" t="s">
        <v>93</v>
      </c>
      <c r="K85" s="17">
        <f>SUM(J84:J84)</f>
        <v>24.41</v>
      </c>
      <c r="L85" s="18">
        <v>30.49</v>
      </c>
      <c r="M85" s="10">
        <f>ROUND(L85*K85,2)</f>
        <v>744.26</v>
      </c>
    </row>
    <row r="86" spans="1:13" ht="0.95" customHeight="1" x14ac:dyDescent="0.25">
      <c r="A86" s="19"/>
      <c r="B86" s="19"/>
      <c r="C86" s="19"/>
      <c r="D86" s="27"/>
      <c r="E86" s="19"/>
      <c r="F86" s="19"/>
      <c r="G86" s="19"/>
      <c r="H86" s="19"/>
      <c r="I86" s="19"/>
      <c r="J86" s="19"/>
      <c r="K86" s="19"/>
      <c r="L86" s="19"/>
      <c r="M86" s="19"/>
    </row>
    <row r="87" spans="1:13" ht="22.5" x14ac:dyDescent="0.25">
      <c r="A87" s="12" t="s">
        <v>94</v>
      </c>
      <c r="B87" s="12" t="s">
        <v>21</v>
      </c>
      <c r="C87" s="12" t="s">
        <v>38</v>
      </c>
      <c r="D87" s="26" t="s">
        <v>95</v>
      </c>
      <c r="E87" s="11"/>
      <c r="F87" s="11"/>
      <c r="G87" s="11"/>
      <c r="H87" s="11"/>
      <c r="I87" s="11"/>
      <c r="J87" s="11"/>
      <c r="K87" s="13">
        <f>K94</f>
        <v>1421.4000000000003</v>
      </c>
      <c r="L87" s="14">
        <f>L94</f>
        <v>10.79</v>
      </c>
      <c r="M87" s="14">
        <f>M94</f>
        <v>15336.91</v>
      </c>
    </row>
    <row r="88" spans="1:13" ht="45" x14ac:dyDescent="0.25">
      <c r="A88" s="11"/>
      <c r="B88" s="11"/>
      <c r="C88" s="11"/>
      <c r="D88" s="23" t="s">
        <v>96</v>
      </c>
      <c r="E88" s="11"/>
      <c r="F88" s="11"/>
      <c r="G88" s="11"/>
      <c r="H88" s="11"/>
      <c r="I88" s="11"/>
      <c r="J88" s="11"/>
      <c r="K88" s="11"/>
      <c r="L88" s="11"/>
      <c r="M88" s="11"/>
    </row>
    <row r="89" spans="1:13" ht="409.5" x14ac:dyDescent="0.25">
      <c r="A89" s="11"/>
      <c r="B89" s="11"/>
      <c r="C89" s="11"/>
      <c r="D89" s="23" t="s">
        <v>97</v>
      </c>
      <c r="E89" s="11"/>
      <c r="F89" s="11"/>
      <c r="G89" s="11"/>
      <c r="H89" s="11"/>
      <c r="I89" s="11"/>
      <c r="J89" s="11"/>
      <c r="K89" s="11"/>
      <c r="L89" s="11"/>
      <c r="M89" s="11"/>
    </row>
    <row r="90" spans="1:13" x14ac:dyDescent="0.25">
      <c r="A90" s="11"/>
      <c r="B90" s="11"/>
      <c r="C90" s="11"/>
      <c r="D90" s="23"/>
      <c r="E90" s="12" t="s">
        <v>98</v>
      </c>
      <c r="F90" s="11">
        <v>2</v>
      </c>
      <c r="G90" s="15">
        <v>645</v>
      </c>
      <c r="H90" s="15">
        <v>1.1000000000000001</v>
      </c>
      <c r="I90" s="15">
        <v>0</v>
      </c>
      <c r="J90" s="13">
        <f>F90*(G90+ (G90= 0))*(H90+ (H90= 0))*(I90+ (I90= 0))</f>
        <v>1419.0000000000002</v>
      </c>
      <c r="K90" s="11"/>
      <c r="L90" s="11"/>
      <c r="M90" s="11"/>
    </row>
    <row r="91" spans="1:13" x14ac:dyDescent="0.25">
      <c r="A91" s="11"/>
      <c r="B91" s="11"/>
      <c r="C91" s="11"/>
      <c r="D91" s="23"/>
      <c r="E91" s="12" t="s">
        <v>99</v>
      </c>
      <c r="F91" s="11">
        <v>0</v>
      </c>
      <c r="G91" s="15">
        <v>0</v>
      </c>
      <c r="H91" s="15">
        <v>0</v>
      </c>
      <c r="I91" s="15">
        <v>0</v>
      </c>
      <c r="J91" s="13">
        <f>F91*(G91+ (G91= 0))*(H91+ (H91= 0))*(I91+ (I91= 0))</f>
        <v>0</v>
      </c>
      <c r="K91" s="11"/>
      <c r="L91" s="11"/>
      <c r="M91" s="11"/>
    </row>
    <row r="92" spans="1:13" x14ac:dyDescent="0.25">
      <c r="A92" s="11"/>
      <c r="B92" s="11"/>
      <c r="C92" s="11"/>
      <c r="D92" s="23"/>
      <c r="E92" s="12" t="s">
        <v>100</v>
      </c>
      <c r="F92" s="11">
        <v>1</v>
      </c>
      <c r="G92" s="15">
        <v>2</v>
      </c>
      <c r="H92" s="15">
        <v>1.2</v>
      </c>
      <c r="I92" s="15">
        <v>0</v>
      </c>
      <c r="J92" s="13">
        <f>F92*(G92+ (G92= 0))*(H92+ (H92= 0))*(I92+ (I92= 0))</f>
        <v>2.4</v>
      </c>
      <c r="K92" s="11"/>
      <c r="L92" s="11"/>
      <c r="M92" s="11"/>
    </row>
    <row r="93" spans="1:13" x14ac:dyDescent="0.25">
      <c r="A93" s="11"/>
      <c r="B93" s="11"/>
      <c r="C93" s="11"/>
      <c r="D93" s="23"/>
      <c r="E93" s="12" t="s">
        <v>18</v>
      </c>
      <c r="F93" s="11">
        <v>0</v>
      </c>
      <c r="G93" s="15">
        <v>0</v>
      </c>
      <c r="H93" s="15">
        <v>0</v>
      </c>
      <c r="I93" s="15">
        <v>0</v>
      </c>
      <c r="J93" s="13">
        <f>F93*(G93+ (G93= 0))*(H93+ (H93= 0))*(I93+ (I93= 0))</f>
        <v>0</v>
      </c>
      <c r="K93" s="11"/>
      <c r="L93" s="11"/>
      <c r="M93" s="11"/>
    </row>
    <row r="94" spans="1:13" x14ac:dyDescent="0.25">
      <c r="A94" s="11"/>
      <c r="B94" s="11"/>
      <c r="C94" s="11"/>
      <c r="D94" s="23"/>
      <c r="E94" s="11"/>
      <c r="F94" s="11"/>
      <c r="G94" s="11"/>
      <c r="H94" s="11"/>
      <c r="I94" s="11"/>
      <c r="J94" s="16" t="s">
        <v>101</v>
      </c>
      <c r="K94" s="17">
        <f>SUM(J90:J93)</f>
        <v>1421.4000000000003</v>
      </c>
      <c r="L94" s="18">
        <v>10.79</v>
      </c>
      <c r="M94" s="10">
        <f>ROUND(L94*K94,2)</f>
        <v>15336.91</v>
      </c>
    </row>
    <row r="95" spans="1:13" ht="0.95" customHeight="1" x14ac:dyDescent="0.25">
      <c r="A95" s="19"/>
      <c r="B95" s="19"/>
      <c r="C95" s="19"/>
      <c r="D95" s="27"/>
      <c r="E95" s="19"/>
      <c r="F95" s="19"/>
      <c r="G95" s="19"/>
      <c r="H95" s="19"/>
      <c r="I95" s="19"/>
      <c r="J95" s="19"/>
      <c r="K95" s="19"/>
      <c r="L95" s="19"/>
      <c r="M95" s="19"/>
    </row>
    <row r="96" spans="1:13" x14ac:dyDescent="0.25">
      <c r="A96" s="12" t="s">
        <v>102</v>
      </c>
      <c r="B96" s="12" t="s">
        <v>21</v>
      </c>
      <c r="C96" s="12" t="s">
        <v>104</v>
      </c>
      <c r="D96" s="26" t="s">
        <v>103</v>
      </c>
      <c r="E96" s="11"/>
      <c r="F96" s="11"/>
      <c r="G96" s="11"/>
      <c r="H96" s="11"/>
      <c r="I96" s="11"/>
      <c r="J96" s="11"/>
      <c r="K96" s="13">
        <f>K103</f>
        <v>696.78096000000005</v>
      </c>
      <c r="L96" s="14">
        <f>L103</f>
        <v>1.9</v>
      </c>
      <c r="M96" s="14">
        <f>M103</f>
        <v>1323.88</v>
      </c>
    </row>
    <row r="97" spans="1:13" ht="33.75" x14ac:dyDescent="0.25">
      <c r="A97" s="11"/>
      <c r="B97" s="11"/>
      <c r="C97" s="11"/>
      <c r="D97" s="23" t="s">
        <v>105</v>
      </c>
      <c r="E97" s="11"/>
      <c r="F97" s="11"/>
      <c r="G97" s="11"/>
      <c r="H97" s="11"/>
      <c r="I97" s="11"/>
      <c r="J97" s="11"/>
      <c r="K97" s="11"/>
      <c r="L97" s="11"/>
      <c r="M97" s="11"/>
    </row>
    <row r="98" spans="1:13" x14ac:dyDescent="0.25">
      <c r="A98" s="11"/>
      <c r="B98" s="11"/>
      <c r="C98" s="11"/>
      <c r="D98" s="23"/>
      <c r="E98" s="12" t="s">
        <v>106</v>
      </c>
      <c r="F98" s="11">
        <v>4</v>
      </c>
      <c r="G98" s="15">
        <v>122.05</v>
      </c>
      <c r="H98" s="15">
        <v>0.88800000000000001</v>
      </c>
      <c r="I98" s="15">
        <v>1.1000000000000001</v>
      </c>
      <c r="J98" s="13">
        <f>F98*(G98+ (G98= 0))*(H98+ (H98= 0))*(I98+ (I98= 0))</f>
        <v>476.87376</v>
      </c>
      <c r="K98" s="11"/>
      <c r="L98" s="11"/>
      <c r="M98" s="11"/>
    </row>
    <row r="99" spans="1:13" x14ac:dyDescent="0.25">
      <c r="A99" s="11"/>
      <c r="B99" s="11"/>
      <c r="C99" s="11"/>
      <c r="D99" s="23"/>
      <c r="E99" s="12" t="s">
        <v>107</v>
      </c>
      <c r="F99" s="11">
        <v>0</v>
      </c>
      <c r="G99" s="15">
        <v>0</v>
      </c>
      <c r="H99" s="15">
        <v>0</v>
      </c>
      <c r="I99" s="15">
        <v>0</v>
      </c>
      <c r="J99" s="13">
        <f>F99*(G99+ (G99= 0))*(H99+ (H99= 0))*(I99+ (I99= 0))</f>
        <v>0</v>
      </c>
      <c r="K99" s="11"/>
      <c r="L99" s="11"/>
      <c r="M99" s="11"/>
    </row>
    <row r="100" spans="1:13" x14ac:dyDescent="0.25">
      <c r="A100" s="11"/>
      <c r="B100" s="11"/>
      <c r="C100" s="11"/>
      <c r="D100" s="23"/>
      <c r="E100" s="12" t="s">
        <v>108</v>
      </c>
      <c r="F100" s="11">
        <v>6</v>
      </c>
      <c r="G100" s="15">
        <v>13.4</v>
      </c>
      <c r="H100" s="15">
        <v>0.88</v>
      </c>
      <c r="I100" s="15">
        <v>1.1000000000000001</v>
      </c>
      <c r="J100" s="13">
        <f>F100*(G100+ (G100= 0))*(H100+ (H100= 0))*(I100+ (I100= 0))</f>
        <v>77.827200000000019</v>
      </c>
      <c r="K100" s="11"/>
      <c r="L100" s="11"/>
      <c r="M100" s="11"/>
    </row>
    <row r="101" spans="1:13" x14ac:dyDescent="0.25">
      <c r="A101" s="11"/>
      <c r="B101" s="11"/>
      <c r="C101" s="11"/>
      <c r="D101" s="23"/>
      <c r="E101" s="12" t="s">
        <v>107</v>
      </c>
      <c r="F101" s="11">
        <v>0</v>
      </c>
      <c r="G101" s="15">
        <v>0</v>
      </c>
      <c r="H101" s="15">
        <v>0</v>
      </c>
      <c r="I101" s="15">
        <v>0</v>
      </c>
      <c r="J101" s="13">
        <f>F101*(G101+ (G101= 0))*(H101+ (H101= 0))*(I101+ (I101= 0))</f>
        <v>0</v>
      </c>
      <c r="K101" s="11"/>
      <c r="L101" s="11"/>
      <c r="M101" s="11"/>
    </row>
    <row r="102" spans="1:13" x14ac:dyDescent="0.25">
      <c r="A102" s="11"/>
      <c r="B102" s="11"/>
      <c r="C102" s="11"/>
      <c r="D102" s="23"/>
      <c r="E102" s="12" t="s">
        <v>109</v>
      </c>
      <c r="F102" s="11">
        <v>80</v>
      </c>
      <c r="G102" s="15">
        <v>2</v>
      </c>
      <c r="H102" s="15">
        <v>0.88800000000000001</v>
      </c>
      <c r="I102" s="15">
        <v>0</v>
      </c>
      <c r="J102" s="13">
        <f>F102*(G102+ (G102= 0))*(H102+ (H102= 0))*(I102+ (I102= 0))</f>
        <v>142.08000000000001</v>
      </c>
      <c r="K102" s="11"/>
      <c r="L102" s="11"/>
      <c r="M102" s="11"/>
    </row>
    <row r="103" spans="1:13" x14ac:dyDescent="0.25">
      <c r="A103" s="11"/>
      <c r="B103" s="11"/>
      <c r="C103" s="11"/>
      <c r="D103" s="23"/>
      <c r="E103" s="11"/>
      <c r="F103" s="11"/>
      <c r="G103" s="11"/>
      <c r="H103" s="11"/>
      <c r="I103" s="11"/>
      <c r="J103" s="16" t="s">
        <v>110</v>
      </c>
      <c r="K103" s="17">
        <f>SUM(J98:J102)</f>
        <v>696.78096000000005</v>
      </c>
      <c r="L103" s="18">
        <v>1.9</v>
      </c>
      <c r="M103" s="10">
        <f>ROUND(L103*K103,2)</f>
        <v>1323.88</v>
      </c>
    </row>
    <row r="104" spans="1:13" ht="0.95" customHeight="1" x14ac:dyDescent="0.25">
      <c r="A104" s="19"/>
      <c r="B104" s="19"/>
      <c r="C104" s="19"/>
      <c r="D104" s="27"/>
      <c r="E104" s="19"/>
      <c r="F104" s="19"/>
      <c r="G104" s="19"/>
      <c r="H104" s="19"/>
      <c r="I104" s="19"/>
      <c r="J104" s="19"/>
      <c r="K104" s="19"/>
      <c r="L104" s="19"/>
      <c r="M104" s="19"/>
    </row>
    <row r="105" spans="1:13" ht="22.5" x14ac:dyDescent="0.25">
      <c r="A105" s="12" t="s">
        <v>111</v>
      </c>
      <c r="B105" s="12" t="s">
        <v>21</v>
      </c>
      <c r="C105" s="12" t="s">
        <v>74</v>
      </c>
      <c r="D105" s="26" t="s">
        <v>112</v>
      </c>
      <c r="E105" s="11"/>
      <c r="F105" s="11"/>
      <c r="G105" s="11"/>
      <c r="H105" s="11"/>
      <c r="I105" s="11"/>
      <c r="J105" s="11"/>
      <c r="K105" s="13">
        <f>K109</f>
        <v>129.47999999999999</v>
      </c>
      <c r="L105" s="14">
        <f>L109</f>
        <v>137.21</v>
      </c>
      <c r="M105" s="14">
        <f>M109</f>
        <v>17765.95</v>
      </c>
    </row>
    <row r="106" spans="1:13" ht="56.25" x14ac:dyDescent="0.25">
      <c r="A106" s="11"/>
      <c r="B106" s="11"/>
      <c r="C106" s="11"/>
      <c r="D106" s="23" t="s">
        <v>113</v>
      </c>
      <c r="E106" s="11"/>
      <c r="F106" s="11"/>
      <c r="G106" s="11"/>
      <c r="H106" s="11"/>
      <c r="I106" s="11"/>
      <c r="J106" s="11"/>
      <c r="K106" s="11"/>
      <c r="L106" s="11"/>
      <c r="M106" s="11"/>
    </row>
    <row r="107" spans="1:13" x14ac:dyDescent="0.25">
      <c r="A107" s="11"/>
      <c r="B107" s="11"/>
      <c r="C107" s="11"/>
      <c r="D107" s="23"/>
      <c r="E107" s="12" t="s">
        <v>98</v>
      </c>
      <c r="F107" s="11">
        <v>1</v>
      </c>
      <c r="G107" s="15">
        <v>645</v>
      </c>
      <c r="H107" s="15">
        <v>0.2</v>
      </c>
      <c r="I107" s="15">
        <v>0</v>
      </c>
      <c r="J107" s="13">
        <f>F107*(G107+ (G107= 0))*(H107+ (H107= 0))*(I107+ (I107= 0))</f>
        <v>129</v>
      </c>
      <c r="K107" s="11"/>
      <c r="L107" s="11"/>
      <c r="M107" s="11"/>
    </row>
    <row r="108" spans="1:13" x14ac:dyDescent="0.25">
      <c r="A108" s="11"/>
      <c r="B108" s="11"/>
      <c r="C108" s="11"/>
      <c r="D108" s="23"/>
      <c r="E108" s="12" t="s">
        <v>100</v>
      </c>
      <c r="F108" s="11">
        <v>1</v>
      </c>
      <c r="G108" s="15">
        <v>1.2</v>
      </c>
      <c r="H108" s="15">
        <v>2</v>
      </c>
      <c r="I108" s="15">
        <v>0.2</v>
      </c>
      <c r="J108" s="13">
        <f>F108*(G108+ (G108= 0))*(H108+ (H108= 0))*(I108+ (I108= 0))</f>
        <v>0.48</v>
      </c>
      <c r="K108" s="11"/>
      <c r="L108" s="11"/>
      <c r="M108" s="11"/>
    </row>
    <row r="109" spans="1:13" x14ac:dyDescent="0.25">
      <c r="A109" s="11"/>
      <c r="B109" s="11"/>
      <c r="C109" s="11"/>
      <c r="D109" s="23"/>
      <c r="E109" s="11"/>
      <c r="F109" s="11"/>
      <c r="G109" s="11"/>
      <c r="H109" s="11"/>
      <c r="I109" s="11"/>
      <c r="J109" s="16" t="s">
        <v>114</v>
      </c>
      <c r="K109" s="17">
        <f>SUM(J107:J108)</f>
        <v>129.47999999999999</v>
      </c>
      <c r="L109" s="18">
        <v>137.21</v>
      </c>
      <c r="M109" s="10">
        <f>ROUND(L109*K109,2)</f>
        <v>17765.95</v>
      </c>
    </row>
    <row r="110" spans="1:13" ht="0.95" customHeight="1" x14ac:dyDescent="0.25">
      <c r="A110" s="19"/>
      <c r="B110" s="19"/>
      <c r="C110" s="19"/>
      <c r="D110" s="27"/>
      <c r="E110" s="19"/>
      <c r="F110" s="19"/>
      <c r="G110" s="19"/>
      <c r="H110" s="19"/>
      <c r="I110" s="19"/>
      <c r="J110" s="19"/>
      <c r="K110" s="19"/>
      <c r="L110" s="19"/>
      <c r="M110" s="19"/>
    </row>
    <row r="111" spans="1:13" ht="22.5" x14ac:dyDescent="0.25">
      <c r="A111" s="12" t="s">
        <v>115</v>
      </c>
      <c r="B111" s="12" t="s">
        <v>21</v>
      </c>
      <c r="C111" s="12" t="s">
        <v>38</v>
      </c>
      <c r="D111" s="26" t="s">
        <v>116</v>
      </c>
      <c r="E111" s="11"/>
      <c r="F111" s="11"/>
      <c r="G111" s="11"/>
      <c r="H111" s="11"/>
      <c r="I111" s="11"/>
      <c r="J111" s="11"/>
      <c r="K111" s="13">
        <f>K115</f>
        <v>4.08</v>
      </c>
      <c r="L111" s="14">
        <f>L115</f>
        <v>66.75</v>
      </c>
      <c r="M111" s="14">
        <f>M115</f>
        <v>272.33999999999997</v>
      </c>
    </row>
    <row r="112" spans="1:13" ht="33.75" x14ac:dyDescent="0.25">
      <c r="A112" s="11"/>
      <c r="B112" s="11"/>
      <c r="C112" s="11"/>
      <c r="D112" s="23" t="s">
        <v>117</v>
      </c>
      <c r="E112" s="11"/>
      <c r="F112" s="11"/>
      <c r="G112" s="11"/>
      <c r="H112" s="11"/>
      <c r="I112" s="11"/>
      <c r="J112" s="11"/>
      <c r="K112" s="11"/>
      <c r="L112" s="11"/>
      <c r="M112" s="11"/>
    </row>
    <row r="113" spans="1:13" x14ac:dyDescent="0.25">
      <c r="A113" s="11"/>
      <c r="B113" s="11"/>
      <c r="C113" s="11"/>
      <c r="D113" s="23"/>
      <c r="E113" s="12" t="s">
        <v>100</v>
      </c>
      <c r="F113" s="11">
        <v>1</v>
      </c>
      <c r="G113" s="15">
        <v>1.2</v>
      </c>
      <c r="H113" s="15">
        <v>2</v>
      </c>
      <c r="I113" s="15">
        <v>0.2</v>
      </c>
      <c r="J113" s="13">
        <f>F113*(G113+ (G113= 0))*(H113+ (H113= 0))*(I113+ (I113= 0))</f>
        <v>0.48</v>
      </c>
      <c r="K113" s="11"/>
      <c r="L113" s="11"/>
      <c r="M113" s="11"/>
    </row>
    <row r="114" spans="1:13" x14ac:dyDescent="0.25">
      <c r="A114" s="11"/>
      <c r="B114" s="11"/>
      <c r="C114" s="11"/>
      <c r="D114" s="23"/>
      <c r="E114" s="12" t="s">
        <v>118</v>
      </c>
      <c r="F114" s="11">
        <v>2</v>
      </c>
      <c r="G114" s="15">
        <v>1.5</v>
      </c>
      <c r="H114" s="15">
        <v>1.2</v>
      </c>
      <c r="I114" s="15">
        <v>0</v>
      </c>
      <c r="J114" s="13">
        <f>F114*(G114+ (G114= 0))*(H114+ (H114= 0))*(I114+ (I114= 0))</f>
        <v>3.5999999999999996</v>
      </c>
      <c r="K114" s="11"/>
      <c r="L114" s="11"/>
      <c r="M114" s="11"/>
    </row>
    <row r="115" spans="1:13" x14ac:dyDescent="0.25">
      <c r="A115" s="11"/>
      <c r="B115" s="11"/>
      <c r="C115" s="11"/>
      <c r="D115" s="23"/>
      <c r="E115" s="11"/>
      <c r="F115" s="11"/>
      <c r="G115" s="11"/>
      <c r="H115" s="11"/>
      <c r="I115" s="11"/>
      <c r="J115" s="16" t="s">
        <v>119</v>
      </c>
      <c r="K115" s="17">
        <f>SUM(J113:J114)</f>
        <v>4.08</v>
      </c>
      <c r="L115" s="18">
        <v>66.75</v>
      </c>
      <c r="M115" s="10">
        <f>ROUND(L115*K115,2)</f>
        <v>272.33999999999997</v>
      </c>
    </row>
    <row r="116" spans="1:13" ht="0.95" customHeight="1" x14ac:dyDescent="0.25">
      <c r="A116" s="19"/>
      <c r="B116" s="19"/>
      <c r="C116" s="19"/>
      <c r="D116" s="27"/>
      <c r="E116" s="19"/>
      <c r="F116" s="19"/>
      <c r="G116" s="19"/>
      <c r="H116" s="19"/>
      <c r="I116" s="19"/>
      <c r="J116" s="19"/>
      <c r="K116" s="19"/>
      <c r="L116" s="19"/>
      <c r="M116" s="19"/>
    </row>
    <row r="117" spans="1:13" x14ac:dyDescent="0.25">
      <c r="A117" s="12" t="s">
        <v>120</v>
      </c>
      <c r="B117" s="12" t="s">
        <v>21</v>
      </c>
      <c r="C117" s="12" t="s">
        <v>104</v>
      </c>
      <c r="D117" s="26" t="s">
        <v>121</v>
      </c>
      <c r="E117" s="11"/>
      <c r="F117" s="11"/>
      <c r="G117" s="11"/>
      <c r="H117" s="11"/>
      <c r="I117" s="11"/>
      <c r="J117" s="11"/>
      <c r="K117" s="13">
        <f>K122</f>
        <v>61.449600000000004</v>
      </c>
      <c r="L117" s="14">
        <f>L122</f>
        <v>1.98</v>
      </c>
      <c r="M117" s="14">
        <f>M122</f>
        <v>121.67</v>
      </c>
    </row>
    <row r="118" spans="1:13" ht="33.75" x14ac:dyDescent="0.25">
      <c r="A118" s="11"/>
      <c r="B118" s="11"/>
      <c r="C118" s="11"/>
      <c r="D118" s="23" t="s">
        <v>122</v>
      </c>
      <c r="E118" s="11"/>
      <c r="F118" s="11"/>
      <c r="G118" s="11"/>
      <c r="H118" s="11"/>
      <c r="I118" s="11"/>
      <c r="J118" s="11"/>
      <c r="K118" s="11"/>
      <c r="L118" s="11"/>
      <c r="M118" s="11"/>
    </row>
    <row r="119" spans="1:13" x14ac:dyDescent="0.25">
      <c r="A119" s="11"/>
      <c r="B119" s="11"/>
      <c r="C119" s="11"/>
      <c r="D119" s="23"/>
      <c r="E119" s="12" t="s">
        <v>123</v>
      </c>
      <c r="F119" s="11">
        <v>2</v>
      </c>
      <c r="G119" s="15">
        <v>10</v>
      </c>
      <c r="H119" s="15">
        <v>0.88800000000000001</v>
      </c>
      <c r="I119" s="15">
        <v>1.9</v>
      </c>
      <c r="J119" s="13">
        <f>F119*(G119+ (G119= 0))*(H119+ (H119= 0))*(I119+ (I119= 0))</f>
        <v>33.744</v>
      </c>
      <c r="K119" s="11"/>
      <c r="L119" s="11"/>
      <c r="M119" s="11"/>
    </row>
    <row r="120" spans="1:13" x14ac:dyDescent="0.25">
      <c r="A120" s="11"/>
      <c r="B120" s="11"/>
      <c r="C120" s="11"/>
      <c r="D120" s="23"/>
      <c r="E120" s="12" t="s">
        <v>18</v>
      </c>
      <c r="F120" s="11">
        <v>2</v>
      </c>
      <c r="G120" s="15">
        <v>6</v>
      </c>
      <c r="H120" s="15">
        <v>0.88800000000000001</v>
      </c>
      <c r="I120" s="15">
        <v>2.6</v>
      </c>
      <c r="J120" s="13">
        <f>F120*(G120+ (G120= 0))*(H120+ (H120= 0))*(I120+ (I120= 0))</f>
        <v>27.705600000000004</v>
      </c>
      <c r="K120" s="11"/>
      <c r="L120" s="11"/>
      <c r="M120" s="11"/>
    </row>
    <row r="121" spans="1:13" x14ac:dyDescent="0.25">
      <c r="A121" s="11"/>
      <c r="B121" s="11"/>
      <c r="C121" s="11"/>
      <c r="D121" s="23"/>
      <c r="E121" s="12" t="s">
        <v>18</v>
      </c>
      <c r="F121" s="11">
        <v>0</v>
      </c>
      <c r="G121" s="15">
        <v>0</v>
      </c>
      <c r="H121" s="15">
        <v>0</v>
      </c>
      <c r="I121" s="15">
        <v>0</v>
      </c>
      <c r="J121" s="13">
        <f>F121*(G121+ (G121= 0))*(H121+ (H121= 0))*(I121+ (I121= 0))</f>
        <v>0</v>
      </c>
      <c r="K121" s="11"/>
      <c r="L121" s="11"/>
      <c r="M121" s="11"/>
    </row>
    <row r="122" spans="1:13" x14ac:dyDescent="0.25">
      <c r="A122" s="11"/>
      <c r="B122" s="11"/>
      <c r="C122" s="11"/>
      <c r="D122" s="23"/>
      <c r="E122" s="11"/>
      <c r="F122" s="11"/>
      <c r="G122" s="11"/>
      <c r="H122" s="11"/>
      <c r="I122" s="11"/>
      <c r="J122" s="16" t="s">
        <v>124</v>
      </c>
      <c r="K122" s="17">
        <f>SUM(J119:J121)</f>
        <v>61.449600000000004</v>
      </c>
      <c r="L122" s="18">
        <v>1.98</v>
      </c>
      <c r="M122" s="10">
        <f>ROUND(L122*K122,2)</f>
        <v>121.67</v>
      </c>
    </row>
    <row r="123" spans="1:13" ht="0.95" customHeight="1" x14ac:dyDescent="0.25">
      <c r="A123" s="19"/>
      <c r="B123" s="19"/>
      <c r="C123" s="19"/>
      <c r="D123" s="27"/>
      <c r="E123" s="19"/>
      <c r="F123" s="19"/>
      <c r="G123" s="19"/>
      <c r="H123" s="19"/>
      <c r="I123" s="19"/>
      <c r="J123" s="19"/>
      <c r="K123" s="19"/>
      <c r="L123" s="19"/>
      <c r="M123" s="19"/>
    </row>
    <row r="124" spans="1:13" ht="22.5" x14ac:dyDescent="0.25">
      <c r="A124" s="12" t="s">
        <v>125</v>
      </c>
      <c r="B124" s="12" t="s">
        <v>21</v>
      </c>
      <c r="C124" s="12" t="s">
        <v>74</v>
      </c>
      <c r="D124" s="26" t="s">
        <v>126</v>
      </c>
      <c r="E124" s="11"/>
      <c r="F124" s="11"/>
      <c r="G124" s="11"/>
      <c r="H124" s="11"/>
      <c r="I124" s="11"/>
      <c r="J124" s="11"/>
      <c r="K124" s="13">
        <f>K127</f>
        <v>2.64</v>
      </c>
      <c r="L124" s="14">
        <f>L127</f>
        <v>208.74</v>
      </c>
      <c r="M124" s="14">
        <f>M127</f>
        <v>551.07000000000005</v>
      </c>
    </row>
    <row r="125" spans="1:13" ht="78.75" x14ac:dyDescent="0.25">
      <c r="A125" s="11"/>
      <c r="B125" s="11"/>
      <c r="C125" s="11"/>
      <c r="D125" s="23" t="s">
        <v>127</v>
      </c>
      <c r="E125" s="11"/>
      <c r="F125" s="11"/>
      <c r="G125" s="11"/>
      <c r="H125" s="11"/>
      <c r="I125" s="11"/>
      <c r="J125" s="11"/>
      <c r="K125" s="11"/>
      <c r="L125" s="11"/>
      <c r="M125" s="11"/>
    </row>
    <row r="126" spans="1:13" x14ac:dyDescent="0.25">
      <c r="A126" s="11"/>
      <c r="B126" s="11"/>
      <c r="C126" s="11"/>
      <c r="D126" s="23"/>
      <c r="E126" s="12" t="s">
        <v>128</v>
      </c>
      <c r="F126" s="11">
        <v>1</v>
      </c>
      <c r="G126" s="15">
        <v>2</v>
      </c>
      <c r="H126" s="15">
        <v>1.2</v>
      </c>
      <c r="I126" s="15">
        <v>1.1000000000000001</v>
      </c>
      <c r="J126" s="13">
        <f>F126*(G126+ (G126= 0))*(H126+ (H126= 0))*(I126+ (I126= 0))</f>
        <v>2.64</v>
      </c>
      <c r="K126" s="11"/>
      <c r="L126" s="11"/>
      <c r="M126" s="11"/>
    </row>
    <row r="127" spans="1:13" x14ac:dyDescent="0.25">
      <c r="A127" s="11"/>
      <c r="B127" s="11"/>
      <c r="C127" s="11"/>
      <c r="D127" s="23"/>
      <c r="E127" s="11"/>
      <c r="F127" s="11"/>
      <c r="G127" s="11"/>
      <c r="H127" s="11"/>
      <c r="I127" s="11"/>
      <c r="J127" s="16" t="s">
        <v>129</v>
      </c>
      <c r="K127" s="17">
        <f>SUM(J126:J126)</f>
        <v>2.64</v>
      </c>
      <c r="L127" s="18">
        <v>208.74</v>
      </c>
      <c r="M127" s="10">
        <f>ROUND(L127*K127,2)</f>
        <v>551.07000000000005</v>
      </c>
    </row>
    <row r="128" spans="1:13" ht="0.95" customHeight="1" x14ac:dyDescent="0.25">
      <c r="A128" s="19"/>
      <c r="B128" s="19"/>
      <c r="C128" s="19"/>
      <c r="D128" s="27"/>
      <c r="E128" s="19"/>
      <c r="F128" s="19"/>
      <c r="G128" s="19"/>
      <c r="H128" s="19"/>
      <c r="I128" s="19"/>
      <c r="J128" s="19"/>
      <c r="K128" s="19"/>
      <c r="L128" s="19"/>
      <c r="M128" s="19"/>
    </row>
    <row r="129" spans="1:13" ht="22.5" x14ac:dyDescent="0.25">
      <c r="A129" s="12" t="s">
        <v>130</v>
      </c>
      <c r="B129" s="12" t="s">
        <v>21</v>
      </c>
      <c r="C129" s="12" t="s">
        <v>22</v>
      </c>
      <c r="D129" s="26" t="s">
        <v>131</v>
      </c>
      <c r="E129" s="11"/>
      <c r="F129" s="11"/>
      <c r="G129" s="11"/>
      <c r="H129" s="11"/>
      <c r="I129" s="11"/>
      <c r="J129" s="11"/>
      <c r="K129" s="13">
        <f>K133</f>
        <v>6</v>
      </c>
      <c r="L129" s="14">
        <f>L133</f>
        <v>73.510000000000005</v>
      </c>
      <c r="M129" s="14">
        <f>M133</f>
        <v>441.06</v>
      </c>
    </row>
    <row r="130" spans="1:13" ht="78.75" x14ac:dyDescent="0.25">
      <c r="A130" s="11"/>
      <c r="B130" s="11"/>
      <c r="C130" s="11"/>
      <c r="D130" s="23" t="s">
        <v>132</v>
      </c>
      <c r="E130" s="11"/>
      <c r="F130" s="11"/>
      <c r="G130" s="11"/>
      <c r="H130" s="11"/>
      <c r="I130" s="11"/>
      <c r="J130" s="11"/>
      <c r="K130" s="11"/>
      <c r="L130" s="11"/>
      <c r="M130" s="11"/>
    </row>
    <row r="131" spans="1:13" ht="409.5" x14ac:dyDescent="0.25">
      <c r="A131" s="11"/>
      <c r="B131" s="11"/>
      <c r="C131" s="11"/>
      <c r="D131" s="23" t="s">
        <v>133</v>
      </c>
      <c r="E131" s="11"/>
      <c r="F131" s="11"/>
      <c r="G131" s="11"/>
      <c r="H131" s="11"/>
      <c r="I131" s="11"/>
      <c r="J131" s="11"/>
      <c r="K131" s="11"/>
      <c r="L131" s="11"/>
      <c r="M131" s="11"/>
    </row>
    <row r="132" spans="1:13" x14ac:dyDescent="0.25">
      <c r="A132" s="11"/>
      <c r="B132" s="11"/>
      <c r="C132" s="11"/>
      <c r="D132" s="23"/>
      <c r="E132" s="12" t="s">
        <v>134</v>
      </c>
      <c r="F132" s="11">
        <v>2</v>
      </c>
      <c r="G132" s="15">
        <v>3</v>
      </c>
      <c r="H132" s="15">
        <v>0</v>
      </c>
      <c r="I132" s="15">
        <v>0</v>
      </c>
      <c r="J132" s="13">
        <f>F132*(G132+ (G132= 0))*(H132+ (H132= 0))*(I132+ (I132= 0))</f>
        <v>6</v>
      </c>
      <c r="K132" s="11"/>
      <c r="L132" s="11"/>
      <c r="M132" s="11"/>
    </row>
    <row r="133" spans="1:13" x14ac:dyDescent="0.25">
      <c r="A133" s="11"/>
      <c r="B133" s="11"/>
      <c r="C133" s="11"/>
      <c r="D133" s="23"/>
      <c r="E133" s="11"/>
      <c r="F133" s="11"/>
      <c r="G133" s="11"/>
      <c r="H133" s="11"/>
      <c r="I133" s="11"/>
      <c r="J133" s="16" t="s">
        <v>135</v>
      </c>
      <c r="K133" s="17">
        <f>SUM(J132:J132)</f>
        <v>6</v>
      </c>
      <c r="L133" s="18">
        <v>73.510000000000005</v>
      </c>
      <c r="M133" s="10">
        <f>ROUND(L133*K133,2)</f>
        <v>441.06</v>
      </c>
    </row>
    <row r="134" spans="1:13" ht="0.95" customHeight="1" x14ac:dyDescent="0.25">
      <c r="A134" s="19"/>
      <c r="B134" s="19"/>
      <c r="C134" s="19"/>
      <c r="D134" s="27"/>
      <c r="E134" s="19"/>
      <c r="F134" s="19"/>
      <c r="G134" s="19"/>
      <c r="H134" s="19"/>
      <c r="I134" s="19"/>
      <c r="J134" s="19"/>
      <c r="K134" s="19"/>
      <c r="L134" s="19"/>
      <c r="M134" s="19"/>
    </row>
    <row r="135" spans="1:13" x14ac:dyDescent="0.25">
      <c r="A135" s="12" t="s">
        <v>136</v>
      </c>
      <c r="B135" s="12" t="s">
        <v>21</v>
      </c>
      <c r="C135" s="12" t="s">
        <v>22</v>
      </c>
      <c r="D135" s="26" t="s">
        <v>137</v>
      </c>
      <c r="E135" s="11"/>
      <c r="F135" s="11"/>
      <c r="G135" s="11"/>
      <c r="H135" s="11"/>
      <c r="I135" s="11"/>
      <c r="J135" s="11"/>
      <c r="K135" s="13">
        <f>K138</f>
        <v>14</v>
      </c>
      <c r="L135" s="14">
        <f>L138</f>
        <v>25.85</v>
      </c>
      <c r="M135" s="14">
        <f>M138</f>
        <v>361.9</v>
      </c>
    </row>
    <row r="136" spans="1:13" ht="67.5" x14ac:dyDescent="0.25">
      <c r="A136" s="11"/>
      <c r="B136" s="11"/>
      <c r="C136" s="11"/>
      <c r="D136" s="23" t="s">
        <v>138</v>
      </c>
      <c r="E136" s="11"/>
      <c r="F136" s="11"/>
      <c r="G136" s="11"/>
      <c r="H136" s="11"/>
      <c r="I136" s="11"/>
      <c r="J136" s="11"/>
      <c r="K136" s="11"/>
      <c r="L136" s="11"/>
      <c r="M136" s="11"/>
    </row>
    <row r="137" spans="1:13" x14ac:dyDescent="0.25">
      <c r="A137" s="11"/>
      <c r="B137" s="11"/>
      <c r="C137" s="11"/>
      <c r="D137" s="23"/>
      <c r="E137" s="12" t="s">
        <v>139</v>
      </c>
      <c r="F137" s="11">
        <v>7</v>
      </c>
      <c r="G137" s="15">
        <v>2</v>
      </c>
      <c r="H137" s="15">
        <v>0</v>
      </c>
      <c r="I137" s="15">
        <v>0</v>
      </c>
      <c r="J137" s="13">
        <f>F137*(G137+ (G137= 0))*(H137+ (H137= 0))*(I137+ (I137= 0))</f>
        <v>14</v>
      </c>
      <c r="K137" s="11"/>
      <c r="L137" s="11"/>
      <c r="M137" s="11"/>
    </row>
    <row r="138" spans="1:13" x14ac:dyDescent="0.25">
      <c r="A138" s="11"/>
      <c r="B138" s="11"/>
      <c r="C138" s="11"/>
      <c r="D138" s="23"/>
      <c r="E138" s="11"/>
      <c r="F138" s="11"/>
      <c r="G138" s="11"/>
      <c r="H138" s="11"/>
      <c r="I138" s="11"/>
      <c r="J138" s="16" t="s">
        <v>140</v>
      </c>
      <c r="K138" s="17">
        <f>SUM(J137:J137)</f>
        <v>14</v>
      </c>
      <c r="L138" s="18">
        <v>25.85</v>
      </c>
      <c r="M138" s="10">
        <f>ROUND(L138*K138,2)</f>
        <v>361.9</v>
      </c>
    </row>
    <row r="139" spans="1:13" ht="0.95" customHeight="1" x14ac:dyDescent="0.25">
      <c r="A139" s="19"/>
      <c r="B139" s="19"/>
      <c r="C139" s="19"/>
      <c r="D139" s="27"/>
      <c r="E139" s="19"/>
      <c r="F139" s="19"/>
      <c r="G139" s="19"/>
      <c r="H139" s="19"/>
      <c r="I139" s="19"/>
      <c r="J139" s="19"/>
      <c r="K139" s="19"/>
      <c r="L139" s="19"/>
      <c r="M139" s="19"/>
    </row>
    <row r="140" spans="1:13" x14ac:dyDescent="0.25">
      <c r="A140" s="11"/>
      <c r="B140" s="11"/>
      <c r="C140" s="11"/>
      <c r="D140" s="23"/>
      <c r="E140" s="11"/>
      <c r="F140" s="11"/>
      <c r="G140" s="11"/>
      <c r="H140" s="11"/>
      <c r="I140" s="11"/>
      <c r="J140" s="16" t="s">
        <v>141</v>
      </c>
      <c r="K140" s="20">
        <v>1</v>
      </c>
      <c r="L140" s="10">
        <f>M85+M94+M103+M109+M115+M122+M127+M133+M138</f>
        <v>36919.039999999994</v>
      </c>
      <c r="M140" s="10">
        <f>ROUND(L140*K140,2)</f>
        <v>36919.040000000001</v>
      </c>
    </row>
    <row r="141" spans="1:13" ht="0.95" customHeight="1" x14ac:dyDescent="0.25">
      <c r="A141" s="19"/>
      <c r="B141" s="19"/>
      <c r="C141" s="19"/>
      <c r="D141" s="27"/>
      <c r="E141" s="19"/>
      <c r="F141" s="19"/>
      <c r="G141" s="19"/>
      <c r="H141" s="19"/>
      <c r="I141" s="19"/>
      <c r="J141" s="19"/>
      <c r="K141" s="19"/>
      <c r="L141" s="19"/>
      <c r="M141" s="19"/>
    </row>
    <row r="142" spans="1:13" x14ac:dyDescent="0.25">
      <c r="A142" s="7" t="s">
        <v>142</v>
      </c>
      <c r="B142" s="7" t="s">
        <v>17</v>
      </c>
      <c r="C142" s="7" t="s">
        <v>18</v>
      </c>
      <c r="D142" s="25" t="s">
        <v>143</v>
      </c>
      <c r="E142" s="8"/>
      <c r="F142" s="8"/>
      <c r="G142" s="8"/>
      <c r="H142" s="8"/>
      <c r="I142" s="8"/>
      <c r="J142" s="8"/>
      <c r="K142" s="9">
        <f>K179</f>
        <v>1</v>
      </c>
      <c r="L142" s="10">
        <f>L179</f>
        <v>20358.02</v>
      </c>
      <c r="M142" s="10">
        <f>M179</f>
        <v>20358.02</v>
      </c>
    </row>
    <row r="143" spans="1:13" x14ac:dyDescent="0.25">
      <c r="A143" s="11"/>
      <c r="B143" s="11"/>
      <c r="C143" s="11"/>
      <c r="D143" s="23"/>
      <c r="E143" s="11"/>
      <c r="F143" s="11"/>
      <c r="G143" s="11"/>
      <c r="H143" s="11"/>
      <c r="I143" s="11"/>
      <c r="J143" s="11"/>
      <c r="K143" s="11"/>
      <c r="L143" s="11"/>
      <c r="M143" s="11"/>
    </row>
    <row r="144" spans="1:13" ht="22.5" x14ac:dyDescent="0.25">
      <c r="A144" s="12" t="s">
        <v>144</v>
      </c>
      <c r="B144" s="12" t="s">
        <v>21</v>
      </c>
      <c r="C144" s="12" t="s">
        <v>38</v>
      </c>
      <c r="D144" s="26" t="s">
        <v>145</v>
      </c>
      <c r="E144" s="11"/>
      <c r="F144" s="11"/>
      <c r="G144" s="11"/>
      <c r="H144" s="11"/>
      <c r="I144" s="11"/>
      <c r="J144" s="11"/>
      <c r="K144" s="13">
        <f>K150</f>
        <v>157.392</v>
      </c>
      <c r="L144" s="14">
        <f>L150</f>
        <v>47.63</v>
      </c>
      <c r="M144" s="14">
        <f>M150</f>
        <v>7496.58</v>
      </c>
    </row>
    <row r="145" spans="1:13" ht="213.75" x14ac:dyDescent="0.25">
      <c r="A145" s="11"/>
      <c r="B145" s="11"/>
      <c r="C145" s="11"/>
      <c r="D145" s="23" t="s">
        <v>146</v>
      </c>
      <c r="E145" s="11"/>
      <c r="F145" s="11"/>
      <c r="G145" s="11"/>
      <c r="H145" s="11"/>
      <c r="I145" s="11"/>
      <c r="J145" s="11"/>
      <c r="K145" s="11"/>
      <c r="L145" s="11"/>
      <c r="M145" s="11"/>
    </row>
    <row r="146" spans="1:13" x14ac:dyDescent="0.25">
      <c r="A146" s="11"/>
      <c r="B146" s="11"/>
      <c r="C146" s="11"/>
      <c r="D146" s="23"/>
      <c r="E146" s="12" t="s">
        <v>147</v>
      </c>
      <c r="F146" s="11">
        <v>8</v>
      </c>
      <c r="G146" s="15">
        <v>13.6</v>
      </c>
      <c r="H146" s="15">
        <v>0.8</v>
      </c>
      <c r="I146" s="15">
        <v>0</v>
      </c>
      <c r="J146" s="13">
        <f>F146*(G146+ (G146= 0))*(H146+ (H146= 0))*(I146+ (I146= 0))</f>
        <v>87.04</v>
      </c>
      <c r="K146" s="11"/>
      <c r="L146" s="11"/>
      <c r="M146" s="11"/>
    </row>
    <row r="147" spans="1:13" x14ac:dyDescent="0.25">
      <c r="A147" s="11"/>
      <c r="B147" s="11"/>
      <c r="C147" s="11"/>
      <c r="D147" s="23"/>
      <c r="E147" s="12" t="s">
        <v>18</v>
      </c>
      <c r="F147" s="11">
        <v>2</v>
      </c>
      <c r="G147" s="15">
        <v>5.66</v>
      </c>
      <c r="H147" s="15">
        <v>0.8</v>
      </c>
      <c r="I147" s="15">
        <v>0</v>
      </c>
      <c r="J147" s="13">
        <f>F147*(G147+ (G147= 0))*(H147+ (H147= 0))*(I147+ (I147= 0))</f>
        <v>9.0560000000000009</v>
      </c>
      <c r="K147" s="11"/>
      <c r="L147" s="11"/>
      <c r="M147" s="11"/>
    </row>
    <row r="148" spans="1:13" x14ac:dyDescent="0.25">
      <c r="A148" s="11"/>
      <c r="B148" s="11"/>
      <c r="C148" s="11"/>
      <c r="D148" s="23"/>
      <c r="E148" s="12" t="s">
        <v>18</v>
      </c>
      <c r="F148" s="11">
        <v>6</v>
      </c>
      <c r="G148" s="15">
        <v>11.22</v>
      </c>
      <c r="H148" s="15">
        <v>0.8</v>
      </c>
      <c r="I148" s="15">
        <v>0</v>
      </c>
      <c r="J148" s="13">
        <f>F148*(G148+ (G148= 0))*(H148+ (H148= 0))*(I148+ (I148= 0))</f>
        <v>53.856000000000009</v>
      </c>
      <c r="K148" s="11"/>
      <c r="L148" s="11"/>
      <c r="M148" s="11"/>
    </row>
    <row r="149" spans="1:13" x14ac:dyDescent="0.25">
      <c r="A149" s="11"/>
      <c r="B149" s="11"/>
      <c r="C149" s="11"/>
      <c r="D149" s="23"/>
      <c r="E149" s="12" t="s">
        <v>18</v>
      </c>
      <c r="F149" s="11">
        <v>3</v>
      </c>
      <c r="G149" s="15">
        <v>3.1</v>
      </c>
      <c r="H149" s="15">
        <v>0.8</v>
      </c>
      <c r="I149" s="15">
        <v>0</v>
      </c>
      <c r="J149" s="13">
        <f>F149*(G149+ (G149= 0))*(H149+ (H149= 0))*(I149+ (I149= 0))</f>
        <v>7.4400000000000013</v>
      </c>
      <c r="K149" s="11"/>
      <c r="L149" s="11"/>
      <c r="M149" s="11"/>
    </row>
    <row r="150" spans="1:13" x14ac:dyDescent="0.25">
      <c r="A150" s="11"/>
      <c r="B150" s="11"/>
      <c r="C150" s="11"/>
      <c r="D150" s="23"/>
      <c r="E150" s="11"/>
      <c r="F150" s="11"/>
      <c r="G150" s="11"/>
      <c r="H150" s="11"/>
      <c r="I150" s="11"/>
      <c r="J150" s="16" t="s">
        <v>148</v>
      </c>
      <c r="K150" s="17">
        <f>SUM(J146:J149)</f>
        <v>157.392</v>
      </c>
      <c r="L150" s="18">
        <v>47.63</v>
      </c>
      <c r="M150" s="10">
        <f>ROUND(L150*K150,2)</f>
        <v>7496.58</v>
      </c>
    </row>
    <row r="151" spans="1:13" ht="0.95" customHeight="1" x14ac:dyDescent="0.25">
      <c r="A151" s="19"/>
      <c r="B151" s="19"/>
      <c r="C151" s="19"/>
      <c r="D151" s="27"/>
      <c r="E151" s="19"/>
      <c r="F151" s="19"/>
      <c r="G151" s="19"/>
      <c r="H151" s="19"/>
      <c r="I151" s="19"/>
      <c r="J151" s="19"/>
      <c r="K151" s="19"/>
      <c r="L151" s="19"/>
      <c r="M151" s="19"/>
    </row>
    <row r="152" spans="1:13" ht="22.5" x14ac:dyDescent="0.25">
      <c r="A152" s="12" t="s">
        <v>149</v>
      </c>
      <c r="B152" s="12" t="s">
        <v>21</v>
      </c>
      <c r="C152" s="12" t="s">
        <v>38</v>
      </c>
      <c r="D152" s="26" t="s">
        <v>150</v>
      </c>
      <c r="E152" s="11"/>
      <c r="F152" s="11"/>
      <c r="G152" s="11"/>
      <c r="H152" s="11"/>
      <c r="I152" s="11"/>
      <c r="J152" s="11"/>
      <c r="K152" s="13">
        <f>K156</f>
        <v>141.19999999999999</v>
      </c>
      <c r="L152" s="14">
        <f>L156</f>
        <v>41.99</v>
      </c>
      <c r="M152" s="14">
        <f>M156</f>
        <v>5928.99</v>
      </c>
    </row>
    <row r="153" spans="1:13" ht="78.75" x14ac:dyDescent="0.25">
      <c r="A153" s="11"/>
      <c r="B153" s="11"/>
      <c r="C153" s="11"/>
      <c r="D153" s="23" t="s">
        <v>151</v>
      </c>
      <c r="E153" s="11"/>
      <c r="F153" s="11"/>
      <c r="G153" s="11"/>
      <c r="H153" s="11"/>
      <c r="I153" s="11"/>
      <c r="J153" s="11"/>
      <c r="K153" s="11"/>
      <c r="L153" s="11"/>
      <c r="M153" s="11"/>
    </row>
    <row r="154" spans="1:13" x14ac:dyDescent="0.25">
      <c r="A154" s="11"/>
      <c r="B154" s="11"/>
      <c r="C154" s="11"/>
      <c r="D154" s="23"/>
      <c r="E154" s="12" t="s">
        <v>152</v>
      </c>
      <c r="F154" s="11">
        <v>3</v>
      </c>
      <c r="G154" s="15">
        <v>44.4</v>
      </c>
      <c r="H154" s="15">
        <v>1</v>
      </c>
      <c r="I154" s="15">
        <v>0</v>
      </c>
      <c r="J154" s="13">
        <f>F154*(G154+ (G154= 0))*(H154+ (H154= 0))*(I154+ (I154= 0))</f>
        <v>133.19999999999999</v>
      </c>
      <c r="K154" s="11"/>
      <c r="L154" s="11"/>
      <c r="M154" s="11"/>
    </row>
    <row r="155" spans="1:13" x14ac:dyDescent="0.25">
      <c r="A155" s="11"/>
      <c r="B155" s="11"/>
      <c r="C155" s="11"/>
      <c r="D155" s="23"/>
      <c r="E155" s="12" t="s">
        <v>18</v>
      </c>
      <c r="F155" s="11">
        <v>4</v>
      </c>
      <c r="G155" s="15">
        <v>2</v>
      </c>
      <c r="H155" s="15">
        <v>1</v>
      </c>
      <c r="I155" s="15">
        <v>0</v>
      </c>
      <c r="J155" s="13">
        <f>F155*(G155+ (G155= 0))*(H155+ (H155= 0))*(I155+ (I155= 0))</f>
        <v>8</v>
      </c>
      <c r="K155" s="11"/>
      <c r="L155" s="11"/>
      <c r="M155" s="11"/>
    </row>
    <row r="156" spans="1:13" x14ac:dyDescent="0.25">
      <c r="A156" s="11"/>
      <c r="B156" s="11"/>
      <c r="C156" s="11"/>
      <c r="D156" s="23"/>
      <c r="E156" s="11"/>
      <c r="F156" s="11"/>
      <c r="G156" s="11"/>
      <c r="H156" s="11"/>
      <c r="I156" s="11"/>
      <c r="J156" s="16" t="s">
        <v>153</v>
      </c>
      <c r="K156" s="17">
        <f>SUM(J154:J155)</f>
        <v>141.19999999999999</v>
      </c>
      <c r="L156" s="18">
        <v>41.99</v>
      </c>
      <c r="M156" s="10">
        <f>ROUND(L156*K156,2)</f>
        <v>5928.99</v>
      </c>
    </row>
    <row r="157" spans="1:13" ht="0.95" customHeight="1" x14ac:dyDescent="0.25">
      <c r="A157" s="19"/>
      <c r="B157" s="19"/>
      <c r="C157" s="19"/>
      <c r="D157" s="27"/>
      <c r="E157" s="19"/>
      <c r="F157" s="19"/>
      <c r="G157" s="19"/>
      <c r="H157" s="19"/>
      <c r="I157" s="19"/>
      <c r="J157" s="19"/>
      <c r="K157" s="19"/>
      <c r="L157" s="19"/>
      <c r="M157" s="19"/>
    </row>
    <row r="158" spans="1:13" ht="33.75" x14ac:dyDescent="0.25">
      <c r="A158" s="12" t="s">
        <v>154</v>
      </c>
      <c r="B158" s="12" t="s">
        <v>21</v>
      </c>
      <c r="C158" s="12" t="s">
        <v>38</v>
      </c>
      <c r="D158" s="26" t="s">
        <v>155</v>
      </c>
      <c r="E158" s="11"/>
      <c r="F158" s="11"/>
      <c r="G158" s="11"/>
      <c r="H158" s="11"/>
      <c r="I158" s="11"/>
      <c r="J158" s="11"/>
      <c r="K158" s="13">
        <f>K161</f>
        <v>88.8</v>
      </c>
      <c r="L158" s="14">
        <f>L161</f>
        <v>19.73</v>
      </c>
      <c r="M158" s="14">
        <f>M161</f>
        <v>1752.02</v>
      </c>
    </row>
    <row r="159" spans="1:13" ht="56.25" x14ac:dyDescent="0.25">
      <c r="A159" s="11"/>
      <c r="B159" s="11"/>
      <c r="C159" s="11"/>
      <c r="D159" s="23" t="s">
        <v>156</v>
      </c>
      <c r="E159" s="11"/>
      <c r="F159" s="11"/>
      <c r="G159" s="11"/>
      <c r="H159" s="11"/>
      <c r="I159" s="11"/>
      <c r="J159" s="11"/>
      <c r="K159" s="11"/>
      <c r="L159" s="11"/>
      <c r="M159" s="11"/>
    </row>
    <row r="160" spans="1:13" x14ac:dyDescent="0.25">
      <c r="A160" s="11"/>
      <c r="B160" s="11"/>
      <c r="C160" s="11"/>
      <c r="D160" s="23"/>
      <c r="E160" s="12" t="s">
        <v>157</v>
      </c>
      <c r="F160" s="11">
        <v>1</v>
      </c>
      <c r="G160" s="15">
        <v>44.4</v>
      </c>
      <c r="H160" s="15">
        <v>2</v>
      </c>
      <c r="I160" s="15">
        <v>0</v>
      </c>
      <c r="J160" s="13">
        <f>F160*(G160+ (G160= 0))*(H160+ (H160= 0))*(I160+ (I160= 0))</f>
        <v>88.8</v>
      </c>
      <c r="K160" s="11"/>
      <c r="L160" s="11"/>
      <c r="M160" s="11"/>
    </row>
    <row r="161" spans="1:13" x14ac:dyDescent="0.25">
      <c r="A161" s="11"/>
      <c r="B161" s="11"/>
      <c r="C161" s="11"/>
      <c r="D161" s="23"/>
      <c r="E161" s="11"/>
      <c r="F161" s="11"/>
      <c r="G161" s="11"/>
      <c r="H161" s="11"/>
      <c r="I161" s="11"/>
      <c r="J161" s="16" t="s">
        <v>158</v>
      </c>
      <c r="K161" s="17">
        <f>SUM(J160:J160)</f>
        <v>88.8</v>
      </c>
      <c r="L161" s="18">
        <v>19.73</v>
      </c>
      <c r="M161" s="10">
        <f>ROUND(L161*K161,2)</f>
        <v>1752.02</v>
      </c>
    </row>
    <row r="162" spans="1:13" ht="0.95" customHeight="1" x14ac:dyDescent="0.25">
      <c r="A162" s="19"/>
      <c r="B162" s="19"/>
      <c r="C162" s="19"/>
      <c r="D162" s="27"/>
      <c r="E162" s="19"/>
      <c r="F162" s="19"/>
      <c r="G162" s="19"/>
      <c r="H162" s="19"/>
      <c r="I162" s="19"/>
      <c r="J162" s="19"/>
      <c r="K162" s="19"/>
      <c r="L162" s="19"/>
      <c r="M162" s="19"/>
    </row>
    <row r="163" spans="1:13" ht="22.5" x14ac:dyDescent="0.25">
      <c r="A163" s="12" t="s">
        <v>159</v>
      </c>
      <c r="B163" s="12" t="s">
        <v>21</v>
      </c>
      <c r="C163" s="12" t="s">
        <v>38</v>
      </c>
      <c r="D163" s="26" t="s">
        <v>160</v>
      </c>
      <c r="E163" s="11"/>
      <c r="F163" s="11"/>
      <c r="G163" s="11"/>
      <c r="H163" s="11"/>
      <c r="I163" s="11"/>
      <c r="J163" s="11"/>
      <c r="K163" s="13">
        <f>K166</f>
        <v>84.62</v>
      </c>
      <c r="L163" s="14">
        <f>L166</f>
        <v>11.86</v>
      </c>
      <c r="M163" s="14">
        <f>M166</f>
        <v>1003.59</v>
      </c>
    </row>
    <row r="164" spans="1:13" ht="123.75" x14ac:dyDescent="0.25">
      <c r="A164" s="11"/>
      <c r="B164" s="11"/>
      <c r="C164" s="11"/>
      <c r="D164" s="23" t="s">
        <v>161</v>
      </c>
      <c r="E164" s="11"/>
      <c r="F164" s="11"/>
      <c r="G164" s="11"/>
      <c r="H164" s="11"/>
      <c r="I164" s="11"/>
      <c r="J164" s="11"/>
      <c r="K164" s="11"/>
      <c r="L164" s="11"/>
      <c r="M164" s="11"/>
    </row>
    <row r="165" spans="1:13" x14ac:dyDescent="0.25">
      <c r="A165" s="11"/>
      <c r="B165" s="11"/>
      <c r="C165" s="11"/>
      <c r="D165" s="23"/>
      <c r="E165" s="12" t="s">
        <v>157</v>
      </c>
      <c r="F165" s="11">
        <v>1</v>
      </c>
      <c r="G165" s="15">
        <v>42.31</v>
      </c>
      <c r="H165" s="15">
        <v>2</v>
      </c>
      <c r="I165" s="15">
        <v>0</v>
      </c>
      <c r="J165" s="13">
        <f>F165*(G165+ (G165= 0))*(H165+ (H165= 0))*(I165+ (I165= 0))</f>
        <v>84.62</v>
      </c>
      <c r="K165" s="11"/>
      <c r="L165" s="11"/>
      <c r="M165" s="11"/>
    </row>
    <row r="166" spans="1:13" x14ac:dyDescent="0.25">
      <c r="A166" s="11"/>
      <c r="B166" s="11"/>
      <c r="C166" s="11"/>
      <c r="D166" s="23"/>
      <c r="E166" s="11"/>
      <c r="F166" s="11"/>
      <c r="G166" s="11"/>
      <c r="H166" s="11"/>
      <c r="I166" s="11"/>
      <c r="J166" s="16" t="s">
        <v>162</v>
      </c>
      <c r="K166" s="17">
        <f>SUM(J165:J165)</f>
        <v>84.62</v>
      </c>
      <c r="L166" s="18">
        <v>11.86</v>
      </c>
      <c r="M166" s="10">
        <f>ROUND(L166*K166,2)</f>
        <v>1003.59</v>
      </c>
    </row>
    <row r="167" spans="1:13" ht="0.95" customHeight="1" x14ac:dyDescent="0.25">
      <c r="A167" s="19"/>
      <c r="B167" s="19"/>
      <c r="C167" s="19"/>
      <c r="D167" s="27"/>
      <c r="E167" s="19"/>
      <c r="F167" s="19"/>
      <c r="G167" s="19"/>
      <c r="H167" s="19"/>
      <c r="I167" s="19"/>
      <c r="J167" s="19"/>
      <c r="K167" s="19"/>
      <c r="L167" s="19"/>
      <c r="M167" s="19"/>
    </row>
    <row r="168" spans="1:13" ht="22.5" x14ac:dyDescent="0.25">
      <c r="A168" s="12" t="s">
        <v>163</v>
      </c>
      <c r="B168" s="12" t="s">
        <v>21</v>
      </c>
      <c r="C168" s="12" t="s">
        <v>74</v>
      </c>
      <c r="D168" s="26" t="s">
        <v>164</v>
      </c>
      <c r="E168" s="11"/>
      <c r="F168" s="11"/>
      <c r="G168" s="11"/>
      <c r="H168" s="11"/>
      <c r="I168" s="11"/>
      <c r="J168" s="11"/>
      <c r="K168" s="13">
        <f>K172</f>
        <v>1.7999999999999998</v>
      </c>
      <c r="L168" s="14">
        <f>L172</f>
        <v>124.33</v>
      </c>
      <c r="M168" s="14">
        <f>M172</f>
        <v>223.79</v>
      </c>
    </row>
    <row r="169" spans="1:13" ht="45" x14ac:dyDescent="0.25">
      <c r="A169" s="11"/>
      <c r="B169" s="11"/>
      <c r="C169" s="11"/>
      <c r="D169" s="23" t="s">
        <v>165</v>
      </c>
      <c r="E169" s="11"/>
      <c r="F169" s="11"/>
      <c r="G169" s="11"/>
      <c r="H169" s="11"/>
      <c r="I169" s="11"/>
      <c r="J169" s="11"/>
      <c r="K169" s="11"/>
      <c r="L169" s="11"/>
      <c r="M169" s="11"/>
    </row>
    <row r="170" spans="1:13" ht="409.5" x14ac:dyDescent="0.25">
      <c r="A170" s="11"/>
      <c r="B170" s="11"/>
      <c r="C170" s="11"/>
      <c r="D170" s="23" t="s">
        <v>166</v>
      </c>
      <c r="E170" s="11"/>
      <c r="F170" s="11"/>
      <c r="G170" s="11"/>
      <c r="H170" s="11"/>
      <c r="I170" s="11"/>
      <c r="J170" s="11"/>
      <c r="K170" s="11"/>
      <c r="L170" s="11"/>
      <c r="M170" s="11"/>
    </row>
    <row r="171" spans="1:13" x14ac:dyDescent="0.25">
      <c r="A171" s="11"/>
      <c r="B171" s="11"/>
      <c r="C171" s="11"/>
      <c r="D171" s="23"/>
      <c r="E171" s="12" t="s">
        <v>167</v>
      </c>
      <c r="F171" s="11">
        <v>1</v>
      </c>
      <c r="G171" s="15">
        <v>3</v>
      </c>
      <c r="H171" s="15">
        <v>2</v>
      </c>
      <c r="I171" s="15">
        <v>0.3</v>
      </c>
      <c r="J171" s="13">
        <f>F171*(G171+ (G171= 0))*(H171+ (H171= 0))*(I171+ (I171= 0))</f>
        <v>1.7999999999999998</v>
      </c>
      <c r="K171" s="11"/>
      <c r="L171" s="11"/>
      <c r="M171" s="11"/>
    </row>
    <row r="172" spans="1:13" x14ac:dyDescent="0.25">
      <c r="A172" s="11"/>
      <c r="B172" s="11"/>
      <c r="C172" s="11"/>
      <c r="D172" s="23"/>
      <c r="E172" s="11"/>
      <c r="F172" s="11"/>
      <c r="G172" s="11"/>
      <c r="H172" s="11"/>
      <c r="I172" s="11"/>
      <c r="J172" s="16" t="s">
        <v>168</v>
      </c>
      <c r="K172" s="17">
        <f>SUM(J171:J171)</f>
        <v>1.7999999999999998</v>
      </c>
      <c r="L172" s="18">
        <v>124.33</v>
      </c>
      <c r="M172" s="10">
        <f>ROUND(L172*K172,2)</f>
        <v>223.79</v>
      </c>
    </row>
    <row r="173" spans="1:13" ht="0.95" customHeight="1" x14ac:dyDescent="0.25">
      <c r="A173" s="19"/>
      <c r="B173" s="19"/>
      <c r="C173" s="19"/>
      <c r="D173" s="27"/>
      <c r="E173" s="19"/>
      <c r="F173" s="19"/>
      <c r="G173" s="19"/>
      <c r="H173" s="19"/>
      <c r="I173" s="19"/>
      <c r="J173" s="19"/>
      <c r="K173" s="19"/>
      <c r="L173" s="19"/>
      <c r="M173" s="19"/>
    </row>
    <row r="174" spans="1:13" ht="22.5" x14ac:dyDescent="0.25">
      <c r="A174" s="12" t="s">
        <v>169</v>
      </c>
      <c r="B174" s="12" t="s">
        <v>21</v>
      </c>
      <c r="C174" s="12" t="s">
        <v>74</v>
      </c>
      <c r="D174" s="26" t="s">
        <v>170</v>
      </c>
      <c r="E174" s="11"/>
      <c r="F174" s="11"/>
      <c r="G174" s="11"/>
      <c r="H174" s="11"/>
      <c r="I174" s="11"/>
      <c r="J174" s="11"/>
      <c r="K174" s="13">
        <f>K177</f>
        <v>5.120000000000001</v>
      </c>
      <c r="L174" s="14">
        <f>L177</f>
        <v>772.08</v>
      </c>
      <c r="M174" s="14">
        <f>M177</f>
        <v>3953.05</v>
      </c>
    </row>
    <row r="175" spans="1:13" ht="247.5" x14ac:dyDescent="0.25">
      <c r="A175" s="11"/>
      <c r="B175" s="11"/>
      <c r="C175" s="11"/>
      <c r="D175" s="23" t="s">
        <v>171</v>
      </c>
      <c r="E175" s="11"/>
      <c r="F175" s="11"/>
      <c r="G175" s="11"/>
      <c r="H175" s="11"/>
      <c r="I175" s="11"/>
      <c r="J175" s="11"/>
      <c r="K175" s="11"/>
      <c r="L175" s="11"/>
      <c r="M175" s="11"/>
    </row>
    <row r="176" spans="1:13" x14ac:dyDescent="0.25">
      <c r="A176" s="11"/>
      <c r="B176" s="11"/>
      <c r="C176" s="11"/>
      <c r="D176" s="23"/>
      <c r="E176" s="12" t="s">
        <v>172</v>
      </c>
      <c r="F176" s="11">
        <v>40</v>
      </c>
      <c r="G176" s="15">
        <v>0.4</v>
      </c>
      <c r="H176" s="15">
        <v>0.4</v>
      </c>
      <c r="I176" s="15">
        <v>0.8</v>
      </c>
      <c r="J176" s="13">
        <f>F176*(G176+ (G176= 0))*(H176+ (H176= 0))*(I176+ (I176= 0))</f>
        <v>5.120000000000001</v>
      </c>
      <c r="K176" s="11"/>
      <c r="L176" s="11"/>
      <c r="M176" s="11"/>
    </row>
    <row r="177" spans="1:13" x14ac:dyDescent="0.25">
      <c r="A177" s="11"/>
      <c r="B177" s="11"/>
      <c r="C177" s="11"/>
      <c r="D177" s="23"/>
      <c r="E177" s="11"/>
      <c r="F177" s="11"/>
      <c r="G177" s="11"/>
      <c r="H177" s="11"/>
      <c r="I177" s="11"/>
      <c r="J177" s="16" t="s">
        <v>173</v>
      </c>
      <c r="K177" s="17">
        <f>SUM(J176:J176)</f>
        <v>5.120000000000001</v>
      </c>
      <c r="L177" s="18">
        <v>772.08</v>
      </c>
      <c r="M177" s="10">
        <f>ROUND(L177*K177,2)</f>
        <v>3953.05</v>
      </c>
    </row>
    <row r="178" spans="1:13" ht="0.95" customHeight="1" x14ac:dyDescent="0.25">
      <c r="A178" s="19"/>
      <c r="B178" s="19"/>
      <c r="C178" s="19"/>
      <c r="D178" s="27"/>
      <c r="E178" s="19"/>
      <c r="F178" s="19"/>
      <c r="G178" s="19"/>
      <c r="H178" s="19"/>
      <c r="I178" s="19"/>
      <c r="J178" s="19"/>
      <c r="K178" s="19"/>
      <c r="L178" s="19"/>
      <c r="M178" s="19"/>
    </row>
    <row r="179" spans="1:13" x14ac:dyDescent="0.25">
      <c r="A179" s="11"/>
      <c r="B179" s="11"/>
      <c r="C179" s="11"/>
      <c r="D179" s="23"/>
      <c r="E179" s="11"/>
      <c r="F179" s="11"/>
      <c r="G179" s="11"/>
      <c r="H179" s="11"/>
      <c r="I179" s="11"/>
      <c r="J179" s="16" t="s">
        <v>174</v>
      </c>
      <c r="K179" s="20">
        <v>1</v>
      </c>
      <c r="L179" s="10">
        <f>M150+M156+M161+M166+M172+M177</f>
        <v>20358.02</v>
      </c>
      <c r="M179" s="10">
        <f>ROUND(L179*K179,2)</f>
        <v>20358.02</v>
      </c>
    </row>
    <row r="180" spans="1:13" ht="0.95" customHeight="1" x14ac:dyDescent="0.25">
      <c r="A180" s="19"/>
      <c r="B180" s="19"/>
      <c r="C180" s="19"/>
      <c r="D180" s="27"/>
      <c r="E180" s="19"/>
      <c r="F180" s="19"/>
      <c r="G180" s="19"/>
      <c r="H180" s="19"/>
      <c r="I180" s="19"/>
      <c r="J180" s="19"/>
      <c r="K180" s="19"/>
      <c r="L180" s="19"/>
      <c r="M180" s="19"/>
    </row>
    <row r="181" spans="1:13" x14ac:dyDescent="0.25">
      <c r="A181" s="7" t="s">
        <v>175</v>
      </c>
      <c r="B181" s="7" t="s">
        <v>17</v>
      </c>
      <c r="C181" s="7" t="s">
        <v>18</v>
      </c>
      <c r="D181" s="25" t="s">
        <v>176</v>
      </c>
      <c r="E181" s="8"/>
      <c r="F181" s="8"/>
      <c r="G181" s="8"/>
      <c r="H181" s="8"/>
      <c r="I181" s="8"/>
      <c r="J181" s="8"/>
      <c r="K181" s="9">
        <f>K249</f>
        <v>1</v>
      </c>
      <c r="L181" s="10">
        <f>L249</f>
        <v>15501.03</v>
      </c>
      <c r="M181" s="10">
        <f>M249</f>
        <v>15501.03</v>
      </c>
    </row>
    <row r="182" spans="1:13" x14ac:dyDescent="0.25">
      <c r="A182" s="11"/>
      <c r="B182" s="11"/>
      <c r="C182" s="11"/>
      <c r="D182" s="23"/>
      <c r="E182" s="11"/>
      <c r="F182" s="11"/>
      <c r="G182" s="11"/>
      <c r="H182" s="11"/>
      <c r="I182" s="11"/>
      <c r="J182" s="11"/>
      <c r="K182" s="11"/>
      <c r="L182" s="11"/>
      <c r="M182" s="11"/>
    </row>
    <row r="183" spans="1:13" ht="22.5" x14ac:dyDescent="0.25">
      <c r="A183" s="12" t="s">
        <v>177</v>
      </c>
      <c r="B183" s="12" t="s">
        <v>21</v>
      </c>
      <c r="C183" s="12" t="s">
        <v>38</v>
      </c>
      <c r="D183" s="26" t="s">
        <v>178</v>
      </c>
      <c r="E183" s="11"/>
      <c r="F183" s="11"/>
      <c r="G183" s="11"/>
      <c r="H183" s="11"/>
      <c r="I183" s="11"/>
      <c r="J183" s="11"/>
      <c r="K183" s="13">
        <f>K188</f>
        <v>82.039999999999992</v>
      </c>
      <c r="L183" s="14">
        <f>L188</f>
        <v>29.17</v>
      </c>
      <c r="M183" s="14">
        <f>M188</f>
        <v>2393.11</v>
      </c>
    </row>
    <row r="184" spans="1:13" ht="33.75" x14ac:dyDescent="0.25">
      <c r="A184" s="11"/>
      <c r="B184" s="11"/>
      <c r="C184" s="11"/>
      <c r="D184" s="23" t="s">
        <v>179</v>
      </c>
      <c r="E184" s="11"/>
      <c r="F184" s="11"/>
      <c r="G184" s="11"/>
      <c r="H184" s="11"/>
      <c r="I184" s="11"/>
      <c r="J184" s="11"/>
      <c r="K184" s="11"/>
      <c r="L184" s="11"/>
      <c r="M184" s="11"/>
    </row>
    <row r="185" spans="1:13" x14ac:dyDescent="0.25">
      <c r="A185" s="11"/>
      <c r="B185" s="11"/>
      <c r="C185" s="11"/>
      <c r="D185" s="23"/>
      <c r="E185" s="12" t="s">
        <v>180</v>
      </c>
      <c r="F185" s="11">
        <v>1</v>
      </c>
      <c r="G185" s="15">
        <v>44.4</v>
      </c>
      <c r="H185" s="15">
        <v>1</v>
      </c>
      <c r="I185" s="15">
        <v>0</v>
      </c>
      <c r="J185" s="13">
        <f>F185*(G185+ (G185= 0))*(H185+ (H185= 0))*(I185+ (I185= 0))</f>
        <v>44.4</v>
      </c>
      <c r="K185" s="11"/>
      <c r="L185" s="11"/>
      <c r="M185" s="11"/>
    </row>
    <row r="186" spans="1:13" x14ac:dyDescent="0.25">
      <c r="A186" s="11"/>
      <c r="B186" s="11"/>
      <c r="C186" s="11"/>
      <c r="D186" s="23"/>
      <c r="E186" s="12" t="s">
        <v>152</v>
      </c>
      <c r="F186" s="11">
        <v>1</v>
      </c>
      <c r="G186" s="15">
        <v>2</v>
      </c>
      <c r="H186" s="15">
        <v>1</v>
      </c>
      <c r="I186" s="15">
        <v>0</v>
      </c>
      <c r="J186" s="13">
        <f>F186*(G186+ (G186= 0))*(H186+ (H186= 0))*(I186+ (I186= 0))</f>
        <v>2</v>
      </c>
      <c r="K186" s="11"/>
      <c r="L186" s="11"/>
      <c r="M186" s="11"/>
    </row>
    <row r="187" spans="1:13" x14ac:dyDescent="0.25">
      <c r="A187" s="11"/>
      <c r="B187" s="11"/>
      <c r="C187" s="11"/>
      <c r="D187" s="23"/>
      <c r="E187" s="12" t="s">
        <v>181</v>
      </c>
      <c r="F187" s="11">
        <v>2</v>
      </c>
      <c r="G187" s="15">
        <v>29.7</v>
      </c>
      <c r="H187" s="15">
        <v>0.6</v>
      </c>
      <c r="I187" s="15">
        <v>0</v>
      </c>
      <c r="J187" s="13">
        <f>F187*(G187+ (G187= 0))*(H187+ (H187= 0))*(I187+ (I187= 0))</f>
        <v>35.64</v>
      </c>
      <c r="K187" s="11"/>
      <c r="L187" s="11"/>
      <c r="M187" s="11"/>
    </row>
    <row r="188" spans="1:13" x14ac:dyDescent="0.25">
      <c r="A188" s="11"/>
      <c r="B188" s="11"/>
      <c r="C188" s="11"/>
      <c r="D188" s="23"/>
      <c r="E188" s="11"/>
      <c r="F188" s="11"/>
      <c r="G188" s="11"/>
      <c r="H188" s="11"/>
      <c r="I188" s="11"/>
      <c r="J188" s="16" t="s">
        <v>182</v>
      </c>
      <c r="K188" s="17">
        <f>SUM(J185:J187)</f>
        <v>82.039999999999992</v>
      </c>
      <c r="L188" s="18">
        <v>29.17</v>
      </c>
      <c r="M188" s="10">
        <f>ROUND(L188*K188,2)</f>
        <v>2393.11</v>
      </c>
    </row>
    <row r="189" spans="1:13" ht="0.95" customHeight="1" x14ac:dyDescent="0.25">
      <c r="A189" s="19"/>
      <c r="B189" s="19"/>
      <c r="C189" s="19"/>
      <c r="D189" s="27"/>
      <c r="E189" s="19"/>
      <c r="F189" s="19"/>
      <c r="G189" s="19"/>
      <c r="H189" s="19"/>
      <c r="I189" s="19"/>
      <c r="J189" s="19"/>
      <c r="K189" s="19"/>
      <c r="L189" s="19"/>
      <c r="M189" s="19"/>
    </row>
    <row r="190" spans="1:13" ht="22.5" x14ac:dyDescent="0.25">
      <c r="A190" s="12" t="s">
        <v>183</v>
      </c>
      <c r="B190" s="12" t="s">
        <v>21</v>
      </c>
      <c r="C190" s="12" t="s">
        <v>38</v>
      </c>
      <c r="D190" s="26" t="s">
        <v>184</v>
      </c>
      <c r="E190" s="11"/>
      <c r="F190" s="11"/>
      <c r="G190" s="11"/>
      <c r="H190" s="11"/>
      <c r="I190" s="11"/>
      <c r="J190" s="11"/>
      <c r="K190" s="13">
        <f>K194</f>
        <v>23.2</v>
      </c>
      <c r="L190" s="14">
        <f>L194</f>
        <v>7.21</v>
      </c>
      <c r="M190" s="14">
        <f>M194</f>
        <v>167.27</v>
      </c>
    </row>
    <row r="191" spans="1:13" ht="33.75" x14ac:dyDescent="0.25">
      <c r="A191" s="11"/>
      <c r="B191" s="11"/>
      <c r="C191" s="11"/>
      <c r="D191" s="23" t="s">
        <v>185</v>
      </c>
      <c r="E191" s="11"/>
      <c r="F191" s="11"/>
      <c r="G191" s="11"/>
      <c r="H191" s="11"/>
      <c r="I191" s="11"/>
      <c r="J191" s="11"/>
      <c r="K191" s="11"/>
      <c r="L191" s="11"/>
      <c r="M191" s="11"/>
    </row>
    <row r="192" spans="1:13" x14ac:dyDescent="0.25">
      <c r="A192" s="11"/>
      <c r="B192" s="11"/>
      <c r="C192" s="11"/>
      <c r="D192" s="23"/>
      <c r="E192" s="12" t="s">
        <v>180</v>
      </c>
      <c r="F192" s="11">
        <v>1</v>
      </c>
      <c r="G192" s="15">
        <v>44.4</v>
      </c>
      <c r="H192" s="15">
        <v>0.5</v>
      </c>
      <c r="I192" s="15">
        <v>0</v>
      </c>
      <c r="J192" s="13">
        <f>F192*(G192+ (G192= 0))*(H192+ (H192= 0))*(I192+ (I192= 0))</f>
        <v>22.2</v>
      </c>
      <c r="K192" s="11"/>
      <c r="L192" s="11"/>
      <c r="M192" s="11"/>
    </row>
    <row r="193" spans="1:13" x14ac:dyDescent="0.25">
      <c r="A193" s="11"/>
      <c r="B193" s="11"/>
      <c r="C193" s="11"/>
      <c r="D193" s="23"/>
      <c r="E193" s="12" t="s">
        <v>152</v>
      </c>
      <c r="F193" s="11">
        <v>1</v>
      </c>
      <c r="G193" s="15">
        <v>2</v>
      </c>
      <c r="H193" s="15">
        <v>0.5</v>
      </c>
      <c r="I193" s="15">
        <v>0</v>
      </c>
      <c r="J193" s="13">
        <f>F193*(G193+ (G193= 0))*(H193+ (H193= 0))*(I193+ (I193= 0))</f>
        <v>1</v>
      </c>
      <c r="K193" s="11"/>
      <c r="L193" s="11"/>
      <c r="M193" s="11"/>
    </row>
    <row r="194" spans="1:13" x14ac:dyDescent="0.25">
      <c r="A194" s="11"/>
      <c r="B194" s="11"/>
      <c r="C194" s="11"/>
      <c r="D194" s="23"/>
      <c r="E194" s="11"/>
      <c r="F194" s="11"/>
      <c r="G194" s="11"/>
      <c r="H194" s="11"/>
      <c r="I194" s="11"/>
      <c r="J194" s="16" t="s">
        <v>186</v>
      </c>
      <c r="K194" s="17">
        <f>SUM(J192:J193)</f>
        <v>23.2</v>
      </c>
      <c r="L194" s="18">
        <v>7.21</v>
      </c>
      <c r="M194" s="10">
        <f>ROUND(L194*K194,2)</f>
        <v>167.27</v>
      </c>
    </row>
    <row r="195" spans="1:13" ht="0.95" customHeight="1" x14ac:dyDescent="0.25">
      <c r="A195" s="19"/>
      <c r="B195" s="19"/>
      <c r="C195" s="19"/>
      <c r="D195" s="27"/>
      <c r="E195" s="19"/>
      <c r="F195" s="19"/>
      <c r="G195" s="19"/>
      <c r="H195" s="19"/>
      <c r="I195" s="19"/>
      <c r="J195" s="19"/>
      <c r="K195" s="19"/>
      <c r="L195" s="19"/>
      <c r="M195" s="19"/>
    </row>
    <row r="196" spans="1:13" ht="22.5" x14ac:dyDescent="0.25">
      <c r="A196" s="12" t="s">
        <v>187</v>
      </c>
      <c r="B196" s="12" t="s">
        <v>21</v>
      </c>
      <c r="C196" s="12" t="s">
        <v>38</v>
      </c>
      <c r="D196" s="26" t="s">
        <v>188</v>
      </c>
      <c r="E196" s="11"/>
      <c r="F196" s="11"/>
      <c r="G196" s="11"/>
      <c r="H196" s="11"/>
      <c r="I196" s="11"/>
      <c r="J196" s="11"/>
      <c r="K196" s="13">
        <f>K201</f>
        <v>93.92</v>
      </c>
      <c r="L196" s="14">
        <f>L201</f>
        <v>10.94</v>
      </c>
      <c r="M196" s="14">
        <f>M201</f>
        <v>1027.48</v>
      </c>
    </row>
    <row r="197" spans="1:13" ht="33.75" x14ac:dyDescent="0.25">
      <c r="A197" s="11"/>
      <c r="B197" s="11"/>
      <c r="C197" s="11"/>
      <c r="D197" s="23" t="s">
        <v>189</v>
      </c>
      <c r="E197" s="11"/>
      <c r="F197" s="11"/>
      <c r="G197" s="11"/>
      <c r="H197" s="11"/>
      <c r="I197" s="11"/>
      <c r="J197" s="11"/>
      <c r="K197" s="11"/>
      <c r="L197" s="11"/>
      <c r="M197" s="11"/>
    </row>
    <row r="198" spans="1:13" x14ac:dyDescent="0.25">
      <c r="A198" s="11"/>
      <c r="B198" s="11"/>
      <c r="C198" s="11"/>
      <c r="D198" s="23"/>
      <c r="E198" s="12" t="s">
        <v>180</v>
      </c>
      <c r="F198" s="11">
        <v>1</v>
      </c>
      <c r="G198" s="15">
        <v>44.4</v>
      </c>
      <c r="H198" s="15">
        <v>1</v>
      </c>
      <c r="I198" s="15">
        <v>0</v>
      </c>
      <c r="J198" s="13">
        <f>F198*(G198+ (G198= 0))*(H198+ (H198= 0))*(I198+ (I198= 0))</f>
        <v>44.4</v>
      </c>
      <c r="K198" s="11"/>
      <c r="L198" s="11"/>
      <c r="M198" s="11"/>
    </row>
    <row r="199" spans="1:13" x14ac:dyDescent="0.25">
      <c r="A199" s="11"/>
      <c r="B199" s="11"/>
      <c r="C199" s="11"/>
      <c r="D199" s="23"/>
      <c r="E199" s="12" t="s">
        <v>152</v>
      </c>
      <c r="F199" s="11">
        <v>1</v>
      </c>
      <c r="G199" s="15">
        <v>2</v>
      </c>
      <c r="H199" s="15">
        <v>1</v>
      </c>
      <c r="I199" s="15">
        <v>0</v>
      </c>
      <c r="J199" s="13">
        <f>F199*(G199+ (G199= 0))*(H199+ (H199= 0))*(I199+ (I199= 0))</f>
        <v>2</v>
      </c>
      <c r="K199" s="11"/>
      <c r="L199" s="11"/>
      <c r="M199" s="11"/>
    </row>
    <row r="200" spans="1:13" x14ac:dyDescent="0.25">
      <c r="A200" s="11"/>
      <c r="B200" s="11"/>
      <c r="C200" s="11"/>
      <c r="D200" s="23"/>
      <c r="E200" s="12" t="s">
        <v>181</v>
      </c>
      <c r="F200" s="11">
        <v>2</v>
      </c>
      <c r="G200" s="15">
        <v>29.7</v>
      </c>
      <c r="H200" s="15">
        <v>0.8</v>
      </c>
      <c r="I200" s="15">
        <v>0</v>
      </c>
      <c r="J200" s="13">
        <f>F200*(G200+ (G200= 0))*(H200+ (H200= 0))*(I200+ (I200= 0))</f>
        <v>47.52</v>
      </c>
      <c r="K200" s="11"/>
      <c r="L200" s="11"/>
      <c r="M200" s="11"/>
    </row>
    <row r="201" spans="1:13" x14ac:dyDescent="0.25">
      <c r="A201" s="11"/>
      <c r="B201" s="11"/>
      <c r="C201" s="11"/>
      <c r="D201" s="23"/>
      <c r="E201" s="11"/>
      <c r="F201" s="11"/>
      <c r="G201" s="11"/>
      <c r="H201" s="11"/>
      <c r="I201" s="11"/>
      <c r="J201" s="16" t="s">
        <v>190</v>
      </c>
      <c r="K201" s="17">
        <f>SUM(J198:J200)</f>
        <v>93.92</v>
      </c>
      <c r="L201" s="18">
        <v>10.94</v>
      </c>
      <c r="M201" s="10">
        <f>ROUND(L201*K201,2)</f>
        <v>1027.48</v>
      </c>
    </row>
    <row r="202" spans="1:13" ht="0.95" customHeight="1" x14ac:dyDescent="0.25">
      <c r="A202" s="19"/>
      <c r="B202" s="19"/>
      <c r="C202" s="19"/>
      <c r="D202" s="27"/>
      <c r="E202" s="19"/>
      <c r="F202" s="19"/>
      <c r="G202" s="19"/>
      <c r="H202" s="19"/>
      <c r="I202" s="19"/>
      <c r="J202" s="19"/>
      <c r="K202" s="19"/>
      <c r="L202" s="19"/>
      <c r="M202" s="19"/>
    </row>
    <row r="203" spans="1:13" ht="22.5" x14ac:dyDescent="0.25">
      <c r="A203" s="12" t="s">
        <v>191</v>
      </c>
      <c r="B203" s="12" t="s">
        <v>21</v>
      </c>
      <c r="C203" s="12" t="s">
        <v>38</v>
      </c>
      <c r="D203" s="26" t="s">
        <v>192</v>
      </c>
      <c r="E203" s="11"/>
      <c r="F203" s="11"/>
      <c r="G203" s="11"/>
      <c r="H203" s="11"/>
      <c r="I203" s="11"/>
      <c r="J203" s="11"/>
      <c r="K203" s="13">
        <f>K214</f>
        <v>124.61999999999998</v>
      </c>
      <c r="L203" s="14">
        <f>L214</f>
        <v>27.37</v>
      </c>
      <c r="M203" s="14">
        <f>M214</f>
        <v>3410.85</v>
      </c>
    </row>
    <row r="204" spans="1:13" ht="67.5" x14ac:dyDescent="0.25">
      <c r="A204" s="11"/>
      <c r="B204" s="11"/>
      <c r="C204" s="11"/>
      <c r="D204" s="23" t="s">
        <v>193</v>
      </c>
      <c r="E204" s="11"/>
      <c r="F204" s="11"/>
      <c r="G204" s="11"/>
      <c r="H204" s="11"/>
      <c r="I204" s="11"/>
      <c r="J204" s="11"/>
      <c r="K204" s="11"/>
      <c r="L204" s="11"/>
      <c r="M204" s="11"/>
    </row>
    <row r="205" spans="1:13" x14ac:dyDescent="0.25">
      <c r="A205" s="11"/>
      <c r="B205" s="11"/>
      <c r="C205" s="11"/>
      <c r="D205" s="23"/>
      <c r="E205" s="12" t="s">
        <v>194</v>
      </c>
      <c r="F205" s="11">
        <v>2</v>
      </c>
      <c r="G205" s="15">
        <v>33.700000000000003</v>
      </c>
      <c r="H205" s="15">
        <v>0</v>
      </c>
      <c r="I205" s="15">
        <v>0</v>
      </c>
      <c r="J205" s="13">
        <f>F205*(G205+ (G205= 0))*(H205+ (H205= 0))*(I205+ (I205= 0))</f>
        <v>67.400000000000006</v>
      </c>
      <c r="K205" s="11"/>
      <c r="L205" s="11"/>
      <c r="M205" s="11"/>
    </row>
    <row r="206" spans="1:13" x14ac:dyDescent="0.25">
      <c r="A206" s="11"/>
      <c r="B206" s="11"/>
      <c r="C206" s="11"/>
      <c r="D206" s="23"/>
      <c r="E206" s="12" t="s">
        <v>195</v>
      </c>
      <c r="F206" s="11">
        <v>2</v>
      </c>
      <c r="G206" s="15">
        <v>9.3000000000000007</v>
      </c>
      <c r="H206" s="15">
        <v>0</v>
      </c>
      <c r="I206" s="15">
        <v>0</v>
      </c>
      <c r="J206" s="13">
        <f>F206*(G206+ (G206= 0))*(H206+ (H206= 0))*(I206+ (I206= 0))</f>
        <v>18.600000000000001</v>
      </c>
      <c r="K206" s="11"/>
      <c r="L206" s="11"/>
      <c r="M206" s="11"/>
    </row>
    <row r="207" spans="1:13" x14ac:dyDescent="0.25">
      <c r="A207" s="11"/>
      <c r="B207" s="11"/>
      <c r="C207" s="11"/>
      <c r="D207" s="23"/>
      <c r="E207" s="12" t="s">
        <v>18</v>
      </c>
      <c r="F207" s="11">
        <v>2</v>
      </c>
      <c r="G207" s="15">
        <v>6.05</v>
      </c>
      <c r="H207" s="15">
        <v>0</v>
      </c>
      <c r="I207" s="15">
        <v>0</v>
      </c>
      <c r="J207" s="13">
        <f>F207*(G207+ (G207= 0))*(H207+ (H207= 0))*(I207+ (I207= 0))</f>
        <v>12.1</v>
      </c>
      <c r="K207" s="11"/>
      <c r="L207" s="11"/>
      <c r="M207" s="11"/>
    </row>
    <row r="208" spans="1:13" x14ac:dyDescent="0.25">
      <c r="A208" s="11"/>
      <c r="B208" s="11"/>
      <c r="C208" s="11"/>
      <c r="D208" s="23"/>
      <c r="E208" s="12" t="s">
        <v>18</v>
      </c>
      <c r="F208" s="11">
        <v>2</v>
      </c>
      <c r="G208" s="15">
        <v>2</v>
      </c>
      <c r="H208" s="15">
        <v>0</v>
      </c>
      <c r="I208" s="15">
        <v>0</v>
      </c>
      <c r="J208" s="13">
        <f>F208*(G208+ (G208= 0))*(H208+ (H208= 0))*(I208+ (I208= 0))</f>
        <v>4</v>
      </c>
      <c r="K208" s="11"/>
      <c r="L208" s="11"/>
      <c r="M208" s="11"/>
    </row>
    <row r="209" spans="1:13" x14ac:dyDescent="0.25">
      <c r="A209" s="11"/>
      <c r="B209" s="11"/>
      <c r="C209" s="11"/>
      <c r="D209" s="23"/>
      <c r="E209" s="12" t="s">
        <v>196</v>
      </c>
      <c r="F209" s="11">
        <v>1</v>
      </c>
      <c r="G209" s="15">
        <v>9.3000000000000007</v>
      </c>
      <c r="H209" s="15">
        <v>0</v>
      </c>
      <c r="I209" s="15">
        <v>0</v>
      </c>
      <c r="J209" s="13">
        <f>F209*(G209+ (G209= 0))*(H209+ (H209= 0))*(I209+ (I209= 0))</f>
        <v>9.3000000000000007</v>
      </c>
      <c r="K209" s="11"/>
      <c r="L209" s="11"/>
      <c r="M209" s="11"/>
    </row>
    <row r="210" spans="1:13" x14ac:dyDescent="0.25">
      <c r="A210" s="11"/>
      <c r="B210" s="11"/>
      <c r="C210" s="11"/>
      <c r="D210" s="23"/>
      <c r="E210" s="12" t="s">
        <v>18</v>
      </c>
      <c r="F210" s="11">
        <v>1</v>
      </c>
      <c r="G210" s="15">
        <v>6.05</v>
      </c>
      <c r="H210" s="15">
        <v>0</v>
      </c>
      <c r="I210" s="15">
        <v>0</v>
      </c>
      <c r="J210" s="13">
        <f>F210*(G210+ (G210= 0))*(H210+ (H210= 0))*(I210+ (I210= 0))</f>
        <v>6.05</v>
      </c>
      <c r="K210" s="11"/>
      <c r="L210" s="11"/>
      <c r="M210" s="11"/>
    </row>
    <row r="211" spans="1:13" x14ac:dyDescent="0.25">
      <c r="A211" s="11"/>
      <c r="B211" s="11"/>
      <c r="C211" s="11"/>
      <c r="D211" s="23"/>
      <c r="E211" s="12" t="s">
        <v>197</v>
      </c>
      <c r="F211" s="11">
        <v>2</v>
      </c>
      <c r="G211" s="15">
        <v>9.3000000000000007</v>
      </c>
      <c r="H211" s="15">
        <v>0.1</v>
      </c>
      <c r="I211" s="15">
        <v>0</v>
      </c>
      <c r="J211" s="13">
        <f>F211*(G211+ (G211= 0))*(H211+ (H211= 0))*(I211+ (I211= 0))</f>
        <v>1.8600000000000003</v>
      </c>
      <c r="K211" s="11"/>
      <c r="L211" s="11"/>
      <c r="M211" s="11"/>
    </row>
    <row r="212" spans="1:13" x14ac:dyDescent="0.25">
      <c r="A212" s="11"/>
      <c r="B212" s="11"/>
      <c r="C212" s="11"/>
      <c r="D212" s="23"/>
      <c r="E212" s="12" t="s">
        <v>18</v>
      </c>
      <c r="F212" s="11">
        <v>2</v>
      </c>
      <c r="G212" s="15">
        <v>6.05</v>
      </c>
      <c r="H212" s="15">
        <v>0.1</v>
      </c>
      <c r="I212" s="15">
        <v>0</v>
      </c>
      <c r="J212" s="13">
        <f>F212*(G212+ (G212= 0))*(H212+ (H212= 0))*(I212+ (I212= 0))</f>
        <v>1.21</v>
      </c>
      <c r="K212" s="11"/>
      <c r="L212" s="11"/>
      <c r="M212" s="11"/>
    </row>
    <row r="213" spans="1:13" x14ac:dyDescent="0.25">
      <c r="A213" s="11"/>
      <c r="B213" s="11"/>
      <c r="C213" s="11"/>
      <c r="D213" s="23"/>
      <c r="E213" s="12" t="s">
        <v>198</v>
      </c>
      <c r="F213" s="11">
        <v>2</v>
      </c>
      <c r="G213" s="15">
        <v>2.0499999999999998</v>
      </c>
      <c r="H213" s="15">
        <v>0</v>
      </c>
      <c r="I213" s="15">
        <v>0</v>
      </c>
      <c r="J213" s="13">
        <f>F213*(G213+ (G213= 0))*(H213+ (H213= 0))*(I213+ (I213= 0))</f>
        <v>4.0999999999999996</v>
      </c>
      <c r="K213" s="11"/>
      <c r="L213" s="11"/>
      <c r="M213" s="11"/>
    </row>
    <row r="214" spans="1:13" x14ac:dyDescent="0.25">
      <c r="A214" s="11"/>
      <c r="B214" s="11"/>
      <c r="C214" s="11"/>
      <c r="D214" s="23"/>
      <c r="E214" s="11"/>
      <c r="F214" s="11"/>
      <c r="G214" s="11"/>
      <c r="H214" s="11"/>
      <c r="I214" s="11"/>
      <c r="J214" s="16" t="s">
        <v>199</v>
      </c>
      <c r="K214" s="17">
        <f>SUM(J205:J213)</f>
        <v>124.61999999999998</v>
      </c>
      <c r="L214" s="18">
        <v>27.37</v>
      </c>
      <c r="M214" s="10">
        <f>ROUND(L214*K214,2)</f>
        <v>3410.85</v>
      </c>
    </row>
    <row r="215" spans="1:13" ht="0.95" customHeight="1" x14ac:dyDescent="0.25">
      <c r="A215" s="19"/>
      <c r="B215" s="19"/>
      <c r="C215" s="19"/>
      <c r="D215" s="27"/>
      <c r="E215" s="19"/>
      <c r="F215" s="19"/>
      <c r="G215" s="19"/>
      <c r="H215" s="19"/>
      <c r="I215" s="19"/>
      <c r="J215" s="19"/>
      <c r="K215" s="19"/>
      <c r="L215" s="19"/>
      <c r="M215" s="19"/>
    </row>
    <row r="216" spans="1:13" ht="22.5" x14ac:dyDescent="0.25">
      <c r="A216" s="12" t="s">
        <v>200</v>
      </c>
      <c r="B216" s="12" t="s">
        <v>21</v>
      </c>
      <c r="C216" s="12" t="s">
        <v>38</v>
      </c>
      <c r="D216" s="26" t="s">
        <v>201</v>
      </c>
      <c r="E216" s="11"/>
      <c r="F216" s="11"/>
      <c r="G216" s="11"/>
      <c r="H216" s="11"/>
      <c r="I216" s="11"/>
      <c r="J216" s="11"/>
      <c r="K216" s="13">
        <f>K224</f>
        <v>22.12</v>
      </c>
      <c r="L216" s="14">
        <f>L224</f>
        <v>34.01</v>
      </c>
      <c r="M216" s="14">
        <f>M224</f>
        <v>752.3</v>
      </c>
    </row>
    <row r="217" spans="1:13" ht="33.75" x14ac:dyDescent="0.25">
      <c r="A217" s="11"/>
      <c r="B217" s="11"/>
      <c r="C217" s="11"/>
      <c r="D217" s="23" t="s">
        <v>202</v>
      </c>
      <c r="E217" s="11"/>
      <c r="F217" s="11"/>
      <c r="G217" s="11"/>
      <c r="H217" s="11"/>
      <c r="I217" s="11"/>
      <c r="J217" s="11"/>
      <c r="K217" s="11"/>
      <c r="L217" s="11"/>
      <c r="M217" s="11"/>
    </row>
    <row r="218" spans="1:13" ht="409.5" x14ac:dyDescent="0.25">
      <c r="A218" s="11"/>
      <c r="B218" s="11"/>
      <c r="C218" s="11"/>
      <c r="D218" s="23" t="s">
        <v>203</v>
      </c>
      <c r="E218" s="11"/>
      <c r="F218" s="11"/>
      <c r="G218" s="11"/>
      <c r="H218" s="11"/>
      <c r="I218" s="11"/>
      <c r="J218" s="11"/>
      <c r="K218" s="11"/>
      <c r="L218" s="11"/>
      <c r="M218" s="11"/>
    </row>
    <row r="219" spans="1:13" x14ac:dyDescent="0.25">
      <c r="A219" s="11"/>
      <c r="B219" s="11"/>
      <c r="C219" s="11"/>
      <c r="D219" s="23"/>
      <c r="E219" s="12" t="s">
        <v>204</v>
      </c>
      <c r="F219" s="11">
        <v>9</v>
      </c>
      <c r="G219" s="15">
        <v>1.8</v>
      </c>
      <c r="H219" s="15">
        <v>0.2</v>
      </c>
      <c r="I219" s="15">
        <v>0</v>
      </c>
      <c r="J219" s="13">
        <f>F219*(G219+ (G219= 0))*(H219+ (H219= 0))*(I219+ (I219= 0))</f>
        <v>3.24</v>
      </c>
      <c r="K219" s="11"/>
      <c r="L219" s="11"/>
      <c r="M219" s="11"/>
    </row>
    <row r="220" spans="1:13" x14ac:dyDescent="0.25">
      <c r="A220" s="11"/>
      <c r="B220" s="11"/>
      <c r="C220" s="11"/>
      <c r="D220" s="23"/>
      <c r="E220" s="12" t="s">
        <v>205</v>
      </c>
      <c r="F220" s="11">
        <v>6</v>
      </c>
      <c r="G220" s="15">
        <v>2.65</v>
      </c>
      <c r="H220" s="15">
        <v>0.2</v>
      </c>
      <c r="I220" s="15">
        <v>0</v>
      </c>
      <c r="J220" s="13">
        <f>F220*(G220+ (G220= 0))*(H220+ (H220= 0))*(I220+ (I220= 0))</f>
        <v>3.1799999999999997</v>
      </c>
      <c r="K220" s="11"/>
      <c r="L220" s="11"/>
      <c r="M220" s="11"/>
    </row>
    <row r="221" spans="1:13" x14ac:dyDescent="0.25">
      <c r="A221" s="11"/>
      <c r="B221" s="11"/>
      <c r="C221" s="11"/>
      <c r="D221" s="23"/>
      <c r="E221" s="12" t="s">
        <v>18</v>
      </c>
      <c r="F221" s="11">
        <v>6</v>
      </c>
      <c r="G221" s="15">
        <v>2.75</v>
      </c>
      <c r="H221" s="15">
        <v>0.2</v>
      </c>
      <c r="I221" s="15">
        <v>0</v>
      </c>
      <c r="J221" s="13">
        <f>F221*(G221+ (G221= 0))*(H221+ (H221= 0))*(I221+ (I221= 0))</f>
        <v>3.3000000000000003</v>
      </c>
      <c r="K221" s="11"/>
      <c r="L221" s="11"/>
      <c r="M221" s="11"/>
    </row>
    <row r="222" spans="1:13" x14ac:dyDescent="0.25">
      <c r="A222" s="11"/>
      <c r="B222" s="11"/>
      <c r="C222" s="11"/>
      <c r="D222" s="23"/>
      <c r="E222" s="12" t="s">
        <v>18</v>
      </c>
      <c r="F222" s="11">
        <v>6</v>
      </c>
      <c r="G222" s="15">
        <v>2</v>
      </c>
      <c r="H222" s="15">
        <v>0.2</v>
      </c>
      <c r="I222" s="15">
        <v>0</v>
      </c>
      <c r="J222" s="13">
        <f>F222*(G222+ (G222= 0))*(H222+ (H222= 0))*(I222+ (I222= 0))</f>
        <v>2.4000000000000004</v>
      </c>
      <c r="K222" s="11"/>
      <c r="L222" s="11"/>
      <c r="M222" s="11"/>
    </row>
    <row r="223" spans="1:13" x14ac:dyDescent="0.25">
      <c r="A223" s="11"/>
      <c r="B223" s="11"/>
      <c r="C223" s="11"/>
      <c r="D223" s="23"/>
      <c r="E223" s="12" t="s">
        <v>206</v>
      </c>
      <c r="F223" s="11">
        <v>1</v>
      </c>
      <c r="G223" s="15">
        <v>50</v>
      </c>
      <c r="H223" s="15">
        <v>0.2</v>
      </c>
      <c r="I223" s="15">
        <v>0</v>
      </c>
      <c r="J223" s="13">
        <f>F223*(G223+ (G223= 0))*(H223+ (H223= 0))*(I223+ (I223= 0))</f>
        <v>10</v>
      </c>
      <c r="K223" s="11"/>
      <c r="L223" s="11"/>
      <c r="M223" s="11"/>
    </row>
    <row r="224" spans="1:13" x14ac:dyDescent="0.25">
      <c r="A224" s="11"/>
      <c r="B224" s="11"/>
      <c r="C224" s="11"/>
      <c r="D224" s="23"/>
      <c r="E224" s="11"/>
      <c r="F224" s="11"/>
      <c r="G224" s="11"/>
      <c r="H224" s="11"/>
      <c r="I224" s="11"/>
      <c r="J224" s="16" t="s">
        <v>207</v>
      </c>
      <c r="K224" s="17">
        <f>SUM(J219:J223)</f>
        <v>22.12</v>
      </c>
      <c r="L224" s="18">
        <v>34.01</v>
      </c>
      <c r="M224" s="10">
        <f>ROUND(L224*K224,2)</f>
        <v>752.3</v>
      </c>
    </row>
    <row r="225" spans="1:13" ht="0.95" customHeight="1" x14ac:dyDescent="0.25">
      <c r="A225" s="19"/>
      <c r="B225" s="19"/>
      <c r="C225" s="19"/>
      <c r="D225" s="27"/>
      <c r="E225" s="19"/>
      <c r="F225" s="19"/>
      <c r="G225" s="19"/>
      <c r="H225" s="19"/>
      <c r="I225" s="19"/>
      <c r="J225" s="19"/>
      <c r="K225" s="19"/>
      <c r="L225" s="19"/>
      <c r="M225" s="19"/>
    </row>
    <row r="226" spans="1:13" ht="22.5" x14ac:dyDescent="0.25">
      <c r="A226" s="12" t="s">
        <v>208</v>
      </c>
      <c r="B226" s="12" t="s">
        <v>21</v>
      </c>
      <c r="C226" s="12" t="s">
        <v>38</v>
      </c>
      <c r="D226" s="26" t="s">
        <v>209</v>
      </c>
      <c r="E226" s="11"/>
      <c r="F226" s="11"/>
      <c r="G226" s="11"/>
      <c r="H226" s="11"/>
      <c r="I226" s="11"/>
      <c r="J226" s="11"/>
      <c r="K226" s="13">
        <f>K230</f>
        <v>88.8</v>
      </c>
      <c r="L226" s="14">
        <f>L230</f>
        <v>18.48</v>
      </c>
      <c r="M226" s="14">
        <f>M230</f>
        <v>1641.02</v>
      </c>
    </row>
    <row r="227" spans="1:13" ht="45" x14ac:dyDescent="0.25">
      <c r="A227" s="11"/>
      <c r="B227" s="11"/>
      <c r="C227" s="11"/>
      <c r="D227" s="23" t="s">
        <v>210</v>
      </c>
      <c r="E227" s="11"/>
      <c r="F227" s="11"/>
      <c r="G227" s="11"/>
      <c r="H227" s="11"/>
      <c r="I227" s="11"/>
      <c r="J227" s="11"/>
      <c r="K227" s="11"/>
      <c r="L227" s="11"/>
      <c r="M227" s="11"/>
    </row>
    <row r="228" spans="1:13" x14ac:dyDescent="0.25">
      <c r="A228" s="11"/>
      <c r="B228" s="11"/>
      <c r="C228" s="11"/>
      <c r="D228" s="23"/>
      <c r="E228" s="12" t="s">
        <v>211</v>
      </c>
      <c r="F228" s="11">
        <v>1</v>
      </c>
      <c r="G228" s="15">
        <v>44.4</v>
      </c>
      <c r="H228" s="15">
        <v>2</v>
      </c>
      <c r="I228" s="15">
        <v>0</v>
      </c>
      <c r="J228" s="13">
        <f>F228*(G228+ (G228= 0))*(H228+ (H228= 0))*(I228+ (I228= 0))</f>
        <v>88.8</v>
      </c>
      <c r="K228" s="11"/>
      <c r="L228" s="11"/>
      <c r="M228" s="11"/>
    </row>
    <row r="229" spans="1:13" x14ac:dyDescent="0.25">
      <c r="A229" s="11"/>
      <c r="B229" s="11"/>
      <c r="C229" s="11"/>
      <c r="D229" s="23"/>
      <c r="E229" s="12" t="s">
        <v>18</v>
      </c>
      <c r="F229" s="11">
        <v>0</v>
      </c>
      <c r="G229" s="15">
        <v>0</v>
      </c>
      <c r="H229" s="15">
        <v>0</v>
      </c>
      <c r="I229" s="15">
        <v>0</v>
      </c>
      <c r="J229" s="13">
        <f>F229*(G229+ (G229= 0))*(H229+ (H229= 0))*(I229+ (I229= 0))</f>
        <v>0</v>
      </c>
      <c r="K229" s="11"/>
      <c r="L229" s="11"/>
      <c r="M229" s="11"/>
    </row>
    <row r="230" spans="1:13" x14ac:dyDescent="0.25">
      <c r="A230" s="11"/>
      <c r="B230" s="11"/>
      <c r="C230" s="11"/>
      <c r="D230" s="23"/>
      <c r="E230" s="11"/>
      <c r="F230" s="11"/>
      <c r="G230" s="11"/>
      <c r="H230" s="11"/>
      <c r="I230" s="11"/>
      <c r="J230" s="16" t="s">
        <v>212</v>
      </c>
      <c r="K230" s="17">
        <f>SUM(J228:J229)</f>
        <v>88.8</v>
      </c>
      <c r="L230" s="18">
        <v>18.48</v>
      </c>
      <c r="M230" s="10">
        <f>ROUND(L230*K230,2)</f>
        <v>1641.02</v>
      </c>
    </row>
    <row r="231" spans="1:13" ht="0.95" customHeight="1" x14ac:dyDescent="0.25">
      <c r="A231" s="19"/>
      <c r="B231" s="19"/>
      <c r="C231" s="19"/>
      <c r="D231" s="27"/>
      <c r="E231" s="19"/>
      <c r="F231" s="19"/>
      <c r="G231" s="19"/>
      <c r="H231" s="19"/>
      <c r="I231" s="19"/>
      <c r="J231" s="19"/>
      <c r="K231" s="19"/>
      <c r="L231" s="19"/>
      <c r="M231" s="19"/>
    </row>
    <row r="232" spans="1:13" ht="22.5" x14ac:dyDescent="0.25">
      <c r="A232" s="12" t="s">
        <v>213</v>
      </c>
      <c r="B232" s="12" t="s">
        <v>21</v>
      </c>
      <c r="C232" s="12" t="s">
        <v>38</v>
      </c>
      <c r="D232" s="26" t="s">
        <v>214</v>
      </c>
      <c r="E232" s="11"/>
      <c r="F232" s="11"/>
      <c r="G232" s="11"/>
      <c r="H232" s="11"/>
      <c r="I232" s="11"/>
      <c r="J232" s="11"/>
      <c r="K232" s="13">
        <f>K235</f>
        <v>75</v>
      </c>
      <c r="L232" s="14">
        <f>L235</f>
        <v>52.24</v>
      </c>
      <c r="M232" s="14">
        <f>M235</f>
        <v>3918</v>
      </c>
    </row>
    <row r="233" spans="1:13" ht="78.75" x14ac:dyDescent="0.25">
      <c r="A233" s="11"/>
      <c r="B233" s="11"/>
      <c r="C233" s="11"/>
      <c r="D233" s="23" t="s">
        <v>215</v>
      </c>
      <c r="E233" s="11"/>
      <c r="F233" s="11"/>
      <c r="G233" s="11"/>
      <c r="H233" s="11"/>
      <c r="I233" s="11"/>
      <c r="J233" s="11"/>
      <c r="K233" s="11"/>
      <c r="L233" s="11"/>
      <c r="M233" s="11"/>
    </row>
    <row r="234" spans="1:13" x14ac:dyDescent="0.25">
      <c r="A234" s="11"/>
      <c r="B234" s="11"/>
      <c r="C234" s="11"/>
      <c r="D234" s="23"/>
      <c r="E234" s="12" t="s">
        <v>216</v>
      </c>
      <c r="F234" s="11">
        <v>1</v>
      </c>
      <c r="G234" s="15">
        <v>37.5</v>
      </c>
      <c r="H234" s="15">
        <v>2</v>
      </c>
      <c r="I234" s="15">
        <v>0</v>
      </c>
      <c r="J234" s="13">
        <f>F234*(G234+ (G234= 0))*(H234+ (H234= 0))*(I234+ (I234= 0))</f>
        <v>75</v>
      </c>
      <c r="K234" s="11"/>
      <c r="L234" s="11"/>
      <c r="M234" s="11"/>
    </row>
    <row r="235" spans="1:13" x14ac:dyDescent="0.25">
      <c r="A235" s="11"/>
      <c r="B235" s="11"/>
      <c r="C235" s="11"/>
      <c r="D235" s="23"/>
      <c r="E235" s="11"/>
      <c r="F235" s="11"/>
      <c r="G235" s="11"/>
      <c r="H235" s="11"/>
      <c r="I235" s="11"/>
      <c r="J235" s="16" t="s">
        <v>217</v>
      </c>
      <c r="K235" s="17">
        <f>SUM(J234:J234)</f>
        <v>75</v>
      </c>
      <c r="L235" s="18">
        <v>52.24</v>
      </c>
      <c r="M235" s="10">
        <f>ROUND(L235*K235,2)</f>
        <v>3918</v>
      </c>
    </row>
    <row r="236" spans="1:13" ht="0.95" customHeight="1" x14ac:dyDescent="0.25">
      <c r="A236" s="19"/>
      <c r="B236" s="19"/>
      <c r="C236" s="19"/>
      <c r="D236" s="27"/>
      <c r="E236" s="19"/>
      <c r="F236" s="19"/>
      <c r="G236" s="19"/>
      <c r="H236" s="19"/>
      <c r="I236" s="19"/>
      <c r="J236" s="19"/>
      <c r="K236" s="19"/>
      <c r="L236" s="19"/>
      <c r="M236" s="19"/>
    </row>
    <row r="237" spans="1:13" ht="33.75" x14ac:dyDescent="0.25">
      <c r="A237" s="12" t="s">
        <v>218</v>
      </c>
      <c r="B237" s="12" t="s">
        <v>21</v>
      </c>
      <c r="C237" s="12" t="s">
        <v>22</v>
      </c>
      <c r="D237" s="26" t="s">
        <v>219</v>
      </c>
      <c r="E237" s="11"/>
      <c r="F237" s="11"/>
      <c r="G237" s="11"/>
      <c r="H237" s="11"/>
      <c r="I237" s="11"/>
      <c r="J237" s="11"/>
      <c r="K237" s="13">
        <f>K241</f>
        <v>14</v>
      </c>
      <c r="L237" s="14">
        <f>L241</f>
        <v>120.05</v>
      </c>
      <c r="M237" s="14">
        <f>M241</f>
        <v>1680.7</v>
      </c>
    </row>
    <row r="238" spans="1:13" ht="78.75" x14ac:dyDescent="0.25">
      <c r="A238" s="11"/>
      <c r="B238" s="11"/>
      <c r="C238" s="11"/>
      <c r="D238" s="23" t="s">
        <v>220</v>
      </c>
      <c r="E238" s="11"/>
      <c r="F238" s="11"/>
      <c r="G238" s="11"/>
      <c r="H238" s="11"/>
      <c r="I238" s="11"/>
      <c r="J238" s="11"/>
      <c r="K238" s="11"/>
      <c r="L238" s="11"/>
      <c r="M238" s="11"/>
    </row>
    <row r="239" spans="1:13" ht="409.5" x14ac:dyDescent="0.25">
      <c r="A239" s="11"/>
      <c r="B239" s="11"/>
      <c r="C239" s="11"/>
      <c r="D239" s="23" t="s">
        <v>221</v>
      </c>
      <c r="E239" s="11"/>
      <c r="F239" s="11"/>
      <c r="G239" s="11"/>
      <c r="H239" s="11"/>
      <c r="I239" s="11"/>
      <c r="J239" s="11"/>
      <c r="K239" s="11"/>
      <c r="L239" s="11"/>
      <c r="M239" s="11"/>
    </row>
    <row r="240" spans="1:13" x14ac:dyDescent="0.25">
      <c r="A240" s="11"/>
      <c r="B240" s="11"/>
      <c r="C240" s="11"/>
      <c r="D240" s="23"/>
      <c r="E240" s="12" t="s">
        <v>222</v>
      </c>
      <c r="F240" s="11">
        <v>7</v>
      </c>
      <c r="G240" s="15">
        <v>2</v>
      </c>
      <c r="H240" s="15">
        <v>0</v>
      </c>
      <c r="I240" s="15">
        <v>0</v>
      </c>
      <c r="J240" s="13">
        <f>F240*(G240+ (G240= 0))*(H240+ (H240= 0))*(I240+ (I240= 0))</f>
        <v>14</v>
      </c>
      <c r="K240" s="11"/>
      <c r="L240" s="11"/>
      <c r="M240" s="11"/>
    </row>
    <row r="241" spans="1:13" x14ac:dyDescent="0.25">
      <c r="A241" s="11"/>
      <c r="B241" s="11"/>
      <c r="C241" s="11"/>
      <c r="D241" s="23"/>
      <c r="E241" s="11"/>
      <c r="F241" s="11"/>
      <c r="G241" s="11"/>
      <c r="H241" s="11"/>
      <c r="I241" s="11"/>
      <c r="J241" s="16" t="s">
        <v>223</v>
      </c>
      <c r="K241" s="17">
        <f>SUM(J240:J240)</f>
        <v>14</v>
      </c>
      <c r="L241" s="18">
        <v>120.05</v>
      </c>
      <c r="M241" s="10">
        <f>ROUND(L241*K241,2)</f>
        <v>1680.7</v>
      </c>
    </row>
    <row r="242" spans="1:13" ht="0.95" customHeight="1" x14ac:dyDescent="0.25">
      <c r="A242" s="19"/>
      <c r="B242" s="19"/>
      <c r="C242" s="19"/>
      <c r="D242" s="27"/>
      <c r="E242" s="19"/>
      <c r="F242" s="19"/>
      <c r="G242" s="19"/>
      <c r="H242" s="19"/>
      <c r="I242" s="19"/>
      <c r="J242" s="19"/>
      <c r="K242" s="19"/>
      <c r="L242" s="19"/>
      <c r="M242" s="19"/>
    </row>
    <row r="243" spans="1:13" ht="22.5" x14ac:dyDescent="0.25">
      <c r="A243" s="12" t="s">
        <v>224</v>
      </c>
      <c r="B243" s="12" t="s">
        <v>21</v>
      </c>
      <c r="C243" s="12" t="s">
        <v>38</v>
      </c>
      <c r="D243" s="26" t="s">
        <v>225</v>
      </c>
      <c r="E243" s="11"/>
      <c r="F243" s="11"/>
      <c r="G243" s="11"/>
      <c r="H243" s="11"/>
      <c r="I243" s="11"/>
      <c r="J243" s="11"/>
      <c r="K243" s="13">
        <f>K247</f>
        <v>3.7</v>
      </c>
      <c r="L243" s="14">
        <f>L247</f>
        <v>137.91999999999999</v>
      </c>
      <c r="M243" s="14">
        <f>M247</f>
        <v>510.3</v>
      </c>
    </row>
    <row r="244" spans="1:13" ht="146.25" x14ac:dyDescent="0.25">
      <c r="A244" s="11"/>
      <c r="B244" s="11"/>
      <c r="C244" s="11"/>
      <c r="D244" s="23" t="s">
        <v>226</v>
      </c>
      <c r="E244" s="11"/>
      <c r="F244" s="11"/>
      <c r="G244" s="11"/>
      <c r="H244" s="11"/>
      <c r="I244" s="11"/>
      <c r="J244" s="11"/>
      <c r="K244" s="11"/>
      <c r="L244" s="11"/>
      <c r="M244" s="11"/>
    </row>
    <row r="245" spans="1:13" x14ac:dyDescent="0.25">
      <c r="A245" s="11"/>
      <c r="B245" s="11"/>
      <c r="C245" s="11"/>
      <c r="D245" s="23"/>
      <c r="E245" s="12" t="s">
        <v>67</v>
      </c>
      <c r="F245" s="11">
        <v>1.2</v>
      </c>
      <c r="G245" s="15">
        <v>1</v>
      </c>
      <c r="H245" s="15">
        <v>0</v>
      </c>
      <c r="I245" s="15">
        <v>0</v>
      </c>
      <c r="J245" s="13">
        <f>F245*(G245+ (G245= 0))*(H245+ (H245= 0))*(I245+ (I245= 0))</f>
        <v>1.2</v>
      </c>
      <c r="K245" s="11"/>
      <c r="L245" s="11"/>
      <c r="M245" s="11"/>
    </row>
    <row r="246" spans="1:13" x14ac:dyDescent="0.25">
      <c r="A246" s="11"/>
      <c r="B246" s="11"/>
      <c r="C246" s="11"/>
      <c r="D246" s="23"/>
      <c r="E246" s="12" t="s">
        <v>18</v>
      </c>
      <c r="F246" s="11">
        <v>2.5</v>
      </c>
      <c r="G246" s="15">
        <v>1</v>
      </c>
      <c r="H246" s="15">
        <v>0</v>
      </c>
      <c r="I246" s="15">
        <v>0</v>
      </c>
      <c r="J246" s="13">
        <f>F246*(G246+ (G246= 0))*(H246+ (H246= 0))*(I246+ (I246= 0))</f>
        <v>2.5</v>
      </c>
      <c r="K246" s="11"/>
      <c r="L246" s="11"/>
      <c r="M246" s="11"/>
    </row>
    <row r="247" spans="1:13" x14ac:dyDescent="0.25">
      <c r="A247" s="11"/>
      <c r="B247" s="11"/>
      <c r="C247" s="11"/>
      <c r="D247" s="23"/>
      <c r="E247" s="11"/>
      <c r="F247" s="11"/>
      <c r="G247" s="11"/>
      <c r="H247" s="11"/>
      <c r="I247" s="11"/>
      <c r="J247" s="16" t="s">
        <v>227</v>
      </c>
      <c r="K247" s="17">
        <f>SUM(J245:J246)</f>
        <v>3.7</v>
      </c>
      <c r="L247" s="18">
        <v>137.91999999999999</v>
      </c>
      <c r="M247" s="10">
        <f>ROUND(L247*K247,2)</f>
        <v>510.3</v>
      </c>
    </row>
    <row r="248" spans="1:13" ht="0.95" customHeight="1" x14ac:dyDescent="0.25">
      <c r="A248" s="19"/>
      <c r="B248" s="19"/>
      <c r="C248" s="19"/>
      <c r="D248" s="27"/>
      <c r="E248" s="19"/>
      <c r="F248" s="19"/>
      <c r="G248" s="19"/>
      <c r="H248" s="19"/>
      <c r="I248" s="19"/>
      <c r="J248" s="19"/>
      <c r="K248" s="19"/>
      <c r="L248" s="19"/>
      <c r="M248" s="19"/>
    </row>
    <row r="249" spans="1:13" x14ac:dyDescent="0.25">
      <c r="A249" s="11"/>
      <c r="B249" s="11"/>
      <c r="C249" s="11"/>
      <c r="D249" s="23"/>
      <c r="E249" s="11"/>
      <c r="F249" s="11"/>
      <c r="G249" s="11"/>
      <c r="H249" s="11"/>
      <c r="I249" s="11"/>
      <c r="J249" s="16" t="s">
        <v>228</v>
      </c>
      <c r="K249" s="20">
        <v>1</v>
      </c>
      <c r="L249" s="10">
        <f>M188+M194+M201+M214+M224+M230+M235+M241+M247</f>
        <v>15501.03</v>
      </c>
      <c r="M249" s="10">
        <f>ROUND(L249*K249,2)</f>
        <v>15501.03</v>
      </c>
    </row>
    <row r="250" spans="1:13" ht="0.95" customHeight="1" x14ac:dyDescent="0.25">
      <c r="A250" s="19"/>
      <c r="B250" s="19"/>
      <c r="C250" s="19"/>
      <c r="D250" s="27"/>
      <c r="E250" s="19"/>
      <c r="F250" s="19"/>
      <c r="G250" s="19"/>
      <c r="H250" s="19"/>
      <c r="I250" s="19"/>
      <c r="J250" s="19"/>
      <c r="K250" s="19"/>
      <c r="L250" s="19"/>
      <c r="M250" s="19"/>
    </row>
    <row r="251" spans="1:13" x14ac:dyDescent="0.25">
      <c r="A251" s="7" t="s">
        <v>229</v>
      </c>
      <c r="B251" s="7" t="s">
        <v>17</v>
      </c>
      <c r="C251" s="7" t="s">
        <v>18</v>
      </c>
      <c r="D251" s="25" t="s">
        <v>230</v>
      </c>
      <c r="E251" s="8"/>
      <c r="F251" s="8"/>
      <c r="G251" s="8"/>
      <c r="H251" s="8"/>
      <c r="I251" s="8"/>
      <c r="J251" s="8"/>
      <c r="K251" s="9">
        <f>K295</f>
        <v>1</v>
      </c>
      <c r="L251" s="10">
        <f>L295</f>
        <v>14650.91</v>
      </c>
      <c r="M251" s="10">
        <f>M295</f>
        <v>14650.91</v>
      </c>
    </row>
    <row r="252" spans="1:13" x14ac:dyDescent="0.25">
      <c r="A252" s="11"/>
      <c r="B252" s="11"/>
      <c r="C252" s="11"/>
      <c r="D252" s="23"/>
      <c r="E252" s="11"/>
      <c r="F252" s="11"/>
      <c r="G252" s="11"/>
      <c r="H252" s="11"/>
      <c r="I252" s="11"/>
      <c r="J252" s="11"/>
      <c r="K252" s="11"/>
      <c r="L252" s="11"/>
      <c r="M252" s="11"/>
    </row>
    <row r="253" spans="1:13" ht="33.75" x14ac:dyDescent="0.25">
      <c r="A253" s="12" t="s">
        <v>231</v>
      </c>
      <c r="B253" s="12" t="s">
        <v>21</v>
      </c>
      <c r="C253" s="12" t="s">
        <v>22</v>
      </c>
      <c r="D253" s="26" t="s">
        <v>232</v>
      </c>
      <c r="E253" s="11"/>
      <c r="F253" s="11"/>
      <c r="G253" s="11"/>
      <c r="H253" s="11"/>
      <c r="I253" s="11"/>
      <c r="J253" s="11"/>
      <c r="K253" s="13">
        <f>K260</f>
        <v>50.899999999999991</v>
      </c>
      <c r="L253" s="14">
        <f>L260</f>
        <v>123.25</v>
      </c>
      <c r="M253" s="14">
        <f>M260</f>
        <v>6273.43</v>
      </c>
    </row>
    <row r="254" spans="1:13" ht="101.25" x14ac:dyDescent="0.25">
      <c r="A254" s="11"/>
      <c r="B254" s="11"/>
      <c r="C254" s="11"/>
      <c r="D254" s="23" t="s">
        <v>233</v>
      </c>
      <c r="E254" s="11"/>
      <c r="F254" s="11"/>
      <c r="G254" s="11"/>
      <c r="H254" s="11"/>
      <c r="I254" s="11"/>
      <c r="J254" s="11"/>
      <c r="K254" s="11"/>
      <c r="L254" s="11"/>
      <c r="M254" s="11"/>
    </row>
    <row r="255" spans="1:13" x14ac:dyDescent="0.25">
      <c r="A255" s="11"/>
      <c r="B255" s="11"/>
      <c r="C255" s="11"/>
      <c r="D255" s="23"/>
      <c r="E255" s="12" t="s">
        <v>234</v>
      </c>
      <c r="F255" s="11">
        <v>1</v>
      </c>
      <c r="G255" s="15">
        <v>31.5</v>
      </c>
      <c r="H255" s="15">
        <v>0</v>
      </c>
      <c r="I255" s="15">
        <v>0</v>
      </c>
      <c r="J255" s="13">
        <f>F255*(G255+ (G255= 0))*(H255+ (H255= 0))*(I255+ (I255= 0))</f>
        <v>31.5</v>
      </c>
      <c r="K255" s="11"/>
      <c r="L255" s="11"/>
      <c r="M255" s="11"/>
    </row>
    <row r="256" spans="1:13" x14ac:dyDescent="0.25">
      <c r="A256" s="11"/>
      <c r="B256" s="11"/>
      <c r="C256" s="11"/>
      <c r="D256" s="23"/>
      <c r="E256" s="12" t="s">
        <v>18</v>
      </c>
      <c r="F256" s="11">
        <v>1</v>
      </c>
      <c r="G256" s="15">
        <v>9.3000000000000007</v>
      </c>
      <c r="H256" s="15">
        <v>0</v>
      </c>
      <c r="I256" s="15">
        <v>0</v>
      </c>
      <c r="J256" s="13">
        <f>F256*(G256+ (G256= 0))*(H256+ (H256= 0))*(I256+ (I256= 0))</f>
        <v>9.3000000000000007</v>
      </c>
      <c r="K256" s="11"/>
      <c r="L256" s="11"/>
      <c r="M256" s="11"/>
    </row>
    <row r="257" spans="1:13" x14ac:dyDescent="0.25">
      <c r="A257" s="11"/>
      <c r="B257" s="11"/>
      <c r="C257" s="11"/>
      <c r="D257" s="23"/>
      <c r="E257" s="12" t="s">
        <v>18</v>
      </c>
      <c r="F257" s="11">
        <v>1</v>
      </c>
      <c r="G257" s="15">
        <v>6.05</v>
      </c>
      <c r="H257" s="15">
        <v>0</v>
      </c>
      <c r="I257" s="15">
        <v>0</v>
      </c>
      <c r="J257" s="13">
        <f>F257*(G257+ (G257= 0))*(H257+ (H257= 0))*(I257+ (I257= 0))</f>
        <v>6.05</v>
      </c>
      <c r="K257" s="11"/>
      <c r="L257" s="11"/>
      <c r="M257" s="11"/>
    </row>
    <row r="258" spans="1:13" x14ac:dyDescent="0.25">
      <c r="A258" s="11"/>
      <c r="B258" s="11"/>
      <c r="C258" s="11"/>
      <c r="D258" s="23"/>
      <c r="E258" s="12" t="s">
        <v>18</v>
      </c>
      <c r="F258" s="11">
        <v>1</v>
      </c>
      <c r="G258" s="15">
        <v>2</v>
      </c>
      <c r="H258" s="15">
        <v>0</v>
      </c>
      <c r="I258" s="15">
        <v>0</v>
      </c>
      <c r="J258" s="13">
        <f>F258*(G258+ (G258= 0))*(H258+ (H258= 0))*(I258+ (I258= 0))</f>
        <v>2</v>
      </c>
      <c r="K258" s="11"/>
      <c r="L258" s="11"/>
      <c r="M258" s="11"/>
    </row>
    <row r="259" spans="1:13" x14ac:dyDescent="0.25">
      <c r="A259" s="11"/>
      <c r="B259" s="11"/>
      <c r="C259" s="11"/>
      <c r="D259" s="23"/>
      <c r="E259" s="12" t="s">
        <v>235</v>
      </c>
      <c r="F259" s="11">
        <v>1</v>
      </c>
      <c r="G259" s="15">
        <v>2.0499999999999998</v>
      </c>
      <c r="H259" s="15">
        <v>0</v>
      </c>
      <c r="I259" s="15">
        <v>0</v>
      </c>
      <c r="J259" s="13">
        <f>F259*(G259+ (G259= 0))*(H259+ (H259= 0))*(I259+ (I259= 0))</f>
        <v>2.0499999999999998</v>
      </c>
      <c r="K259" s="11"/>
      <c r="L259" s="11"/>
      <c r="M259" s="11"/>
    </row>
    <row r="260" spans="1:13" x14ac:dyDescent="0.25">
      <c r="A260" s="11"/>
      <c r="B260" s="11"/>
      <c r="C260" s="11"/>
      <c r="D260" s="23"/>
      <c r="E260" s="11"/>
      <c r="F260" s="11"/>
      <c r="G260" s="11"/>
      <c r="H260" s="11"/>
      <c r="I260" s="11"/>
      <c r="J260" s="16" t="s">
        <v>236</v>
      </c>
      <c r="K260" s="17">
        <f>SUM(J255:J259)</f>
        <v>50.899999999999991</v>
      </c>
      <c r="L260" s="18">
        <v>123.25</v>
      </c>
      <c r="M260" s="10">
        <f>ROUND(L260*K260,2)</f>
        <v>6273.43</v>
      </c>
    </row>
    <row r="261" spans="1:13" ht="0.95" customHeight="1" x14ac:dyDescent="0.25">
      <c r="A261" s="19"/>
      <c r="B261" s="19"/>
      <c r="C261" s="19"/>
      <c r="D261" s="27"/>
      <c r="E261" s="19"/>
      <c r="F261" s="19"/>
      <c r="G261" s="19"/>
      <c r="H261" s="19"/>
      <c r="I261" s="19"/>
      <c r="J261" s="19"/>
      <c r="K261" s="19"/>
      <c r="L261" s="19"/>
      <c r="M261" s="19"/>
    </row>
    <row r="262" spans="1:13" ht="22.5" x14ac:dyDescent="0.25">
      <c r="A262" s="12" t="s">
        <v>237</v>
      </c>
      <c r="B262" s="12" t="s">
        <v>21</v>
      </c>
      <c r="C262" s="12" t="s">
        <v>22</v>
      </c>
      <c r="D262" s="26" t="s">
        <v>238</v>
      </c>
      <c r="E262" s="11"/>
      <c r="F262" s="11"/>
      <c r="G262" s="11"/>
      <c r="H262" s="11"/>
      <c r="I262" s="11"/>
      <c r="J262" s="11"/>
      <c r="K262" s="13">
        <f>K266</f>
        <v>15.350000000000001</v>
      </c>
      <c r="L262" s="14">
        <f>L266</f>
        <v>22.55</v>
      </c>
      <c r="M262" s="14">
        <f>M266</f>
        <v>346.14</v>
      </c>
    </row>
    <row r="263" spans="1:13" ht="56.25" x14ac:dyDescent="0.25">
      <c r="A263" s="11"/>
      <c r="B263" s="11"/>
      <c r="C263" s="11"/>
      <c r="D263" s="23" t="s">
        <v>239</v>
      </c>
      <c r="E263" s="11"/>
      <c r="F263" s="11"/>
      <c r="G263" s="11"/>
      <c r="H263" s="11"/>
      <c r="I263" s="11"/>
      <c r="J263" s="11"/>
      <c r="K263" s="11"/>
      <c r="L263" s="11"/>
      <c r="M263" s="11"/>
    </row>
    <row r="264" spans="1:13" x14ac:dyDescent="0.25">
      <c r="A264" s="11"/>
      <c r="B264" s="11"/>
      <c r="C264" s="11"/>
      <c r="D264" s="23"/>
      <c r="E264" s="12" t="s">
        <v>240</v>
      </c>
      <c r="F264" s="11">
        <v>1</v>
      </c>
      <c r="G264" s="15">
        <v>9.3000000000000007</v>
      </c>
      <c r="H264" s="15">
        <v>0</v>
      </c>
      <c r="I264" s="15">
        <v>0</v>
      </c>
      <c r="J264" s="13">
        <f>F264*(G264+ (G264= 0))*(H264+ (H264= 0))*(I264+ (I264= 0))</f>
        <v>9.3000000000000007</v>
      </c>
      <c r="K264" s="11"/>
      <c r="L264" s="11"/>
      <c r="M264" s="11"/>
    </row>
    <row r="265" spans="1:13" x14ac:dyDescent="0.25">
      <c r="A265" s="11"/>
      <c r="B265" s="11"/>
      <c r="C265" s="11"/>
      <c r="D265" s="23"/>
      <c r="E265" s="12" t="s">
        <v>18</v>
      </c>
      <c r="F265" s="11">
        <v>1</v>
      </c>
      <c r="G265" s="15">
        <v>6.05</v>
      </c>
      <c r="H265" s="15">
        <v>0</v>
      </c>
      <c r="I265" s="15">
        <v>0</v>
      </c>
      <c r="J265" s="13">
        <f>F265*(G265+ (G265= 0))*(H265+ (H265= 0))*(I265+ (I265= 0))</f>
        <v>6.05</v>
      </c>
      <c r="K265" s="11"/>
      <c r="L265" s="11"/>
      <c r="M265" s="11"/>
    </row>
    <row r="266" spans="1:13" x14ac:dyDescent="0.25">
      <c r="A266" s="11"/>
      <c r="B266" s="11"/>
      <c r="C266" s="11"/>
      <c r="D266" s="23"/>
      <c r="E266" s="11"/>
      <c r="F266" s="11"/>
      <c r="G266" s="11"/>
      <c r="H266" s="11"/>
      <c r="I266" s="11"/>
      <c r="J266" s="16" t="s">
        <v>241</v>
      </c>
      <c r="K266" s="17">
        <f>SUM(J264:J265)</f>
        <v>15.350000000000001</v>
      </c>
      <c r="L266" s="18">
        <v>22.55</v>
      </c>
      <c r="M266" s="10">
        <f>ROUND(L266*K266,2)</f>
        <v>346.14</v>
      </c>
    </row>
    <row r="267" spans="1:13" ht="0.95" customHeight="1" x14ac:dyDescent="0.25">
      <c r="A267" s="19"/>
      <c r="B267" s="19"/>
      <c r="C267" s="19"/>
      <c r="D267" s="27"/>
      <c r="E267" s="19"/>
      <c r="F267" s="19"/>
      <c r="G267" s="19"/>
      <c r="H267" s="19"/>
      <c r="I267" s="19"/>
      <c r="J267" s="19"/>
      <c r="K267" s="19"/>
      <c r="L267" s="19"/>
      <c r="M267" s="19"/>
    </row>
    <row r="268" spans="1:13" ht="22.5" x14ac:dyDescent="0.25">
      <c r="A268" s="12" t="s">
        <v>242</v>
      </c>
      <c r="B268" s="12" t="s">
        <v>21</v>
      </c>
      <c r="C268" s="12" t="s">
        <v>28</v>
      </c>
      <c r="D268" s="26" t="s">
        <v>243</v>
      </c>
      <c r="E268" s="11"/>
      <c r="F268" s="11"/>
      <c r="G268" s="11"/>
      <c r="H268" s="11"/>
      <c r="I268" s="11"/>
      <c r="J268" s="11"/>
      <c r="K268" s="13">
        <f>K271</f>
        <v>21</v>
      </c>
      <c r="L268" s="14">
        <f>L271</f>
        <v>297.92</v>
      </c>
      <c r="M268" s="14">
        <f>M271</f>
        <v>6256.32</v>
      </c>
    </row>
    <row r="269" spans="1:13" ht="78.75" x14ac:dyDescent="0.25">
      <c r="A269" s="11"/>
      <c r="B269" s="11"/>
      <c r="C269" s="11"/>
      <c r="D269" s="23" t="s">
        <v>244</v>
      </c>
      <c r="E269" s="11"/>
      <c r="F269" s="11"/>
      <c r="G269" s="11"/>
      <c r="H269" s="11"/>
      <c r="I269" s="11"/>
      <c r="J269" s="11"/>
      <c r="K269" s="11"/>
      <c r="L269" s="11"/>
      <c r="M269" s="11"/>
    </row>
    <row r="270" spans="1:13" x14ac:dyDescent="0.25">
      <c r="A270" s="11"/>
      <c r="B270" s="11"/>
      <c r="C270" s="11"/>
      <c r="D270" s="23"/>
      <c r="E270" s="12" t="s">
        <v>245</v>
      </c>
      <c r="F270" s="11">
        <v>21</v>
      </c>
      <c r="G270" s="15">
        <v>0</v>
      </c>
      <c r="H270" s="15">
        <v>0</v>
      </c>
      <c r="I270" s="15">
        <v>0</v>
      </c>
      <c r="J270" s="13">
        <f>F270*(G270+ (G270= 0))*(H270+ (H270= 0))*(I270+ (I270= 0))</f>
        <v>21</v>
      </c>
      <c r="K270" s="11"/>
      <c r="L270" s="11"/>
      <c r="M270" s="11"/>
    </row>
    <row r="271" spans="1:13" x14ac:dyDescent="0.25">
      <c r="A271" s="11"/>
      <c r="B271" s="11"/>
      <c r="C271" s="11"/>
      <c r="D271" s="23"/>
      <c r="E271" s="11"/>
      <c r="F271" s="11"/>
      <c r="G271" s="11"/>
      <c r="H271" s="11"/>
      <c r="I271" s="11"/>
      <c r="J271" s="16" t="s">
        <v>246</v>
      </c>
      <c r="K271" s="17">
        <f>SUM(J270:J270)</f>
        <v>21</v>
      </c>
      <c r="L271" s="18">
        <v>297.92</v>
      </c>
      <c r="M271" s="10">
        <f>ROUND(L271*K271,2)</f>
        <v>6256.32</v>
      </c>
    </row>
    <row r="272" spans="1:13" ht="0.95" customHeight="1" x14ac:dyDescent="0.25">
      <c r="A272" s="19"/>
      <c r="B272" s="19"/>
      <c r="C272" s="19"/>
      <c r="D272" s="27"/>
      <c r="E272" s="19"/>
      <c r="F272" s="19"/>
      <c r="G272" s="19"/>
      <c r="H272" s="19"/>
      <c r="I272" s="19"/>
      <c r="J272" s="19"/>
      <c r="K272" s="19"/>
      <c r="L272" s="19"/>
      <c r="M272" s="19"/>
    </row>
    <row r="273" spans="1:13" ht="33.75" x14ac:dyDescent="0.25">
      <c r="A273" s="12" t="s">
        <v>247</v>
      </c>
      <c r="B273" s="12" t="s">
        <v>21</v>
      </c>
      <c r="C273" s="12" t="s">
        <v>104</v>
      </c>
      <c r="D273" s="26" t="s">
        <v>248</v>
      </c>
      <c r="E273" s="11"/>
      <c r="F273" s="11"/>
      <c r="G273" s="11"/>
      <c r="H273" s="11"/>
      <c r="I273" s="11"/>
      <c r="J273" s="11"/>
      <c r="K273" s="13">
        <f>K281</f>
        <v>232.40599999999998</v>
      </c>
      <c r="L273" s="14">
        <f>L281</f>
        <v>4.84</v>
      </c>
      <c r="M273" s="14">
        <f>M281</f>
        <v>1124.8499999999999</v>
      </c>
    </row>
    <row r="274" spans="1:13" ht="78.75" x14ac:dyDescent="0.25">
      <c r="A274" s="11"/>
      <c r="B274" s="11"/>
      <c r="C274" s="11"/>
      <c r="D274" s="23" t="s">
        <v>249</v>
      </c>
      <c r="E274" s="11"/>
      <c r="F274" s="11"/>
      <c r="G274" s="11"/>
      <c r="H274" s="11"/>
      <c r="I274" s="11"/>
      <c r="J274" s="11"/>
      <c r="K274" s="11"/>
      <c r="L274" s="11"/>
      <c r="M274" s="11"/>
    </row>
    <row r="275" spans="1:13" ht="409.5" x14ac:dyDescent="0.25">
      <c r="A275" s="11"/>
      <c r="B275" s="11"/>
      <c r="C275" s="11"/>
      <c r="D275" s="23" t="s">
        <v>250</v>
      </c>
      <c r="E275" s="11"/>
      <c r="F275" s="11"/>
      <c r="G275" s="11"/>
      <c r="H275" s="11"/>
      <c r="I275" s="11"/>
      <c r="J275" s="11"/>
      <c r="K275" s="11"/>
      <c r="L275" s="11"/>
      <c r="M275" s="11"/>
    </row>
    <row r="276" spans="1:13" x14ac:dyDescent="0.25">
      <c r="A276" s="11"/>
      <c r="B276" s="11"/>
      <c r="C276" s="11"/>
      <c r="D276" s="23"/>
      <c r="E276" s="12" t="s">
        <v>204</v>
      </c>
      <c r="F276" s="11">
        <v>9</v>
      </c>
      <c r="G276" s="15">
        <v>1.8</v>
      </c>
      <c r="H276" s="15">
        <v>3.01</v>
      </c>
      <c r="I276" s="15">
        <v>0</v>
      </c>
      <c r="J276" s="13">
        <f>F276*(G276+ (G276= 0))*(H276+ (H276= 0))*(I276+ (I276= 0))</f>
        <v>48.761999999999993</v>
      </c>
      <c r="K276" s="11"/>
      <c r="L276" s="11"/>
      <c r="M276" s="11"/>
    </row>
    <row r="277" spans="1:13" x14ac:dyDescent="0.25">
      <c r="A277" s="11"/>
      <c r="B277" s="11"/>
      <c r="C277" s="11"/>
      <c r="D277" s="23"/>
      <c r="E277" s="12" t="s">
        <v>205</v>
      </c>
      <c r="F277" s="11">
        <v>6</v>
      </c>
      <c r="G277" s="15">
        <v>2.65</v>
      </c>
      <c r="H277" s="15">
        <v>3.01</v>
      </c>
      <c r="I277" s="15">
        <v>0</v>
      </c>
      <c r="J277" s="13">
        <f>F277*(G277+ (G277= 0))*(H277+ (H277= 0))*(I277+ (I277= 0))</f>
        <v>47.858999999999995</v>
      </c>
      <c r="K277" s="11"/>
      <c r="L277" s="11"/>
      <c r="M277" s="11"/>
    </row>
    <row r="278" spans="1:13" x14ac:dyDescent="0.25">
      <c r="A278" s="11"/>
      <c r="B278" s="11"/>
      <c r="C278" s="11"/>
      <c r="D278" s="23"/>
      <c r="E278" s="12" t="s">
        <v>18</v>
      </c>
      <c r="F278" s="11">
        <v>6</v>
      </c>
      <c r="G278" s="15">
        <v>2.75</v>
      </c>
      <c r="H278" s="15">
        <v>3.01</v>
      </c>
      <c r="I278" s="15">
        <v>0</v>
      </c>
      <c r="J278" s="13">
        <f>F278*(G278+ (G278= 0))*(H278+ (H278= 0))*(I278+ (I278= 0))</f>
        <v>49.664999999999999</v>
      </c>
      <c r="K278" s="11"/>
      <c r="L278" s="11"/>
      <c r="M278" s="11"/>
    </row>
    <row r="279" spans="1:13" x14ac:dyDescent="0.25">
      <c r="A279" s="11"/>
      <c r="B279" s="11"/>
      <c r="C279" s="11"/>
      <c r="D279" s="23"/>
      <c r="E279" s="12" t="s">
        <v>18</v>
      </c>
      <c r="F279" s="11">
        <v>6</v>
      </c>
      <c r="G279" s="15">
        <v>2</v>
      </c>
      <c r="H279" s="15">
        <v>3.01</v>
      </c>
      <c r="I279" s="15">
        <v>0</v>
      </c>
      <c r="J279" s="13">
        <f>F279*(G279+ (G279= 0))*(H279+ (H279= 0))*(I279+ (I279= 0))</f>
        <v>36.119999999999997</v>
      </c>
      <c r="K279" s="11"/>
      <c r="L279" s="11"/>
      <c r="M279" s="11"/>
    </row>
    <row r="280" spans="1:13" x14ac:dyDescent="0.25">
      <c r="A280" s="11"/>
      <c r="B280" s="11"/>
      <c r="C280" s="11"/>
      <c r="D280" s="23"/>
      <c r="E280" s="12" t="s">
        <v>206</v>
      </c>
      <c r="F280" s="11">
        <v>1</v>
      </c>
      <c r="G280" s="15">
        <v>50</v>
      </c>
      <c r="H280" s="15">
        <v>0</v>
      </c>
      <c r="I280" s="15">
        <v>0</v>
      </c>
      <c r="J280" s="13">
        <f>F280*(G280+ (G280= 0))*(H280+ (H280= 0))*(I280+ (I280= 0))</f>
        <v>50</v>
      </c>
      <c r="K280" s="11"/>
      <c r="L280" s="11"/>
      <c r="M280" s="11"/>
    </row>
    <row r="281" spans="1:13" x14ac:dyDescent="0.25">
      <c r="A281" s="11"/>
      <c r="B281" s="11"/>
      <c r="C281" s="11"/>
      <c r="D281" s="23"/>
      <c r="E281" s="11"/>
      <c r="F281" s="11"/>
      <c r="G281" s="11"/>
      <c r="H281" s="11"/>
      <c r="I281" s="11"/>
      <c r="J281" s="16" t="s">
        <v>251</v>
      </c>
      <c r="K281" s="17">
        <f>SUM(J276:J280)</f>
        <v>232.40599999999998</v>
      </c>
      <c r="L281" s="18">
        <v>4.84</v>
      </c>
      <c r="M281" s="10">
        <f>ROUND(L281*K281,2)</f>
        <v>1124.8499999999999</v>
      </c>
    </row>
    <row r="282" spans="1:13" ht="0.95" customHeight="1" x14ac:dyDescent="0.25">
      <c r="A282" s="19"/>
      <c r="B282" s="19"/>
      <c r="C282" s="19"/>
      <c r="D282" s="27"/>
      <c r="E282" s="19"/>
      <c r="F282" s="19"/>
      <c r="G282" s="19"/>
      <c r="H282" s="19"/>
      <c r="I282" s="19"/>
      <c r="J282" s="19"/>
      <c r="K282" s="19"/>
      <c r="L282" s="19"/>
      <c r="M282" s="19"/>
    </row>
    <row r="283" spans="1:13" ht="22.5" x14ac:dyDescent="0.25">
      <c r="A283" s="12" t="s">
        <v>252</v>
      </c>
      <c r="B283" s="12" t="s">
        <v>21</v>
      </c>
      <c r="C283" s="12" t="s">
        <v>38</v>
      </c>
      <c r="D283" s="26" t="s">
        <v>253</v>
      </c>
      <c r="E283" s="11"/>
      <c r="F283" s="11"/>
      <c r="G283" s="11"/>
      <c r="H283" s="11"/>
      <c r="I283" s="11"/>
      <c r="J283" s="11"/>
      <c r="K283" s="13">
        <f>K287</f>
        <v>12.600000000000001</v>
      </c>
      <c r="L283" s="14">
        <f>L287</f>
        <v>42.71</v>
      </c>
      <c r="M283" s="14">
        <f>M287</f>
        <v>538.15</v>
      </c>
    </row>
    <row r="284" spans="1:13" ht="90" x14ac:dyDescent="0.25">
      <c r="A284" s="11"/>
      <c r="B284" s="11"/>
      <c r="C284" s="11"/>
      <c r="D284" s="23" t="s">
        <v>254</v>
      </c>
      <c r="E284" s="11"/>
      <c r="F284" s="11"/>
      <c r="G284" s="11"/>
      <c r="H284" s="11"/>
      <c r="I284" s="11"/>
      <c r="J284" s="11"/>
      <c r="K284" s="11"/>
      <c r="L284" s="11"/>
      <c r="M284" s="11"/>
    </row>
    <row r="285" spans="1:13" ht="409.5" x14ac:dyDescent="0.25">
      <c r="A285" s="11"/>
      <c r="B285" s="11"/>
      <c r="C285" s="11"/>
      <c r="D285" s="23" t="s">
        <v>255</v>
      </c>
      <c r="E285" s="11"/>
      <c r="F285" s="11"/>
      <c r="G285" s="11"/>
      <c r="H285" s="11"/>
      <c r="I285" s="11"/>
      <c r="J285" s="11"/>
      <c r="K285" s="11"/>
      <c r="L285" s="11"/>
      <c r="M285" s="11"/>
    </row>
    <row r="286" spans="1:13" x14ac:dyDescent="0.25">
      <c r="A286" s="11"/>
      <c r="B286" s="11"/>
      <c r="C286" s="11"/>
      <c r="D286" s="23"/>
      <c r="E286" s="12" t="s">
        <v>256</v>
      </c>
      <c r="F286" s="11">
        <v>3</v>
      </c>
      <c r="G286" s="15">
        <v>2</v>
      </c>
      <c r="H286" s="15">
        <v>2.1</v>
      </c>
      <c r="I286" s="15">
        <v>0</v>
      </c>
      <c r="J286" s="13">
        <f>F286*(G286+ (G286= 0))*(H286+ (H286= 0))*(I286+ (I286= 0))</f>
        <v>12.600000000000001</v>
      </c>
      <c r="K286" s="11"/>
      <c r="L286" s="11"/>
      <c r="M286" s="11"/>
    </row>
    <row r="287" spans="1:13" x14ac:dyDescent="0.25">
      <c r="A287" s="11"/>
      <c r="B287" s="11"/>
      <c r="C287" s="11"/>
      <c r="D287" s="23"/>
      <c r="E287" s="11"/>
      <c r="F287" s="11"/>
      <c r="G287" s="11"/>
      <c r="H287" s="11"/>
      <c r="I287" s="11"/>
      <c r="J287" s="16" t="s">
        <v>257</v>
      </c>
      <c r="K287" s="17">
        <f>SUM(J286:J286)</f>
        <v>12.600000000000001</v>
      </c>
      <c r="L287" s="18">
        <v>42.71</v>
      </c>
      <c r="M287" s="10">
        <f>ROUND(L287*K287,2)</f>
        <v>538.15</v>
      </c>
    </row>
    <row r="288" spans="1:13" ht="0.95" customHeight="1" x14ac:dyDescent="0.25">
      <c r="A288" s="19"/>
      <c r="B288" s="19"/>
      <c r="C288" s="19"/>
      <c r="D288" s="27"/>
      <c r="E288" s="19"/>
      <c r="F288" s="19"/>
      <c r="G288" s="19"/>
      <c r="H288" s="19"/>
      <c r="I288" s="19"/>
      <c r="J288" s="19"/>
      <c r="K288" s="19"/>
      <c r="L288" s="19"/>
      <c r="M288" s="19"/>
    </row>
    <row r="289" spans="1:13" ht="22.5" x14ac:dyDescent="0.25">
      <c r="A289" s="12" t="s">
        <v>258</v>
      </c>
      <c r="B289" s="12" t="s">
        <v>21</v>
      </c>
      <c r="C289" s="12" t="s">
        <v>22</v>
      </c>
      <c r="D289" s="26" t="s">
        <v>259</v>
      </c>
      <c r="E289" s="11"/>
      <c r="F289" s="11"/>
      <c r="G289" s="11"/>
      <c r="H289" s="11"/>
      <c r="I289" s="11"/>
      <c r="J289" s="11"/>
      <c r="K289" s="13">
        <f>K293</f>
        <v>6</v>
      </c>
      <c r="L289" s="14">
        <f>L293</f>
        <v>18.670000000000002</v>
      </c>
      <c r="M289" s="14">
        <f>M293</f>
        <v>112.02</v>
      </c>
    </row>
    <row r="290" spans="1:13" ht="56.25" x14ac:dyDescent="0.25">
      <c r="A290" s="11"/>
      <c r="B290" s="11"/>
      <c r="C290" s="11"/>
      <c r="D290" s="23" t="s">
        <v>260</v>
      </c>
      <c r="E290" s="11"/>
      <c r="F290" s="11"/>
      <c r="G290" s="11"/>
      <c r="H290" s="11"/>
      <c r="I290" s="11"/>
      <c r="J290" s="11"/>
      <c r="K290" s="11"/>
      <c r="L290" s="11"/>
      <c r="M290" s="11"/>
    </row>
    <row r="291" spans="1:13" ht="409.5" x14ac:dyDescent="0.25">
      <c r="A291" s="11"/>
      <c r="B291" s="11"/>
      <c r="C291" s="11"/>
      <c r="D291" s="23" t="s">
        <v>261</v>
      </c>
      <c r="E291" s="11"/>
      <c r="F291" s="11"/>
      <c r="G291" s="11"/>
      <c r="H291" s="11"/>
      <c r="I291" s="11"/>
      <c r="J291" s="11"/>
      <c r="K291" s="11"/>
      <c r="L291" s="11"/>
      <c r="M291" s="11"/>
    </row>
    <row r="292" spans="1:13" x14ac:dyDescent="0.25">
      <c r="A292" s="11"/>
      <c r="B292" s="11"/>
      <c r="C292" s="11"/>
      <c r="D292" s="23"/>
      <c r="E292" s="12" t="s">
        <v>256</v>
      </c>
      <c r="F292" s="11">
        <v>3</v>
      </c>
      <c r="G292" s="15">
        <v>2</v>
      </c>
      <c r="H292" s="15">
        <v>0</v>
      </c>
      <c r="I292" s="15">
        <v>0</v>
      </c>
      <c r="J292" s="13">
        <f>F292*(G292+ (G292= 0))*(H292+ (H292= 0))*(I292+ (I292= 0))</f>
        <v>6</v>
      </c>
      <c r="K292" s="11"/>
      <c r="L292" s="11"/>
      <c r="M292" s="11"/>
    </row>
    <row r="293" spans="1:13" x14ac:dyDescent="0.25">
      <c r="A293" s="11"/>
      <c r="B293" s="11"/>
      <c r="C293" s="11"/>
      <c r="D293" s="23"/>
      <c r="E293" s="11"/>
      <c r="F293" s="11"/>
      <c r="G293" s="11"/>
      <c r="H293" s="11"/>
      <c r="I293" s="11"/>
      <c r="J293" s="16" t="s">
        <v>262</v>
      </c>
      <c r="K293" s="17">
        <f>SUM(J292:J292)</f>
        <v>6</v>
      </c>
      <c r="L293" s="18">
        <v>18.670000000000002</v>
      </c>
      <c r="M293" s="10">
        <f>ROUND(L293*K293,2)</f>
        <v>112.02</v>
      </c>
    </row>
    <row r="294" spans="1:13" ht="0.95" customHeight="1" x14ac:dyDescent="0.25">
      <c r="A294" s="19"/>
      <c r="B294" s="19"/>
      <c r="C294" s="19"/>
      <c r="D294" s="27"/>
      <c r="E294" s="19"/>
      <c r="F294" s="19"/>
      <c r="G294" s="19"/>
      <c r="H294" s="19"/>
      <c r="I294" s="19"/>
      <c r="J294" s="19"/>
      <c r="K294" s="19"/>
      <c r="L294" s="19"/>
      <c r="M294" s="19"/>
    </row>
    <row r="295" spans="1:13" x14ac:dyDescent="0.25">
      <c r="A295" s="11"/>
      <c r="B295" s="11"/>
      <c r="C295" s="11"/>
      <c r="D295" s="23"/>
      <c r="E295" s="11"/>
      <c r="F295" s="11"/>
      <c r="G295" s="11"/>
      <c r="H295" s="11"/>
      <c r="I295" s="11"/>
      <c r="J295" s="16" t="s">
        <v>263</v>
      </c>
      <c r="K295" s="20">
        <v>1</v>
      </c>
      <c r="L295" s="10">
        <f>M260+M266+M271+M281+M287+M293</f>
        <v>14650.91</v>
      </c>
      <c r="M295" s="10">
        <f>ROUND(L295*K295,2)</f>
        <v>14650.91</v>
      </c>
    </row>
    <row r="296" spans="1:13" ht="0.95" customHeight="1" x14ac:dyDescent="0.25">
      <c r="A296" s="19"/>
      <c r="B296" s="19"/>
      <c r="C296" s="19"/>
      <c r="D296" s="27"/>
      <c r="E296" s="19"/>
      <c r="F296" s="19"/>
      <c r="G296" s="19"/>
      <c r="H296" s="19"/>
      <c r="I296" s="19"/>
      <c r="J296" s="19"/>
      <c r="K296" s="19"/>
      <c r="L296" s="19"/>
      <c r="M296" s="19"/>
    </row>
    <row r="297" spans="1:13" x14ac:dyDescent="0.25">
      <c r="A297" s="7" t="s">
        <v>264</v>
      </c>
      <c r="B297" s="7" t="s">
        <v>17</v>
      </c>
      <c r="C297" s="7" t="s">
        <v>18</v>
      </c>
      <c r="D297" s="25" t="s">
        <v>265</v>
      </c>
      <c r="E297" s="8"/>
      <c r="F297" s="8"/>
      <c r="G297" s="8"/>
      <c r="H297" s="8"/>
      <c r="I297" s="8"/>
      <c r="J297" s="8"/>
      <c r="K297" s="9">
        <f>K445</f>
        <v>1</v>
      </c>
      <c r="L297" s="10">
        <f>L445</f>
        <v>24935.269999999997</v>
      </c>
      <c r="M297" s="10">
        <f>M445</f>
        <v>24935.27</v>
      </c>
    </row>
    <row r="298" spans="1:13" x14ac:dyDescent="0.25">
      <c r="A298" s="11"/>
      <c r="B298" s="11"/>
      <c r="C298" s="11"/>
      <c r="D298" s="23"/>
      <c r="E298" s="11"/>
      <c r="F298" s="11"/>
      <c r="G298" s="11"/>
      <c r="H298" s="11"/>
      <c r="I298" s="11"/>
      <c r="J298" s="11"/>
      <c r="K298" s="11"/>
      <c r="L298" s="11"/>
      <c r="M298" s="11"/>
    </row>
    <row r="299" spans="1:13" x14ac:dyDescent="0.25">
      <c r="A299" s="21" t="s">
        <v>266</v>
      </c>
      <c r="B299" s="21" t="s">
        <v>17</v>
      </c>
      <c r="C299" s="21" t="s">
        <v>18</v>
      </c>
      <c r="D299" s="28" t="s">
        <v>267</v>
      </c>
      <c r="E299" s="22"/>
      <c r="F299" s="22"/>
      <c r="G299" s="22"/>
      <c r="H299" s="22"/>
      <c r="I299" s="22"/>
      <c r="J299" s="22"/>
      <c r="K299" s="17">
        <f>K333</f>
        <v>1</v>
      </c>
      <c r="L299" s="10">
        <f>L333</f>
        <v>3194.08</v>
      </c>
      <c r="M299" s="10">
        <f>M333</f>
        <v>3194.08</v>
      </c>
    </row>
    <row r="300" spans="1:13" x14ac:dyDescent="0.25">
      <c r="A300" s="11"/>
      <c r="B300" s="11"/>
      <c r="C300" s="11"/>
      <c r="D300" s="23"/>
      <c r="E300" s="11"/>
      <c r="F300" s="11"/>
      <c r="G300" s="11"/>
      <c r="H300" s="11"/>
      <c r="I300" s="11"/>
      <c r="J300" s="11"/>
      <c r="K300" s="11"/>
      <c r="L300" s="11"/>
      <c r="M300" s="11"/>
    </row>
    <row r="301" spans="1:13" ht="22.5" x14ac:dyDescent="0.25">
      <c r="A301" s="12" t="s">
        <v>268</v>
      </c>
      <c r="B301" s="12" t="s">
        <v>21</v>
      </c>
      <c r="C301" s="12" t="s">
        <v>28</v>
      </c>
      <c r="D301" s="26" t="s">
        <v>269</v>
      </c>
      <c r="E301" s="11"/>
      <c r="F301" s="11"/>
      <c r="G301" s="11"/>
      <c r="H301" s="11"/>
      <c r="I301" s="11"/>
      <c r="J301" s="11"/>
      <c r="K301" s="13">
        <f>K304</f>
        <v>1</v>
      </c>
      <c r="L301" s="14">
        <f>L304</f>
        <v>550.30999999999995</v>
      </c>
      <c r="M301" s="14">
        <f>M304</f>
        <v>550.30999999999995</v>
      </c>
    </row>
    <row r="302" spans="1:13" ht="135" x14ac:dyDescent="0.25">
      <c r="A302" s="11"/>
      <c r="B302" s="11"/>
      <c r="C302" s="11"/>
      <c r="D302" s="23" t="s">
        <v>270</v>
      </c>
      <c r="E302" s="11"/>
      <c r="F302" s="11"/>
      <c r="G302" s="11"/>
      <c r="H302" s="11"/>
      <c r="I302" s="11"/>
      <c r="J302" s="11"/>
      <c r="K302" s="11"/>
      <c r="L302" s="11"/>
      <c r="M302" s="11"/>
    </row>
    <row r="303" spans="1:13" x14ac:dyDescent="0.25">
      <c r="A303" s="11"/>
      <c r="B303" s="11"/>
      <c r="C303" s="11"/>
      <c r="D303" s="23"/>
      <c r="E303" s="12" t="s">
        <v>271</v>
      </c>
      <c r="F303" s="11">
        <v>1</v>
      </c>
      <c r="G303" s="15">
        <v>0</v>
      </c>
      <c r="H303" s="15">
        <v>0</v>
      </c>
      <c r="I303" s="15">
        <v>0</v>
      </c>
      <c r="J303" s="13">
        <f>F303*(G303+ (G303= 0))*(H303+ (H303= 0))*(I303+ (I303= 0))</f>
        <v>1</v>
      </c>
      <c r="K303" s="11"/>
      <c r="L303" s="11"/>
      <c r="M303" s="11"/>
    </row>
    <row r="304" spans="1:13" x14ac:dyDescent="0.25">
      <c r="A304" s="11"/>
      <c r="B304" s="11"/>
      <c r="C304" s="11"/>
      <c r="D304" s="23"/>
      <c r="E304" s="11"/>
      <c r="F304" s="11"/>
      <c r="G304" s="11"/>
      <c r="H304" s="11"/>
      <c r="I304" s="11"/>
      <c r="J304" s="16" t="s">
        <v>272</v>
      </c>
      <c r="K304" s="17">
        <f>SUM(J303:J303)</f>
        <v>1</v>
      </c>
      <c r="L304" s="18">
        <v>550.30999999999995</v>
      </c>
      <c r="M304" s="10">
        <f>ROUND(L304*K304,2)</f>
        <v>550.30999999999995</v>
      </c>
    </row>
    <row r="305" spans="1:13" ht="0.95" customHeight="1" x14ac:dyDescent="0.25">
      <c r="A305" s="19"/>
      <c r="B305" s="19"/>
      <c r="C305" s="19"/>
      <c r="D305" s="27"/>
      <c r="E305" s="19"/>
      <c r="F305" s="19"/>
      <c r="G305" s="19"/>
      <c r="H305" s="19"/>
      <c r="I305" s="19"/>
      <c r="J305" s="19"/>
      <c r="K305" s="19"/>
      <c r="L305" s="19"/>
      <c r="M305" s="19"/>
    </row>
    <row r="306" spans="1:13" ht="22.5" x14ac:dyDescent="0.25">
      <c r="A306" s="12" t="s">
        <v>273</v>
      </c>
      <c r="B306" s="12" t="s">
        <v>21</v>
      </c>
      <c r="C306" s="12" t="s">
        <v>28</v>
      </c>
      <c r="D306" s="26" t="s">
        <v>274</v>
      </c>
      <c r="E306" s="11"/>
      <c r="F306" s="11"/>
      <c r="G306" s="11"/>
      <c r="H306" s="11"/>
      <c r="I306" s="11"/>
      <c r="J306" s="11"/>
      <c r="K306" s="13">
        <f>K309</f>
        <v>1</v>
      </c>
      <c r="L306" s="14">
        <f>L309</f>
        <v>194.66</v>
      </c>
      <c r="M306" s="14">
        <f>M309</f>
        <v>194.66</v>
      </c>
    </row>
    <row r="307" spans="1:13" ht="56.25" x14ac:dyDescent="0.25">
      <c r="A307" s="11"/>
      <c r="B307" s="11"/>
      <c r="C307" s="11"/>
      <c r="D307" s="23" t="s">
        <v>275</v>
      </c>
      <c r="E307" s="11"/>
      <c r="F307" s="11"/>
      <c r="G307" s="11"/>
      <c r="H307" s="11"/>
      <c r="I307" s="11"/>
      <c r="J307" s="11"/>
      <c r="K307" s="11"/>
      <c r="L307" s="11"/>
      <c r="M307" s="11"/>
    </row>
    <row r="308" spans="1:13" x14ac:dyDescent="0.25">
      <c r="A308" s="11"/>
      <c r="B308" s="11"/>
      <c r="C308" s="11"/>
      <c r="D308" s="23"/>
      <c r="E308" s="12" t="s">
        <v>271</v>
      </c>
      <c r="F308" s="11">
        <v>1</v>
      </c>
      <c r="G308" s="15">
        <v>0</v>
      </c>
      <c r="H308" s="15">
        <v>0</v>
      </c>
      <c r="I308" s="15">
        <v>0</v>
      </c>
      <c r="J308" s="13">
        <f>F308*(G308+ (G308= 0))*(H308+ (H308= 0))*(I308+ (I308= 0))</f>
        <v>1</v>
      </c>
      <c r="K308" s="11"/>
      <c r="L308" s="11"/>
      <c r="M308" s="11"/>
    </row>
    <row r="309" spans="1:13" x14ac:dyDescent="0.25">
      <c r="A309" s="11"/>
      <c r="B309" s="11"/>
      <c r="C309" s="11"/>
      <c r="D309" s="23"/>
      <c r="E309" s="11"/>
      <c r="F309" s="11"/>
      <c r="G309" s="11"/>
      <c r="H309" s="11"/>
      <c r="I309" s="11"/>
      <c r="J309" s="16" t="s">
        <v>276</v>
      </c>
      <c r="K309" s="17">
        <f>SUM(J308:J308)</f>
        <v>1</v>
      </c>
      <c r="L309" s="18">
        <v>194.66</v>
      </c>
      <c r="M309" s="10">
        <f>ROUND(L309*K309,2)</f>
        <v>194.66</v>
      </c>
    </row>
    <row r="310" spans="1:13" ht="0.95" customHeight="1" x14ac:dyDescent="0.25">
      <c r="A310" s="19"/>
      <c r="B310" s="19"/>
      <c r="C310" s="19"/>
      <c r="D310" s="27"/>
      <c r="E310" s="19"/>
      <c r="F310" s="19"/>
      <c r="G310" s="19"/>
      <c r="H310" s="19"/>
      <c r="I310" s="19"/>
      <c r="J310" s="19"/>
      <c r="K310" s="19"/>
      <c r="L310" s="19"/>
      <c r="M310" s="19"/>
    </row>
    <row r="311" spans="1:13" ht="22.5" x14ac:dyDescent="0.25">
      <c r="A311" s="12" t="s">
        <v>277</v>
      </c>
      <c r="B311" s="12" t="s">
        <v>21</v>
      </c>
      <c r="C311" s="12" t="s">
        <v>22</v>
      </c>
      <c r="D311" s="26" t="s">
        <v>278</v>
      </c>
      <c r="E311" s="11"/>
      <c r="F311" s="11"/>
      <c r="G311" s="11"/>
      <c r="H311" s="11"/>
      <c r="I311" s="11"/>
      <c r="J311" s="11"/>
      <c r="K311" s="13">
        <f>K314</f>
        <v>85</v>
      </c>
      <c r="L311" s="14">
        <f>L314</f>
        <v>16.489999999999998</v>
      </c>
      <c r="M311" s="14">
        <f>M314</f>
        <v>1401.65</v>
      </c>
    </row>
    <row r="312" spans="1:13" ht="78.75" x14ac:dyDescent="0.25">
      <c r="A312" s="11"/>
      <c r="B312" s="11"/>
      <c r="C312" s="11"/>
      <c r="D312" s="23" t="s">
        <v>279</v>
      </c>
      <c r="E312" s="11"/>
      <c r="F312" s="11"/>
      <c r="G312" s="11"/>
      <c r="H312" s="11"/>
      <c r="I312" s="11"/>
      <c r="J312" s="11"/>
      <c r="K312" s="11"/>
      <c r="L312" s="11"/>
      <c r="M312" s="11"/>
    </row>
    <row r="313" spans="1:13" x14ac:dyDescent="0.25">
      <c r="A313" s="11"/>
      <c r="B313" s="11"/>
      <c r="C313" s="11"/>
      <c r="D313" s="23"/>
      <c r="E313" s="12" t="s">
        <v>280</v>
      </c>
      <c r="F313" s="11">
        <v>1</v>
      </c>
      <c r="G313" s="15">
        <v>85</v>
      </c>
      <c r="H313" s="15">
        <v>0</v>
      </c>
      <c r="I313" s="15">
        <v>0</v>
      </c>
      <c r="J313" s="13">
        <f>F313*(G313+ (G313= 0))*(H313+ (H313= 0))*(I313+ (I313= 0))</f>
        <v>85</v>
      </c>
      <c r="K313" s="11"/>
      <c r="L313" s="11"/>
      <c r="M313" s="11"/>
    </row>
    <row r="314" spans="1:13" x14ac:dyDescent="0.25">
      <c r="A314" s="11"/>
      <c r="B314" s="11"/>
      <c r="C314" s="11"/>
      <c r="D314" s="23"/>
      <c r="E314" s="11"/>
      <c r="F314" s="11"/>
      <c r="G314" s="11"/>
      <c r="H314" s="11"/>
      <c r="I314" s="11"/>
      <c r="J314" s="16" t="s">
        <v>281</v>
      </c>
      <c r="K314" s="17">
        <f>SUM(J313:J313)</f>
        <v>85</v>
      </c>
      <c r="L314" s="18">
        <v>16.489999999999998</v>
      </c>
      <c r="M314" s="10">
        <f>ROUND(L314*K314,2)</f>
        <v>1401.65</v>
      </c>
    </row>
    <row r="315" spans="1:13" ht="0.95" customHeight="1" x14ac:dyDescent="0.25">
      <c r="A315" s="19"/>
      <c r="B315" s="19"/>
      <c r="C315" s="19"/>
      <c r="D315" s="27"/>
      <c r="E315" s="19"/>
      <c r="F315" s="19"/>
      <c r="G315" s="19"/>
      <c r="H315" s="19"/>
      <c r="I315" s="19"/>
      <c r="J315" s="19"/>
      <c r="K315" s="19"/>
      <c r="L315" s="19"/>
      <c r="M315" s="19"/>
    </row>
    <row r="316" spans="1:13" ht="22.5" x14ac:dyDescent="0.25">
      <c r="A316" s="12" t="s">
        <v>282</v>
      </c>
      <c r="B316" s="12" t="s">
        <v>21</v>
      </c>
      <c r="C316" s="12" t="s">
        <v>22</v>
      </c>
      <c r="D316" s="26" t="s">
        <v>283</v>
      </c>
      <c r="E316" s="11"/>
      <c r="F316" s="11"/>
      <c r="G316" s="11"/>
      <c r="H316" s="11"/>
      <c r="I316" s="11"/>
      <c r="J316" s="11"/>
      <c r="K316" s="13">
        <f>K320</f>
        <v>65.400000000000006</v>
      </c>
      <c r="L316" s="14">
        <f>L320</f>
        <v>11.08</v>
      </c>
      <c r="M316" s="14">
        <f>M320</f>
        <v>724.63</v>
      </c>
    </row>
    <row r="317" spans="1:13" ht="101.25" x14ac:dyDescent="0.25">
      <c r="A317" s="11"/>
      <c r="B317" s="11"/>
      <c r="C317" s="11"/>
      <c r="D317" s="23" t="s">
        <v>284</v>
      </c>
      <c r="E317" s="11"/>
      <c r="F317" s="11"/>
      <c r="G317" s="11"/>
      <c r="H317" s="11"/>
      <c r="I317" s="11"/>
      <c r="J317" s="11"/>
      <c r="K317" s="11"/>
      <c r="L317" s="11"/>
      <c r="M317" s="11"/>
    </row>
    <row r="318" spans="1:13" x14ac:dyDescent="0.25">
      <c r="A318" s="11"/>
      <c r="B318" s="11"/>
      <c r="C318" s="11"/>
      <c r="D318" s="23"/>
      <c r="E318" s="12" t="s">
        <v>285</v>
      </c>
      <c r="F318" s="11">
        <v>1</v>
      </c>
      <c r="G318" s="15">
        <v>85</v>
      </c>
      <c r="H318" s="15">
        <v>0</v>
      </c>
      <c r="I318" s="15">
        <v>0</v>
      </c>
      <c r="J318" s="13">
        <f>F318*(G318+ (G318= 0))*(H318+ (H318= 0))*(I318+ (I318= 0))</f>
        <v>85</v>
      </c>
      <c r="K318" s="11"/>
      <c r="L318" s="11"/>
      <c r="M318" s="11"/>
    </row>
    <row r="319" spans="1:13" x14ac:dyDescent="0.25">
      <c r="A319" s="11"/>
      <c r="B319" s="11"/>
      <c r="C319" s="11"/>
      <c r="D319" s="23"/>
      <c r="E319" s="12" t="s">
        <v>286</v>
      </c>
      <c r="F319" s="11">
        <v>-1</v>
      </c>
      <c r="G319" s="15">
        <v>19.600000000000001</v>
      </c>
      <c r="H319" s="15">
        <v>0</v>
      </c>
      <c r="I319" s="15">
        <v>0</v>
      </c>
      <c r="J319" s="13">
        <f>F319*(G319+ (G319= 0))*(H319+ (H319= 0))*(I319+ (I319= 0))</f>
        <v>-19.600000000000001</v>
      </c>
      <c r="K319" s="11"/>
      <c r="L319" s="11"/>
      <c r="M319" s="11"/>
    </row>
    <row r="320" spans="1:13" x14ac:dyDescent="0.25">
      <c r="A320" s="11"/>
      <c r="B320" s="11"/>
      <c r="C320" s="11"/>
      <c r="D320" s="23"/>
      <c r="E320" s="11"/>
      <c r="F320" s="11"/>
      <c r="G320" s="11"/>
      <c r="H320" s="11"/>
      <c r="I320" s="11"/>
      <c r="J320" s="16" t="s">
        <v>287</v>
      </c>
      <c r="K320" s="17">
        <f>SUM(J318:J319)</f>
        <v>65.400000000000006</v>
      </c>
      <c r="L320" s="18">
        <v>11.08</v>
      </c>
      <c r="M320" s="10">
        <f>ROUND(L320*K320,2)</f>
        <v>724.63</v>
      </c>
    </row>
    <row r="321" spans="1:13" ht="0.95" customHeight="1" x14ac:dyDescent="0.25">
      <c r="A321" s="19"/>
      <c r="B321" s="19"/>
      <c r="C321" s="19"/>
      <c r="D321" s="27"/>
      <c r="E321" s="19"/>
      <c r="F321" s="19"/>
      <c r="G321" s="19"/>
      <c r="H321" s="19"/>
      <c r="I321" s="19"/>
      <c r="J321" s="19"/>
      <c r="K321" s="19"/>
      <c r="L321" s="19"/>
      <c r="M321" s="19"/>
    </row>
    <row r="322" spans="1:13" ht="22.5" x14ac:dyDescent="0.25">
      <c r="A322" s="12" t="s">
        <v>288</v>
      </c>
      <c r="B322" s="12" t="s">
        <v>21</v>
      </c>
      <c r="C322" s="12" t="s">
        <v>22</v>
      </c>
      <c r="D322" s="26" t="s">
        <v>289</v>
      </c>
      <c r="E322" s="11"/>
      <c r="F322" s="11"/>
      <c r="G322" s="11"/>
      <c r="H322" s="11"/>
      <c r="I322" s="11"/>
      <c r="J322" s="11"/>
      <c r="K322" s="13">
        <f>K326</f>
        <v>19.600000000000001</v>
      </c>
      <c r="L322" s="14">
        <f>L326</f>
        <v>2.46</v>
      </c>
      <c r="M322" s="14">
        <f>M326</f>
        <v>48.22</v>
      </c>
    </row>
    <row r="323" spans="1:13" ht="67.5" x14ac:dyDescent="0.25">
      <c r="A323" s="11"/>
      <c r="B323" s="11"/>
      <c r="C323" s="11"/>
      <c r="D323" s="23" t="s">
        <v>290</v>
      </c>
      <c r="E323" s="11"/>
      <c r="F323" s="11"/>
      <c r="G323" s="11"/>
      <c r="H323" s="11"/>
      <c r="I323" s="11"/>
      <c r="J323" s="11"/>
      <c r="K323" s="11"/>
      <c r="L323" s="11"/>
      <c r="M323" s="11"/>
    </row>
    <row r="324" spans="1:13" ht="409.5" x14ac:dyDescent="0.25">
      <c r="A324" s="11"/>
      <c r="B324" s="11"/>
      <c r="C324" s="11"/>
      <c r="D324" s="23" t="s">
        <v>291</v>
      </c>
      <c r="E324" s="11"/>
      <c r="F324" s="11"/>
      <c r="G324" s="11"/>
      <c r="H324" s="11"/>
      <c r="I324" s="11"/>
      <c r="J324" s="11"/>
      <c r="K324" s="11"/>
      <c r="L324" s="11"/>
      <c r="M324" s="11"/>
    </row>
    <row r="325" spans="1:13" x14ac:dyDescent="0.25">
      <c r="A325" s="11"/>
      <c r="B325" s="11"/>
      <c r="C325" s="11"/>
      <c r="D325" s="23"/>
      <c r="E325" s="12" t="s">
        <v>292</v>
      </c>
      <c r="F325" s="11">
        <v>1</v>
      </c>
      <c r="G325" s="15">
        <v>19.600000000000001</v>
      </c>
      <c r="H325" s="15">
        <v>0</v>
      </c>
      <c r="I325" s="15">
        <v>0</v>
      </c>
      <c r="J325" s="13">
        <f>F325*(G325+ (G325= 0))*(H325+ (H325= 0))*(I325+ (I325= 0))</f>
        <v>19.600000000000001</v>
      </c>
      <c r="K325" s="11"/>
      <c r="L325" s="11"/>
      <c r="M325" s="11"/>
    </row>
    <row r="326" spans="1:13" x14ac:dyDescent="0.25">
      <c r="A326" s="11"/>
      <c r="B326" s="11"/>
      <c r="C326" s="11"/>
      <c r="D326" s="23"/>
      <c r="E326" s="11"/>
      <c r="F326" s="11"/>
      <c r="G326" s="11"/>
      <c r="H326" s="11"/>
      <c r="I326" s="11"/>
      <c r="J326" s="16" t="s">
        <v>293</v>
      </c>
      <c r="K326" s="17">
        <f>SUM(J325:J325)</f>
        <v>19.600000000000001</v>
      </c>
      <c r="L326" s="18">
        <v>2.46</v>
      </c>
      <c r="M326" s="10">
        <f>ROUND(L326*K326,2)</f>
        <v>48.22</v>
      </c>
    </row>
    <row r="327" spans="1:13" ht="0.95" customHeight="1" x14ac:dyDescent="0.25">
      <c r="A327" s="19"/>
      <c r="B327" s="19"/>
      <c r="C327" s="19"/>
      <c r="D327" s="27"/>
      <c r="E327" s="19"/>
      <c r="F327" s="19"/>
      <c r="G327" s="19"/>
      <c r="H327" s="19"/>
      <c r="I327" s="19"/>
      <c r="J327" s="19"/>
      <c r="K327" s="19"/>
      <c r="L327" s="19"/>
      <c r="M327" s="19"/>
    </row>
    <row r="328" spans="1:13" ht="22.5" x14ac:dyDescent="0.25">
      <c r="A328" s="12" t="s">
        <v>294</v>
      </c>
      <c r="B328" s="12" t="s">
        <v>21</v>
      </c>
      <c r="C328" s="12" t="s">
        <v>28</v>
      </c>
      <c r="D328" s="26" t="s">
        <v>295</v>
      </c>
      <c r="E328" s="11"/>
      <c r="F328" s="11"/>
      <c r="G328" s="11"/>
      <c r="H328" s="11"/>
      <c r="I328" s="11"/>
      <c r="J328" s="11"/>
      <c r="K328" s="13">
        <f>K331</f>
        <v>1</v>
      </c>
      <c r="L328" s="14">
        <f>L331</f>
        <v>274.61</v>
      </c>
      <c r="M328" s="14">
        <f>M331</f>
        <v>274.61</v>
      </c>
    </row>
    <row r="329" spans="1:13" ht="78.75" x14ac:dyDescent="0.25">
      <c r="A329" s="11"/>
      <c r="B329" s="11"/>
      <c r="C329" s="11"/>
      <c r="D329" s="23" t="s">
        <v>296</v>
      </c>
      <c r="E329" s="11"/>
      <c r="F329" s="11"/>
      <c r="G329" s="11"/>
      <c r="H329" s="11"/>
      <c r="I329" s="11"/>
      <c r="J329" s="11"/>
      <c r="K329" s="11"/>
      <c r="L329" s="11"/>
      <c r="M329" s="11"/>
    </row>
    <row r="330" spans="1:13" x14ac:dyDescent="0.25">
      <c r="A330" s="11"/>
      <c r="B330" s="11"/>
      <c r="C330" s="11"/>
      <c r="D330" s="23"/>
      <c r="E330" s="12" t="s">
        <v>297</v>
      </c>
      <c r="F330" s="11">
        <v>1</v>
      </c>
      <c r="G330" s="15">
        <v>0</v>
      </c>
      <c r="H330" s="15">
        <v>0</v>
      </c>
      <c r="I330" s="15">
        <v>0</v>
      </c>
      <c r="J330" s="13">
        <f>F330*(G330+ (G330= 0))*(H330+ (H330= 0))*(I330+ (I330= 0))</f>
        <v>1</v>
      </c>
      <c r="K330" s="11"/>
      <c r="L330" s="11"/>
      <c r="M330" s="11"/>
    </row>
    <row r="331" spans="1:13" x14ac:dyDescent="0.25">
      <c r="A331" s="11"/>
      <c r="B331" s="11"/>
      <c r="C331" s="11"/>
      <c r="D331" s="23"/>
      <c r="E331" s="11"/>
      <c r="F331" s="11"/>
      <c r="G331" s="11"/>
      <c r="H331" s="11"/>
      <c r="I331" s="11"/>
      <c r="J331" s="16" t="s">
        <v>298</v>
      </c>
      <c r="K331" s="17">
        <f>SUM(J330:J330)</f>
        <v>1</v>
      </c>
      <c r="L331" s="18">
        <v>274.61</v>
      </c>
      <c r="M331" s="10">
        <f>ROUND(L331*K331,2)</f>
        <v>274.61</v>
      </c>
    </row>
    <row r="332" spans="1:13" ht="0.95" customHeight="1" x14ac:dyDescent="0.25">
      <c r="A332" s="19"/>
      <c r="B332" s="19"/>
      <c r="C332" s="19"/>
      <c r="D332" s="27"/>
      <c r="E332" s="19"/>
      <c r="F332" s="19"/>
      <c r="G332" s="19"/>
      <c r="H332" s="19"/>
      <c r="I332" s="19"/>
      <c r="J332" s="19"/>
      <c r="K332" s="19"/>
      <c r="L332" s="19"/>
      <c r="M332" s="19"/>
    </row>
    <row r="333" spans="1:13" x14ac:dyDescent="0.25">
      <c r="A333" s="11"/>
      <c r="B333" s="11"/>
      <c r="C333" s="11"/>
      <c r="D333" s="23"/>
      <c r="E333" s="11"/>
      <c r="F333" s="11"/>
      <c r="G333" s="11"/>
      <c r="H333" s="11"/>
      <c r="I333" s="11"/>
      <c r="J333" s="16" t="s">
        <v>299</v>
      </c>
      <c r="K333" s="15">
        <v>1</v>
      </c>
      <c r="L333" s="10">
        <f>M304+M309+M314+M320+M326+M331</f>
        <v>3194.08</v>
      </c>
      <c r="M333" s="10">
        <f>ROUND(L333*K333,2)</f>
        <v>3194.08</v>
      </c>
    </row>
    <row r="334" spans="1:13" ht="0.95" customHeight="1" x14ac:dyDescent="0.25">
      <c r="A334" s="19"/>
      <c r="B334" s="19"/>
      <c r="C334" s="19"/>
      <c r="D334" s="27"/>
      <c r="E334" s="19"/>
      <c r="F334" s="19"/>
      <c r="G334" s="19"/>
      <c r="H334" s="19"/>
      <c r="I334" s="19"/>
      <c r="J334" s="19"/>
      <c r="K334" s="19"/>
      <c r="L334" s="19"/>
      <c r="M334" s="19"/>
    </row>
    <row r="335" spans="1:13" x14ac:dyDescent="0.25">
      <c r="A335" s="21" t="s">
        <v>300</v>
      </c>
      <c r="B335" s="21" t="s">
        <v>17</v>
      </c>
      <c r="C335" s="21" t="s">
        <v>18</v>
      </c>
      <c r="D335" s="28" t="s">
        <v>301</v>
      </c>
      <c r="E335" s="22"/>
      <c r="F335" s="22"/>
      <c r="G335" s="22"/>
      <c r="H335" s="22"/>
      <c r="I335" s="22"/>
      <c r="J335" s="22"/>
      <c r="K335" s="17">
        <f>K360</f>
        <v>1</v>
      </c>
      <c r="L335" s="10">
        <f>L360</f>
        <v>5548.07</v>
      </c>
      <c r="M335" s="10">
        <f>M360</f>
        <v>5548.07</v>
      </c>
    </row>
    <row r="336" spans="1:13" x14ac:dyDescent="0.25">
      <c r="A336" s="11"/>
      <c r="B336" s="11"/>
      <c r="C336" s="11"/>
      <c r="D336" s="23"/>
      <c r="E336" s="11"/>
      <c r="F336" s="11"/>
      <c r="G336" s="11"/>
      <c r="H336" s="11"/>
      <c r="I336" s="11"/>
      <c r="J336" s="11"/>
      <c r="K336" s="11"/>
      <c r="L336" s="11"/>
      <c r="M336" s="11"/>
    </row>
    <row r="337" spans="1:13" ht="22.5" x14ac:dyDescent="0.25">
      <c r="A337" s="12" t="s">
        <v>282</v>
      </c>
      <c r="B337" s="12" t="s">
        <v>21</v>
      </c>
      <c r="C337" s="12" t="s">
        <v>22</v>
      </c>
      <c r="D337" s="26" t="s">
        <v>283</v>
      </c>
      <c r="E337" s="11"/>
      <c r="F337" s="11"/>
      <c r="G337" s="11"/>
      <c r="H337" s="11"/>
      <c r="I337" s="11"/>
      <c r="J337" s="11"/>
      <c r="K337" s="13">
        <f>K341</f>
        <v>55.4</v>
      </c>
      <c r="L337" s="14">
        <f>L341</f>
        <v>11.08</v>
      </c>
      <c r="M337" s="14">
        <f>M341</f>
        <v>613.83000000000004</v>
      </c>
    </row>
    <row r="338" spans="1:13" ht="101.25" x14ac:dyDescent="0.25">
      <c r="A338" s="11"/>
      <c r="B338" s="11"/>
      <c r="C338" s="11"/>
      <c r="D338" s="23" t="s">
        <v>284</v>
      </c>
      <c r="E338" s="11"/>
      <c r="F338" s="11"/>
      <c r="G338" s="11"/>
      <c r="H338" s="11"/>
      <c r="I338" s="11"/>
      <c r="J338" s="11"/>
      <c r="K338" s="11"/>
      <c r="L338" s="11"/>
      <c r="M338" s="11"/>
    </row>
    <row r="339" spans="1:13" x14ac:dyDescent="0.25">
      <c r="A339" s="11"/>
      <c r="B339" s="11"/>
      <c r="C339" s="11"/>
      <c r="D339" s="23"/>
      <c r="E339" s="12" t="s">
        <v>302</v>
      </c>
      <c r="F339" s="11">
        <v>1</v>
      </c>
      <c r="G339" s="15">
        <v>75</v>
      </c>
      <c r="H339" s="15">
        <v>0</v>
      </c>
      <c r="I339" s="15">
        <v>0</v>
      </c>
      <c r="J339" s="13">
        <f>F339*(G339+ (G339= 0))*(H339+ (H339= 0))*(I339+ (I339= 0))</f>
        <v>75</v>
      </c>
      <c r="K339" s="11"/>
      <c r="L339" s="11"/>
      <c r="M339" s="11"/>
    </row>
    <row r="340" spans="1:13" x14ac:dyDescent="0.25">
      <c r="A340" s="11"/>
      <c r="B340" s="11"/>
      <c r="C340" s="11"/>
      <c r="D340" s="23"/>
      <c r="E340" s="12" t="s">
        <v>303</v>
      </c>
      <c r="F340" s="11">
        <v>-1</v>
      </c>
      <c r="G340" s="15">
        <v>19.600000000000001</v>
      </c>
      <c r="H340" s="15">
        <v>0</v>
      </c>
      <c r="I340" s="15">
        <v>0</v>
      </c>
      <c r="J340" s="13">
        <f>F340*(G340+ (G340= 0))*(H340+ (H340= 0))*(I340+ (I340= 0))</f>
        <v>-19.600000000000001</v>
      </c>
      <c r="K340" s="11"/>
      <c r="L340" s="11"/>
      <c r="M340" s="11"/>
    </row>
    <row r="341" spans="1:13" x14ac:dyDescent="0.25">
      <c r="A341" s="11"/>
      <c r="B341" s="11"/>
      <c r="C341" s="11"/>
      <c r="D341" s="23"/>
      <c r="E341" s="11"/>
      <c r="F341" s="11"/>
      <c r="G341" s="11"/>
      <c r="H341" s="11"/>
      <c r="I341" s="11"/>
      <c r="J341" s="16" t="s">
        <v>287</v>
      </c>
      <c r="K341" s="17">
        <f>SUM(J339:J340)</f>
        <v>55.4</v>
      </c>
      <c r="L341" s="18">
        <v>11.08</v>
      </c>
      <c r="M341" s="10">
        <f>ROUND(L341*K341,2)</f>
        <v>613.83000000000004</v>
      </c>
    </row>
    <row r="342" spans="1:13" ht="0.95" customHeight="1" x14ac:dyDescent="0.25">
      <c r="A342" s="19"/>
      <c r="B342" s="19"/>
      <c r="C342" s="19"/>
      <c r="D342" s="27"/>
      <c r="E342" s="19"/>
      <c r="F342" s="19"/>
      <c r="G342" s="19"/>
      <c r="H342" s="19"/>
      <c r="I342" s="19"/>
      <c r="J342" s="19"/>
      <c r="K342" s="19"/>
      <c r="L342" s="19"/>
      <c r="M342" s="19"/>
    </row>
    <row r="343" spans="1:13" ht="22.5" x14ac:dyDescent="0.25">
      <c r="A343" s="12" t="s">
        <v>288</v>
      </c>
      <c r="B343" s="12" t="s">
        <v>21</v>
      </c>
      <c r="C343" s="12" t="s">
        <v>22</v>
      </c>
      <c r="D343" s="26" t="s">
        <v>289</v>
      </c>
      <c r="E343" s="11"/>
      <c r="F343" s="11"/>
      <c r="G343" s="11"/>
      <c r="H343" s="11"/>
      <c r="I343" s="11"/>
      <c r="J343" s="11"/>
      <c r="K343" s="13">
        <f>K347</f>
        <v>19.600000000000001</v>
      </c>
      <c r="L343" s="14">
        <f>L347</f>
        <v>2.46</v>
      </c>
      <c r="M343" s="14">
        <f>M347</f>
        <v>48.22</v>
      </c>
    </row>
    <row r="344" spans="1:13" ht="67.5" x14ac:dyDescent="0.25">
      <c r="A344" s="11"/>
      <c r="B344" s="11"/>
      <c r="C344" s="11"/>
      <c r="D344" s="23" t="s">
        <v>290</v>
      </c>
      <c r="E344" s="11"/>
      <c r="F344" s="11"/>
      <c r="G344" s="11"/>
      <c r="H344" s="11"/>
      <c r="I344" s="11"/>
      <c r="J344" s="11"/>
      <c r="K344" s="11"/>
      <c r="L344" s="11"/>
      <c r="M344" s="11"/>
    </row>
    <row r="345" spans="1:13" ht="409.5" x14ac:dyDescent="0.25">
      <c r="A345" s="11"/>
      <c r="B345" s="11"/>
      <c r="C345" s="11"/>
      <c r="D345" s="23" t="s">
        <v>291</v>
      </c>
      <c r="E345" s="11"/>
      <c r="F345" s="11"/>
      <c r="G345" s="11"/>
      <c r="H345" s="11"/>
      <c r="I345" s="11"/>
      <c r="J345" s="11"/>
      <c r="K345" s="11"/>
      <c r="L345" s="11"/>
      <c r="M345" s="11"/>
    </row>
    <row r="346" spans="1:13" x14ac:dyDescent="0.25">
      <c r="A346" s="11"/>
      <c r="B346" s="11"/>
      <c r="C346" s="11"/>
      <c r="D346" s="23"/>
      <c r="E346" s="12" t="s">
        <v>292</v>
      </c>
      <c r="F346" s="11">
        <v>1</v>
      </c>
      <c r="G346" s="15">
        <v>19.600000000000001</v>
      </c>
      <c r="H346" s="15">
        <v>0</v>
      </c>
      <c r="I346" s="15">
        <v>0</v>
      </c>
      <c r="J346" s="13">
        <f>F346*(G346+ (G346= 0))*(H346+ (H346= 0))*(I346+ (I346= 0))</f>
        <v>19.600000000000001</v>
      </c>
      <c r="K346" s="11"/>
      <c r="L346" s="11"/>
      <c r="M346" s="11"/>
    </row>
    <row r="347" spans="1:13" x14ac:dyDescent="0.25">
      <c r="A347" s="11"/>
      <c r="B347" s="11"/>
      <c r="C347" s="11"/>
      <c r="D347" s="23"/>
      <c r="E347" s="11"/>
      <c r="F347" s="11"/>
      <c r="G347" s="11"/>
      <c r="H347" s="11"/>
      <c r="I347" s="11"/>
      <c r="J347" s="16" t="s">
        <v>293</v>
      </c>
      <c r="K347" s="17">
        <f>SUM(J346:J346)</f>
        <v>19.600000000000001</v>
      </c>
      <c r="L347" s="18">
        <v>2.46</v>
      </c>
      <c r="M347" s="10">
        <f>ROUND(L347*K347,2)</f>
        <v>48.22</v>
      </c>
    </row>
    <row r="348" spans="1:13" ht="0.95" customHeight="1" x14ac:dyDescent="0.25">
      <c r="A348" s="19"/>
      <c r="B348" s="19"/>
      <c r="C348" s="19"/>
      <c r="D348" s="27"/>
      <c r="E348" s="19"/>
      <c r="F348" s="19"/>
      <c r="G348" s="19"/>
      <c r="H348" s="19"/>
      <c r="I348" s="19"/>
      <c r="J348" s="19"/>
      <c r="K348" s="19"/>
      <c r="L348" s="19"/>
      <c r="M348" s="19"/>
    </row>
    <row r="349" spans="1:13" ht="22.5" x14ac:dyDescent="0.25">
      <c r="A349" s="12" t="s">
        <v>304</v>
      </c>
      <c r="B349" s="12" t="s">
        <v>21</v>
      </c>
      <c r="C349" s="12" t="s">
        <v>28</v>
      </c>
      <c r="D349" s="26" t="s">
        <v>305</v>
      </c>
      <c r="E349" s="11"/>
      <c r="F349" s="11"/>
      <c r="G349" s="11"/>
      <c r="H349" s="11"/>
      <c r="I349" s="11"/>
      <c r="J349" s="11"/>
      <c r="K349" s="13">
        <f>K353</f>
        <v>2</v>
      </c>
      <c r="L349" s="14">
        <f>L353</f>
        <v>339.26</v>
      </c>
      <c r="M349" s="14">
        <f>M353</f>
        <v>678.52</v>
      </c>
    </row>
    <row r="350" spans="1:13" ht="56.25" x14ac:dyDescent="0.25">
      <c r="A350" s="11"/>
      <c r="B350" s="11"/>
      <c r="C350" s="11"/>
      <c r="D350" s="23" t="s">
        <v>306</v>
      </c>
      <c r="E350" s="11"/>
      <c r="F350" s="11"/>
      <c r="G350" s="11"/>
      <c r="H350" s="11"/>
      <c r="I350" s="11"/>
      <c r="J350" s="11"/>
      <c r="K350" s="11"/>
      <c r="L350" s="11"/>
      <c r="M350" s="11"/>
    </row>
    <row r="351" spans="1:13" ht="409.5" x14ac:dyDescent="0.25">
      <c r="A351" s="11"/>
      <c r="B351" s="11"/>
      <c r="C351" s="11"/>
      <c r="D351" s="23" t="s">
        <v>307</v>
      </c>
      <c r="E351" s="11"/>
      <c r="F351" s="11"/>
      <c r="G351" s="11"/>
      <c r="H351" s="11"/>
      <c r="I351" s="11"/>
      <c r="J351" s="11"/>
      <c r="K351" s="11"/>
      <c r="L351" s="11"/>
      <c r="M351" s="11"/>
    </row>
    <row r="352" spans="1:13" x14ac:dyDescent="0.25">
      <c r="A352" s="11"/>
      <c r="B352" s="11"/>
      <c r="C352" s="11"/>
      <c r="D352" s="23"/>
      <c r="E352" s="12" t="s">
        <v>308</v>
      </c>
      <c r="F352" s="11">
        <v>2</v>
      </c>
      <c r="G352" s="15">
        <v>0</v>
      </c>
      <c r="H352" s="15">
        <v>0</v>
      </c>
      <c r="I352" s="15">
        <v>0</v>
      </c>
      <c r="J352" s="13">
        <f>F352*(G352+ (G352= 0))*(H352+ (H352= 0))*(I352+ (I352= 0))</f>
        <v>2</v>
      </c>
      <c r="K352" s="11"/>
      <c r="L352" s="11"/>
      <c r="M352" s="11"/>
    </row>
    <row r="353" spans="1:13" x14ac:dyDescent="0.25">
      <c r="A353" s="11"/>
      <c r="B353" s="11"/>
      <c r="C353" s="11"/>
      <c r="D353" s="23"/>
      <c r="E353" s="11"/>
      <c r="F353" s="11"/>
      <c r="G353" s="11"/>
      <c r="H353" s="11"/>
      <c r="I353" s="11"/>
      <c r="J353" s="16" t="s">
        <v>309</v>
      </c>
      <c r="K353" s="17">
        <f>SUM(J352:J352)</f>
        <v>2</v>
      </c>
      <c r="L353" s="18">
        <v>339.26</v>
      </c>
      <c r="M353" s="10">
        <f>ROUND(L353*K353,2)</f>
        <v>678.52</v>
      </c>
    </row>
    <row r="354" spans="1:13" ht="0.95" customHeight="1" x14ac:dyDescent="0.25">
      <c r="A354" s="19"/>
      <c r="B354" s="19"/>
      <c r="C354" s="19"/>
      <c r="D354" s="27"/>
      <c r="E354" s="19"/>
      <c r="F354" s="19"/>
      <c r="G354" s="19"/>
      <c r="H354" s="19"/>
      <c r="I354" s="19"/>
      <c r="J354" s="19"/>
      <c r="K354" s="19"/>
      <c r="L354" s="19"/>
      <c r="M354" s="19"/>
    </row>
    <row r="355" spans="1:13" ht="22.5" x14ac:dyDescent="0.25">
      <c r="A355" s="12" t="s">
        <v>310</v>
      </c>
      <c r="B355" s="12" t="s">
        <v>21</v>
      </c>
      <c r="C355" s="12" t="s">
        <v>28</v>
      </c>
      <c r="D355" s="26" t="s">
        <v>311</v>
      </c>
      <c r="E355" s="11"/>
      <c r="F355" s="11"/>
      <c r="G355" s="11"/>
      <c r="H355" s="11"/>
      <c r="I355" s="11"/>
      <c r="J355" s="11"/>
      <c r="K355" s="13">
        <f>K358</f>
        <v>75</v>
      </c>
      <c r="L355" s="14">
        <f>L358</f>
        <v>56.1</v>
      </c>
      <c r="M355" s="14">
        <f>M358</f>
        <v>4207.5</v>
      </c>
    </row>
    <row r="356" spans="1:13" ht="67.5" x14ac:dyDescent="0.25">
      <c r="A356" s="11"/>
      <c r="B356" s="11"/>
      <c r="C356" s="11"/>
      <c r="D356" s="23" t="s">
        <v>312</v>
      </c>
      <c r="E356" s="11"/>
      <c r="F356" s="11"/>
      <c r="G356" s="11"/>
      <c r="H356" s="11"/>
      <c r="I356" s="11"/>
      <c r="J356" s="11"/>
      <c r="K356" s="11"/>
      <c r="L356" s="11"/>
      <c r="M356" s="11"/>
    </row>
    <row r="357" spans="1:13" x14ac:dyDescent="0.25">
      <c r="A357" s="11"/>
      <c r="B357" s="11"/>
      <c r="C357" s="11"/>
      <c r="D357" s="23"/>
      <c r="E357" s="12" t="s">
        <v>302</v>
      </c>
      <c r="F357" s="11">
        <v>1</v>
      </c>
      <c r="G357" s="15">
        <v>75</v>
      </c>
      <c r="H357" s="15">
        <v>0</v>
      </c>
      <c r="I357" s="15">
        <v>0</v>
      </c>
      <c r="J357" s="13">
        <f>F357*(G357+ (G357= 0))*(H357+ (H357= 0))*(I357+ (I357= 0))</f>
        <v>75</v>
      </c>
      <c r="K357" s="11"/>
      <c r="L357" s="11"/>
      <c r="M357" s="11"/>
    </row>
    <row r="358" spans="1:13" x14ac:dyDescent="0.25">
      <c r="A358" s="11"/>
      <c r="B358" s="11"/>
      <c r="C358" s="11"/>
      <c r="D358" s="23"/>
      <c r="E358" s="11"/>
      <c r="F358" s="11"/>
      <c r="G358" s="11"/>
      <c r="H358" s="11"/>
      <c r="I358" s="11"/>
      <c r="J358" s="16" t="s">
        <v>313</v>
      </c>
      <c r="K358" s="17">
        <f>SUM(J357:J357)</f>
        <v>75</v>
      </c>
      <c r="L358" s="18">
        <v>56.1</v>
      </c>
      <c r="M358" s="10">
        <f>ROUND(L358*K358,2)</f>
        <v>4207.5</v>
      </c>
    </row>
    <row r="359" spans="1:13" ht="0.95" customHeight="1" x14ac:dyDescent="0.25">
      <c r="A359" s="19"/>
      <c r="B359" s="19"/>
      <c r="C359" s="19"/>
      <c r="D359" s="27"/>
      <c r="E359" s="19"/>
      <c r="F359" s="19"/>
      <c r="G359" s="19"/>
      <c r="H359" s="19"/>
      <c r="I359" s="19"/>
      <c r="J359" s="19"/>
      <c r="K359" s="19"/>
      <c r="L359" s="19"/>
      <c r="M359" s="19"/>
    </row>
    <row r="360" spans="1:13" x14ac:dyDescent="0.25">
      <c r="A360" s="11"/>
      <c r="B360" s="11"/>
      <c r="C360" s="11"/>
      <c r="D360" s="23"/>
      <c r="E360" s="11"/>
      <c r="F360" s="11"/>
      <c r="G360" s="11"/>
      <c r="H360" s="11"/>
      <c r="I360" s="11"/>
      <c r="J360" s="16" t="s">
        <v>314</v>
      </c>
      <c r="K360" s="15">
        <v>1</v>
      </c>
      <c r="L360" s="10">
        <f>M341+M347+M353+M358</f>
        <v>5548.07</v>
      </c>
      <c r="M360" s="10">
        <f>ROUND(L360*K360,2)</f>
        <v>5548.07</v>
      </c>
    </row>
    <row r="361" spans="1:13" ht="0.95" customHeight="1" x14ac:dyDescent="0.25">
      <c r="A361" s="19"/>
      <c r="B361" s="19"/>
      <c r="C361" s="19"/>
      <c r="D361" s="27"/>
      <c r="E361" s="19"/>
      <c r="F361" s="19"/>
      <c r="G361" s="19"/>
      <c r="H361" s="19"/>
      <c r="I361" s="19"/>
      <c r="J361" s="19"/>
      <c r="K361" s="19"/>
      <c r="L361" s="19"/>
      <c r="M361" s="19"/>
    </row>
    <row r="362" spans="1:13" x14ac:dyDescent="0.25">
      <c r="A362" s="21" t="s">
        <v>315</v>
      </c>
      <c r="B362" s="21" t="s">
        <v>17</v>
      </c>
      <c r="C362" s="21" t="s">
        <v>18</v>
      </c>
      <c r="D362" s="28" t="s">
        <v>316</v>
      </c>
      <c r="E362" s="22"/>
      <c r="F362" s="22"/>
      <c r="G362" s="22"/>
      <c r="H362" s="22"/>
      <c r="I362" s="22"/>
      <c r="J362" s="22"/>
      <c r="K362" s="17">
        <f>K377</f>
        <v>1</v>
      </c>
      <c r="L362" s="10">
        <f>L377</f>
        <v>4166.79</v>
      </c>
      <c r="M362" s="10">
        <f>M377</f>
        <v>4166.79</v>
      </c>
    </row>
    <row r="363" spans="1:13" x14ac:dyDescent="0.25">
      <c r="A363" s="11"/>
      <c r="B363" s="11"/>
      <c r="C363" s="11"/>
      <c r="D363" s="23"/>
      <c r="E363" s="11"/>
      <c r="F363" s="11"/>
      <c r="G363" s="11"/>
      <c r="H363" s="11"/>
      <c r="I363" s="11"/>
      <c r="J363" s="11"/>
      <c r="K363" s="11"/>
      <c r="L363" s="11"/>
      <c r="M363" s="11"/>
    </row>
    <row r="364" spans="1:13" ht="33.75" x14ac:dyDescent="0.25">
      <c r="A364" s="12" t="s">
        <v>317</v>
      </c>
      <c r="B364" s="12" t="s">
        <v>21</v>
      </c>
      <c r="C364" s="12" t="s">
        <v>28</v>
      </c>
      <c r="D364" s="26" t="s">
        <v>318</v>
      </c>
      <c r="E364" s="11"/>
      <c r="F364" s="11"/>
      <c r="G364" s="11"/>
      <c r="H364" s="11"/>
      <c r="I364" s="11"/>
      <c r="J364" s="11"/>
      <c r="K364" s="13">
        <f>K368</f>
        <v>7</v>
      </c>
      <c r="L364" s="14">
        <f>L368</f>
        <v>428.25</v>
      </c>
      <c r="M364" s="14">
        <f>M368</f>
        <v>2997.75</v>
      </c>
    </row>
    <row r="365" spans="1:13" ht="90" x14ac:dyDescent="0.25">
      <c r="A365" s="11"/>
      <c r="B365" s="11"/>
      <c r="C365" s="11"/>
      <c r="D365" s="23" t="s">
        <v>319</v>
      </c>
      <c r="E365" s="11"/>
      <c r="F365" s="11"/>
      <c r="G365" s="11"/>
      <c r="H365" s="11"/>
      <c r="I365" s="11"/>
      <c r="J365" s="11"/>
      <c r="K365" s="11"/>
      <c r="L365" s="11"/>
      <c r="M365" s="11"/>
    </row>
    <row r="366" spans="1:13" x14ac:dyDescent="0.25">
      <c r="A366" s="11"/>
      <c r="B366" s="11"/>
      <c r="C366" s="11"/>
      <c r="D366" s="23"/>
      <c r="E366" s="12" t="s">
        <v>320</v>
      </c>
      <c r="F366" s="11">
        <v>1</v>
      </c>
      <c r="G366" s="15">
        <v>0</v>
      </c>
      <c r="H366" s="15">
        <v>0</v>
      </c>
      <c r="I366" s="15">
        <v>0</v>
      </c>
      <c r="J366" s="13">
        <f>F366*(G366+ (G366= 0))*(H366+ (H366= 0))*(I366+ (I366= 0))</f>
        <v>1</v>
      </c>
      <c r="K366" s="11"/>
      <c r="L366" s="11"/>
      <c r="M366" s="11"/>
    </row>
    <row r="367" spans="1:13" x14ac:dyDescent="0.25">
      <c r="A367" s="11"/>
      <c r="B367" s="11"/>
      <c r="C367" s="11"/>
      <c r="D367" s="23"/>
      <c r="E367" s="12" t="s">
        <v>321</v>
      </c>
      <c r="F367" s="11">
        <v>6</v>
      </c>
      <c r="G367" s="15">
        <v>0</v>
      </c>
      <c r="H367" s="15">
        <v>0</v>
      </c>
      <c r="I367" s="15">
        <v>0</v>
      </c>
      <c r="J367" s="13">
        <f>F367*(G367+ (G367= 0))*(H367+ (H367= 0))*(I367+ (I367= 0))</f>
        <v>6</v>
      </c>
      <c r="K367" s="11"/>
      <c r="L367" s="11"/>
      <c r="M367" s="11"/>
    </row>
    <row r="368" spans="1:13" x14ac:dyDescent="0.25">
      <c r="A368" s="11"/>
      <c r="B368" s="11"/>
      <c r="C368" s="11"/>
      <c r="D368" s="23"/>
      <c r="E368" s="11"/>
      <c r="F368" s="11"/>
      <c r="G368" s="11"/>
      <c r="H368" s="11"/>
      <c r="I368" s="11"/>
      <c r="J368" s="16" t="s">
        <v>322</v>
      </c>
      <c r="K368" s="17">
        <f>SUM(J366:J367)</f>
        <v>7</v>
      </c>
      <c r="L368" s="18">
        <v>428.25</v>
      </c>
      <c r="M368" s="10">
        <f>ROUND(L368*K368,2)</f>
        <v>2997.75</v>
      </c>
    </row>
    <row r="369" spans="1:13" ht="0.95" customHeight="1" x14ac:dyDescent="0.25">
      <c r="A369" s="19"/>
      <c r="B369" s="19"/>
      <c r="C369" s="19"/>
      <c r="D369" s="27"/>
      <c r="E369" s="19"/>
      <c r="F369" s="19"/>
      <c r="G369" s="19"/>
      <c r="H369" s="19"/>
      <c r="I369" s="19"/>
      <c r="J369" s="19"/>
      <c r="K369" s="19"/>
      <c r="L369" s="19"/>
      <c r="M369" s="19"/>
    </row>
    <row r="370" spans="1:13" ht="22.5" x14ac:dyDescent="0.25">
      <c r="A370" s="12" t="s">
        <v>323</v>
      </c>
      <c r="B370" s="12" t="s">
        <v>21</v>
      </c>
      <c r="C370" s="12" t="s">
        <v>22</v>
      </c>
      <c r="D370" s="26" t="s">
        <v>324</v>
      </c>
      <c r="E370" s="11"/>
      <c r="F370" s="11"/>
      <c r="G370" s="11"/>
      <c r="H370" s="11"/>
      <c r="I370" s="11"/>
      <c r="J370" s="11"/>
      <c r="K370" s="13">
        <f>K375</f>
        <v>63.5</v>
      </c>
      <c r="L370" s="14">
        <f>L375</f>
        <v>18.41</v>
      </c>
      <c r="M370" s="14">
        <f>M375</f>
        <v>1169.04</v>
      </c>
    </row>
    <row r="371" spans="1:13" ht="78.75" x14ac:dyDescent="0.25">
      <c r="A371" s="11"/>
      <c r="B371" s="11"/>
      <c r="C371" s="11"/>
      <c r="D371" s="23" t="s">
        <v>325</v>
      </c>
      <c r="E371" s="11"/>
      <c r="F371" s="11"/>
      <c r="G371" s="11"/>
      <c r="H371" s="11"/>
      <c r="I371" s="11"/>
      <c r="J371" s="11"/>
      <c r="K371" s="11"/>
      <c r="L371" s="11"/>
      <c r="M371" s="11"/>
    </row>
    <row r="372" spans="1:13" x14ac:dyDescent="0.25">
      <c r="A372" s="11"/>
      <c r="B372" s="11"/>
      <c r="C372" s="11"/>
      <c r="D372" s="23"/>
      <c r="E372" s="12" t="s">
        <v>326</v>
      </c>
      <c r="F372" s="11">
        <v>1</v>
      </c>
      <c r="G372" s="15">
        <v>20</v>
      </c>
      <c r="H372" s="15">
        <v>0</v>
      </c>
      <c r="I372" s="15">
        <v>0</v>
      </c>
      <c r="J372" s="13">
        <f>F372*(G372+ (G372= 0))*(H372+ (H372= 0))*(I372+ (I372= 0))</f>
        <v>20</v>
      </c>
      <c r="K372" s="11"/>
      <c r="L372" s="11"/>
      <c r="M372" s="11"/>
    </row>
    <row r="373" spans="1:13" x14ac:dyDescent="0.25">
      <c r="A373" s="11"/>
      <c r="B373" s="11"/>
      <c r="C373" s="11"/>
      <c r="D373" s="23"/>
      <c r="E373" s="12" t="s">
        <v>327</v>
      </c>
      <c r="F373" s="11">
        <v>1</v>
      </c>
      <c r="G373" s="15">
        <v>38.700000000000003</v>
      </c>
      <c r="H373" s="15">
        <v>0</v>
      </c>
      <c r="I373" s="15">
        <v>0</v>
      </c>
      <c r="J373" s="13">
        <f>F373*(G373+ (G373= 0))*(H373+ (H373= 0))*(I373+ (I373= 0))</f>
        <v>38.700000000000003</v>
      </c>
      <c r="K373" s="11"/>
      <c r="L373" s="11"/>
      <c r="M373" s="11"/>
    </row>
    <row r="374" spans="1:13" x14ac:dyDescent="0.25">
      <c r="A374" s="11"/>
      <c r="B374" s="11"/>
      <c r="C374" s="11"/>
      <c r="D374" s="23"/>
      <c r="E374" s="12" t="s">
        <v>18</v>
      </c>
      <c r="F374" s="11">
        <v>6</v>
      </c>
      <c r="G374" s="15">
        <v>0.8</v>
      </c>
      <c r="H374" s="15">
        <v>0</v>
      </c>
      <c r="I374" s="15">
        <v>0</v>
      </c>
      <c r="J374" s="13">
        <f>F374*(G374+ (G374= 0))*(H374+ (H374= 0))*(I374+ (I374= 0))</f>
        <v>4.8000000000000007</v>
      </c>
      <c r="K374" s="11"/>
      <c r="L374" s="11"/>
      <c r="M374" s="11"/>
    </row>
    <row r="375" spans="1:13" x14ac:dyDescent="0.25">
      <c r="A375" s="11"/>
      <c r="B375" s="11"/>
      <c r="C375" s="11"/>
      <c r="D375" s="23"/>
      <c r="E375" s="11"/>
      <c r="F375" s="11"/>
      <c r="G375" s="11"/>
      <c r="H375" s="11"/>
      <c r="I375" s="11"/>
      <c r="J375" s="16" t="s">
        <v>328</v>
      </c>
      <c r="K375" s="17">
        <f>SUM(J372:J374)</f>
        <v>63.5</v>
      </c>
      <c r="L375" s="18">
        <v>18.41</v>
      </c>
      <c r="M375" s="10">
        <f>ROUND(L375*K375,2)</f>
        <v>1169.04</v>
      </c>
    </row>
    <row r="376" spans="1:13" ht="0.95" customHeight="1" x14ac:dyDescent="0.25">
      <c r="A376" s="19"/>
      <c r="B376" s="19"/>
      <c r="C376" s="19"/>
      <c r="D376" s="27"/>
      <c r="E376" s="19"/>
      <c r="F376" s="19"/>
      <c r="G376" s="19"/>
      <c r="H376" s="19"/>
      <c r="I376" s="19"/>
      <c r="J376" s="19"/>
      <c r="K376" s="19"/>
      <c r="L376" s="19"/>
      <c r="M376" s="19"/>
    </row>
    <row r="377" spans="1:13" x14ac:dyDescent="0.25">
      <c r="A377" s="11"/>
      <c r="B377" s="11"/>
      <c r="C377" s="11"/>
      <c r="D377" s="23"/>
      <c r="E377" s="11"/>
      <c r="F377" s="11"/>
      <c r="G377" s="11"/>
      <c r="H377" s="11"/>
      <c r="I377" s="11"/>
      <c r="J377" s="16" t="s">
        <v>329</v>
      </c>
      <c r="K377" s="15">
        <v>1</v>
      </c>
      <c r="L377" s="10">
        <f>M368+M375</f>
        <v>4166.79</v>
      </c>
      <c r="M377" s="10">
        <f>ROUND(L377*K377,2)</f>
        <v>4166.79</v>
      </c>
    </row>
    <row r="378" spans="1:13" ht="0.95" customHeight="1" x14ac:dyDescent="0.25">
      <c r="A378" s="19"/>
      <c r="B378" s="19"/>
      <c r="C378" s="19"/>
      <c r="D378" s="27"/>
      <c r="E378" s="19"/>
      <c r="F378" s="19"/>
      <c r="G378" s="19"/>
      <c r="H378" s="19"/>
      <c r="I378" s="19"/>
      <c r="J378" s="19"/>
      <c r="K378" s="19"/>
      <c r="L378" s="19"/>
      <c r="M378" s="19"/>
    </row>
    <row r="379" spans="1:13" x14ac:dyDescent="0.25">
      <c r="A379" s="21" t="s">
        <v>330</v>
      </c>
      <c r="B379" s="21" t="s">
        <v>17</v>
      </c>
      <c r="C379" s="21" t="s">
        <v>18</v>
      </c>
      <c r="D379" s="28" t="s">
        <v>331</v>
      </c>
      <c r="E379" s="22"/>
      <c r="F379" s="22"/>
      <c r="G379" s="22"/>
      <c r="H379" s="22"/>
      <c r="I379" s="22"/>
      <c r="J379" s="22"/>
      <c r="K379" s="17">
        <f>K434</f>
        <v>1</v>
      </c>
      <c r="L379" s="10">
        <f>L434</f>
        <v>10526.329999999998</v>
      </c>
      <c r="M379" s="10">
        <f>M434</f>
        <v>10526.33</v>
      </c>
    </row>
    <row r="380" spans="1:13" x14ac:dyDescent="0.25">
      <c r="A380" s="11"/>
      <c r="B380" s="11"/>
      <c r="C380" s="11"/>
      <c r="D380" s="23"/>
      <c r="E380" s="11"/>
      <c r="F380" s="11"/>
      <c r="G380" s="11"/>
      <c r="H380" s="11"/>
      <c r="I380" s="11"/>
      <c r="J380" s="11"/>
      <c r="K380" s="11"/>
      <c r="L380" s="11"/>
      <c r="M380" s="11"/>
    </row>
    <row r="381" spans="1:13" ht="22.5" x14ac:dyDescent="0.25">
      <c r="A381" s="12" t="s">
        <v>332</v>
      </c>
      <c r="B381" s="12" t="s">
        <v>21</v>
      </c>
      <c r="C381" s="12" t="s">
        <v>22</v>
      </c>
      <c r="D381" s="26" t="s">
        <v>333</v>
      </c>
      <c r="E381" s="11"/>
      <c r="F381" s="11"/>
      <c r="G381" s="11"/>
      <c r="H381" s="11"/>
      <c r="I381" s="11"/>
      <c r="J381" s="11"/>
      <c r="K381" s="13">
        <f>K385</f>
        <v>25.599999999999998</v>
      </c>
      <c r="L381" s="14">
        <f>L385</f>
        <v>37.58</v>
      </c>
      <c r="M381" s="14">
        <f>M385</f>
        <v>962.05</v>
      </c>
    </row>
    <row r="382" spans="1:13" ht="33.75" x14ac:dyDescent="0.25">
      <c r="A382" s="11"/>
      <c r="B382" s="11"/>
      <c r="C382" s="11"/>
      <c r="D382" s="23" t="s">
        <v>334</v>
      </c>
      <c r="E382" s="11"/>
      <c r="F382" s="11"/>
      <c r="G382" s="11"/>
      <c r="H382" s="11"/>
      <c r="I382" s="11"/>
      <c r="J382" s="11"/>
      <c r="K382" s="11"/>
      <c r="L382" s="11"/>
      <c r="M382" s="11"/>
    </row>
    <row r="383" spans="1:13" x14ac:dyDescent="0.25">
      <c r="A383" s="11"/>
      <c r="B383" s="11"/>
      <c r="C383" s="11"/>
      <c r="D383" s="23"/>
      <c r="E383" s="12" t="s">
        <v>335</v>
      </c>
      <c r="F383" s="11">
        <v>4</v>
      </c>
      <c r="G383" s="15">
        <v>4.5999999999999996</v>
      </c>
      <c r="H383" s="15">
        <v>0</v>
      </c>
      <c r="I383" s="15">
        <v>0</v>
      </c>
      <c r="J383" s="13">
        <f>F383*(G383+ (G383= 0))*(H383+ (H383= 0))*(I383+ (I383= 0))</f>
        <v>18.399999999999999</v>
      </c>
      <c r="K383" s="11"/>
      <c r="L383" s="11"/>
      <c r="M383" s="11"/>
    </row>
    <row r="384" spans="1:13" x14ac:dyDescent="0.25">
      <c r="A384" s="11"/>
      <c r="B384" s="11"/>
      <c r="C384" s="11"/>
      <c r="D384" s="23"/>
      <c r="E384" s="12" t="s">
        <v>18</v>
      </c>
      <c r="F384" s="11">
        <v>1</v>
      </c>
      <c r="G384" s="15">
        <v>7.2</v>
      </c>
      <c r="H384" s="15">
        <v>0</v>
      </c>
      <c r="I384" s="15">
        <v>0</v>
      </c>
      <c r="J384" s="13">
        <f>F384*(G384+ (G384= 0))*(H384+ (H384= 0))*(I384+ (I384= 0))</f>
        <v>7.2</v>
      </c>
      <c r="K384" s="11"/>
      <c r="L384" s="11"/>
      <c r="M384" s="11"/>
    </row>
    <row r="385" spans="1:13" x14ac:dyDescent="0.25">
      <c r="A385" s="11"/>
      <c r="B385" s="11"/>
      <c r="C385" s="11"/>
      <c r="D385" s="23"/>
      <c r="E385" s="11"/>
      <c r="F385" s="11"/>
      <c r="G385" s="11"/>
      <c r="H385" s="11"/>
      <c r="I385" s="11"/>
      <c r="J385" s="16" t="s">
        <v>336</v>
      </c>
      <c r="K385" s="17">
        <f>SUM(J383:J384)</f>
        <v>25.599999999999998</v>
      </c>
      <c r="L385" s="18">
        <v>37.58</v>
      </c>
      <c r="M385" s="10">
        <f>ROUND(L385*K385,2)</f>
        <v>962.05</v>
      </c>
    </row>
    <row r="386" spans="1:13" ht="0.95" customHeight="1" x14ac:dyDescent="0.25">
      <c r="A386" s="19"/>
      <c r="B386" s="19"/>
      <c r="C386" s="19"/>
      <c r="D386" s="27"/>
      <c r="E386" s="19"/>
      <c r="F386" s="19"/>
      <c r="G386" s="19"/>
      <c r="H386" s="19"/>
      <c r="I386" s="19"/>
      <c r="J386" s="19"/>
      <c r="K386" s="19"/>
      <c r="L386" s="19"/>
      <c r="M386" s="19"/>
    </row>
    <row r="387" spans="1:13" ht="22.5" x14ac:dyDescent="0.25">
      <c r="A387" s="12" t="s">
        <v>337</v>
      </c>
      <c r="B387" s="12" t="s">
        <v>21</v>
      </c>
      <c r="C387" s="12" t="s">
        <v>22</v>
      </c>
      <c r="D387" s="26" t="s">
        <v>338</v>
      </c>
      <c r="E387" s="11"/>
      <c r="F387" s="11"/>
      <c r="G387" s="11"/>
      <c r="H387" s="11"/>
      <c r="I387" s="11"/>
      <c r="J387" s="11"/>
      <c r="K387" s="13">
        <f>K390</f>
        <v>50.45</v>
      </c>
      <c r="L387" s="14">
        <f>L390</f>
        <v>49.6</v>
      </c>
      <c r="M387" s="14">
        <f>M390</f>
        <v>2502.3200000000002</v>
      </c>
    </row>
    <row r="388" spans="1:13" ht="67.5" x14ac:dyDescent="0.25">
      <c r="A388" s="11"/>
      <c r="B388" s="11"/>
      <c r="C388" s="11"/>
      <c r="D388" s="23" t="s">
        <v>339</v>
      </c>
      <c r="E388" s="11"/>
      <c r="F388" s="11"/>
      <c r="G388" s="11"/>
      <c r="H388" s="11"/>
      <c r="I388" s="11"/>
      <c r="J388" s="11"/>
      <c r="K388" s="11"/>
      <c r="L388" s="11"/>
      <c r="M388" s="11"/>
    </row>
    <row r="389" spans="1:13" x14ac:dyDescent="0.25">
      <c r="A389" s="11"/>
      <c r="B389" s="11"/>
      <c r="C389" s="11"/>
      <c r="D389" s="23"/>
      <c r="E389" s="12" t="s">
        <v>340</v>
      </c>
      <c r="F389" s="11">
        <v>1</v>
      </c>
      <c r="G389" s="15">
        <v>50.45</v>
      </c>
      <c r="H389" s="15">
        <v>0</v>
      </c>
      <c r="I389" s="15">
        <v>0</v>
      </c>
      <c r="J389" s="13">
        <f>F389*(G389+ (G389= 0))*(H389+ (H389= 0))*(I389+ (I389= 0))</f>
        <v>50.45</v>
      </c>
      <c r="K389" s="11"/>
      <c r="L389" s="11"/>
      <c r="M389" s="11"/>
    </row>
    <row r="390" spans="1:13" x14ac:dyDescent="0.25">
      <c r="A390" s="11"/>
      <c r="B390" s="11"/>
      <c r="C390" s="11"/>
      <c r="D390" s="23"/>
      <c r="E390" s="11"/>
      <c r="F390" s="11"/>
      <c r="G390" s="11"/>
      <c r="H390" s="11"/>
      <c r="I390" s="11"/>
      <c r="J390" s="16" t="s">
        <v>341</v>
      </c>
      <c r="K390" s="17">
        <f>SUM(J389:J389)</f>
        <v>50.45</v>
      </c>
      <c r="L390" s="18">
        <v>49.6</v>
      </c>
      <c r="M390" s="10">
        <f>ROUND(L390*K390,2)</f>
        <v>2502.3200000000002</v>
      </c>
    </row>
    <row r="391" spans="1:13" ht="0.95" customHeight="1" x14ac:dyDescent="0.25">
      <c r="A391" s="19"/>
      <c r="B391" s="19"/>
      <c r="C391" s="19"/>
      <c r="D391" s="27"/>
      <c r="E391" s="19"/>
      <c r="F391" s="19"/>
      <c r="G391" s="19"/>
      <c r="H391" s="19"/>
      <c r="I391" s="19"/>
      <c r="J391" s="19"/>
      <c r="K391" s="19"/>
      <c r="L391" s="19"/>
      <c r="M391" s="19"/>
    </row>
    <row r="392" spans="1:13" ht="22.5" x14ac:dyDescent="0.25">
      <c r="A392" s="12" t="s">
        <v>342</v>
      </c>
      <c r="B392" s="12" t="s">
        <v>21</v>
      </c>
      <c r="C392" s="12" t="s">
        <v>22</v>
      </c>
      <c r="D392" s="26" t="s">
        <v>343</v>
      </c>
      <c r="E392" s="11"/>
      <c r="F392" s="11"/>
      <c r="G392" s="11"/>
      <c r="H392" s="11"/>
      <c r="I392" s="11"/>
      <c r="J392" s="11"/>
      <c r="K392" s="13">
        <f>K395</f>
        <v>35</v>
      </c>
      <c r="L392" s="14">
        <f>L395</f>
        <v>81.010000000000005</v>
      </c>
      <c r="M392" s="14">
        <f>M395</f>
        <v>2835.35</v>
      </c>
    </row>
    <row r="393" spans="1:13" ht="157.5" x14ac:dyDescent="0.25">
      <c r="A393" s="11"/>
      <c r="B393" s="11"/>
      <c r="C393" s="11"/>
      <c r="D393" s="23" t="s">
        <v>344</v>
      </c>
      <c r="E393" s="11"/>
      <c r="F393" s="11"/>
      <c r="G393" s="11"/>
      <c r="H393" s="11"/>
      <c r="I393" s="11"/>
      <c r="J393" s="11"/>
      <c r="K393" s="11"/>
      <c r="L393" s="11"/>
      <c r="M393" s="11"/>
    </row>
    <row r="394" spans="1:13" x14ac:dyDescent="0.25">
      <c r="A394" s="11"/>
      <c r="B394" s="11"/>
      <c r="C394" s="11"/>
      <c r="D394" s="23"/>
      <c r="E394" s="12" t="s">
        <v>345</v>
      </c>
      <c r="F394" s="11">
        <v>1</v>
      </c>
      <c r="G394" s="15">
        <v>35</v>
      </c>
      <c r="H394" s="15">
        <v>0</v>
      </c>
      <c r="I394" s="15">
        <v>0</v>
      </c>
      <c r="J394" s="13">
        <f>F394*(G394+ (G394= 0))*(H394+ (H394= 0))*(I394+ (I394= 0))</f>
        <v>35</v>
      </c>
      <c r="K394" s="11"/>
      <c r="L394" s="11"/>
      <c r="M394" s="11"/>
    </row>
    <row r="395" spans="1:13" x14ac:dyDescent="0.25">
      <c r="A395" s="11"/>
      <c r="B395" s="11"/>
      <c r="C395" s="11"/>
      <c r="D395" s="23"/>
      <c r="E395" s="11"/>
      <c r="F395" s="11"/>
      <c r="G395" s="11"/>
      <c r="H395" s="11"/>
      <c r="I395" s="11"/>
      <c r="J395" s="16" t="s">
        <v>346</v>
      </c>
      <c r="K395" s="17">
        <f>SUM(J394:J394)</f>
        <v>35</v>
      </c>
      <c r="L395" s="18">
        <v>81.010000000000005</v>
      </c>
      <c r="M395" s="10">
        <f>ROUND(L395*K395,2)</f>
        <v>2835.35</v>
      </c>
    </row>
    <row r="396" spans="1:13" ht="0.95" customHeight="1" x14ac:dyDescent="0.25">
      <c r="A396" s="19"/>
      <c r="B396" s="19"/>
      <c r="C396" s="19"/>
      <c r="D396" s="27"/>
      <c r="E396" s="19"/>
      <c r="F396" s="19"/>
      <c r="G396" s="19"/>
      <c r="H396" s="19"/>
      <c r="I396" s="19"/>
      <c r="J396" s="19"/>
      <c r="K396" s="19"/>
      <c r="L396" s="19"/>
      <c r="M396" s="19"/>
    </row>
    <row r="397" spans="1:13" ht="22.5" x14ac:dyDescent="0.25">
      <c r="A397" s="12" t="s">
        <v>347</v>
      </c>
      <c r="B397" s="12" t="s">
        <v>21</v>
      </c>
      <c r="C397" s="12" t="s">
        <v>28</v>
      </c>
      <c r="D397" s="26" t="s">
        <v>348</v>
      </c>
      <c r="E397" s="11"/>
      <c r="F397" s="11"/>
      <c r="G397" s="11"/>
      <c r="H397" s="11"/>
      <c r="I397" s="11"/>
      <c r="J397" s="11"/>
      <c r="K397" s="13">
        <f>K400</f>
        <v>1</v>
      </c>
      <c r="L397" s="14">
        <f>L400</f>
        <v>64.400000000000006</v>
      </c>
      <c r="M397" s="14">
        <f>M400</f>
        <v>64.400000000000006</v>
      </c>
    </row>
    <row r="398" spans="1:13" ht="45" x14ac:dyDescent="0.25">
      <c r="A398" s="11"/>
      <c r="B398" s="11"/>
      <c r="C398" s="11"/>
      <c r="D398" s="23" t="s">
        <v>349</v>
      </c>
      <c r="E398" s="11"/>
      <c r="F398" s="11"/>
      <c r="G398" s="11"/>
      <c r="H398" s="11"/>
      <c r="I398" s="11"/>
      <c r="J398" s="11"/>
      <c r="K398" s="11"/>
      <c r="L398" s="11"/>
      <c r="M398" s="11"/>
    </row>
    <row r="399" spans="1:13" x14ac:dyDescent="0.25">
      <c r="A399" s="11"/>
      <c r="B399" s="11"/>
      <c r="C399" s="11"/>
      <c r="D399" s="23"/>
      <c r="E399" s="12" t="s">
        <v>350</v>
      </c>
      <c r="F399" s="11">
        <v>1</v>
      </c>
      <c r="G399" s="15">
        <v>0</v>
      </c>
      <c r="H399" s="15">
        <v>0</v>
      </c>
      <c r="I399" s="15">
        <v>0</v>
      </c>
      <c r="J399" s="13">
        <f>F399*(G399+ (G399= 0))*(H399+ (H399= 0))*(I399+ (I399= 0))</f>
        <v>1</v>
      </c>
      <c r="K399" s="11"/>
      <c r="L399" s="11"/>
      <c r="M399" s="11"/>
    </row>
    <row r="400" spans="1:13" x14ac:dyDescent="0.25">
      <c r="A400" s="11"/>
      <c r="B400" s="11"/>
      <c r="C400" s="11"/>
      <c r="D400" s="23"/>
      <c r="E400" s="11"/>
      <c r="F400" s="11"/>
      <c r="G400" s="11"/>
      <c r="H400" s="11"/>
      <c r="I400" s="11"/>
      <c r="J400" s="16" t="s">
        <v>351</v>
      </c>
      <c r="K400" s="17">
        <f>SUM(J399:J399)</f>
        <v>1</v>
      </c>
      <c r="L400" s="18">
        <v>64.400000000000006</v>
      </c>
      <c r="M400" s="10">
        <f>ROUND(L400*K400,2)</f>
        <v>64.400000000000006</v>
      </c>
    </row>
    <row r="401" spans="1:13" ht="0.95" customHeight="1" x14ac:dyDescent="0.25">
      <c r="A401" s="19"/>
      <c r="B401" s="19"/>
      <c r="C401" s="19"/>
      <c r="D401" s="27"/>
      <c r="E401" s="19"/>
      <c r="F401" s="19"/>
      <c r="G401" s="19"/>
      <c r="H401" s="19"/>
      <c r="I401" s="19"/>
      <c r="J401" s="19"/>
      <c r="K401" s="19"/>
      <c r="L401" s="19"/>
      <c r="M401" s="19"/>
    </row>
    <row r="402" spans="1:13" ht="22.5" x14ac:dyDescent="0.25">
      <c r="A402" s="12" t="s">
        <v>352</v>
      </c>
      <c r="B402" s="12" t="s">
        <v>21</v>
      </c>
      <c r="C402" s="12" t="s">
        <v>38</v>
      </c>
      <c r="D402" s="26" t="s">
        <v>353</v>
      </c>
      <c r="E402" s="11"/>
      <c r="F402" s="11"/>
      <c r="G402" s="11"/>
      <c r="H402" s="11"/>
      <c r="I402" s="11"/>
      <c r="J402" s="11"/>
      <c r="K402" s="13">
        <f>K405</f>
        <v>17.82</v>
      </c>
      <c r="L402" s="14">
        <f>L405</f>
        <v>44.7</v>
      </c>
      <c r="M402" s="14">
        <f>M405</f>
        <v>796.55</v>
      </c>
    </row>
    <row r="403" spans="1:13" ht="123.75" x14ac:dyDescent="0.25">
      <c r="A403" s="11"/>
      <c r="B403" s="11"/>
      <c r="C403" s="11"/>
      <c r="D403" s="23" t="s">
        <v>354</v>
      </c>
      <c r="E403" s="11"/>
      <c r="F403" s="11"/>
      <c r="G403" s="11"/>
      <c r="H403" s="11"/>
      <c r="I403" s="11"/>
      <c r="J403" s="11"/>
      <c r="K403" s="11"/>
      <c r="L403" s="11"/>
      <c r="M403" s="11"/>
    </row>
    <row r="404" spans="1:13" x14ac:dyDescent="0.25">
      <c r="A404" s="11"/>
      <c r="B404" s="11"/>
      <c r="C404" s="11"/>
      <c r="D404" s="23"/>
      <c r="E404" s="12" t="s">
        <v>355</v>
      </c>
      <c r="F404" s="11">
        <v>1</v>
      </c>
      <c r="G404" s="15">
        <v>29.7</v>
      </c>
      <c r="H404" s="15">
        <v>0.6</v>
      </c>
      <c r="I404" s="15">
        <v>0</v>
      </c>
      <c r="J404" s="13">
        <f>F404*(G404+ (G404= 0))*(H404+ (H404= 0))*(I404+ (I404= 0))</f>
        <v>17.82</v>
      </c>
      <c r="K404" s="11"/>
      <c r="L404" s="11"/>
      <c r="M404" s="11"/>
    </row>
    <row r="405" spans="1:13" x14ac:dyDescent="0.25">
      <c r="A405" s="11"/>
      <c r="B405" s="11"/>
      <c r="C405" s="11"/>
      <c r="D405" s="23"/>
      <c r="E405" s="11"/>
      <c r="F405" s="11"/>
      <c r="G405" s="11"/>
      <c r="H405" s="11"/>
      <c r="I405" s="11"/>
      <c r="J405" s="16" t="s">
        <v>356</v>
      </c>
      <c r="K405" s="17">
        <f>SUM(J404:J404)</f>
        <v>17.82</v>
      </c>
      <c r="L405" s="18">
        <v>44.7</v>
      </c>
      <c r="M405" s="10">
        <f>ROUND(L405*K405,2)</f>
        <v>796.55</v>
      </c>
    </row>
    <row r="406" spans="1:13" ht="0.95" customHeight="1" x14ac:dyDescent="0.25">
      <c r="A406" s="19"/>
      <c r="B406" s="19"/>
      <c r="C406" s="19"/>
      <c r="D406" s="27"/>
      <c r="E406" s="19"/>
      <c r="F406" s="19"/>
      <c r="G406" s="19"/>
      <c r="H406" s="19"/>
      <c r="I406" s="19"/>
      <c r="J406" s="19"/>
      <c r="K406" s="19"/>
      <c r="L406" s="19"/>
      <c r="M406" s="19"/>
    </row>
    <row r="407" spans="1:13" ht="22.5" x14ac:dyDescent="0.25">
      <c r="A407" s="12" t="s">
        <v>149</v>
      </c>
      <c r="B407" s="12" t="s">
        <v>21</v>
      </c>
      <c r="C407" s="12" t="s">
        <v>38</v>
      </c>
      <c r="D407" s="26" t="s">
        <v>150</v>
      </c>
      <c r="E407" s="11"/>
      <c r="F407" s="11"/>
      <c r="G407" s="11"/>
      <c r="H407" s="11"/>
      <c r="I407" s="11"/>
      <c r="J407" s="11"/>
      <c r="K407" s="13">
        <f>K410</f>
        <v>35.64</v>
      </c>
      <c r="L407" s="14">
        <f>L410</f>
        <v>41.99</v>
      </c>
      <c r="M407" s="14">
        <f>M410</f>
        <v>1496.52</v>
      </c>
    </row>
    <row r="408" spans="1:13" ht="78.75" x14ac:dyDescent="0.25">
      <c r="A408" s="11"/>
      <c r="B408" s="11"/>
      <c r="C408" s="11"/>
      <c r="D408" s="23" t="s">
        <v>151</v>
      </c>
      <c r="E408" s="11"/>
      <c r="F408" s="11"/>
      <c r="G408" s="11"/>
      <c r="H408" s="11"/>
      <c r="I408" s="11"/>
      <c r="J408" s="11"/>
      <c r="K408" s="11"/>
      <c r="L408" s="11"/>
      <c r="M408" s="11"/>
    </row>
    <row r="409" spans="1:13" x14ac:dyDescent="0.25">
      <c r="A409" s="11"/>
      <c r="B409" s="11"/>
      <c r="C409" s="11"/>
      <c r="D409" s="23"/>
      <c r="E409" s="12" t="s">
        <v>181</v>
      </c>
      <c r="F409" s="11">
        <v>2</v>
      </c>
      <c r="G409" s="15">
        <v>29.7</v>
      </c>
      <c r="H409" s="15">
        <v>0.6</v>
      </c>
      <c r="I409" s="15">
        <v>0</v>
      </c>
      <c r="J409" s="13">
        <f>F409*(G409+ (G409= 0))*(H409+ (H409= 0))*(I409+ (I409= 0))</f>
        <v>35.64</v>
      </c>
      <c r="K409" s="11"/>
      <c r="L409" s="11"/>
      <c r="M409" s="11"/>
    </row>
    <row r="410" spans="1:13" x14ac:dyDescent="0.25">
      <c r="A410" s="11"/>
      <c r="B410" s="11"/>
      <c r="C410" s="11"/>
      <c r="D410" s="23"/>
      <c r="E410" s="11"/>
      <c r="F410" s="11"/>
      <c r="G410" s="11"/>
      <c r="H410" s="11"/>
      <c r="I410" s="11"/>
      <c r="J410" s="16" t="s">
        <v>153</v>
      </c>
      <c r="K410" s="17">
        <f>SUM(J409:J409)</f>
        <v>35.64</v>
      </c>
      <c r="L410" s="18">
        <v>41.99</v>
      </c>
      <c r="M410" s="10">
        <f>ROUND(L410*K410,2)</f>
        <v>1496.52</v>
      </c>
    </row>
    <row r="411" spans="1:13" ht="0.95" customHeight="1" x14ac:dyDescent="0.25">
      <c r="A411" s="19"/>
      <c r="B411" s="19"/>
      <c r="C411" s="19"/>
      <c r="D411" s="27"/>
      <c r="E411" s="19"/>
      <c r="F411" s="19"/>
      <c r="G411" s="19"/>
      <c r="H411" s="19"/>
      <c r="I411" s="19"/>
      <c r="J411" s="19"/>
      <c r="K411" s="19"/>
      <c r="L411" s="19"/>
      <c r="M411" s="19"/>
    </row>
    <row r="412" spans="1:13" ht="22.5" x14ac:dyDescent="0.25">
      <c r="A412" s="12" t="s">
        <v>357</v>
      </c>
      <c r="B412" s="12" t="s">
        <v>21</v>
      </c>
      <c r="C412" s="12" t="s">
        <v>38</v>
      </c>
      <c r="D412" s="26" t="s">
        <v>358</v>
      </c>
      <c r="E412" s="11"/>
      <c r="F412" s="11"/>
      <c r="G412" s="11"/>
      <c r="H412" s="11"/>
      <c r="I412" s="11"/>
      <c r="J412" s="11"/>
      <c r="K412" s="13">
        <f>K415</f>
        <v>17.82</v>
      </c>
      <c r="L412" s="14">
        <f>L415</f>
        <v>21.86</v>
      </c>
      <c r="M412" s="14">
        <f>M415</f>
        <v>389.55</v>
      </c>
    </row>
    <row r="413" spans="1:13" ht="33.75" x14ac:dyDescent="0.25">
      <c r="A413" s="11"/>
      <c r="B413" s="11"/>
      <c r="C413" s="11"/>
      <c r="D413" s="23" t="s">
        <v>359</v>
      </c>
      <c r="E413" s="11"/>
      <c r="F413" s="11"/>
      <c r="G413" s="11"/>
      <c r="H413" s="11"/>
      <c r="I413" s="11"/>
      <c r="J413" s="11"/>
      <c r="K413" s="11"/>
      <c r="L413" s="11"/>
      <c r="M413" s="11"/>
    </row>
    <row r="414" spans="1:13" x14ac:dyDescent="0.25">
      <c r="A414" s="11"/>
      <c r="B414" s="11"/>
      <c r="C414" s="11"/>
      <c r="D414" s="23"/>
      <c r="E414" s="12" t="s">
        <v>181</v>
      </c>
      <c r="F414" s="11">
        <v>1</v>
      </c>
      <c r="G414" s="15">
        <v>29.7</v>
      </c>
      <c r="H414" s="15">
        <v>0.6</v>
      </c>
      <c r="I414" s="15">
        <v>0</v>
      </c>
      <c r="J414" s="13">
        <f>F414*(G414+ (G414= 0))*(H414+ (H414= 0))*(I414+ (I414= 0))</f>
        <v>17.82</v>
      </c>
      <c r="K414" s="11"/>
      <c r="L414" s="11"/>
      <c r="M414" s="11"/>
    </row>
    <row r="415" spans="1:13" x14ac:dyDescent="0.25">
      <c r="A415" s="11"/>
      <c r="B415" s="11"/>
      <c r="C415" s="11"/>
      <c r="D415" s="23"/>
      <c r="E415" s="11"/>
      <c r="F415" s="11"/>
      <c r="G415" s="11"/>
      <c r="H415" s="11"/>
      <c r="I415" s="11"/>
      <c r="J415" s="16" t="s">
        <v>360</v>
      </c>
      <c r="K415" s="17">
        <f>SUM(J414:J414)</f>
        <v>17.82</v>
      </c>
      <c r="L415" s="18">
        <v>21.86</v>
      </c>
      <c r="M415" s="10">
        <f>ROUND(L415*K415,2)</f>
        <v>389.55</v>
      </c>
    </row>
    <row r="416" spans="1:13" ht="0.95" customHeight="1" x14ac:dyDescent="0.25">
      <c r="A416" s="19"/>
      <c r="B416" s="19"/>
      <c r="C416" s="19"/>
      <c r="D416" s="27"/>
      <c r="E416" s="19"/>
      <c r="F416" s="19"/>
      <c r="G416" s="19"/>
      <c r="H416" s="19"/>
      <c r="I416" s="19"/>
      <c r="J416" s="19"/>
      <c r="K416" s="19"/>
      <c r="L416" s="19"/>
      <c r="M416" s="19"/>
    </row>
    <row r="417" spans="1:13" ht="22.5" x14ac:dyDescent="0.25">
      <c r="A417" s="12" t="s">
        <v>361</v>
      </c>
      <c r="B417" s="12" t="s">
        <v>21</v>
      </c>
      <c r="C417" s="12" t="s">
        <v>38</v>
      </c>
      <c r="D417" s="26" t="s">
        <v>362</v>
      </c>
      <c r="E417" s="11"/>
      <c r="F417" s="11"/>
      <c r="G417" s="11"/>
      <c r="H417" s="11"/>
      <c r="I417" s="11"/>
      <c r="J417" s="11"/>
      <c r="K417" s="13">
        <f>K421</f>
        <v>12.700000000000001</v>
      </c>
      <c r="L417" s="14">
        <f>L421</f>
        <v>26.23</v>
      </c>
      <c r="M417" s="14">
        <f>M421</f>
        <v>333.12</v>
      </c>
    </row>
    <row r="418" spans="1:13" ht="78.75" x14ac:dyDescent="0.25">
      <c r="A418" s="11"/>
      <c r="B418" s="11"/>
      <c r="C418" s="11"/>
      <c r="D418" s="23" t="s">
        <v>363</v>
      </c>
      <c r="E418" s="11"/>
      <c r="F418" s="11"/>
      <c r="G418" s="11"/>
      <c r="H418" s="11"/>
      <c r="I418" s="11"/>
      <c r="J418" s="11"/>
      <c r="K418" s="11"/>
      <c r="L418" s="11"/>
      <c r="M418" s="11"/>
    </row>
    <row r="419" spans="1:13" x14ac:dyDescent="0.25">
      <c r="A419" s="11"/>
      <c r="B419" s="11"/>
      <c r="C419" s="11"/>
      <c r="D419" s="23"/>
      <c r="E419" s="12" t="s">
        <v>364</v>
      </c>
      <c r="F419" s="11">
        <v>14</v>
      </c>
      <c r="G419" s="15">
        <v>0.8</v>
      </c>
      <c r="H419" s="15">
        <v>1</v>
      </c>
      <c r="I419" s="15">
        <v>0</v>
      </c>
      <c r="J419" s="13">
        <f>F419*(G419+ (G419= 0))*(H419+ (H419= 0))*(I419+ (I419= 0))</f>
        <v>11.200000000000001</v>
      </c>
      <c r="K419" s="11"/>
      <c r="L419" s="11"/>
      <c r="M419" s="11"/>
    </row>
    <row r="420" spans="1:13" x14ac:dyDescent="0.25">
      <c r="A420" s="11"/>
      <c r="B420" s="11"/>
      <c r="C420" s="11"/>
      <c r="D420" s="23"/>
      <c r="E420" s="12" t="s">
        <v>18</v>
      </c>
      <c r="F420" s="11">
        <v>5</v>
      </c>
      <c r="G420" s="15">
        <v>0.3</v>
      </c>
      <c r="H420" s="15">
        <v>1</v>
      </c>
      <c r="I420" s="15">
        <v>0</v>
      </c>
      <c r="J420" s="13">
        <f>F420*(G420+ (G420= 0))*(H420+ (H420= 0))*(I420+ (I420= 0))</f>
        <v>1.5</v>
      </c>
      <c r="K420" s="11"/>
      <c r="L420" s="11"/>
      <c r="M420" s="11"/>
    </row>
    <row r="421" spans="1:13" x14ac:dyDescent="0.25">
      <c r="A421" s="11"/>
      <c r="B421" s="11"/>
      <c r="C421" s="11"/>
      <c r="D421" s="23"/>
      <c r="E421" s="11"/>
      <c r="F421" s="11"/>
      <c r="G421" s="11"/>
      <c r="H421" s="11"/>
      <c r="I421" s="11"/>
      <c r="J421" s="16" t="s">
        <v>365</v>
      </c>
      <c r="K421" s="17">
        <f>SUM(J419:J420)</f>
        <v>12.700000000000001</v>
      </c>
      <c r="L421" s="18">
        <v>26.23</v>
      </c>
      <c r="M421" s="10">
        <f>ROUND(L421*K421,2)</f>
        <v>333.12</v>
      </c>
    </row>
    <row r="422" spans="1:13" ht="0.95" customHeight="1" x14ac:dyDescent="0.25">
      <c r="A422" s="19"/>
      <c r="B422" s="19"/>
      <c r="C422" s="19"/>
      <c r="D422" s="27"/>
      <c r="E422" s="19"/>
      <c r="F422" s="19"/>
      <c r="G422" s="19"/>
      <c r="H422" s="19"/>
      <c r="I422" s="19"/>
      <c r="J422" s="19"/>
      <c r="K422" s="19"/>
      <c r="L422" s="19"/>
      <c r="M422" s="19"/>
    </row>
    <row r="423" spans="1:13" ht="22.5" x14ac:dyDescent="0.25">
      <c r="A423" s="12" t="s">
        <v>366</v>
      </c>
      <c r="B423" s="12" t="s">
        <v>21</v>
      </c>
      <c r="C423" s="12" t="s">
        <v>22</v>
      </c>
      <c r="D423" s="26" t="s">
        <v>367</v>
      </c>
      <c r="E423" s="11"/>
      <c r="F423" s="11"/>
      <c r="G423" s="11"/>
      <c r="H423" s="11"/>
      <c r="I423" s="11"/>
      <c r="J423" s="11"/>
      <c r="K423" s="13">
        <f>K426</f>
        <v>1</v>
      </c>
      <c r="L423" s="14">
        <f>L426</f>
        <v>705.41</v>
      </c>
      <c r="M423" s="14">
        <f>M426</f>
        <v>705.41</v>
      </c>
    </row>
    <row r="424" spans="1:13" ht="67.5" x14ac:dyDescent="0.25">
      <c r="A424" s="11"/>
      <c r="B424" s="11"/>
      <c r="C424" s="11"/>
      <c r="D424" s="23" t="s">
        <v>368</v>
      </c>
      <c r="E424" s="11"/>
      <c r="F424" s="11"/>
      <c r="G424" s="11"/>
      <c r="H424" s="11"/>
      <c r="I424" s="11"/>
      <c r="J424" s="11"/>
      <c r="K424" s="11"/>
      <c r="L424" s="11"/>
      <c r="M424" s="11"/>
    </row>
    <row r="425" spans="1:13" x14ac:dyDescent="0.25">
      <c r="A425" s="11"/>
      <c r="B425" s="11"/>
      <c r="C425" s="11"/>
      <c r="D425" s="23"/>
      <c r="E425" s="12" t="s">
        <v>369</v>
      </c>
      <c r="F425" s="11">
        <v>1</v>
      </c>
      <c r="G425" s="15">
        <v>0</v>
      </c>
      <c r="H425" s="15">
        <v>0</v>
      </c>
      <c r="I425" s="15">
        <v>0</v>
      </c>
      <c r="J425" s="13">
        <f>F425*(G425+ (G425= 0))*(H425+ (H425= 0))*(I425+ (I425= 0))</f>
        <v>1</v>
      </c>
      <c r="K425" s="11"/>
      <c r="L425" s="11"/>
      <c r="M425" s="11"/>
    </row>
    <row r="426" spans="1:13" x14ac:dyDescent="0.25">
      <c r="A426" s="11"/>
      <c r="B426" s="11"/>
      <c r="C426" s="11"/>
      <c r="D426" s="23"/>
      <c r="E426" s="11"/>
      <c r="F426" s="11"/>
      <c r="G426" s="11"/>
      <c r="H426" s="11"/>
      <c r="I426" s="11"/>
      <c r="J426" s="16" t="s">
        <v>370</v>
      </c>
      <c r="K426" s="17">
        <f>SUM(J425:J425)</f>
        <v>1</v>
      </c>
      <c r="L426" s="18">
        <v>705.41</v>
      </c>
      <c r="M426" s="10">
        <f>ROUND(L426*K426,2)</f>
        <v>705.41</v>
      </c>
    </row>
    <row r="427" spans="1:13" ht="0.95" customHeight="1" x14ac:dyDescent="0.25">
      <c r="A427" s="19"/>
      <c r="B427" s="19"/>
      <c r="C427" s="19"/>
      <c r="D427" s="27"/>
      <c r="E427" s="19"/>
      <c r="F427" s="19"/>
      <c r="G427" s="19"/>
      <c r="H427" s="19"/>
      <c r="I427" s="19"/>
      <c r="J427" s="19"/>
      <c r="K427" s="19"/>
      <c r="L427" s="19"/>
      <c r="M427" s="19"/>
    </row>
    <row r="428" spans="1:13" ht="22.5" x14ac:dyDescent="0.25">
      <c r="A428" s="12" t="s">
        <v>130</v>
      </c>
      <c r="B428" s="12" t="s">
        <v>21</v>
      </c>
      <c r="C428" s="12" t="s">
        <v>22</v>
      </c>
      <c r="D428" s="26" t="s">
        <v>131</v>
      </c>
      <c r="E428" s="11"/>
      <c r="F428" s="11"/>
      <c r="G428" s="11"/>
      <c r="H428" s="11"/>
      <c r="I428" s="11"/>
      <c r="J428" s="11"/>
      <c r="K428" s="13">
        <f>K432</f>
        <v>6</v>
      </c>
      <c r="L428" s="14">
        <f>L432</f>
        <v>73.510000000000005</v>
      </c>
      <c r="M428" s="14">
        <f>M432</f>
        <v>441.06</v>
      </c>
    </row>
    <row r="429" spans="1:13" ht="78.75" x14ac:dyDescent="0.25">
      <c r="A429" s="11"/>
      <c r="B429" s="11"/>
      <c r="C429" s="11"/>
      <c r="D429" s="23" t="s">
        <v>132</v>
      </c>
      <c r="E429" s="11"/>
      <c r="F429" s="11"/>
      <c r="G429" s="11"/>
      <c r="H429" s="11"/>
      <c r="I429" s="11"/>
      <c r="J429" s="11"/>
      <c r="K429" s="11"/>
      <c r="L429" s="11"/>
      <c r="M429" s="11"/>
    </row>
    <row r="430" spans="1:13" ht="409.5" x14ac:dyDescent="0.25">
      <c r="A430" s="11"/>
      <c r="B430" s="11"/>
      <c r="C430" s="11"/>
      <c r="D430" s="23" t="s">
        <v>133</v>
      </c>
      <c r="E430" s="11"/>
      <c r="F430" s="11"/>
      <c r="G430" s="11"/>
      <c r="H430" s="11"/>
      <c r="I430" s="11"/>
      <c r="J430" s="11"/>
      <c r="K430" s="11"/>
      <c r="L430" s="11"/>
      <c r="M430" s="11"/>
    </row>
    <row r="431" spans="1:13" x14ac:dyDescent="0.25">
      <c r="A431" s="11"/>
      <c r="B431" s="11"/>
      <c r="C431" s="11"/>
      <c r="D431" s="23"/>
      <c r="E431" s="12" t="s">
        <v>371</v>
      </c>
      <c r="F431" s="11">
        <v>2</v>
      </c>
      <c r="G431" s="15">
        <v>3</v>
      </c>
      <c r="H431" s="15">
        <v>0</v>
      </c>
      <c r="I431" s="15">
        <v>0</v>
      </c>
      <c r="J431" s="13">
        <f>F431*(G431+ (G431= 0))*(H431+ (H431= 0))*(I431+ (I431= 0))</f>
        <v>6</v>
      </c>
      <c r="K431" s="11"/>
      <c r="L431" s="11"/>
      <c r="M431" s="11"/>
    </row>
    <row r="432" spans="1:13" x14ac:dyDescent="0.25">
      <c r="A432" s="11"/>
      <c r="B432" s="11"/>
      <c r="C432" s="11"/>
      <c r="D432" s="23"/>
      <c r="E432" s="11"/>
      <c r="F432" s="11"/>
      <c r="G432" s="11"/>
      <c r="H432" s="11"/>
      <c r="I432" s="11"/>
      <c r="J432" s="16" t="s">
        <v>135</v>
      </c>
      <c r="K432" s="17">
        <f>SUM(J431:J431)</f>
        <v>6</v>
      </c>
      <c r="L432" s="18">
        <v>73.510000000000005</v>
      </c>
      <c r="M432" s="10">
        <f>ROUND(L432*K432,2)</f>
        <v>441.06</v>
      </c>
    </row>
    <row r="433" spans="1:13" ht="0.95" customHeight="1" x14ac:dyDescent="0.25">
      <c r="A433" s="19"/>
      <c r="B433" s="19"/>
      <c r="C433" s="19"/>
      <c r="D433" s="27"/>
      <c r="E433" s="19"/>
      <c r="F433" s="19"/>
      <c r="G433" s="19"/>
      <c r="H433" s="19"/>
      <c r="I433" s="19"/>
      <c r="J433" s="19"/>
      <c r="K433" s="19"/>
      <c r="L433" s="19"/>
      <c r="M433" s="19"/>
    </row>
    <row r="434" spans="1:13" x14ac:dyDescent="0.25">
      <c r="A434" s="11"/>
      <c r="B434" s="11"/>
      <c r="C434" s="11"/>
      <c r="D434" s="23"/>
      <c r="E434" s="11"/>
      <c r="F434" s="11"/>
      <c r="G434" s="11"/>
      <c r="H434" s="11"/>
      <c r="I434" s="11"/>
      <c r="J434" s="16" t="s">
        <v>372</v>
      </c>
      <c r="K434" s="15">
        <v>1</v>
      </c>
      <c r="L434" s="10">
        <f>M385+M390+M395+M400+M405+M410+M415+M421+M426+M432</f>
        <v>10526.329999999998</v>
      </c>
      <c r="M434" s="10">
        <f>ROUND(L434*K434,2)</f>
        <v>10526.33</v>
      </c>
    </row>
    <row r="435" spans="1:13" ht="0.95" customHeight="1" x14ac:dyDescent="0.25">
      <c r="A435" s="19"/>
      <c r="B435" s="19"/>
      <c r="C435" s="19"/>
      <c r="D435" s="27"/>
      <c r="E435" s="19"/>
      <c r="F435" s="19"/>
      <c r="G435" s="19"/>
      <c r="H435" s="19"/>
      <c r="I435" s="19"/>
      <c r="J435" s="19"/>
      <c r="K435" s="19"/>
      <c r="L435" s="19"/>
      <c r="M435" s="19"/>
    </row>
    <row r="436" spans="1:13" x14ac:dyDescent="0.25">
      <c r="A436" s="21" t="s">
        <v>373</v>
      </c>
      <c r="B436" s="21" t="s">
        <v>17</v>
      </c>
      <c r="C436" s="21" t="s">
        <v>18</v>
      </c>
      <c r="D436" s="28" t="s">
        <v>374</v>
      </c>
      <c r="E436" s="22"/>
      <c r="F436" s="22"/>
      <c r="G436" s="22"/>
      <c r="H436" s="22"/>
      <c r="I436" s="22"/>
      <c r="J436" s="22"/>
      <c r="K436" s="17">
        <f>K443</f>
        <v>1</v>
      </c>
      <c r="L436" s="10">
        <f>L443</f>
        <v>1500</v>
      </c>
      <c r="M436" s="10">
        <f>M443</f>
        <v>1500</v>
      </c>
    </row>
    <row r="437" spans="1:13" x14ac:dyDescent="0.25">
      <c r="A437" s="11"/>
      <c r="B437" s="11"/>
      <c r="C437" s="11"/>
      <c r="D437" s="23"/>
      <c r="E437" s="11"/>
      <c r="F437" s="11"/>
      <c r="G437" s="11"/>
      <c r="H437" s="11"/>
      <c r="I437" s="11"/>
      <c r="J437" s="11"/>
      <c r="K437" s="11"/>
      <c r="L437" s="11"/>
      <c r="M437" s="11"/>
    </row>
    <row r="438" spans="1:13" ht="22.5" x14ac:dyDescent="0.25">
      <c r="A438" s="12" t="s">
        <v>375</v>
      </c>
      <c r="B438" s="12" t="s">
        <v>21</v>
      </c>
      <c r="C438" s="12" t="s">
        <v>377</v>
      </c>
      <c r="D438" s="26" t="s">
        <v>376</v>
      </c>
      <c r="E438" s="11"/>
      <c r="F438" s="11"/>
      <c r="G438" s="11"/>
      <c r="H438" s="11"/>
      <c r="I438" s="11"/>
      <c r="J438" s="11"/>
      <c r="K438" s="13">
        <f>K441</f>
        <v>1</v>
      </c>
      <c r="L438" s="14">
        <f>L441</f>
        <v>1500</v>
      </c>
      <c r="M438" s="14">
        <f>M441</f>
        <v>1500</v>
      </c>
    </row>
    <row r="439" spans="1:13" ht="90" x14ac:dyDescent="0.25">
      <c r="A439" s="11"/>
      <c r="B439" s="11"/>
      <c r="C439" s="11"/>
      <c r="D439" s="23" t="s">
        <v>378</v>
      </c>
      <c r="E439" s="11"/>
      <c r="F439" s="11"/>
      <c r="G439" s="11"/>
      <c r="H439" s="11"/>
      <c r="I439" s="11"/>
      <c r="J439" s="11"/>
      <c r="K439" s="11"/>
      <c r="L439" s="11"/>
      <c r="M439" s="11"/>
    </row>
    <row r="440" spans="1:13" x14ac:dyDescent="0.25">
      <c r="A440" s="11"/>
      <c r="B440" s="11"/>
      <c r="C440" s="11"/>
      <c r="D440" s="23"/>
      <c r="E440" s="12" t="s">
        <v>379</v>
      </c>
      <c r="F440" s="11">
        <v>1</v>
      </c>
      <c r="G440" s="15">
        <v>0</v>
      </c>
      <c r="H440" s="15">
        <v>0</v>
      </c>
      <c r="I440" s="15">
        <v>0</v>
      </c>
      <c r="J440" s="13">
        <f>F440*(G440+ (G440= 0))*(H440+ (H440= 0))*(I440+ (I440= 0))</f>
        <v>1</v>
      </c>
      <c r="K440" s="11"/>
      <c r="L440" s="11"/>
      <c r="M440" s="11"/>
    </row>
    <row r="441" spans="1:13" x14ac:dyDescent="0.25">
      <c r="A441" s="11"/>
      <c r="B441" s="11"/>
      <c r="C441" s="11"/>
      <c r="D441" s="23"/>
      <c r="E441" s="11"/>
      <c r="F441" s="11"/>
      <c r="G441" s="11"/>
      <c r="H441" s="11"/>
      <c r="I441" s="11"/>
      <c r="J441" s="16" t="s">
        <v>380</v>
      </c>
      <c r="K441" s="17">
        <f>SUM(J440:J440)</f>
        <v>1</v>
      </c>
      <c r="L441" s="18">
        <v>1500</v>
      </c>
      <c r="M441" s="10">
        <f>ROUND(L441*K441,2)</f>
        <v>1500</v>
      </c>
    </row>
    <row r="442" spans="1:13" ht="0.95" customHeight="1" x14ac:dyDescent="0.25">
      <c r="A442" s="19"/>
      <c r="B442" s="19"/>
      <c r="C442" s="19"/>
      <c r="D442" s="27"/>
      <c r="E442" s="19"/>
      <c r="F442" s="19"/>
      <c r="G442" s="19"/>
      <c r="H442" s="19"/>
      <c r="I442" s="19"/>
      <c r="J442" s="19"/>
      <c r="K442" s="19"/>
      <c r="L442" s="19"/>
      <c r="M442" s="19"/>
    </row>
    <row r="443" spans="1:13" x14ac:dyDescent="0.25">
      <c r="A443" s="11"/>
      <c r="B443" s="11"/>
      <c r="C443" s="11"/>
      <c r="D443" s="23"/>
      <c r="E443" s="11"/>
      <c r="F443" s="11"/>
      <c r="G443" s="11"/>
      <c r="H443" s="11"/>
      <c r="I443" s="11"/>
      <c r="J443" s="16" t="s">
        <v>381</v>
      </c>
      <c r="K443" s="15">
        <v>1</v>
      </c>
      <c r="L443" s="10">
        <f>M441</f>
        <v>1500</v>
      </c>
      <c r="M443" s="10">
        <f>ROUND(L443*K443,2)</f>
        <v>1500</v>
      </c>
    </row>
    <row r="444" spans="1:13" ht="0.95" customHeight="1" x14ac:dyDescent="0.25">
      <c r="A444" s="19"/>
      <c r="B444" s="19"/>
      <c r="C444" s="19"/>
      <c r="D444" s="27"/>
      <c r="E444" s="19"/>
      <c r="F444" s="19"/>
      <c r="G444" s="19"/>
      <c r="H444" s="19"/>
      <c r="I444" s="19"/>
      <c r="J444" s="19"/>
      <c r="K444" s="19"/>
      <c r="L444" s="19"/>
      <c r="M444" s="19"/>
    </row>
    <row r="445" spans="1:13" x14ac:dyDescent="0.25">
      <c r="A445" s="11"/>
      <c r="B445" s="11"/>
      <c r="C445" s="11"/>
      <c r="D445" s="23"/>
      <c r="E445" s="11"/>
      <c r="F445" s="11"/>
      <c r="G445" s="11"/>
      <c r="H445" s="11"/>
      <c r="I445" s="11"/>
      <c r="J445" s="16" t="s">
        <v>382</v>
      </c>
      <c r="K445" s="20">
        <v>1</v>
      </c>
      <c r="L445" s="10">
        <f>M333+M360+M377+M434+M443</f>
        <v>24935.269999999997</v>
      </c>
      <c r="M445" s="10">
        <f>ROUND(L445*K445,2)</f>
        <v>24935.27</v>
      </c>
    </row>
    <row r="446" spans="1:13" ht="0.95" customHeight="1" x14ac:dyDescent="0.25">
      <c r="A446" s="19"/>
      <c r="B446" s="19"/>
      <c r="C446" s="19"/>
      <c r="D446" s="27"/>
      <c r="E446" s="19"/>
      <c r="F446" s="19"/>
      <c r="G446" s="19"/>
      <c r="H446" s="19"/>
      <c r="I446" s="19"/>
      <c r="J446" s="19"/>
      <c r="K446" s="19"/>
      <c r="L446" s="19"/>
      <c r="M446" s="19"/>
    </row>
    <row r="447" spans="1:13" x14ac:dyDescent="0.25">
      <c r="A447" s="7" t="s">
        <v>383</v>
      </c>
      <c r="B447" s="7" t="s">
        <v>17</v>
      </c>
      <c r="C447" s="7" t="s">
        <v>18</v>
      </c>
      <c r="D447" s="25" t="s">
        <v>384</v>
      </c>
      <c r="E447" s="8"/>
      <c r="F447" s="8"/>
      <c r="G447" s="8"/>
      <c r="H447" s="8"/>
      <c r="I447" s="8"/>
      <c r="J447" s="8"/>
      <c r="K447" s="9">
        <f>K471</f>
        <v>1</v>
      </c>
      <c r="L447" s="10">
        <f>L471</f>
        <v>3388.64</v>
      </c>
      <c r="M447" s="10">
        <f>M471</f>
        <v>3388.64</v>
      </c>
    </row>
    <row r="448" spans="1:13" x14ac:dyDescent="0.25">
      <c r="A448" s="11"/>
      <c r="B448" s="11"/>
      <c r="C448" s="11"/>
      <c r="D448" s="23"/>
      <c r="E448" s="11"/>
      <c r="F448" s="11"/>
      <c r="G448" s="11"/>
      <c r="H448" s="11"/>
      <c r="I448" s="11"/>
      <c r="J448" s="11"/>
      <c r="K448" s="11"/>
      <c r="L448" s="11"/>
      <c r="M448" s="11"/>
    </row>
    <row r="449" spans="1:13" ht="33.75" x14ac:dyDescent="0.25">
      <c r="A449" s="12" t="s">
        <v>385</v>
      </c>
      <c r="B449" s="12" t="s">
        <v>21</v>
      </c>
      <c r="C449" s="12" t="s">
        <v>74</v>
      </c>
      <c r="D449" s="26" t="s">
        <v>386</v>
      </c>
      <c r="E449" s="11"/>
      <c r="F449" s="11"/>
      <c r="G449" s="11"/>
      <c r="H449" s="11"/>
      <c r="I449" s="11"/>
      <c r="J449" s="11"/>
      <c r="K449" s="13">
        <f>K454</f>
        <v>10.508000000000003</v>
      </c>
      <c r="L449" s="14">
        <f>L454</f>
        <v>15</v>
      </c>
      <c r="M449" s="14">
        <f>M454</f>
        <v>157.62</v>
      </c>
    </row>
    <row r="450" spans="1:13" ht="56.25" x14ac:dyDescent="0.25">
      <c r="A450" s="11"/>
      <c r="B450" s="11"/>
      <c r="C450" s="11"/>
      <c r="D450" s="23" t="s">
        <v>387</v>
      </c>
      <c r="E450" s="11"/>
      <c r="F450" s="11"/>
      <c r="G450" s="11"/>
      <c r="H450" s="11"/>
      <c r="I450" s="11"/>
      <c r="J450" s="11"/>
      <c r="K450" s="11"/>
      <c r="L450" s="11"/>
      <c r="M450" s="11"/>
    </row>
    <row r="451" spans="1:13" x14ac:dyDescent="0.25">
      <c r="A451" s="11"/>
      <c r="B451" s="11"/>
      <c r="C451" s="11"/>
      <c r="D451" s="23"/>
      <c r="E451" s="12" t="s">
        <v>388</v>
      </c>
      <c r="F451" s="11">
        <v>1</v>
      </c>
      <c r="G451" s="15">
        <v>23.94</v>
      </c>
      <c r="H451" s="15">
        <v>0</v>
      </c>
      <c r="I451" s="15">
        <v>0</v>
      </c>
      <c r="J451" s="13">
        <f>F451*(G451+ (G451= 0))*(H451+ (H451= 0))*(I451+ (I451= 0))</f>
        <v>23.94</v>
      </c>
      <c r="K451" s="11"/>
      <c r="L451" s="11"/>
      <c r="M451" s="11"/>
    </row>
    <row r="452" spans="1:13" x14ac:dyDescent="0.25">
      <c r="A452" s="11"/>
      <c r="B452" s="11"/>
      <c r="C452" s="11"/>
      <c r="D452" s="23"/>
      <c r="E452" s="12" t="s">
        <v>389</v>
      </c>
      <c r="F452" s="11">
        <v>1</v>
      </c>
      <c r="G452" s="15">
        <v>23.94</v>
      </c>
      <c r="H452" s="15">
        <v>0.2</v>
      </c>
      <c r="I452" s="15">
        <v>0</v>
      </c>
      <c r="J452" s="13">
        <f>F452*(G452+ (G452= 0))*(H452+ (H452= 0))*(I452+ (I452= 0))</f>
        <v>4.7880000000000003</v>
      </c>
      <c r="K452" s="11"/>
      <c r="L452" s="11"/>
      <c r="M452" s="11"/>
    </row>
    <row r="453" spans="1:13" x14ac:dyDescent="0.25">
      <c r="A453" s="11"/>
      <c r="B453" s="11"/>
      <c r="C453" s="11"/>
      <c r="D453" s="23"/>
      <c r="E453" s="12" t="s">
        <v>390</v>
      </c>
      <c r="F453" s="11">
        <v>-1</v>
      </c>
      <c r="G453" s="15">
        <v>18.22</v>
      </c>
      <c r="H453" s="15">
        <v>0</v>
      </c>
      <c r="I453" s="15">
        <v>0</v>
      </c>
      <c r="J453" s="13">
        <f>F453*(G453+ (G453= 0))*(H453+ (H453= 0))*(I453+ (I453= 0))</f>
        <v>-18.22</v>
      </c>
      <c r="K453" s="11"/>
      <c r="L453" s="11"/>
      <c r="M453" s="11"/>
    </row>
    <row r="454" spans="1:13" x14ac:dyDescent="0.25">
      <c r="A454" s="11"/>
      <c r="B454" s="11"/>
      <c r="C454" s="11"/>
      <c r="D454" s="23"/>
      <c r="E454" s="11"/>
      <c r="F454" s="11"/>
      <c r="G454" s="11"/>
      <c r="H454" s="11"/>
      <c r="I454" s="11"/>
      <c r="J454" s="16" t="s">
        <v>391</v>
      </c>
      <c r="K454" s="17">
        <f>SUM(J451:J453)</f>
        <v>10.508000000000003</v>
      </c>
      <c r="L454" s="18">
        <v>15</v>
      </c>
      <c r="M454" s="10">
        <f>ROUND(L454*K454,2)</f>
        <v>157.62</v>
      </c>
    </row>
    <row r="455" spans="1:13" ht="0.95" customHeight="1" x14ac:dyDescent="0.25">
      <c r="A455" s="19"/>
      <c r="B455" s="19"/>
      <c r="C455" s="19"/>
      <c r="D455" s="27"/>
      <c r="E455" s="19"/>
      <c r="F455" s="19"/>
      <c r="G455" s="19"/>
      <c r="H455" s="19"/>
      <c r="I455" s="19"/>
      <c r="J455" s="19"/>
      <c r="K455" s="19"/>
      <c r="L455" s="19"/>
      <c r="M455" s="19"/>
    </row>
    <row r="456" spans="1:13" ht="22.5" x14ac:dyDescent="0.25">
      <c r="A456" s="12" t="s">
        <v>392</v>
      </c>
      <c r="B456" s="12" t="s">
        <v>21</v>
      </c>
      <c r="C456" s="12" t="s">
        <v>74</v>
      </c>
      <c r="D456" s="26" t="s">
        <v>393</v>
      </c>
      <c r="E456" s="11"/>
      <c r="F456" s="11"/>
      <c r="G456" s="11"/>
      <c r="H456" s="11"/>
      <c r="I456" s="11"/>
      <c r="J456" s="11"/>
      <c r="K456" s="13">
        <f>K459</f>
        <v>10.507999999999999</v>
      </c>
      <c r="L456" s="14">
        <f>L459</f>
        <v>6.99</v>
      </c>
      <c r="M456" s="14">
        <f>M459</f>
        <v>73.45</v>
      </c>
    </row>
    <row r="457" spans="1:13" ht="33.75" x14ac:dyDescent="0.25">
      <c r="A457" s="11"/>
      <c r="B457" s="11"/>
      <c r="C457" s="11"/>
      <c r="D457" s="23" t="s">
        <v>394</v>
      </c>
      <c r="E457" s="11"/>
      <c r="F457" s="11"/>
      <c r="G457" s="11"/>
      <c r="H457" s="11"/>
      <c r="I457" s="11"/>
      <c r="J457" s="11"/>
      <c r="K457" s="11"/>
      <c r="L457" s="11"/>
      <c r="M457" s="11"/>
    </row>
    <row r="458" spans="1:13" x14ac:dyDescent="0.25">
      <c r="A458" s="11"/>
      <c r="B458" s="11"/>
      <c r="C458" s="11"/>
      <c r="D458" s="23"/>
      <c r="E458" s="12" t="s">
        <v>395</v>
      </c>
      <c r="F458" s="11">
        <v>1</v>
      </c>
      <c r="G458" s="15">
        <v>10.507999999999999</v>
      </c>
      <c r="H458" s="15">
        <v>0</v>
      </c>
      <c r="I458" s="15">
        <v>0</v>
      </c>
      <c r="J458" s="13">
        <f>F458*(G458+ (G458= 0))*(H458+ (H458= 0))*(I458+ (I458= 0))</f>
        <v>10.507999999999999</v>
      </c>
      <c r="K458" s="11"/>
      <c r="L458" s="11"/>
      <c r="M458" s="11"/>
    </row>
    <row r="459" spans="1:13" x14ac:dyDescent="0.25">
      <c r="A459" s="11"/>
      <c r="B459" s="11"/>
      <c r="C459" s="11"/>
      <c r="D459" s="23"/>
      <c r="E459" s="11"/>
      <c r="F459" s="11"/>
      <c r="G459" s="11"/>
      <c r="H459" s="11"/>
      <c r="I459" s="11"/>
      <c r="J459" s="16" t="s">
        <v>396</v>
      </c>
      <c r="K459" s="17">
        <f>SUM(J458:J458)</f>
        <v>10.507999999999999</v>
      </c>
      <c r="L459" s="18">
        <v>6.99</v>
      </c>
      <c r="M459" s="10">
        <f>ROUND(L459*K459,2)</f>
        <v>73.45</v>
      </c>
    </row>
    <row r="460" spans="1:13" ht="0.95" customHeight="1" x14ac:dyDescent="0.25">
      <c r="A460" s="19"/>
      <c r="B460" s="19"/>
      <c r="C460" s="19"/>
      <c r="D460" s="27"/>
      <c r="E460" s="19"/>
      <c r="F460" s="19"/>
      <c r="G460" s="19"/>
      <c r="H460" s="19"/>
      <c r="I460" s="19"/>
      <c r="J460" s="19"/>
      <c r="K460" s="19"/>
      <c r="L460" s="19"/>
      <c r="M460" s="19"/>
    </row>
    <row r="461" spans="1:13" ht="22.5" x14ac:dyDescent="0.25">
      <c r="A461" s="12" t="s">
        <v>397</v>
      </c>
      <c r="B461" s="12" t="s">
        <v>21</v>
      </c>
      <c r="C461" s="12" t="s">
        <v>74</v>
      </c>
      <c r="D461" s="26" t="s">
        <v>398</v>
      </c>
      <c r="E461" s="11"/>
      <c r="F461" s="11"/>
      <c r="G461" s="11"/>
      <c r="H461" s="11"/>
      <c r="I461" s="11"/>
      <c r="J461" s="11"/>
      <c r="K461" s="13">
        <f>K464</f>
        <v>89.5</v>
      </c>
      <c r="L461" s="14">
        <f>L464</f>
        <v>17.850000000000001</v>
      </c>
      <c r="M461" s="14">
        <f>M464</f>
        <v>1597.58</v>
      </c>
    </row>
    <row r="462" spans="1:13" ht="45" x14ac:dyDescent="0.25">
      <c r="A462" s="11"/>
      <c r="B462" s="11"/>
      <c r="C462" s="11"/>
      <c r="D462" s="23" t="s">
        <v>399</v>
      </c>
      <c r="E462" s="11"/>
      <c r="F462" s="11"/>
      <c r="G462" s="11"/>
      <c r="H462" s="11"/>
      <c r="I462" s="11"/>
      <c r="J462" s="11"/>
      <c r="K462" s="11"/>
      <c r="L462" s="11"/>
      <c r="M462" s="11"/>
    </row>
    <row r="463" spans="1:13" x14ac:dyDescent="0.25">
      <c r="A463" s="11"/>
      <c r="B463" s="11"/>
      <c r="C463" s="11"/>
      <c r="D463" s="23"/>
      <c r="E463" s="12" t="s">
        <v>400</v>
      </c>
      <c r="F463" s="11">
        <v>1</v>
      </c>
      <c r="G463" s="15">
        <v>89.5</v>
      </c>
      <c r="H463" s="15">
        <v>0</v>
      </c>
      <c r="I463" s="15">
        <v>0</v>
      </c>
      <c r="J463" s="13">
        <f>F463*(G463+ (G463= 0))*(H463+ (H463= 0))*(I463+ (I463= 0))</f>
        <v>89.5</v>
      </c>
      <c r="K463" s="11"/>
      <c r="L463" s="11"/>
      <c r="M463" s="11"/>
    </row>
    <row r="464" spans="1:13" x14ac:dyDescent="0.25">
      <c r="A464" s="11"/>
      <c r="B464" s="11"/>
      <c r="C464" s="11"/>
      <c r="D464" s="23"/>
      <c r="E464" s="11"/>
      <c r="F464" s="11"/>
      <c r="G464" s="11"/>
      <c r="H464" s="11"/>
      <c r="I464" s="11"/>
      <c r="J464" s="16" t="s">
        <v>401</v>
      </c>
      <c r="K464" s="17">
        <f>SUM(J463:J463)</f>
        <v>89.5</v>
      </c>
      <c r="L464" s="18">
        <v>17.850000000000001</v>
      </c>
      <c r="M464" s="10">
        <f>ROUND(L464*K464,2)</f>
        <v>1597.58</v>
      </c>
    </row>
    <row r="465" spans="1:13" ht="0.95" customHeight="1" x14ac:dyDescent="0.25">
      <c r="A465" s="19"/>
      <c r="B465" s="19"/>
      <c r="C465" s="19"/>
      <c r="D465" s="27"/>
      <c r="E465" s="19"/>
      <c r="F465" s="19"/>
      <c r="G465" s="19"/>
      <c r="H465" s="19"/>
      <c r="I465" s="19"/>
      <c r="J465" s="19"/>
      <c r="K465" s="19"/>
      <c r="L465" s="19"/>
      <c r="M465" s="19"/>
    </row>
    <row r="466" spans="1:13" ht="22.5" x14ac:dyDescent="0.25">
      <c r="A466" s="12" t="s">
        <v>402</v>
      </c>
      <c r="B466" s="12" t="s">
        <v>21</v>
      </c>
      <c r="C466" s="12" t="s">
        <v>74</v>
      </c>
      <c r="D466" s="26" t="s">
        <v>403</v>
      </c>
      <c r="E466" s="11"/>
      <c r="F466" s="11"/>
      <c r="G466" s="11"/>
      <c r="H466" s="11"/>
      <c r="I466" s="11"/>
      <c r="J466" s="11"/>
      <c r="K466" s="13">
        <f>K469</f>
        <v>89.5</v>
      </c>
      <c r="L466" s="14">
        <f>L469</f>
        <v>17.43</v>
      </c>
      <c r="M466" s="14">
        <f>M469</f>
        <v>1559.99</v>
      </c>
    </row>
    <row r="467" spans="1:13" ht="56.25" x14ac:dyDescent="0.25">
      <c r="A467" s="11"/>
      <c r="B467" s="11"/>
      <c r="C467" s="11"/>
      <c r="D467" s="23" t="s">
        <v>404</v>
      </c>
      <c r="E467" s="11"/>
      <c r="F467" s="11"/>
      <c r="G467" s="11"/>
      <c r="H467" s="11"/>
      <c r="I467" s="11"/>
      <c r="J467" s="11"/>
      <c r="K467" s="11"/>
      <c r="L467" s="11"/>
      <c r="M467" s="11"/>
    </row>
    <row r="468" spans="1:13" x14ac:dyDescent="0.25">
      <c r="A468" s="11"/>
      <c r="B468" s="11"/>
      <c r="C468" s="11"/>
      <c r="D468" s="23"/>
      <c r="E468" s="12" t="s">
        <v>400</v>
      </c>
      <c r="F468" s="11">
        <v>1</v>
      </c>
      <c r="G468" s="15">
        <v>89.5</v>
      </c>
      <c r="H468" s="15">
        <v>0</v>
      </c>
      <c r="I468" s="15">
        <v>0</v>
      </c>
      <c r="J468" s="13">
        <f>F468*(G468+ (G468= 0))*(H468+ (H468= 0))*(I468+ (I468= 0))</f>
        <v>89.5</v>
      </c>
      <c r="K468" s="11"/>
      <c r="L468" s="11"/>
      <c r="M468" s="11"/>
    </row>
    <row r="469" spans="1:13" x14ac:dyDescent="0.25">
      <c r="A469" s="11"/>
      <c r="B469" s="11"/>
      <c r="C469" s="11"/>
      <c r="D469" s="23"/>
      <c r="E469" s="11"/>
      <c r="F469" s="11"/>
      <c r="G469" s="11"/>
      <c r="H469" s="11"/>
      <c r="I469" s="11"/>
      <c r="J469" s="16" t="s">
        <v>405</v>
      </c>
      <c r="K469" s="17">
        <f>SUM(J468:J468)</f>
        <v>89.5</v>
      </c>
      <c r="L469" s="18">
        <v>17.43</v>
      </c>
      <c r="M469" s="10">
        <f>ROUND(L469*K469,2)</f>
        <v>1559.99</v>
      </c>
    </row>
    <row r="470" spans="1:13" ht="0.95" customHeight="1" x14ac:dyDescent="0.25">
      <c r="A470" s="19"/>
      <c r="B470" s="19"/>
      <c r="C470" s="19"/>
      <c r="D470" s="27"/>
      <c r="E470" s="19"/>
      <c r="F470" s="19"/>
      <c r="G470" s="19"/>
      <c r="H470" s="19"/>
      <c r="I470" s="19"/>
      <c r="J470" s="19"/>
      <c r="K470" s="19"/>
      <c r="L470" s="19"/>
      <c r="M470" s="19"/>
    </row>
    <row r="471" spans="1:13" x14ac:dyDescent="0.25">
      <c r="A471" s="11"/>
      <c r="B471" s="11"/>
      <c r="C471" s="11"/>
      <c r="D471" s="23"/>
      <c r="E471" s="11"/>
      <c r="F471" s="11"/>
      <c r="G471" s="11"/>
      <c r="H471" s="11"/>
      <c r="I471" s="11"/>
      <c r="J471" s="16" t="s">
        <v>406</v>
      </c>
      <c r="K471" s="20">
        <v>1</v>
      </c>
      <c r="L471" s="10">
        <f>M454+M459+M464+M469</f>
        <v>3388.64</v>
      </c>
      <c r="M471" s="10">
        <f>ROUND(L471*K471,2)</f>
        <v>3388.64</v>
      </c>
    </row>
    <row r="472" spans="1:13" ht="0.95" customHeight="1" x14ac:dyDescent="0.25">
      <c r="A472" s="19"/>
      <c r="B472" s="19"/>
      <c r="C472" s="19"/>
      <c r="D472" s="27"/>
      <c r="E472" s="19"/>
      <c r="F472" s="19"/>
      <c r="G472" s="19"/>
      <c r="H472" s="19"/>
      <c r="I472" s="19"/>
      <c r="J472" s="19"/>
      <c r="K472" s="19"/>
      <c r="L472" s="19"/>
      <c r="M472" s="19"/>
    </row>
    <row r="473" spans="1:13" x14ac:dyDescent="0.25">
      <c r="A473" s="7" t="s">
        <v>407</v>
      </c>
      <c r="B473" s="7" t="s">
        <v>17</v>
      </c>
      <c r="C473" s="7" t="s">
        <v>18</v>
      </c>
      <c r="D473" s="25" t="s">
        <v>408</v>
      </c>
      <c r="E473" s="8"/>
      <c r="F473" s="8"/>
      <c r="G473" s="8"/>
      <c r="H473" s="8"/>
      <c r="I473" s="8"/>
      <c r="J473" s="8"/>
      <c r="K473" s="9">
        <f>K480</f>
        <v>1</v>
      </c>
      <c r="L473" s="10">
        <f>L480</f>
        <v>962.91</v>
      </c>
      <c r="M473" s="10">
        <f>M480</f>
        <v>962.91</v>
      </c>
    </row>
    <row r="474" spans="1:13" x14ac:dyDescent="0.25">
      <c r="A474" s="11"/>
      <c r="B474" s="11"/>
      <c r="C474" s="11"/>
      <c r="D474" s="23"/>
      <c r="E474" s="11"/>
      <c r="F474" s="11"/>
      <c r="G474" s="11"/>
      <c r="H474" s="11"/>
      <c r="I474" s="11"/>
      <c r="J474" s="11"/>
      <c r="K474" s="11"/>
      <c r="L474" s="11"/>
      <c r="M474" s="11"/>
    </row>
    <row r="475" spans="1:13" ht="22.5" x14ac:dyDescent="0.25">
      <c r="A475" s="12" t="s">
        <v>409</v>
      </c>
      <c r="B475" s="12" t="s">
        <v>21</v>
      </c>
      <c r="C475" s="12" t="s">
        <v>28</v>
      </c>
      <c r="D475" s="26" t="s">
        <v>410</v>
      </c>
      <c r="E475" s="11"/>
      <c r="F475" s="11"/>
      <c r="G475" s="11"/>
      <c r="H475" s="11"/>
      <c r="I475" s="11"/>
      <c r="J475" s="11"/>
      <c r="K475" s="13">
        <f>K478</f>
        <v>3</v>
      </c>
      <c r="L475" s="14">
        <f>L478</f>
        <v>320.97000000000003</v>
      </c>
      <c r="M475" s="14">
        <f>M478</f>
        <v>962.91</v>
      </c>
    </row>
    <row r="476" spans="1:13" ht="56.25" x14ac:dyDescent="0.25">
      <c r="A476" s="11"/>
      <c r="B476" s="11"/>
      <c r="C476" s="11"/>
      <c r="D476" s="23" t="s">
        <v>411</v>
      </c>
      <c r="E476" s="11"/>
      <c r="F476" s="11"/>
      <c r="G476" s="11"/>
      <c r="H476" s="11"/>
      <c r="I476" s="11"/>
      <c r="J476" s="11"/>
      <c r="K476" s="11"/>
      <c r="L476" s="11"/>
      <c r="M476" s="11"/>
    </row>
    <row r="477" spans="1:13" x14ac:dyDescent="0.25">
      <c r="A477" s="11"/>
      <c r="B477" s="11"/>
      <c r="C477" s="11"/>
      <c r="D477" s="23"/>
      <c r="E477" s="12" t="s">
        <v>412</v>
      </c>
      <c r="F477" s="11">
        <v>3</v>
      </c>
      <c r="G477" s="15">
        <v>0</v>
      </c>
      <c r="H477" s="15">
        <v>0</v>
      </c>
      <c r="I477" s="15">
        <v>0</v>
      </c>
      <c r="J477" s="13">
        <f>F477*(G477+ (G477= 0))*(H477+ (H477= 0))*(I477+ (I477= 0))</f>
        <v>3</v>
      </c>
      <c r="K477" s="11"/>
      <c r="L477" s="11"/>
      <c r="M477" s="11"/>
    </row>
    <row r="478" spans="1:13" x14ac:dyDescent="0.25">
      <c r="A478" s="11"/>
      <c r="B478" s="11"/>
      <c r="C478" s="11"/>
      <c r="D478" s="23"/>
      <c r="E478" s="11"/>
      <c r="F478" s="11"/>
      <c r="G478" s="11"/>
      <c r="H478" s="11"/>
      <c r="I478" s="11"/>
      <c r="J478" s="16" t="s">
        <v>413</v>
      </c>
      <c r="K478" s="17">
        <f>SUM(J477:J477)</f>
        <v>3</v>
      </c>
      <c r="L478" s="18">
        <v>320.97000000000003</v>
      </c>
      <c r="M478" s="10">
        <f>ROUND(L478*K478,2)</f>
        <v>962.91</v>
      </c>
    </row>
    <row r="479" spans="1:13" ht="0.95" customHeight="1" x14ac:dyDescent="0.25">
      <c r="A479" s="19"/>
      <c r="B479" s="19"/>
      <c r="C479" s="19"/>
      <c r="D479" s="27"/>
      <c r="E479" s="19"/>
      <c r="F479" s="19"/>
      <c r="G479" s="19"/>
      <c r="H479" s="19"/>
      <c r="I479" s="19"/>
      <c r="J479" s="19"/>
      <c r="K479" s="19"/>
      <c r="L479" s="19"/>
      <c r="M479" s="19"/>
    </row>
    <row r="480" spans="1:13" x14ac:dyDescent="0.25">
      <c r="A480" s="11"/>
      <c r="B480" s="11"/>
      <c r="C480" s="11"/>
      <c r="D480" s="23"/>
      <c r="E480" s="11"/>
      <c r="F480" s="11"/>
      <c r="G480" s="11"/>
      <c r="H480" s="11"/>
      <c r="I480" s="11"/>
      <c r="J480" s="16" t="s">
        <v>414</v>
      </c>
      <c r="K480" s="20">
        <v>1</v>
      </c>
      <c r="L480" s="10">
        <f>M478</f>
        <v>962.91</v>
      </c>
      <c r="M480" s="10">
        <f>ROUND(L480*K480,2)</f>
        <v>962.91</v>
      </c>
    </row>
    <row r="481" spans="1:13" ht="0.95" customHeight="1" x14ac:dyDescent="0.25">
      <c r="A481" s="19"/>
      <c r="B481" s="19"/>
      <c r="C481" s="19"/>
      <c r="D481" s="27"/>
      <c r="E481" s="19"/>
      <c r="F481" s="19"/>
      <c r="G481" s="19"/>
      <c r="H481" s="19"/>
      <c r="I481" s="19"/>
      <c r="J481" s="19"/>
      <c r="K481" s="19"/>
      <c r="L481" s="19"/>
      <c r="M481" s="19"/>
    </row>
    <row r="482" spans="1:13" x14ac:dyDescent="0.25">
      <c r="A482" s="7" t="s">
        <v>415</v>
      </c>
      <c r="B482" s="7" t="s">
        <v>17</v>
      </c>
      <c r="C482" s="7" t="s">
        <v>18</v>
      </c>
      <c r="D482" s="25" t="s">
        <v>416</v>
      </c>
      <c r="E482" s="8"/>
      <c r="F482" s="8"/>
      <c r="G482" s="8"/>
      <c r="H482" s="8"/>
      <c r="I482" s="8"/>
      <c r="J482" s="8"/>
      <c r="K482" s="9">
        <f>K489</f>
        <v>1</v>
      </c>
      <c r="L482" s="10">
        <f>L489</f>
        <v>1500</v>
      </c>
      <c r="M482" s="10">
        <f>M489</f>
        <v>1500</v>
      </c>
    </row>
    <row r="483" spans="1:13" x14ac:dyDescent="0.25">
      <c r="A483" s="11"/>
      <c r="B483" s="11"/>
      <c r="C483" s="11"/>
      <c r="D483" s="23"/>
      <c r="E483" s="11"/>
      <c r="F483" s="11"/>
      <c r="G483" s="11"/>
      <c r="H483" s="11"/>
      <c r="I483" s="11"/>
      <c r="J483" s="11"/>
      <c r="K483" s="11"/>
      <c r="L483" s="11"/>
      <c r="M483" s="11"/>
    </row>
    <row r="484" spans="1:13" ht="22.5" x14ac:dyDescent="0.25">
      <c r="A484" s="12" t="s">
        <v>417</v>
      </c>
      <c r="B484" s="12" t="s">
        <v>21</v>
      </c>
      <c r="C484" s="12" t="s">
        <v>419</v>
      </c>
      <c r="D484" s="26" t="s">
        <v>418</v>
      </c>
      <c r="E484" s="11"/>
      <c r="F484" s="11"/>
      <c r="G484" s="11"/>
      <c r="H484" s="11"/>
      <c r="I484" s="11"/>
      <c r="J484" s="11"/>
      <c r="K484" s="13">
        <f>K487</f>
        <v>1</v>
      </c>
      <c r="L484" s="14">
        <f>L487</f>
        <v>1500</v>
      </c>
      <c r="M484" s="14">
        <f>M487</f>
        <v>1500</v>
      </c>
    </row>
    <row r="485" spans="1:13" ht="56.25" x14ac:dyDescent="0.25">
      <c r="A485" s="11"/>
      <c r="B485" s="11"/>
      <c r="C485" s="11"/>
      <c r="D485" s="23" t="s">
        <v>420</v>
      </c>
      <c r="E485" s="11"/>
      <c r="F485" s="11"/>
      <c r="G485" s="11"/>
      <c r="H485" s="11"/>
      <c r="I485" s="11"/>
      <c r="J485" s="11"/>
      <c r="K485" s="11"/>
      <c r="L485" s="11"/>
      <c r="M485" s="11"/>
    </row>
    <row r="486" spans="1:13" x14ac:dyDescent="0.25">
      <c r="A486" s="11"/>
      <c r="B486" s="11"/>
      <c r="C486" s="11"/>
      <c r="D486" s="23"/>
      <c r="E486" s="12" t="s">
        <v>18</v>
      </c>
      <c r="F486" s="11">
        <v>1</v>
      </c>
      <c r="G486" s="15">
        <v>0</v>
      </c>
      <c r="H486" s="15">
        <v>0</v>
      </c>
      <c r="I486" s="15">
        <v>0</v>
      </c>
      <c r="J486" s="13">
        <f>F486*(G486+ (G486= 0))*(H486+ (H486= 0))*(I486+ (I486= 0))</f>
        <v>1</v>
      </c>
      <c r="K486" s="11"/>
      <c r="L486" s="11"/>
      <c r="M486" s="11"/>
    </row>
    <row r="487" spans="1:13" x14ac:dyDescent="0.25">
      <c r="A487" s="11"/>
      <c r="B487" s="11"/>
      <c r="C487" s="11"/>
      <c r="D487" s="23"/>
      <c r="E487" s="11"/>
      <c r="F487" s="11"/>
      <c r="G487" s="11"/>
      <c r="H487" s="11"/>
      <c r="I487" s="11"/>
      <c r="J487" s="16" t="s">
        <v>421</v>
      </c>
      <c r="K487" s="17">
        <f>SUM(J486:J486)</f>
        <v>1</v>
      </c>
      <c r="L487" s="18">
        <v>1500</v>
      </c>
      <c r="M487" s="10">
        <f>ROUND(L487*K487,2)</f>
        <v>1500</v>
      </c>
    </row>
    <row r="488" spans="1:13" ht="0.95" customHeight="1" x14ac:dyDescent="0.25">
      <c r="A488" s="19"/>
      <c r="B488" s="19"/>
      <c r="C488" s="19"/>
      <c r="D488" s="27"/>
      <c r="E488" s="19"/>
      <c r="F488" s="19"/>
      <c r="G488" s="19"/>
      <c r="H488" s="19"/>
      <c r="I488" s="19"/>
      <c r="J488" s="19"/>
      <c r="K488" s="19"/>
      <c r="L488" s="19"/>
      <c r="M488" s="19"/>
    </row>
    <row r="489" spans="1:13" x14ac:dyDescent="0.25">
      <c r="A489" s="11"/>
      <c r="B489" s="11"/>
      <c r="C489" s="11"/>
      <c r="D489" s="23"/>
      <c r="E489" s="11"/>
      <c r="F489" s="11"/>
      <c r="G489" s="11"/>
      <c r="H489" s="11"/>
      <c r="I489" s="11"/>
      <c r="J489" s="16" t="s">
        <v>422</v>
      </c>
      <c r="K489" s="20">
        <v>1</v>
      </c>
      <c r="L489" s="10">
        <f>M487</f>
        <v>1500</v>
      </c>
      <c r="M489" s="10">
        <f>ROUND(L489*K489,2)</f>
        <v>1500</v>
      </c>
    </row>
    <row r="490" spans="1:13" ht="0.95" customHeight="1" x14ac:dyDescent="0.25">
      <c r="A490" s="19"/>
      <c r="B490" s="19"/>
      <c r="C490" s="19"/>
      <c r="D490" s="27"/>
      <c r="E490" s="19"/>
      <c r="F490" s="19"/>
      <c r="G490" s="19"/>
      <c r="H490" s="19"/>
      <c r="I490" s="19"/>
      <c r="J490" s="19"/>
      <c r="K490" s="19"/>
      <c r="L490" s="19"/>
      <c r="M490" s="19"/>
    </row>
    <row r="491" spans="1:13" x14ac:dyDescent="0.25">
      <c r="A491" s="11"/>
      <c r="B491" s="11"/>
      <c r="C491" s="11"/>
      <c r="D491" s="23"/>
      <c r="E491" s="11"/>
      <c r="F491" s="11"/>
      <c r="G491" s="11"/>
      <c r="H491" s="11"/>
      <c r="I491" s="11"/>
      <c r="J491" s="16" t="s">
        <v>423</v>
      </c>
      <c r="K491" s="20">
        <v>1</v>
      </c>
      <c r="L491" s="10">
        <f>M16+M78+M140+M179+M249+M295+M445+M471+M480+M489</f>
        <v>120972.62000000001</v>
      </c>
      <c r="M491" s="10">
        <f>ROUND(L491*K491,2)</f>
        <v>120972.62</v>
      </c>
    </row>
    <row r="492" spans="1:13" x14ac:dyDescent="0.25">
      <c r="A492" s="11"/>
      <c r="B492" s="11"/>
      <c r="C492" s="11"/>
      <c r="D492" s="23"/>
      <c r="E492" s="11"/>
      <c r="F492" s="11"/>
      <c r="G492" s="11"/>
      <c r="H492" s="11"/>
      <c r="I492" s="11"/>
      <c r="J492" s="11"/>
      <c r="K492" s="11"/>
      <c r="L492" s="11"/>
      <c r="M492" s="11"/>
    </row>
  </sheetData>
  <dataValidations count="1">
    <dataValidation type="list" allowBlank="1" showInputMessage="1" showErrorMessage="1" sqref="B4:B492">
      <formula1>"Capítulo,Partida,Mano de obra,Maquinaria,Material,Otros,"</formula1>
    </dataValidation>
  </dataValidation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baseColWidth="10" defaultRowHeight="15"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baseColWidth="10"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3</vt:i4>
      </vt:variant>
    </vt:vector>
  </HeadingPairs>
  <TitlesOfParts>
    <vt:vector size="3" baseType="lpstr">
      <vt:lpstr>Hoja1</vt:lpstr>
      <vt:lpstr>Hoja2</vt:lpstr>
      <vt:lpstr>Hoja3</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Albert</dc:creator>
  <cp:lastModifiedBy>Albert</cp:lastModifiedBy>
  <dcterms:created xsi:type="dcterms:W3CDTF">2025-10-21T11:43:48Z</dcterms:created>
  <dcterms:modified xsi:type="dcterms:W3CDTF">2025-10-21T12:08:02Z</dcterms:modified>
</cp:coreProperties>
</file>