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270" yWindow="615" windowWidth="18615" windowHeight="10170" activeTab="3"/>
  </bookViews>
  <sheets>
    <sheet name="T-PRES" sheetId="2" r:id="rId1"/>
    <sheet name="T-APU" sheetId="7" r:id="rId2"/>
    <sheet name="T-SMP" sheetId="8" r:id="rId3"/>
    <sheet name="T-DIM" sheetId="9" r:id="rId4"/>
  </sheets>
  <calcPr calcId="145621"/>
</workbook>
</file>

<file path=xl/calcChain.xml><?xml version="1.0" encoding="utf-8"?>
<calcChain xmlns="http://schemas.openxmlformats.org/spreadsheetml/2006/main">
  <c r="H27" i="2" l="1"/>
  <c r="J13" i="7"/>
  <c r="K14" i="7"/>
  <c r="K23" i="7" s="1"/>
  <c r="J16" i="7"/>
  <c r="K17" i="7"/>
  <c r="J19" i="7"/>
  <c r="J20" i="7"/>
  <c r="K21" i="7" s="1"/>
  <c r="J28" i="7"/>
  <c r="K29" i="7" s="1"/>
  <c r="K40" i="7" s="1"/>
  <c r="J31" i="7"/>
  <c r="K32" i="7" s="1"/>
  <c r="J34" i="7"/>
  <c r="J35" i="7"/>
  <c r="J36" i="7"/>
  <c r="K38" i="7" s="1"/>
  <c r="J37" i="7"/>
  <c r="J45" i="7"/>
  <c r="K47" i="7" s="1"/>
  <c r="K53" i="7" s="1"/>
  <c r="J46" i="7"/>
  <c r="J49" i="7"/>
  <c r="J50" i="7"/>
  <c r="K51" i="7"/>
  <c r="J58" i="7"/>
  <c r="K59" i="7"/>
  <c r="K70" i="7" s="1"/>
  <c r="J61" i="7"/>
  <c r="K62" i="7"/>
  <c r="J64" i="7"/>
  <c r="J65" i="7"/>
  <c r="K68" i="7" s="1"/>
  <c r="J66" i="7"/>
  <c r="J67" i="7"/>
  <c r="K69" i="7" s="1"/>
  <c r="J75" i="7"/>
  <c r="K87" i="7" s="1"/>
  <c r="J78" i="7"/>
  <c r="J79" i="7"/>
  <c r="J80" i="7"/>
  <c r="J81" i="7"/>
  <c r="J82" i="7"/>
  <c r="J83" i="7"/>
  <c r="J84" i="7"/>
  <c r="J85" i="7"/>
  <c r="K86" i="7"/>
  <c r="J93" i="7"/>
  <c r="K94" i="7"/>
  <c r="K104" i="7" s="1"/>
  <c r="J96" i="7"/>
  <c r="J97" i="7"/>
  <c r="K102" i="7" s="1"/>
  <c r="J98" i="7"/>
  <c r="J99" i="7"/>
  <c r="J100" i="7"/>
  <c r="J101" i="7"/>
  <c r="J109" i="7"/>
  <c r="K110" i="7" s="1"/>
  <c r="K121" i="7" s="1"/>
  <c r="J112" i="7"/>
  <c r="K119" i="7" s="1"/>
  <c r="J113" i="7"/>
  <c r="J114" i="7"/>
  <c r="J115" i="7"/>
  <c r="J116" i="7"/>
  <c r="J117" i="7"/>
  <c r="J118" i="7"/>
  <c r="K120" i="7"/>
  <c r="K122" i="7" s="1"/>
  <c r="K107" i="7" s="1"/>
  <c r="J127" i="7"/>
  <c r="K129" i="7" s="1"/>
  <c r="J134" i="7" s="1"/>
  <c r="J128" i="7"/>
  <c r="J131" i="7"/>
  <c r="K132" i="7"/>
  <c r="J141" i="7"/>
  <c r="K150" i="7" s="1"/>
  <c r="J142" i="7"/>
  <c r="K143" i="7"/>
  <c r="J145" i="7"/>
  <c r="J146" i="7"/>
  <c r="K147" i="7" s="1"/>
  <c r="J149" i="7"/>
  <c r="J156" i="7"/>
  <c r="K164" i="7" s="1"/>
  <c r="K157" i="7"/>
  <c r="J159" i="7"/>
  <c r="J160" i="7"/>
  <c r="K161" i="7" s="1"/>
  <c r="J163" i="7"/>
  <c r="J170" i="7"/>
  <c r="K171" i="7"/>
  <c r="K172" i="7"/>
  <c r="K174" i="7" s="1"/>
  <c r="K168" i="7" s="1"/>
  <c r="K173" i="7"/>
  <c r="J178" i="7"/>
  <c r="K180" i="7" s="1"/>
  <c r="J179" i="7"/>
  <c r="K181" i="7"/>
  <c r="K182" i="7" s="1"/>
  <c r="J187" i="7"/>
  <c r="J188" i="7"/>
  <c r="J189" i="7"/>
  <c r="J192" i="7"/>
  <c r="K194" i="7" s="1"/>
  <c r="J193" i="7"/>
  <c r="J196" i="7"/>
  <c r="K197" i="7"/>
  <c r="J208" i="7"/>
  <c r="J218" i="7"/>
  <c r="K226" i="7" s="1"/>
  <c r="K219" i="7"/>
  <c r="J221" i="7"/>
  <c r="J222" i="7"/>
  <c r="K223" i="7" s="1"/>
  <c r="J225" i="7"/>
  <c r="J232" i="7"/>
  <c r="K233" i="7"/>
  <c r="J235" i="7"/>
  <c r="K237" i="7" s="1"/>
  <c r="J236" i="7"/>
  <c r="K240" i="7" s="1"/>
  <c r="J239" i="7"/>
  <c r="J246" i="7"/>
  <c r="K254" i="7" s="1"/>
  <c r="K247" i="7"/>
  <c r="J249" i="7"/>
  <c r="J250" i="7"/>
  <c r="K251" i="7" s="1"/>
  <c r="J253" i="7"/>
  <c r="J260" i="7"/>
  <c r="K261" i="7"/>
  <c r="J266" i="7" s="1"/>
  <c r="K267" i="7" s="1"/>
  <c r="J263" i="7"/>
  <c r="K264" i="7"/>
  <c r="J273" i="7"/>
  <c r="K274" i="7" s="1"/>
  <c r="J279" i="7" s="1"/>
  <c r="J276" i="7"/>
  <c r="K277" i="7" s="1"/>
  <c r="J286" i="7"/>
  <c r="K287" i="7"/>
  <c r="J292" i="7" s="1"/>
  <c r="K293" i="7" s="1"/>
  <c r="J289" i="7"/>
  <c r="K290" i="7"/>
  <c r="J299" i="7"/>
  <c r="J302" i="7"/>
  <c r="K303" i="7" s="1"/>
  <c r="J305" i="7"/>
  <c r="K306" i="7" s="1"/>
  <c r="J315" i="7"/>
  <c r="K317" i="7" s="1"/>
  <c r="J316" i="7"/>
  <c r="K318" i="7"/>
  <c r="K319" i="7" s="1"/>
  <c r="J324" i="7"/>
  <c r="K326" i="7" s="1"/>
  <c r="J325" i="7"/>
  <c r="J333" i="7"/>
  <c r="K334" i="7"/>
  <c r="J336" i="7"/>
  <c r="K338" i="7" s="1"/>
  <c r="K337" i="7"/>
  <c r="J344" i="7"/>
  <c r="K345" i="7"/>
  <c r="K346" i="7"/>
  <c r="K348" i="7" s="1"/>
  <c r="K342" i="7" s="1"/>
  <c r="K347" i="7"/>
  <c r="J352" i="7"/>
  <c r="K354" i="7" s="1"/>
  <c r="J362" i="7" s="1"/>
  <c r="J353" i="7"/>
  <c r="K363" i="7" s="1"/>
  <c r="J356" i="7"/>
  <c r="K357" i="7" s="1"/>
  <c r="J359" i="7"/>
  <c r="K360" i="7" s="1"/>
  <c r="J369" i="7"/>
  <c r="K371" i="7" s="1"/>
  <c r="J376" i="7" s="1"/>
  <c r="J370" i="7"/>
  <c r="J373" i="7"/>
  <c r="K374" i="7" s="1"/>
  <c r="J383" i="7"/>
  <c r="J384" i="7"/>
  <c r="K385" i="7" s="1"/>
  <c r="J396" i="7" s="1"/>
  <c r="J387" i="7"/>
  <c r="J388" i="7"/>
  <c r="J389" i="7"/>
  <c r="K391" i="7" s="1"/>
  <c r="J390" i="7"/>
  <c r="J393" i="7"/>
  <c r="K394" i="7"/>
  <c r="J403" i="7"/>
  <c r="J404" i="7"/>
  <c r="K405" i="7"/>
  <c r="J415" i="7" s="1"/>
  <c r="K416" i="7" s="1"/>
  <c r="J407" i="7"/>
  <c r="J408" i="7"/>
  <c r="J409" i="7"/>
  <c r="K410" i="7"/>
  <c r="J412" i="7"/>
  <c r="K413" i="7"/>
  <c r="J422" i="7"/>
  <c r="K423" i="7" s="1"/>
  <c r="J432" i="7" s="1"/>
  <c r="K433" i="7" s="1"/>
  <c r="J425" i="7"/>
  <c r="J426" i="7"/>
  <c r="K427" i="7"/>
  <c r="J429" i="7"/>
  <c r="K430" i="7"/>
  <c r="J439" i="7"/>
  <c r="K441" i="7" s="1"/>
  <c r="J446" i="7" s="1"/>
  <c r="J440" i="7"/>
  <c r="J443" i="7"/>
  <c r="K444" i="7"/>
  <c r="J453" i="7"/>
  <c r="J454" i="7"/>
  <c r="K455" i="7"/>
  <c r="J460" i="7" s="1"/>
  <c r="K461" i="7" s="1"/>
  <c r="J457" i="7"/>
  <c r="K458" i="7"/>
  <c r="J467" i="7"/>
  <c r="K469" i="7" s="1"/>
  <c r="J474" i="7" s="1"/>
  <c r="J468" i="7"/>
  <c r="J471" i="7"/>
  <c r="K472" i="7"/>
  <c r="J481" i="7"/>
  <c r="J482" i="7"/>
  <c r="K483" i="7"/>
  <c r="J488" i="7" s="1"/>
  <c r="K489" i="7" s="1"/>
  <c r="J485" i="7"/>
  <c r="K486" i="7"/>
  <c r="J495" i="7"/>
  <c r="K497" i="7" s="1"/>
  <c r="J503" i="7" s="1"/>
  <c r="J496" i="7"/>
  <c r="J499" i="7"/>
  <c r="J500" i="7"/>
  <c r="K501" i="7" s="1"/>
  <c r="J510" i="7"/>
  <c r="K512" i="7" s="1"/>
  <c r="J518" i="7" s="1"/>
  <c r="J511" i="7"/>
  <c r="K519" i="7" s="1"/>
  <c r="J514" i="7"/>
  <c r="J515" i="7"/>
  <c r="K516" i="7"/>
  <c r="J525" i="7"/>
  <c r="K534" i="7" s="1"/>
  <c r="J526" i="7"/>
  <c r="K527" i="7"/>
  <c r="J529" i="7"/>
  <c r="J530" i="7"/>
  <c r="K531" i="7" s="1"/>
  <c r="J533" i="7"/>
  <c r="J540" i="7"/>
  <c r="J541" i="7"/>
  <c r="J542" i="7"/>
  <c r="K543" i="7"/>
  <c r="J553" i="7" s="1"/>
  <c r="K554" i="7" s="1"/>
  <c r="J545" i="7"/>
  <c r="K546" i="7"/>
  <c r="J548" i="7"/>
  <c r="J549" i="7"/>
  <c r="K551" i="7" s="1"/>
  <c r="J550" i="7"/>
  <c r="J560" i="7"/>
  <c r="K562" i="7" s="1"/>
  <c r="J574" i="7" s="1"/>
  <c r="J561" i="7"/>
  <c r="J564" i="7"/>
  <c r="K565" i="7"/>
  <c r="J567" i="7"/>
  <c r="J568" i="7"/>
  <c r="K569" i="7" s="1"/>
  <c r="J571" i="7"/>
  <c r="K572" i="7" s="1"/>
  <c r="J582" i="7"/>
  <c r="J583" i="7"/>
  <c r="K585" i="7" s="1"/>
  <c r="J596" i="7" s="1"/>
  <c r="J584" i="7"/>
  <c r="J587" i="7"/>
  <c r="K589" i="7" s="1"/>
  <c r="J588" i="7"/>
  <c r="J591" i="7"/>
  <c r="K594" i="7" s="1"/>
  <c r="J592" i="7"/>
  <c r="J593" i="7"/>
  <c r="J603" i="7"/>
  <c r="K605" i="7" s="1"/>
  <c r="J619" i="7" s="1"/>
  <c r="J604" i="7"/>
  <c r="J607" i="7"/>
  <c r="K608" i="7" s="1"/>
  <c r="J610" i="7"/>
  <c r="K611" i="7" s="1"/>
  <c r="J613" i="7"/>
  <c r="K614" i="7" s="1"/>
  <c r="J616" i="7"/>
  <c r="K617" i="7" s="1"/>
  <c r="J626" i="7"/>
  <c r="J627" i="7"/>
  <c r="J630" i="7"/>
  <c r="K631" i="7" s="1"/>
  <c r="J640" i="7"/>
  <c r="J641" i="7"/>
  <c r="J642" i="7"/>
  <c r="K643" i="7"/>
  <c r="J651" i="7" s="1"/>
  <c r="K652" i="7" s="1"/>
  <c r="K653" i="7" s="1"/>
  <c r="J645" i="7"/>
  <c r="K646" i="7"/>
  <c r="J648" i="7"/>
  <c r="K649" i="7"/>
  <c r="K654" i="7"/>
  <c r="K638" i="7" s="1"/>
  <c r="J658" i="7"/>
  <c r="J659" i="7"/>
  <c r="J660" i="7"/>
  <c r="J663" i="7"/>
  <c r="K664" i="7" s="1"/>
  <c r="J666" i="7"/>
  <c r="J667" i="7"/>
  <c r="K668" i="7"/>
  <c r="J677" i="7"/>
  <c r="K685" i="7" s="1"/>
  <c r="J678" i="7"/>
  <c r="K679" i="7"/>
  <c r="J684" i="7" s="1"/>
  <c r="J681" i="7"/>
  <c r="K682" i="7"/>
  <c r="J692" i="7"/>
  <c r="K695" i="7" s="1"/>
  <c r="J693" i="7"/>
  <c r="K694" i="7"/>
  <c r="K696" i="7"/>
  <c r="K697" i="7" s="1"/>
  <c r="K690" i="7" s="1"/>
  <c r="J701" i="7"/>
  <c r="K702" i="7"/>
  <c r="J704" i="7" s="1"/>
  <c r="K705" i="7" s="1"/>
  <c r="J711" i="7"/>
  <c r="K712" i="7" s="1"/>
  <c r="J714" i="7"/>
  <c r="J721" i="7"/>
  <c r="K723" i="7" s="1"/>
  <c r="K725" i="7" s="1"/>
  <c r="K719" i="7" s="1"/>
  <c r="K724" i="7"/>
  <c r="J729" i="7"/>
  <c r="J730" i="7"/>
  <c r="K732" i="7" s="1"/>
  <c r="J737" i="7" s="1"/>
  <c r="J731" i="7"/>
  <c r="J734" i="7"/>
  <c r="K735" i="7"/>
  <c r="J744" i="7"/>
  <c r="K746" i="7" s="1"/>
  <c r="J751" i="7" s="1"/>
  <c r="J745" i="7"/>
  <c r="J748" i="7"/>
  <c r="K749" i="7" s="1"/>
  <c r="J758" i="7"/>
  <c r="K759" i="7"/>
  <c r="J761" i="7"/>
  <c r="K762" i="7"/>
  <c r="K763" i="7"/>
  <c r="K765" i="7" s="1"/>
  <c r="K756" i="7" s="1"/>
  <c r="K764" i="7"/>
  <c r="J769" i="7"/>
  <c r="K771" i="7" s="1"/>
  <c r="J782" i="7" s="1"/>
  <c r="K783" i="7" s="1"/>
  <c r="J770" i="7"/>
  <c r="J773" i="7"/>
  <c r="J774" i="7"/>
  <c r="J775" i="7"/>
  <c r="J776" i="7"/>
  <c r="K777" i="7"/>
  <c r="J779" i="7"/>
  <c r="K780" i="7"/>
  <c r="J789" i="7"/>
  <c r="K790" i="7" s="1"/>
  <c r="J797" i="7"/>
  <c r="K798" i="7" s="1"/>
  <c r="J803" i="7" s="1"/>
  <c r="J800" i="7"/>
  <c r="K801" i="7" s="1"/>
  <c r="J810" i="7"/>
  <c r="K811" i="7"/>
  <c r="J816" i="7" s="1"/>
  <c r="K817" i="7" s="1"/>
  <c r="J813" i="7"/>
  <c r="K814" i="7"/>
  <c r="J823" i="7"/>
  <c r="K824" i="7" s="1"/>
  <c r="J830" i="7" s="1"/>
  <c r="J826" i="7"/>
  <c r="J827" i="7"/>
  <c r="K828" i="7"/>
  <c r="J837" i="7"/>
  <c r="J838" i="7"/>
  <c r="K839" i="7"/>
  <c r="J844" i="7" s="1"/>
  <c r="K845" i="7" s="1"/>
  <c r="J841" i="7"/>
  <c r="K842" i="7"/>
  <c r="J851" i="7"/>
  <c r="K853" i="7" s="1"/>
  <c r="J858" i="7" s="1"/>
  <c r="J852" i="7"/>
  <c r="J855" i="7"/>
  <c r="K856" i="7"/>
  <c r="J865" i="7"/>
  <c r="J866" i="7"/>
  <c r="K867" i="7"/>
  <c r="J872" i="7" s="1"/>
  <c r="K873" i="7" s="1"/>
  <c r="J869" i="7"/>
  <c r="K870" i="7"/>
  <c r="J879" i="7"/>
  <c r="K881" i="7" s="1"/>
  <c r="J887" i="7" s="1"/>
  <c r="J880" i="7"/>
  <c r="J883" i="7"/>
  <c r="J884" i="7"/>
  <c r="K885" i="7" s="1"/>
  <c r="J894" i="7"/>
  <c r="K896" i="7" s="1"/>
  <c r="J902" i="7" s="1"/>
  <c r="J895" i="7"/>
  <c r="J898" i="7"/>
  <c r="J899" i="7"/>
  <c r="K900" i="7"/>
  <c r="J909" i="7"/>
  <c r="K912" i="7" s="1"/>
  <c r="J917" i="7" s="1"/>
  <c r="J910" i="7"/>
  <c r="J911" i="7"/>
  <c r="J914" i="7"/>
  <c r="K915" i="7" s="1"/>
  <c r="J924" i="7"/>
  <c r="J925" i="7"/>
  <c r="K926" i="7" s="1"/>
  <c r="J931" i="7" s="1"/>
  <c r="J928" i="7"/>
  <c r="K929" i="7" s="1"/>
  <c r="J938" i="7"/>
  <c r="K940" i="7" s="1"/>
  <c r="J939" i="7"/>
  <c r="J942" i="7"/>
  <c r="J943" i="7"/>
  <c r="K944" i="7"/>
  <c r="J951" i="7"/>
  <c r="J952" i="7"/>
  <c r="J953" i="7"/>
  <c r="K954" i="7"/>
  <c r="J963" i="7" s="1"/>
  <c r="J956" i="7"/>
  <c r="K957" i="7"/>
  <c r="J959" i="7"/>
  <c r="K961" i="7" s="1"/>
  <c r="J960" i="7"/>
  <c r="J970" i="7"/>
  <c r="K972" i="7" s="1"/>
  <c r="J980" i="7" s="1"/>
  <c r="J971" i="7"/>
  <c r="J974" i="7"/>
  <c r="K975" i="7" s="1"/>
  <c r="J977" i="7"/>
  <c r="K978" i="7" s="1"/>
  <c r="J987" i="7"/>
  <c r="K988" i="7"/>
  <c r="J993" i="7" s="1"/>
  <c r="K994" i="7" s="1"/>
  <c r="J990" i="7"/>
  <c r="K991" i="7"/>
  <c r="J1000" i="7"/>
  <c r="K1003" i="7" s="1"/>
  <c r="J1008" i="7" s="1"/>
  <c r="J1001" i="7"/>
  <c r="J1002" i="7"/>
  <c r="J1005" i="7"/>
  <c r="K1006" i="7" s="1"/>
  <c r="J1015" i="7"/>
  <c r="J1016" i="7"/>
  <c r="K1018" i="7" s="1"/>
  <c r="J1023" i="7" s="1"/>
  <c r="J1017" i="7"/>
  <c r="J1020" i="7"/>
  <c r="K1021" i="7"/>
  <c r="J1030" i="7"/>
  <c r="K1033" i="7" s="1"/>
  <c r="J1031" i="7"/>
  <c r="J1032" i="7"/>
  <c r="J1035" i="7"/>
  <c r="K1036" i="7" s="1"/>
  <c r="K1037" i="7"/>
  <c r="K1038" i="7" s="1"/>
  <c r="J1043" i="7"/>
  <c r="J1044" i="7"/>
  <c r="J1045" i="7"/>
  <c r="J1048" i="7"/>
  <c r="K1049" i="7" s="1"/>
  <c r="J1051" i="7"/>
  <c r="J1052" i="7"/>
  <c r="K1053" i="7"/>
  <c r="J1062" i="7"/>
  <c r="K1063" i="7" s="1"/>
  <c r="J1065" i="7"/>
  <c r="K1066" i="7" s="1"/>
  <c r="K1075" i="7"/>
  <c r="K1076" i="7" s="1"/>
  <c r="K1074" i="7" s="1"/>
  <c r="J1081" i="7"/>
  <c r="J1082" i="7"/>
  <c r="K1100" i="7" s="1"/>
  <c r="J1083" i="7"/>
  <c r="K1084" i="7"/>
  <c r="J1086" i="7"/>
  <c r="K1087" i="7"/>
  <c r="J1089" i="7"/>
  <c r="J1090" i="7"/>
  <c r="K1097" i="7" s="1"/>
  <c r="J1091" i="7"/>
  <c r="J1092" i="7"/>
  <c r="J1093" i="7"/>
  <c r="J1094" i="7"/>
  <c r="J1095" i="7"/>
  <c r="J1096" i="7"/>
  <c r="J1099" i="7"/>
  <c r="J1106" i="7"/>
  <c r="J1107" i="7"/>
  <c r="J1108" i="7"/>
  <c r="K1109" i="7"/>
  <c r="J1125" i="7" s="1"/>
  <c r="J1111" i="7"/>
  <c r="K1112" i="7"/>
  <c r="J1114" i="7"/>
  <c r="J1115" i="7"/>
  <c r="K1126" i="7" s="1"/>
  <c r="J1116" i="7"/>
  <c r="J1117" i="7"/>
  <c r="J1118" i="7"/>
  <c r="J1119" i="7"/>
  <c r="K1123" i="7" s="1"/>
  <c r="J1120" i="7"/>
  <c r="J1121" i="7"/>
  <c r="J1122" i="7"/>
  <c r="J1132" i="7"/>
  <c r="K1135" i="7" s="1"/>
  <c r="J1148" i="7" s="1"/>
  <c r="K1149" i="7" s="1"/>
  <c r="J1133" i="7"/>
  <c r="J1134" i="7"/>
  <c r="J1137" i="7"/>
  <c r="K1138" i="7" s="1"/>
  <c r="J1140" i="7"/>
  <c r="K1146" i="7" s="1"/>
  <c r="J1141" i="7"/>
  <c r="J1142" i="7"/>
  <c r="J1143" i="7"/>
  <c r="J1144" i="7"/>
  <c r="J1145" i="7"/>
  <c r="J1155" i="7"/>
  <c r="K1157" i="7" s="1"/>
  <c r="J1170" i="7" s="1"/>
  <c r="J1156" i="7"/>
  <c r="J1159" i="7"/>
  <c r="J1160" i="7"/>
  <c r="K1164" i="7" s="1"/>
  <c r="J1161" i="7"/>
  <c r="J1162" i="7"/>
  <c r="J1163" i="7"/>
  <c r="J1166" i="7"/>
  <c r="K1168" i="7" s="1"/>
  <c r="J1167" i="7"/>
  <c r="J1177" i="7"/>
  <c r="J1178" i="7"/>
  <c r="J1179" i="7"/>
  <c r="J1182" i="7"/>
  <c r="K1183" i="7" s="1"/>
  <c r="J1185" i="7"/>
  <c r="J1186" i="7"/>
  <c r="K1187" i="7"/>
  <c r="J1189" i="7"/>
  <c r="J1190" i="7"/>
  <c r="K1191" i="7"/>
  <c r="J1200" i="7"/>
  <c r="J1201" i="7"/>
  <c r="J1202" i="7"/>
  <c r="K1204" i="7" s="1"/>
  <c r="K1203" i="7"/>
  <c r="J1210" i="7"/>
  <c r="K1211" i="7" s="1"/>
  <c r="K1212" i="7"/>
  <c r="K1213" i="7"/>
  <c r="J1218" i="7"/>
  <c r="K1220" i="7" s="1"/>
  <c r="K1219" i="7"/>
  <c r="J1226" i="7"/>
  <c r="J1227" i="7"/>
  <c r="K1228" i="7"/>
  <c r="J1241" i="7" s="1"/>
  <c r="J1230" i="7"/>
  <c r="J1231" i="7"/>
  <c r="J1232" i="7"/>
  <c r="J1233" i="7"/>
  <c r="J1234" i="7"/>
  <c r="J1237" i="7"/>
  <c r="J1238" i="7"/>
  <c r="K1239" i="7"/>
  <c r="J1248" i="7"/>
  <c r="J1249" i="7"/>
  <c r="K1250" i="7"/>
  <c r="J1263" i="7" s="1"/>
  <c r="J1252" i="7"/>
  <c r="J1253" i="7"/>
  <c r="J1254" i="7"/>
  <c r="J1255" i="7"/>
  <c r="J1256" i="7"/>
  <c r="J1259" i="7"/>
  <c r="K1261" i="7" s="1"/>
  <c r="J1260" i="7"/>
  <c r="K1264" i="7"/>
  <c r="J1270" i="7"/>
  <c r="K1272" i="7" s="1"/>
  <c r="J1271" i="7"/>
  <c r="J1274" i="7"/>
  <c r="J1275" i="7"/>
  <c r="J1276" i="7"/>
  <c r="K1279" i="7" s="1"/>
  <c r="J1277" i="7"/>
  <c r="J1278" i="7"/>
  <c r="J1281" i="7"/>
  <c r="K1283" i="7" s="1"/>
  <c r="J1282" i="7"/>
  <c r="J1285" i="7"/>
  <c r="J1292" i="7"/>
  <c r="J1293" i="7"/>
  <c r="J1296" i="7"/>
  <c r="K1297" i="7"/>
  <c r="J1299" i="7"/>
  <c r="J1300" i="7"/>
  <c r="J1301" i="7"/>
  <c r="K1302" i="7"/>
  <c r="J1304" i="7"/>
  <c r="K1305" i="7" s="1"/>
  <c r="J1307" i="7"/>
  <c r="K1308" i="7" s="1"/>
  <c r="J1317" i="7"/>
  <c r="J1318" i="7"/>
  <c r="K1319" i="7"/>
  <c r="G14" i="9"/>
  <c r="G13" i="9" s="1"/>
  <c r="G15" i="9"/>
  <c r="G16" i="9"/>
  <c r="G17" i="9"/>
  <c r="G18" i="9"/>
  <c r="G19" i="9"/>
  <c r="G23" i="9"/>
  <c r="G21" i="9" s="1"/>
  <c r="G25" i="9"/>
  <c r="G26" i="9"/>
  <c r="G29" i="9"/>
  <c r="G28" i="9" s="1"/>
  <c r="G31" i="9"/>
  <c r="G32" i="9"/>
  <c r="G33" i="9"/>
  <c r="G36" i="9"/>
  <c r="G35" i="9" s="1"/>
  <c r="G37" i="9"/>
  <c r="G38" i="9"/>
  <c r="G41" i="9"/>
  <c r="G40" i="9" s="1"/>
  <c r="G47" i="9"/>
  <c r="G48" i="9"/>
  <c r="G49" i="9"/>
  <c r="G50" i="9"/>
  <c r="G51" i="9"/>
  <c r="G52" i="9"/>
  <c r="G55" i="9"/>
  <c r="G56" i="9"/>
  <c r="G57" i="9"/>
  <c r="G54" i="9" s="1"/>
  <c r="G59" i="9"/>
  <c r="G60" i="9"/>
  <c r="G63" i="9"/>
  <c r="G64" i="9"/>
  <c r="G67" i="9"/>
  <c r="G68" i="9"/>
  <c r="G66" i="9" s="1"/>
  <c r="G70" i="9"/>
  <c r="G71" i="9"/>
  <c r="G72" i="9"/>
  <c r="G73" i="9"/>
  <c r="G75" i="9"/>
  <c r="G76" i="9"/>
  <c r="G79" i="9"/>
  <c r="G80" i="9"/>
  <c r="G81" i="9"/>
  <c r="G82" i="9"/>
  <c r="G83" i="9"/>
  <c r="G84" i="9"/>
  <c r="G86" i="9"/>
  <c r="G87" i="9"/>
  <c r="G90" i="9"/>
  <c r="G89" i="9" s="1"/>
  <c r="G93" i="9"/>
  <c r="G94" i="9"/>
  <c r="G92" i="9" s="1"/>
  <c r="G97" i="9"/>
  <c r="G98" i="9"/>
  <c r="G99" i="9"/>
  <c r="G96" i="9" s="1"/>
  <c r="G100" i="9"/>
  <c r="G101" i="9"/>
  <c r="G102" i="9"/>
  <c r="G105" i="9"/>
  <c r="G106" i="9"/>
  <c r="G107" i="9"/>
  <c r="G108" i="9"/>
  <c r="G104" i="9" s="1"/>
  <c r="G109" i="9"/>
  <c r="G110" i="9"/>
  <c r="G114" i="9"/>
  <c r="G112" i="9" s="1"/>
  <c r="G120" i="9"/>
  <c r="G121" i="9"/>
  <c r="G122" i="9"/>
  <c r="G123" i="9"/>
  <c r="G119" i="9" s="1"/>
  <c r="G124" i="9"/>
  <c r="G125" i="9"/>
  <c r="G132" i="9"/>
  <c r="G130" i="9" s="1"/>
  <c r="H58" i="2"/>
  <c r="H57" i="2"/>
  <c r="H59" i="2" s="1"/>
  <c r="H51" i="2"/>
  <c r="H50" i="2"/>
  <c r="H49" i="2"/>
  <c r="H48" i="2"/>
  <c r="H47" i="2"/>
  <c r="H41" i="2"/>
  <c r="H40" i="2"/>
  <c r="H39" i="2"/>
  <c r="H38" i="2"/>
  <c r="H37" i="2"/>
  <c r="H36" i="2"/>
  <c r="H35" i="2"/>
  <c r="H34" i="2"/>
  <c r="H33" i="2"/>
  <c r="H32" i="2"/>
  <c r="H31" i="2"/>
  <c r="H30" i="2"/>
  <c r="H29" i="2"/>
  <c r="H28" i="2"/>
  <c r="H21" i="2"/>
  <c r="H20" i="2"/>
  <c r="H19" i="2"/>
  <c r="H18" i="2"/>
  <c r="H17" i="2"/>
  <c r="H16" i="2"/>
  <c r="H15" i="2"/>
  <c r="H14" i="2"/>
  <c r="H13" i="2"/>
  <c r="G46" i="9" l="1"/>
  <c r="K846" i="7"/>
  <c r="K847" i="7"/>
  <c r="K835" i="7" s="1"/>
  <c r="K1294" i="7"/>
  <c r="J1310" i="7" s="1"/>
  <c r="K1311" i="7"/>
  <c r="K1221" i="7"/>
  <c r="K1222" i="7"/>
  <c r="K1216" i="7" s="1"/>
  <c r="K1180" i="7"/>
  <c r="J1193" i="7" s="1"/>
  <c r="K1194" i="7" s="1"/>
  <c r="K1150" i="7"/>
  <c r="K1151" i="7"/>
  <c r="K1130" i="7" s="1"/>
  <c r="K1127" i="7"/>
  <c r="K1128" i="7"/>
  <c r="K1104" i="7" s="1"/>
  <c r="K818" i="7"/>
  <c r="K819" i="7" s="1"/>
  <c r="K808" i="7" s="1"/>
  <c r="K706" i="7"/>
  <c r="K707" i="7" s="1"/>
  <c r="K699" i="7" s="1"/>
  <c r="G62" i="9"/>
  <c r="H52" i="2"/>
  <c r="K1320" i="7"/>
  <c r="K1321" i="7"/>
  <c r="K1315" i="7" s="1"/>
  <c r="K1242" i="7"/>
  <c r="K1171" i="7"/>
  <c r="K1101" i="7"/>
  <c r="K1102" i="7"/>
  <c r="K1079" i="7" s="1"/>
  <c r="K995" i="7"/>
  <c r="K996" i="7"/>
  <c r="K985" i="7" s="1"/>
  <c r="K981" i="7"/>
  <c r="K964" i="7"/>
  <c r="K784" i="7"/>
  <c r="K785" i="7"/>
  <c r="K767" i="7" s="1"/>
  <c r="H22" i="2"/>
  <c r="H61" i="2" s="1"/>
  <c r="G78" i="9"/>
  <c r="K1286" i="7"/>
  <c r="K1265" i="7"/>
  <c r="K1266" i="7" s="1"/>
  <c r="K1246" i="7" s="1"/>
  <c r="K1257" i="7"/>
  <c r="K1235" i="7"/>
  <c r="K1214" i="7"/>
  <c r="K1208" i="7" s="1"/>
  <c r="K1205" i="7"/>
  <c r="K1206" i="7" s="1"/>
  <c r="K1198" i="7" s="1"/>
  <c r="K903" i="7"/>
  <c r="K874" i="7"/>
  <c r="K875" i="7"/>
  <c r="K863" i="7" s="1"/>
  <c r="K686" i="7"/>
  <c r="K687" i="7"/>
  <c r="K675" i="7" s="1"/>
  <c r="K268" i="7"/>
  <c r="K269" i="7"/>
  <c r="K258" i="7" s="1"/>
  <c r="K241" i="7"/>
  <c r="K242" i="7"/>
  <c r="K230" i="7" s="1"/>
  <c r="K227" i="7"/>
  <c r="K228" i="7"/>
  <c r="K216" i="7" s="1"/>
  <c r="K165" i="7"/>
  <c r="K166" i="7" s="1"/>
  <c r="K154" i="7" s="1"/>
  <c r="K1046" i="7"/>
  <c r="J1055" i="7" s="1"/>
  <c r="K1056" i="7" s="1"/>
  <c r="K1009" i="7"/>
  <c r="K932" i="7"/>
  <c r="K888" i="7"/>
  <c r="K804" i="7"/>
  <c r="K722" i="7"/>
  <c r="K715" i="7"/>
  <c r="K628" i="7"/>
  <c r="J633" i="7" s="1"/>
  <c r="K555" i="7"/>
  <c r="K556" i="7" s="1"/>
  <c r="K538" i="7" s="1"/>
  <c r="K339" i="7"/>
  <c r="K340" i="7" s="1"/>
  <c r="K331" i="7" s="1"/>
  <c r="K1067" i="7"/>
  <c r="K1039" i="7"/>
  <c r="K1028" i="7" s="1"/>
  <c r="K1024" i="7"/>
  <c r="K859" i="7"/>
  <c r="K831" i="7"/>
  <c r="K791" i="7"/>
  <c r="K752" i="7"/>
  <c r="K738" i="7"/>
  <c r="K535" i="7"/>
  <c r="K536" i="7" s="1"/>
  <c r="K523" i="7" s="1"/>
  <c r="K521" i="7"/>
  <c r="K508" i="7" s="1"/>
  <c r="K520" i="7"/>
  <c r="K490" i="7"/>
  <c r="K491" i="7" s="1"/>
  <c r="K479" i="7" s="1"/>
  <c r="K417" i="7"/>
  <c r="K418" i="7" s="1"/>
  <c r="K401" i="7" s="1"/>
  <c r="K364" i="7"/>
  <c r="K365" i="7" s="1"/>
  <c r="K350" i="7" s="1"/>
  <c r="K295" i="7"/>
  <c r="K284" i="7" s="1"/>
  <c r="K294" i="7"/>
  <c r="K255" i="7"/>
  <c r="K256" i="7" s="1"/>
  <c r="K244" i="7" s="1"/>
  <c r="K151" i="7"/>
  <c r="K152" i="7" s="1"/>
  <c r="K139" i="7" s="1"/>
  <c r="K71" i="7"/>
  <c r="K56" i="7" s="1"/>
  <c r="K945" i="7"/>
  <c r="K918" i="7"/>
  <c r="K661" i="7"/>
  <c r="J670" i="7" s="1"/>
  <c r="K671" i="7" s="1"/>
  <c r="K620" i="7"/>
  <c r="K462" i="7"/>
  <c r="K463" i="7"/>
  <c r="K451" i="7" s="1"/>
  <c r="K434" i="7"/>
  <c r="K435" i="7"/>
  <c r="K420" i="7" s="1"/>
  <c r="H42" i="2"/>
  <c r="K597" i="7"/>
  <c r="K575" i="7"/>
  <c r="K504" i="7"/>
  <c r="K377" i="7"/>
  <c r="K327" i="7"/>
  <c r="K300" i="7"/>
  <c r="J308" i="7" s="1"/>
  <c r="K309" i="7" s="1"/>
  <c r="K209" i="7"/>
  <c r="J211" i="7" s="1"/>
  <c r="K212" i="7" s="1"/>
  <c r="K190" i="7"/>
  <c r="J199" i="7" s="1"/>
  <c r="K200" i="7" s="1"/>
  <c r="K76" i="7"/>
  <c r="K88" i="7" s="1"/>
  <c r="K89" i="7" s="1"/>
  <c r="K73" i="7" s="1"/>
  <c r="K39" i="7"/>
  <c r="K41" i="7" s="1"/>
  <c r="K26" i="7" s="1"/>
  <c r="K475" i="7"/>
  <c r="K447" i="7"/>
  <c r="K397" i="7"/>
  <c r="K320" i="7"/>
  <c r="K313" i="7" s="1"/>
  <c r="K183" i="7"/>
  <c r="K176" i="7" s="1"/>
  <c r="K135" i="7"/>
  <c r="K103" i="7"/>
  <c r="K105" i="7" s="1"/>
  <c r="K91" i="7" s="1"/>
  <c r="K22" i="7"/>
  <c r="K24" i="7" s="1"/>
  <c r="K11" i="7" s="1"/>
  <c r="K634" i="7"/>
  <c r="K280" i="7"/>
  <c r="K52" i="7"/>
  <c r="K54" i="7" s="1"/>
  <c r="K43" i="7" s="1"/>
  <c r="K1195" i="7" l="1"/>
  <c r="K1196" i="7"/>
  <c r="K1175" i="7" s="1"/>
  <c r="K310" i="7"/>
  <c r="K311" i="7" s="1"/>
  <c r="K297" i="7" s="1"/>
  <c r="K201" i="7"/>
  <c r="K202" i="7" s="1"/>
  <c r="K185" i="7" s="1"/>
  <c r="K213" i="7"/>
  <c r="K214" i="7" s="1"/>
  <c r="K206" i="7" s="1"/>
  <c r="K1057" i="7"/>
  <c r="K1058" i="7"/>
  <c r="K1041" i="7" s="1"/>
  <c r="K576" i="7"/>
  <c r="K577" i="7" s="1"/>
  <c r="K558" i="7" s="1"/>
  <c r="K621" i="7"/>
  <c r="K622" i="7" s="1"/>
  <c r="K601" i="7" s="1"/>
  <c r="K832" i="7"/>
  <c r="K833" i="7" s="1"/>
  <c r="K821" i="7" s="1"/>
  <c r="K1068" i="7"/>
  <c r="K1069" i="7"/>
  <c r="K1060" i="7" s="1"/>
  <c r="K717" i="7"/>
  <c r="K709" i="7" s="1"/>
  <c r="K716" i="7"/>
  <c r="K933" i="7"/>
  <c r="K934" i="7" s="1"/>
  <c r="K922" i="7" s="1"/>
  <c r="K904" i="7"/>
  <c r="K905" i="7" s="1"/>
  <c r="K892" i="7" s="1"/>
  <c r="K965" i="7"/>
  <c r="K966" i="7" s="1"/>
  <c r="K949" i="7" s="1"/>
  <c r="K399" i="7"/>
  <c r="K381" i="7" s="1"/>
  <c r="K398" i="7"/>
  <c r="K328" i="7"/>
  <c r="K329" i="7"/>
  <c r="K322" i="7" s="1"/>
  <c r="K598" i="7"/>
  <c r="K599" i="7" s="1"/>
  <c r="K580" i="7" s="1"/>
  <c r="K672" i="7"/>
  <c r="K673" i="7"/>
  <c r="K656" i="7" s="1"/>
  <c r="K739" i="7"/>
  <c r="K740" i="7" s="1"/>
  <c r="K727" i="7" s="1"/>
  <c r="K860" i="7"/>
  <c r="K861" i="7"/>
  <c r="K849" i="7" s="1"/>
  <c r="K1011" i="7"/>
  <c r="K998" i="7" s="1"/>
  <c r="K1010" i="7"/>
  <c r="K982" i="7"/>
  <c r="K983" i="7" s="1"/>
  <c r="K968" i="7" s="1"/>
  <c r="K137" i="7"/>
  <c r="K125" i="7" s="1"/>
  <c r="K136" i="7"/>
  <c r="K448" i="7"/>
  <c r="K449" i="7" s="1"/>
  <c r="K437" i="7" s="1"/>
  <c r="K919" i="7"/>
  <c r="K920" i="7" s="1"/>
  <c r="K907" i="7" s="1"/>
  <c r="K753" i="7"/>
  <c r="K754" i="7"/>
  <c r="K742" i="7" s="1"/>
  <c r="K1025" i="7"/>
  <c r="K1026" i="7" s="1"/>
  <c r="K1013" i="7" s="1"/>
  <c r="K805" i="7"/>
  <c r="K806" i="7" s="1"/>
  <c r="K795" i="7" s="1"/>
  <c r="K1172" i="7"/>
  <c r="K1173" i="7" s="1"/>
  <c r="K1153" i="7" s="1"/>
  <c r="K1312" i="7"/>
  <c r="K1313" i="7"/>
  <c r="K1290" i="7" s="1"/>
  <c r="K281" i="7"/>
  <c r="K282" i="7" s="1"/>
  <c r="K271" i="7" s="1"/>
  <c r="K378" i="7"/>
  <c r="K379" i="7"/>
  <c r="K367" i="7" s="1"/>
  <c r="K635" i="7"/>
  <c r="K636" i="7" s="1"/>
  <c r="K624" i="7" s="1"/>
  <c r="K476" i="7"/>
  <c r="K477" i="7" s="1"/>
  <c r="K465" i="7" s="1"/>
  <c r="K505" i="7"/>
  <c r="K506" i="7" s="1"/>
  <c r="K493" i="7" s="1"/>
  <c r="K946" i="7"/>
  <c r="K947" i="7"/>
  <c r="K936" i="7" s="1"/>
  <c r="K792" i="7"/>
  <c r="K793" i="7" s="1"/>
  <c r="K787" i="7" s="1"/>
  <c r="K889" i="7"/>
  <c r="K890" i="7" s="1"/>
  <c r="K877" i="7" s="1"/>
  <c r="K1287" i="7"/>
  <c r="K1288" i="7" s="1"/>
  <c r="K1268" i="7" s="1"/>
  <c r="K1243" i="7"/>
  <c r="K1244" i="7"/>
  <c r="K1224" i="7" s="1"/>
</calcChain>
</file>

<file path=xl/sharedStrings.xml><?xml version="1.0" encoding="utf-8"?>
<sst xmlns="http://schemas.openxmlformats.org/spreadsheetml/2006/main" count="4541" uniqueCount="811">
  <si>
    <t>ROSES</t>
  </si>
  <si>
    <t>Projecte de digitalització i ordenació de l'accés sostenible a les platges i cales de Roses situades</t>
  </si>
  <si>
    <t>al Parc Natural de Cap de Creus</t>
  </si>
  <si>
    <t>PRESSUPOST</t>
  </si>
  <si>
    <t>Preu</t>
  </si>
  <si>
    <t>Amidament</t>
  </si>
  <si>
    <t>Import</t>
  </si>
  <si>
    <t>Obra</t>
  </si>
  <si>
    <t>01</t>
  </si>
  <si>
    <t>Pressupost23273</t>
  </si>
  <si>
    <t>Capítol</t>
  </si>
  <si>
    <t>OBRA CIVIL</t>
  </si>
  <si>
    <t>01.01</t>
  </si>
  <si>
    <t>FDK2I080</t>
  </si>
  <si>
    <t>u</t>
  </si>
  <si>
    <t>Arqueta per a telecomunicacions prefabricada de formigó armat de 40x40x54 cm de dimensions interiors, col·locada en vorera, amb perfileria, marc i tapa de fosa dúctil B-125. Inclou excavació; càrrega de la terra sobrant per al seu transport; subministrament, execució d'entrades, connexions i segellat amb morter dels conductes. Tot inclòs completament acabat.</t>
  </si>
  <si>
    <t>P2212-55UB</t>
  </si>
  <si>
    <t>m3</t>
  </si>
  <si>
    <t>Excavació de fonaments sense rampa d'accés, fins a 4 m de fondària i més de 2 m d'amplària, en terreny compacte, amb mitjans mecànics, i càrrega sobre camió</t>
  </si>
  <si>
    <t>P352-M1IQ</t>
  </si>
  <si>
    <t>Fonament de formigó per armar HA-25/F/20/X0, en sabata, amb una quantitat de ciment de 350 kg/m3 i relació aigua ciment =&lt; 0.45 abocat des de camió, armat amb 30 kg/m3 d'armadura AP500 S d'acer en barres corrugades</t>
  </si>
  <si>
    <t>FDG5Z001F101</t>
  </si>
  <si>
    <t>m</t>
  </si>
  <si>
    <t>Canalització sobre terra de 20x60cm (ampladaxprofunditat) amb prisma tubular formigonat, format per 1 conducte de tub de PE (AD) DN 63 mm de doble capa segons norma UNE-EN 61386-24 i formigó HM-20/B/20/l. Inclou excavació, càrrega de la terra sobrant per al seu transport, subministrament i col·locació dels tubs, rebliment de rasa amb estesa y compactació si s'escau, col·locació de cinta de senyalització, fils guia en cada conducte, banda de protecció, maniguets d'unió i mandrinat dels tubs. Tot inclòs completament acabat, segons plànols.</t>
  </si>
  <si>
    <t>FDG5Z001V101</t>
  </si>
  <si>
    <t xml:space="preserve">Canalització en vorera de 20x60cm (ampladaxprofunditat) amb prisma tubular formigonat, format per 1 conducte de tub de PE (AD) DN 75 mm de doble capa segons norma UNE-EN 61386-24 i formigó HM-20/B/20/l. Inclou excavació, càrrega de la terra sobrant per al seu transport, subministrament i col·locació dels tubs, rebliment de rasa amb estesa y compactació si s'escau, col·locació de cinta de senyalització, fils guia en cada conducte, banda de protecció, maniguets d'unió i mandrinat dels tubs. Reposició de base de formigó i paviment de vorera igual al preexistent. Tot inclòs completament acabat, segons plànols. </t>
  </si>
  <si>
    <t>FDG5Z001C101</t>
  </si>
  <si>
    <t>Canalització sobre asfalt de 20x80cm (ampladaxprofunditat) amb prisma tubular formigonat, format per 1 conducte de tub de PE (AD) DN 75 mm de doble capa segons norma UNE-EN 61386-24 i formigó HM-20/B/20/l. Inclou excavació, càrrega de la terra sobrant per al seu transport, subministrament i col·locació dels tubs, rebliment de rasa amb estesa y compactació, reposició de base de formigó i de la capa asfàltica, col·locació de cinta de senyalització, fils guia en cada conducte, banda de protecció, maniguets d'unió i mandrinat dels tubs. Tot inclòs completament acabat, segons indicacions de la DF.</t>
  </si>
  <si>
    <t>PHM0-W69V</t>
  </si>
  <si>
    <t>Bàcul troncocònic de planxa d'acer galvanitzat, de 4 m d'alçària i 0,5 m de sortint, d'un braç amb base platina i porta, segons norma UNE-EN 40-5, col·locat sobre dau de formigó</t>
  </si>
  <si>
    <t>FGIGU1ARZ1</t>
  </si>
  <si>
    <t>Fonamentació per a columna de  h=4 m amb dau de formigó de 0.6x0.6x0.8 metres cúbics mínim.</t>
  </si>
  <si>
    <t>P221K-TG43</t>
  </si>
  <si>
    <t>Excavació de cala, per a localització de serveis, amb mitjans manuals i reblert i compactació de terres seleccionades de la pròpia excavació, sense pedres</t>
  </si>
  <si>
    <t>TOTAL</t>
  </si>
  <si>
    <t>02</t>
  </si>
  <si>
    <t>INSTAL·LACIONS</t>
  </si>
  <si>
    <t>01.02</t>
  </si>
  <si>
    <t>PP7AZB0001</t>
  </si>
  <si>
    <t>Router industrial 4G/3G, antena, 4x ethernet PoE, 2xSIM, Wifi, GPS, instal·lat</t>
  </si>
  <si>
    <t>PG33-E6QR</t>
  </si>
  <si>
    <t>Cable amb conductor de coure de tensió assignada0,6/1 kV, de designació RV-K, construcció segons norma UNE 21123-2, tripolar, de secció 3x10 mm2, amb coberta del cable de PVC, classe de reacció al foc Eca segons la norma UNE-EN 50575, col·locat en tub</t>
  </si>
  <si>
    <t>PG33-E6QS</t>
  </si>
  <si>
    <t>Cable amb conductor de coure de tensió assignada0,6/1 kV, de designació RV-K, construcció segons norma UNE 21123-2, tripolar, de secció 3x16 mm2, amb coberta del cable de PVC, classe de reacció al foc Eca segons la norma UNE-EN 50575, col·locat en tub</t>
  </si>
  <si>
    <t>PG33-Z25</t>
  </si>
  <si>
    <t>Cable amb conductor de coure de tensió assignada0,6/1 kV, de designació RV-K, construcció segons norma UNE 21123-2, tripolar, de secció 3x25 mm2, amb coberta del cable de PVC, classe de reacció al foc Eca segons la norma UNE-EN 50575, col·locat en tub</t>
  </si>
  <si>
    <t>PPA0Z00LD2</t>
  </si>
  <si>
    <t xml:space="preserve">Panell de dimensions 212 x 176 cm i dimensions de la pantalla de LEDS de 192 x 160 cm amb un píxel pitch de 5 mm i un consum mitjà de 1.000 Wh i un màxim de 2.500 Wh. Lluminositat  superior a 6.500cd/m2 i protecció frontal IP65 i del darrera IP54. </t>
  </si>
  <si>
    <t>PPA0Z00LD</t>
  </si>
  <si>
    <t xml:space="preserve">Panell de dimensions 240 x 192 cm i dimensions de la pantalla de LEDS de 224 x 176 cm amb un píxel pitch de 5 mm i un consum mitjà de 1.200 Wh i un màxim de 4.000 Wh. Lluminositat  superior a 6.500cd/m2 i protecció frontal IP65 i del darrera IP54. </t>
  </si>
  <si>
    <t>PPA0Z00LD3</t>
  </si>
  <si>
    <t>Panell de dimensions 176 x 176 cm i dimensions de la pantalla de LEDS de 160 x 160 cm amb un píxel pitch de 5 mm i un consum mitjà de 800 Wh i un màxim de 2.000 Wh. Lluminositat  superior a 6.500cd/m2 i protecció frontal IP65 i del darrera IP54.</t>
  </si>
  <si>
    <t>PG6L-484S</t>
  </si>
  <si>
    <t>Portafusible amb fusible de 6 A com a màxim, del preu mitjà i col·locat encastat</t>
  </si>
  <si>
    <t>PG47-ELX8</t>
  </si>
  <si>
    <t>Interruptor automàtic magnetotèrmic de 20 A d'intensitat nominal, tipus PIA corba C, bipolar (2P), de 6000 A de poder de tall segons UNE-EN 60898 i de 10 kA de poder de tall segons UNE-EN 60947-2, de 2 mòduls DIN de 18 mm d'amplària, muntat en perfil DIN</t>
  </si>
  <si>
    <t>PG4B-DWY5</t>
  </si>
  <si>
    <t>Interruptor diferencial de la classe A superimmunitzat, gamma terciari, de 25 A d'intensitat nominal, bipolar (2P), de sensibilitat 0,03 A, de desconnexió fix selectiu, amb botó de test incorporat i indicador mecànic de defecte, construït segons les especificacions de la norma UNE-EN 61008-1, de 2 mòduls DIN de 18 mm d'amplària, muntat en perfil DIN</t>
  </si>
  <si>
    <t>PHM0-0001</t>
  </si>
  <si>
    <t>Bàcul de tipus banderola d'acer galvanitzat i pintat, alçària de 4 m, braç de 2.27 m, col·locat</t>
  </si>
  <si>
    <t>PHM2Z102001</t>
  </si>
  <si>
    <t>Columna metàl·lica suport 275 cm x 20 cmØ amb pernos i plantilla</t>
  </si>
  <si>
    <t>PG52Z0001</t>
  </si>
  <si>
    <t>Sensor llum</t>
  </si>
  <si>
    <t>PBB8-65KF</t>
  </si>
  <si>
    <t>Senyal d'advertència, normalitzada amb pictograma negre sobre fons groc, de forma triangular amb el cantell negre, costat major 10 cm, amb cartell explicatiu rectangular, per ser vista fins 3 m de distància, fixada i amb el desmuntatge inclòs</t>
  </si>
  <si>
    <t>PPA0Z0LM0003</t>
  </si>
  <si>
    <t>Unitat de lectura de matricules (LPR) amb doble sensor de càmera B/N i càmera color d'entorn, unitat de control i processat de dades, il·luminació infraroja i mòdul de comunicacions 4G/3G, unitat d'alimentació amb panell solar de 300Wp i bateria de liti-ferrofosfat (LiFePO4) de capacitat 12V/96Ah, tot l'equipament segons característiques del plec de prescripcions tècniques, instal·lada i posada en marxa</t>
  </si>
  <si>
    <t>03</t>
  </si>
  <si>
    <t>SERVEIS</t>
  </si>
  <si>
    <t>01.03</t>
  </si>
  <si>
    <t>PPAZ0025</t>
  </si>
  <si>
    <t>Configuració i posada en marxa panell amb butlletí elèctric de legalització</t>
  </si>
  <si>
    <t>PPAZZ001</t>
  </si>
  <si>
    <t>Activació, alta i manteniment de la plataforma en el cloud durant 2 anys, en servidors d'alta seguretat amb certificació: ISO/IEC 27001, 27017 i 27018 Tier III i IV. ENS nivell Alt.</t>
  </si>
  <si>
    <t>PPAZZ002</t>
  </si>
  <si>
    <t>Llicència per la connexió de fins a 20 canals d'equips ANPR durant 2 anys</t>
  </si>
  <si>
    <t>PPAZZ003</t>
  </si>
  <si>
    <t>Modul de plataforma ZAR amb WEB de gestió per registres de llistes segons PPT per 2 anys</t>
  </si>
  <si>
    <t>PPAZZ004</t>
  </si>
  <si>
    <t>Personalització per l'Ajuntament de Roses</t>
  </si>
  <si>
    <t>04</t>
  </si>
  <si>
    <t>GESTIÓ DE RESIDUS</t>
  </si>
  <si>
    <t>01.04</t>
  </si>
  <si>
    <t>E2RA71H0</t>
  </si>
  <si>
    <t>Transport de residus a centre de reciclatge, a monodipòsit, a abocador específic o a centre de recollida i transferència, amb camió i temps d'espera per a la càrrega a màquina, amb qualsevol recorregut. Incloent disposició controlada a centre de reciclatge de residus de formigó o aglomerat (residus inerts). Incloent disposició controlada a abocador específic de residus no especials. Inclós descàrrega i canon de vertit. Inclòs el temps d'espera per la càrrega i la descàrrega. Inclòs el pagament de totes les taxes. Amidament sobre perfil de demolició.</t>
  </si>
  <si>
    <t>P214A-0002</t>
  </si>
  <si>
    <t>h</t>
  </si>
  <si>
    <t>Neteja final d'obra, incloent-hi els treballs d'eliminació de la brutícia i la pols acumulada en paraments i fusteries, detecció de desperfectes al mobiliari urbà, neteja de cristalls i fusteries exteriors, eliminació de taques i restes de guix i morter adherits en sòls i altres elements, recollida i retirada de plàstics i cartons, tot això juntament amb les altres restes de fi d'obra dipositats en el contenidor de residus per al seu transport a abocador autoritzat.</t>
  </si>
  <si>
    <t>Justificació d'elements</t>
  </si>
  <si>
    <t>Nº</t>
  </si>
  <si>
    <t>Codi</t>
  </si>
  <si>
    <t>U.A.</t>
  </si>
  <si>
    <t>Descripció</t>
  </si>
  <si>
    <t>Descripció curta</t>
  </si>
  <si>
    <t>Element compost</t>
  </si>
  <si>
    <t>B03X-0GW6</t>
  </si>
  <si>
    <t>Sorra-ciment, sense additius amb 250 kg/m3 de ciment pòrtland amb filler calcari i sorra de pedrera, elaborada a l'obra</t>
  </si>
  <si>
    <t>Rend.:</t>
  </si>
  <si>
    <t>Sorra-ciment s/addit.,250kg/m3 pòrtland+fill.calc.</t>
  </si>
  <si>
    <t>Mà d'obra</t>
  </si>
  <si>
    <t>A0E-000A</t>
  </si>
  <si>
    <t>Manobre especialista</t>
  </si>
  <si>
    <t>/R</t>
  </si>
  <si>
    <t>x</t>
  </si>
  <si>
    <t>=</t>
  </si>
  <si>
    <t>Subtotal mà d'obra</t>
  </si>
  <si>
    <t>Maquinària</t>
  </si>
  <si>
    <t>C176-00FX</t>
  </si>
  <si>
    <t>Formigonera de 165 l</t>
  </si>
  <si>
    <t>Subtotal maquinària</t>
  </si>
  <si>
    <t>Material</t>
  </si>
  <si>
    <t>B03L-05N7</t>
  </si>
  <si>
    <t>t</t>
  </si>
  <si>
    <t>Sorra de pedrera per a morters</t>
  </si>
  <si>
    <t>B055-067M</t>
  </si>
  <si>
    <t>Ciment pòrtland amb filler calcari CEM II/B-L 32,5 R segons UNE-EN 197-1, en sacs</t>
  </si>
  <si>
    <t>Subtotal material</t>
  </si>
  <si>
    <t>Cost directe</t>
  </si>
  <si>
    <t>Despeses auxiliars</t>
  </si>
  <si>
    <t>%</t>
  </si>
  <si>
    <t>Total</t>
  </si>
  <si>
    <t>B06D-0L9K</t>
  </si>
  <si>
    <t>Formigó de 225 kg/m3, amb una proporció en volum 1:3:6, amb ciment pòrtland amb filler calcari CEM II/B-L 32,5 R i granulat de pedra calcària de grandària màxima 20 mm, elaborat a l'obra amb formigonera de 165 l</t>
  </si>
  <si>
    <t>Formigó 225kg/m3,1:3:6,ciment pòrtland+fill.calc. CEM II/B-L 32,5R+pedra calc. grandària màxima 20mm</t>
  </si>
  <si>
    <t>B011-05ME</t>
  </si>
  <si>
    <t>Aigua</t>
  </si>
  <si>
    <t>B03J-0K7V</t>
  </si>
  <si>
    <t>Grava de pedrera de pedra calcària, de grandària màxima 20 mm, per a formigons</t>
  </si>
  <si>
    <t>B03L-05MQ</t>
  </si>
  <si>
    <t>Sorra de pedrera de pedra calcària per a formigons</t>
  </si>
  <si>
    <t>B0B6-107E</t>
  </si>
  <si>
    <t>kg</t>
  </si>
  <si>
    <t>Acer en barres corrugades elaborat a l'obra i manipulat a taller B500S, de límit elàstic &gt;= 500 N/mm2</t>
  </si>
  <si>
    <t>Acer b/corrug.obra man.taller B500S</t>
  </si>
  <si>
    <t>A01-FEP0</t>
  </si>
  <si>
    <t>Ajudant electricista</t>
  </si>
  <si>
    <t>A0F-000I</t>
  </si>
  <si>
    <t>Oficial 1a ferrallista</t>
  </si>
  <si>
    <t>B0AM-078F</t>
  </si>
  <si>
    <t>Filferro recuit 1,3 mm</t>
  </si>
  <si>
    <t>B0B7-106Q</t>
  </si>
  <si>
    <t>Acer en barres corrugades B500S de límit elàstic &gt;= 500 N/mm2</t>
  </si>
  <si>
    <t>D070A4D1</t>
  </si>
  <si>
    <t>Morter mixt de ciment pòrtland amb filler calcari CEM II/B-L, calç i sorra, amb 200 kg/m3 de ciment, amb una proporció en volum 1:2:10 i 2.5 N/mm2 de resistència a compressió, elaborat a l'obra</t>
  </si>
  <si>
    <t>Morter mixt ciment pòrtland+fill.calc. CEM II/B-L,calç,sorra ,200kg/m3 ciment,1:2:10,2.5N/mm2,elab.a</t>
  </si>
  <si>
    <t>A0150000</t>
  </si>
  <si>
    <t>C1705600</t>
  </si>
  <si>
    <t>B0532310</t>
  </si>
  <si>
    <t>Calç aèria hidratada CL 90-S, en sacs</t>
  </si>
  <si>
    <t>B0512401</t>
  </si>
  <si>
    <t>B0310020</t>
  </si>
  <si>
    <t>B0111000</t>
  </si>
  <si>
    <t>DPA1ZULM0</t>
  </si>
  <si>
    <t>Unitat de lectura de matricules (LPR) amb doble sensor de càmera B/N i càmera color d'entorn, unitat de control i processat de dades,il·luminació infraroja i mòdul de comunicacions 4G/3G, tot l'equipament segons característiques del plec de prescripcions tècniques</t>
  </si>
  <si>
    <t>Unitat de lectura de matricules tot en un,doble sensor B/N+color,IR,UCP,4G/3G</t>
  </si>
  <si>
    <t>A0K-002B</t>
  </si>
  <si>
    <t>Tècnic mig o superior</t>
  </si>
  <si>
    <t>BPA0Z9990008</t>
  </si>
  <si>
    <t>Carcassa d'alumini mecanitzada de dimensions 284x127x404 mm, amb grau de protecció IP66, per penjar sobre bàcul.</t>
  </si>
  <si>
    <t>BPA0Z9990009</t>
  </si>
  <si>
    <t>Focus infrarojos abast 110 mts, 60º</t>
  </si>
  <si>
    <t>BP7EZ000R615</t>
  </si>
  <si>
    <t>Router industrial 4G/3G, antena, 4x ethernet PoE, 2xSIM, Wifi, GPS</t>
  </si>
  <si>
    <t>BPA0Z9990006</t>
  </si>
  <si>
    <t>Equip de ventilació amb termòstat per a refrigeració de l'interior d'un armari CRN</t>
  </si>
  <si>
    <t>BPA0Z9990010</t>
  </si>
  <si>
    <t>Unitat de control i processat d'imatges per a unitats de lectura de matricules</t>
  </si>
  <si>
    <t>BPA1ZLM00</t>
  </si>
  <si>
    <t>Càmera en color per a gravació d'entorn i evidència d'infracció</t>
  </si>
  <si>
    <t>BPA1ZLM02</t>
  </si>
  <si>
    <t>Càmera en blanc i negre per a lectura de matrícules</t>
  </si>
  <si>
    <t>BPA0Z000AC01</t>
  </si>
  <si>
    <t>Suport d'armari per penjar a bàcul/fanal</t>
  </si>
  <si>
    <t>DPA2Z000AL01</t>
  </si>
  <si>
    <t>Unitat d'alimentació amb bateria de liti-ferrofosfat (LiFePO4) de capacitat 12V/60Ah preparada per a muntatge a bàcul exterior o paret. Inclou:
- Armari de fibra mecanitzat de dimensions 530x430x200mm amb protecció IP67
- Suport a bàcul
- Connexions i proteccions elèctriques
- Ventilació amb termòstat
- Bateria de liti-ferrofosfat (LiFePO4) de capacitat 12V/60Ah i carregador</t>
  </si>
  <si>
    <t>Unitat d'alimentació elèctrica amb bateria 12V/60Ah</t>
  </si>
  <si>
    <t>BG49-188K</t>
  </si>
  <si>
    <t>Interruptor automàtic magnetotèrmic de 10 A d'intensitat nominal, tipus PIA corba C, unipolar (1P), de 25 kA de poder de tall segons UNE-EN 60947-2, d'1 mòdul DIN de 18 mm d'amplària, per a muntar en perfil DIN</t>
  </si>
  <si>
    <t>BPA0Z9990007</t>
  </si>
  <si>
    <t>Armari de fibra mecanitzat de dimensions 530x430x200 mm (alçària x amplària x fondària), amb grau de protecció IP67, per penjar sobre bàcul o paret. Tancament amb clau. 2 carril DIN. Proteccions elèctriques: 2 fusibles de 16A i 4 fusibles de 10A. Preses d’alimentació elèctrica: 2 preses schuko+4 bornes 240Vac+4 bornes 12Vdc. Temperatura de treball: -20ºC fins a +60ºC. Humitat de treball: =&lt;90% no condensada.</t>
  </si>
  <si>
    <t>BPA0Z000AC09</t>
  </si>
  <si>
    <t>Bateria de liti-ferrofosfat (LiFePO4) de capacitat 12V/60Ah i carregador</t>
  </si>
  <si>
    <t>BG4L-09XM</t>
  </si>
  <si>
    <t>Interruptor diferencial de la classe AC, gamma terciari, de 25 A d'intensitat nominal, tetrapolar (4P), de 0,3 A de sensibilitat, de desconnexió fix instantani, amb botó de test incorporat i indicador mecànic de defecte, construït segons les especificacions de la norma UNE-EN 61008-1, de 4 mòduls DIN de 18 mm d'amplària, per a muntar en perfil DIN</t>
  </si>
  <si>
    <t>DPA2Z000AL02</t>
  </si>
  <si>
    <t>Unitat d'alimentació amb amb panell solar de 300Wp i bateria de liti-ferrofosfat (LiFePO4) de capacitat 12V/96Ah preparada per a muntatge a bàcul exterior o paret. Inclou:
- Armari de fibra mecanitzat de dimensions 530x430x200mm amb protecció IP67
- Suport a bàcul
- Connexions i proteccions elèctriques
- Ventilació amb termòstat
- Bateria de liti-ferrofosfat (LiFePO4) de capacitat 12V/96Ah i carregador
- Panell solar de 300Wp i regulador de càrrega de 20A</t>
  </si>
  <si>
    <t>Unitat d'alimentació elèctrica amb panell solar de 300Wp i bateria 12V/96Ah</t>
  </si>
  <si>
    <t>BPA0Z000AC12</t>
  </si>
  <si>
    <t>Panell solar de 300Wp de potència amb un regulador de càrrega de 20A</t>
  </si>
  <si>
    <t>BPA0Z000AC10</t>
  </si>
  <si>
    <t>Bateria de liti-ferrofosfat (LiFePO4) de capacitat 12V/96Ah i carregador</t>
  </si>
  <si>
    <t>Partida d'obra</t>
  </si>
  <si>
    <t>E3C515G3</t>
  </si>
  <si>
    <t>Formigó per a lloses de fonaments, HA-25/P/20/IIA, de consistència plàstica i grandària màxima del granulat 20mm, abocat amb cubilot</t>
  </si>
  <si>
    <t>Formigó p/llosa fonam.HA-25/P/20/IIA,cubilot</t>
  </si>
  <si>
    <t>A0140000</t>
  </si>
  <si>
    <t>Manobre</t>
  </si>
  <si>
    <t>A0122000</t>
  </si>
  <si>
    <t>Oficial 1a paleta</t>
  </si>
  <si>
    <t>B065960C</t>
  </si>
  <si>
    <t>Formigó HA-25/P/20/IIA de consistència plàstica, grandària màxima del granulat 20mm, amb &gt;=275kg/m3 de ciment, apte per a classe d'exposició IIA</t>
  </si>
  <si>
    <t>Despeses indirectes</t>
  </si>
  <si>
    <t>E3CBMAJJ</t>
  </si>
  <si>
    <t>m2</t>
  </si>
  <si>
    <t>Armadura per a lloses AP500 SD amb malla electrosoldada de barres corrugades d'acer ME 15x15 cm D:12-12 mm 6x2,2 m B500SD UNE-EN 10080</t>
  </si>
  <si>
    <t>Armadura p/llosa AP500SD malla el.b/corrug.ME 15x15cm,D:12-12mm,6x2,2m B500SD</t>
  </si>
  <si>
    <t>A0124000</t>
  </si>
  <si>
    <t>A0134000</t>
  </si>
  <si>
    <t>Ajudant ferrallista</t>
  </si>
  <si>
    <t>B0B34238</t>
  </si>
  <si>
    <t>Malla electrosoldada de barres corrugades d'acer ME 15x15 cm D:12-12 mm 6x2,2 m B500SD UNE-EN 10080</t>
  </si>
  <si>
    <t>B0A14200</t>
  </si>
  <si>
    <t>Filferro recuit de diàmetre 1.3 mm</t>
  </si>
  <si>
    <t>F222I020</t>
  </si>
  <si>
    <t>Excavació de rases i pous de menys de 2 m de fondària amb mitjans mecànics o manuals en qualsevol tipus de terreny (inclòs roca). Inclou anivellació i refí si s'escau, càrrega per al seu transport a zona d'acopi, destí definitiu dins de l'obra, gestor de residus o centre de reciclatge. Tot inclòs completament acabat, segons D.O.</t>
  </si>
  <si>
    <t>Excavació rases-pous (&lt;2m fondària)</t>
  </si>
  <si>
    <t>C1105A00</t>
  </si>
  <si>
    <t>Retroexcavadora amb martell trencador</t>
  </si>
  <si>
    <t>C1313330</t>
  </si>
  <si>
    <t>Retroexcavadora sobre pneumàtics de 8 a 10 t</t>
  </si>
  <si>
    <t>F2431120</t>
  </si>
  <si>
    <t>Transport de residus dins de l'obra, amb dúmper i temps d'espera per a la càrrega a mà</t>
  </si>
  <si>
    <t>Transport residus,dins obra,dúmper,càrrega man.</t>
  </si>
  <si>
    <t>C1505120</t>
  </si>
  <si>
    <t>Dúmper d'1,5 t de càrrega útil, amb mecanisme hidràulic</t>
  </si>
  <si>
    <t>F2R642H0</t>
  </si>
  <si>
    <t>Càrrega amb mitjans mecànics i transport de residus inerts o no especials a instal·lació autoritzada de gestió de residus, amb contenidor de 8 m3 de capacitat</t>
  </si>
  <si>
    <t>Càrr.mec. residus inerts o no especials instal.gestió residus,contenidor 8m3</t>
  </si>
  <si>
    <t>C1RA2800</t>
  </si>
  <si>
    <t>Subministrament de contenidor metàl·lic de 8 m3 de capacitat i recollida amb residus inerts o no especials</t>
  </si>
  <si>
    <t>C1311430</t>
  </si>
  <si>
    <t>Pala carregadora sobre pneumàtics de 8 a 14 t</t>
  </si>
  <si>
    <t>F9365G51</t>
  </si>
  <si>
    <t>Base de formigó HM-20/P/20/I, de consistència plàstica i grandària màxima del granulat 20 mm, abocat amb transport interior mecànic amb estesa i vibratge manual, amb acabat reglejat</t>
  </si>
  <si>
    <t>Base formigó HM-20/P/20/I, transp.mecànic+vibr.manual, reglejat</t>
  </si>
  <si>
    <t>A012N000</t>
  </si>
  <si>
    <t>Oficial 1a d'obra pública</t>
  </si>
  <si>
    <t>C2005000</t>
  </si>
  <si>
    <t>Regle vibratori</t>
  </si>
  <si>
    <t>B064300C</t>
  </si>
  <si>
    <t>Formigó HM-20/P/20/I de consistència plàstica, grandària màxima del granulat 20 mm, amb &amp;amp;gt= 200 kg/m3 de ciment, apte per a classe d'exposició I</t>
  </si>
  <si>
    <t>G252U300</t>
  </si>
  <si>
    <t>Estudi de topografia i georadar (es contempla uns 10m de marge a ambdós costats de la perforació), lectura i interpretació dels serveis existents.</t>
  </si>
  <si>
    <t>Estudi georadar</t>
  </si>
  <si>
    <t>H14Z001</t>
  </si>
  <si>
    <t>pa</t>
  </si>
  <si>
    <t>Conjunt de mesures a prendre durant l’execució de l’obra respecte a prevenció de riscs d’accidents i malalties professionals, així com les instal·lacions preceptives d’higiene i benestar dels treballadors, definides a l’Estudi de Seguretat i Salut en el Treball, segons el Reial Decret 1627/1997, de 24 d’Octubre.</t>
  </si>
  <si>
    <t>Partida d'obra de Seguretat i Salut</t>
  </si>
  <si>
    <t>P191-H8CH</t>
  </si>
  <si>
    <t>Cala en paviment de rajoles de fins a 50x50 cm, i retirada de la subbase fins a descobrir l'estructura inferior, amb mitjans manuals</t>
  </si>
  <si>
    <t>Cala pavim.rajoles &lt;=50x50 cm,+retirada subbase fins desc.estruc.</t>
  </si>
  <si>
    <t>A0D-0007</t>
  </si>
  <si>
    <t>P2146-DJ34</t>
  </si>
  <si>
    <t>Demolició de paviment de mescla bituminosa, de fins a 10 cm de gruix i fins a 0,6 m d'amplària, amb compressor i càrrega sobre camió</t>
  </si>
  <si>
    <t>Demol.paviment mescla bituminosa,gfins a 10cm,ampl.fins a 0,6m,compressor+càrrega cam.</t>
  </si>
  <si>
    <t>C13C-00LP</t>
  </si>
  <si>
    <t>C111-0056</t>
  </si>
  <si>
    <t>Compressor amb dos martells pneumàtics</t>
  </si>
  <si>
    <t>P2146-DJ3G</t>
  </si>
  <si>
    <t>Demolició de paviment de panots col·locats sobre formigó, de fins a 10 cm de gruix i fins a 0,6 m d'amplària, amb compressor i càrrega sobre camió</t>
  </si>
  <si>
    <t>Demol.paviment panot.sob/form.,gfins a 10cm,ampl.fins a 0,6m,compressor+càrrega cam.</t>
  </si>
  <si>
    <t>P2146-DJ3T</t>
  </si>
  <si>
    <t>Demolició de paviment de formigó, de fins a 20 cm de gruix i fins a 0,8 m d'amplària, amb compressor i càrrega sobre camió</t>
  </si>
  <si>
    <t>Demol.paviment form.,gfins a 20cm,ampl.fins a 0,6m,compressor+càrrega cam.</t>
  </si>
  <si>
    <t>P214W-FEMB</t>
  </si>
  <si>
    <t>Tall en paviment de formigó de 15 cm de fondària com a mínim, amb màquina tallajunts amb disc de diamant, per a delimitar la zona a demolir</t>
  </si>
  <si>
    <t>Tall paviment form. h&gt;=15cm</t>
  </si>
  <si>
    <t>C178-00GF</t>
  </si>
  <si>
    <t>Màquina tallajunts amb disc de diamant per a paviment</t>
  </si>
  <si>
    <t>P214W-FEMG</t>
  </si>
  <si>
    <t>Tall en paviment de mescla bituminosa de 15 cm de fondària com a mínim, amb màquina tallajunts amb disc de diamant, per a delimitar la zona a demolir</t>
  </si>
  <si>
    <t>Tall paviment mescla bituminosa h&gt;=15cm</t>
  </si>
  <si>
    <t>P221E-AWDV</t>
  </si>
  <si>
    <t>Excavació de rasa en presència de serveis fins a 2 m de fondària, en terreny compacte (SPT 20-50), realitzada amb retroexcavadora i amb les terres deixades a la vora</t>
  </si>
  <si>
    <t>Excav.rasa pres.serv,hfins a 2m,terreny compact.(SPT 20-50),retro.,+terres deix.vora</t>
  </si>
  <si>
    <t>P2251-5483</t>
  </si>
  <si>
    <t>Estesa de graves per a drenatge de pedra granítica en tongades de 25 cm, com a màxim</t>
  </si>
  <si>
    <t>Estesa grava drenatge pedra granit.,g&lt;=25cm</t>
  </si>
  <si>
    <t>C138-00KQ</t>
  </si>
  <si>
    <t>Pala carregadora sobre pneumàtics de 15 a 20 t</t>
  </si>
  <si>
    <t>B03J-0K8P</t>
  </si>
  <si>
    <t>Grava de pedrera de pedra granítica, per a drens</t>
  </si>
  <si>
    <t>P2R6-4I49</t>
  </si>
  <si>
    <t>Càrrega amb mitjans mecànics i transport de residus inerts o no especials a instal·lació autoritzada de gestió de residus, amb camió per a transport de 20 t, amb un recorregut de més de 10 i fins a 15 km</t>
  </si>
  <si>
    <t>Càrr.mec. residus inerts o no especials instal.gestió residus,camió transp.,20t,rec.més de 10 i fins</t>
  </si>
  <si>
    <t>C154-003K</t>
  </si>
  <si>
    <t>Camió per a transport de 20 t</t>
  </si>
  <si>
    <t>P2R6-4I4A</t>
  </si>
  <si>
    <t>P2RA-EU33</t>
  </si>
  <si>
    <t>Deposició controlada en centre de selecció i transferència de residus barrejats no perillosos amb un</t>
  </si>
  <si>
    <t>C1501900</t>
  </si>
  <si>
    <t>B2RA-28TP</t>
  </si>
  <si>
    <t>Deposició controlada en centre de selecció i transferència de residus barrejats no perillosos amb una densitat 0,17 t/m3, procedents de construcció o demolició, amb codi 170904 segons la Llista Europea de Residus (ORDEN MAM/304/2002)</t>
  </si>
  <si>
    <t>P2RA-IQFO</t>
  </si>
  <si>
    <t>Disposició controlada en dipòsit autoritzat inclòs el cànon sobre la deposició controlada dels residus de la construcció, segons la LLEI 8/2008, de residus barrejats inerts amb una densitat 1 t/m3, procedents de construcció o demolició, amb codi 17 01 07 segons la Llista Europea de Residus</t>
  </si>
  <si>
    <t xml:space="preserve">Disposició controlada dipòsit autoritzat inclòs el cànon sobre la deposició controlada dels residus </t>
  </si>
  <si>
    <t>B2RA-28US</t>
  </si>
  <si>
    <t>P310-D51N</t>
  </si>
  <si>
    <t>Armadura de rases i pous AP500 S d'acer en barres corrugades B500S de límit elàstic &gt;= 500 N/mm2</t>
  </si>
  <si>
    <t>Arm.rases i pous AP500S barres corrug.</t>
  </si>
  <si>
    <t>Subtotal element compost</t>
  </si>
  <si>
    <t>P312-JU08</t>
  </si>
  <si>
    <t>Formigonament de sabata, amb formigó per armar HA-25/F/20/XC2 amb una quantitat de ciment de 350 kg/m3 i relació aigua ciment =&lt; 0.45 abocat des de camió.</t>
  </si>
  <si>
    <t>Form. sabata fonam.,formigó per armar HA-25/F/20/XC2 quant.ciment 350kg/m3, a</t>
  </si>
  <si>
    <t>A0F-000T</t>
  </si>
  <si>
    <t>B06F2-JTUZ</t>
  </si>
  <si>
    <t>Formigó per armar HA-25/F/20/XC2 amb una quantitat de ciment de 350 kg/m3 i relació aigua ciment =&lt; 0.45</t>
  </si>
  <si>
    <t>P9E1-DMTE</t>
  </si>
  <si>
    <t>Paviment de panot per a vorera de color de 20x20x6 cm, classe 1a, preu superior, col·locat a l'estesa amb sorra-ciment de 250 kg/m3 de ciment pòrtland i beurada de color amb ciment blanc de ram de paleta</t>
  </si>
  <si>
    <t>Paviment panot vorera color,20x20x6cm,preu sup.,col.est.sorra-cim.250kg/m3,beurada color</t>
  </si>
  <si>
    <t>A0F-000S</t>
  </si>
  <si>
    <t>B083-06UD</t>
  </si>
  <si>
    <t>Colorant en pols per a formigó</t>
  </si>
  <si>
    <t>B055-065W</t>
  </si>
  <si>
    <t>Ciment blanc de ram de paleta BL 22,5 X segons UNE 80305, en sacs</t>
  </si>
  <si>
    <t>B9E2-0HOU</t>
  </si>
  <si>
    <t>Panot de color de 20x20x4 cm, classe 1a, preu superior</t>
  </si>
  <si>
    <t>P9H8-HKPX</t>
  </si>
  <si>
    <t>Paviment de mescla bituminosa discontínua en calent tipus SMA 16 surf B 50/70 amb betum asfàltic de penetració i granulat artificial, per a capa de trànsit, estesa i compactada</t>
  </si>
  <si>
    <t>Paviment mescla bituminosa discontínua en calent tipus SMA 16 surf B 50/70 amb betum asfàltic de pen</t>
  </si>
  <si>
    <t>C175-00G4</t>
  </si>
  <si>
    <t>Estenedora per a paviments de mescla bituminosa</t>
  </si>
  <si>
    <t>C173-005K</t>
  </si>
  <si>
    <t>Corró vibratori per a formigons i betums autopropulsat pneumàtic</t>
  </si>
  <si>
    <t>C131-005G</t>
  </si>
  <si>
    <t>Corró vibratori autopropulsat, de 12 a 14 t</t>
  </si>
  <si>
    <t>B9H5-HKPY</t>
  </si>
  <si>
    <t>Mescla bituminosa discontínua en calent tipus SMA 16 surf B 50/70 amb betum asfàltic de penetració i granulat artificial, per a capa de trànsit</t>
  </si>
  <si>
    <t>P9L1-E97K</t>
  </si>
  <si>
    <t>Reg d'adherència amb emulsió bituminosa catiònica termoadherent tipus C60B3/B2 TER, amb dotació 0,6 kg/m2</t>
  </si>
  <si>
    <t>Reg adher.,emul.bitum.catiònica termoadh. C60B3/B2 TER, 0,6kg/m2</t>
  </si>
  <si>
    <t>C170-0036</t>
  </si>
  <si>
    <t>Camió cisterna per a reg asfàltic</t>
  </si>
  <si>
    <t>C174-00GD</t>
  </si>
  <si>
    <t>Escombradora autopropulsada</t>
  </si>
  <si>
    <t>B057-06IM</t>
  </si>
  <si>
    <t>Emulsió bituminosa catiònica amb un 60% de betum asfàltic, per a reg termoadherent tipus C60B3/B2 TER, segons UNE-EN 13808</t>
  </si>
  <si>
    <t>PG33-E6QL</t>
  </si>
  <si>
    <t>Cable amb conductor de coure de tensió assignada0,6/1 kV, de designació RV-K, construcció segons norma UNE 21123-2, bipolar, de secció 2x10 mm2, amb coberta del cable de PVC, classe de reacció al foc Eca segons la norma UNE-EN 50575, col·locat en tub</t>
  </si>
  <si>
    <t>Cable 0,6/1 kV RV-K, 2x10mm2,col.tub</t>
  </si>
  <si>
    <t>A0F-000E</t>
  </si>
  <si>
    <t>Oficial 1a electricista</t>
  </si>
  <si>
    <t>A01-FEPD</t>
  </si>
  <si>
    <t>BG33-G2RS</t>
  </si>
  <si>
    <t>Cable amb conductor de coure de tensió assignada0,6/1 kV, de designació RV-K, construcció segons norma UNE 21123-2, bipolar, de secció 2x10 mm2, amb coberta del cable de PVC, classe de reacció al foc Eca segons la norma UNE-EN 50575</t>
  </si>
  <si>
    <t>PG33-E6QM</t>
  </si>
  <si>
    <t>Cable amb conductor de coure de tensió assignada0,6/1 kV, de designació RV-K, construcció segons norma UNE 21123-2, bipolar, de secció 2x16 mm2, amb coberta del cable de PVC, classe de reacció al foc Eca segons la norma UNE-EN 50575, col·locat en tub</t>
  </si>
  <si>
    <t>Cable 0,6/1 kV RV-K, 2x16mm2,col.tub</t>
  </si>
  <si>
    <t>BG33-G2RQ</t>
  </si>
  <si>
    <t>Cable amb conductor de coure de tensió assignada0,6/1 kV, de designació RV-K, construcció segons norma UNE 21123-2, bipolar, de secció 2x16 mm2, amb coberta del cable de PVC, classe de reacció al foc Eca segons la norma UNE-EN 50575</t>
  </si>
  <si>
    <t>PG33-E6QO</t>
  </si>
  <si>
    <t>Cable amb conductor de coure de tensió assignada0,6/1 kV, de designació RV-K, construcció segons norma UNE 21123-2, tripolar, de secció 3x2,5 mm2, amb coberta del cable de PVC, classe de reacció al foc Eca segons la norma UNE-EN 50575, col·locat en tub</t>
  </si>
  <si>
    <t>Cable 0,6/1 kV RV-K, 3x2,5mm2,col.tub</t>
  </si>
  <si>
    <t>BG33-G2RB</t>
  </si>
  <si>
    <t>Cable amb conductor de coure de tensió assignada0,6/1 kV, de designació RV-K, construcció segons norma UNE 21123-2, tripolar, de secció 3x2,5 mm2, amb coberta del cable de PVC, classe de reacció al foc Eca segons la norma UNE-EN 50575</t>
  </si>
  <si>
    <t>PG33-E6QQ</t>
  </si>
  <si>
    <t>Cable amb conductor de coure de tensió assignada0,6/1 kV, de designació RV-K, construcció segons norma UNE 21123-2, tripolar, de secció 3x6 mm2, amb coberta del cable de PVC, classe de reacció al foc Eca segons la norma UNE-EN 50575, col·locat en tub</t>
  </si>
  <si>
    <t>Cable 0,6/1 kV RV-K, 3x6mm2,col.tub</t>
  </si>
  <si>
    <t>BG33-G2RC</t>
  </si>
  <si>
    <t>Cable amb conductor de coure de tensió assignada0,6/1 kV, de designació RV-K, construcció segons norma UNE 21123-2, tripolar, de secció 3x6 mm2, amb coberta del cable de PVC, classe de reacció al foc Eca segons la norma UNE-EN 50575</t>
  </si>
  <si>
    <t>PG45-HAIY</t>
  </si>
  <si>
    <t>Interruptor magnetotèrmic-diferencial amb reconnexió automàtica, de 20 A d'intensitat nominal, bipolar, protecció diferencial classe A superimmunitzada, sensibilitat de dispar ajustable de 0,03 A fins a 1 A, temps de dispar ajustable de 0,1 a 1 s, característica de dispar instantània o selectiva, interruptor magnetotèrmic corba C de 6 kA de poder de tall (UNE-EN 60898), reconnexió diferencial 10/3 (10 reconnexions en 3 minuts), reconnexió magnetotèrmica 2/3 (2 reconnexions en 3 minuts), muntat perfil DIN</t>
  </si>
  <si>
    <t>Int. magnetotèrmic-diferencial, reconnexió auto., 2P, 20A, classe A, corba C 6kA,munt.perf.DIN</t>
  </si>
  <si>
    <t>BG4D-H5S7</t>
  </si>
  <si>
    <t>Interruptor magnetotèrmic-diferencial amb reconnexió automàtica, de 20 A d'intensitat nominal, bipolar, protecció diferencial classe A superimmunitzada, sensibilitat de dispar ajustable de 0,03 A fins a 1 A, temps de dispar ajustable de 0,1 a 1 s, característica de dispar instantània o selectiva, interruptor magnetotèrmic corba C de 6 kA de poder de tall (UNE-EN 60898), reconnexió diferencial 10/3 (10 reconnexions en 3 minuts), reconnexió magnetotèrmica 2/3 (2 reconnexions en 3 minuts), per col·locar perfil DIN</t>
  </si>
  <si>
    <t>BGWD-0AS2</t>
  </si>
  <si>
    <t>Part proporcional d'accessoris per a interruptors magnetotèrmics</t>
  </si>
  <si>
    <t>PG47-ELP9</t>
  </si>
  <si>
    <t>Interruptor automàtic magnetotèrmic de 10 A d'intensitat nominal, tipus PIA corba C, unipolar (1P), de 25 kA de poder de tall segons UNE-EN 60947-2, d'1 mòdul DIN de 18 mm d'amplària, muntat en perfil DIN</t>
  </si>
  <si>
    <t>Interruptor auto.magnet.,I=10A,PIA corbaC,(1P),tall=25kA,1mòd.DIN,munt.perf.DIN</t>
  </si>
  <si>
    <t>PG4B-DX1S</t>
  </si>
  <si>
    <t>Interruptor diferencial de la classe AC, gamma terciari, de 25 A d'intensitat nominal, bipolar (2P), de sensibilitat 0,3 A, de desconnexió fix instantani, amb botó de test incorporat i indicador mecànic de defecte, construït segons les especificacions de la norma UNE-EN 61008-1, de 2 mòduls DIN de 18 mm d'amplària, muntat en perfil DIN</t>
  </si>
  <si>
    <t>Interruptor dif.cl.AC,gam.terc.,I=25A,(2P),0,3A,fix.inst.,2mòd.DIN,munt.perf.DIN</t>
  </si>
  <si>
    <t>BG4L-09XL</t>
  </si>
  <si>
    <t>Interruptor diferencial de la classe AC, gamma terciari, de 25 A d'intensitat nominal, bipolar (2P), de 0,3 A de sensibilitat, de desconnexió fix instantani, amb botó de test incorporat i indicador mecànic de defecte, construït segons les especificacions de la norma UNE-EN 61008-1, de 2 mòduls DIN de 18 mm d'amplària, per a muntar en perfil DIN</t>
  </si>
  <si>
    <t>BGWD-0AS3</t>
  </si>
  <si>
    <t>Part proporcional d'accessoris per a interruptors diferencials</t>
  </si>
  <si>
    <t>PHM2-DBEK</t>
  </si>
  <si>
    <t>Columna de planxa d'acer galvanitzat, de forma troncocònica, de 4 m d'alçària, coronament sense platina, amb base platina i porta, segons norma UNE-EN 40-5, col·locada sobre dau de formigó</t>
  </si>
  <si>
    <t>Columna planxa ac.galv.troncocònica,h=4m,base plat.+porta,UNE-EN 40-5,dau form.</t>
  </si>
  <si>
    <t>C150-002X</t>
  </si>
  <si>
    <t>Camió cistella de 10 m d'alçària com a màxim</t>
  </si>
  <si>
    <t>BHW8-06IY</t>
  </si>
  <si>
    <t>Part proporcional d'accessoris per a columnes</t>
  </si>
  <si>
    <t>B06F1-I4HH</t>
  </si>
  <si>
    <t>Formigó en massa HM - 20 / B / 10 / X0 amb una quantitat de ciment de 200 kg/m3 i relació aigua ciment =&lt; 0.6</t>
  </si>
  <si>
    <t>BHM2-0FH5</t>
  </si>
  <si>
    <t>Columna de planxa d'acer galvanitzat, de forma troncocònica, de 4 m d'alçària, coronament sense platina, amb base platina i porta, segons norma UNE-EN 40-5</t>
  </si>
  <si>
    <t>PHM2-H83J</t>
  </si>
  <si>
    <t>Columna de planxa d'acer galvanitzat, de forma troncocònica, de 3,00 m d'alçària, coronament sense platina, amb base platina i porta, col·locada sobre dau de formigó</t>
  </si>
  <si>
    <t>Columna ac.galv.troncocònica,h=3m,base plat.+porta,col.dau form.</t>
  </si>
  <si>
    <t>BHM2-H4QK</t>
  </si>
  <si>
    <t>Columna de planxa d'acer galvanitzat, de forma troncocònica, de 3,00 m d'alçària, coronament sense platina, amb base platina i porta</t>
  </si>
  <si>
    <t>PHM2-Z001</t>
  </si>
  <si>
    <t>PHM2Z101CT07</t>
  </si>
  <si>
    <t>Columna troncocònica, conicitat: 12,5%, secció: circular, material: acer al carboni S 235 JR segons UNE EN 10025. Fabricació conforme a norma UNE EN 40-5. GALVANITZAT: Per immersió en calent segons UNE EN ISO 1461. PORTA: Enrasada. BASE: Embotida. ALÇADA: Fins a 7m. SALENT: Sense sortint, DIÀMETRE: 60mm. PINTURA: Sense pintura. Amb Marca Carandini (xapa d'alumini a porta de les columnes), col·locada sobre dau de formigó</t>
  </si>
  <si>
    <t>Columna troncocònica,h=7m,acer al carboni S 235 JR,UNE EN 10025,dau formigó</t>
  </si>
  <si>
    <t>C152-003B</t>
  </si>
  <si>
    <t>Camió grua</t>
  </si>
  <si>
    <t>BHM2Z101CT07</t>
  </si>
  <si>
    <t>Columna troncocònica, conicitat: 12,5%, secció: circular, material: acer al carboni S 235 JR segons UNE EN 10025. Fabricació conforme a norma UNE EN 40-5. GALVANITZAT: Per immersió en calent segons UNE EN ISO 1461. PORTA: Enrasada. BASE: Embotida. ALÇADA: Fins a 7m. SALENT: Sense sortint, DIÀMETRE: 60mm. PINTURA: Sense pintura. Amb Marca Carandini (xapa d'alumini a porta de les columnes)</t>
  </si>
  <si>
    <t>PHM2Z102002</t>
  </si>
  <si>
    <t>Columna suport banderola</t>
  </si>
  <si>
    <t>Altres</t>
  </si>
  <si>
    <t>BHM2Z000003</t>
  </si>
  <si>
    <t>Subtotal altres</t>
  </si>
  <si>
    <t>PHNZ101VKAS</t>
  </si>
  <si>
    <t>Lluminària Veka, o equivalent. Carcassa i tapa d´alumini fos EN AC-44100 i vidre pla de 5mm. IP66, IK10/IK08 i AC 220-240V o AC120-277V. Reciclabilitat: 99,51%. Petjada de carboni màxima per ús: 0,0777kg kW/h. Generació 1. Grandària S. Vidre pla. 10000lm 3000K 73W 48LED 500mA AMM1: Abast Longitudinal 70 º Obertura Transversal 35 º / 50 º (Tipus III). Fixació horitzontal Ø49/60mm. 220-240V. Classe I. Program. segons client. Sense CLO. Amb protector. Sense base. Sense Sensor. Sense node. RAL-9006 Gris (Alumini blanc) llis brillant. Sense cable mànega. Instal·lada en columna.</t>
  </si>
  <si>
    <t>Lluminària Veka S, o equivalent, instal·lada en columna</t>
  </si>
  <si>
    <t>BHNZ101VKAS</t>
  </si>
  <si>
    <t>Lluminària Veka, o equivalent. Carcassa i tapa d´alumini fos EN AC-44100 i vidre pla de 5mm. IP66, IK10/IK08 i AC 220-240V o AC120-277V. Reciclabilitat: 99,51%. Petjada de carboni màxima per ús: 0,0777kg kW/h. Generació 1. Grandària S. Vidre pla. 10000lm 3000K 73W 48LED 500mA AMM1: Abast Longitudinal 70 º Obertura Transversal 35 º / 50 º (Tipus III). Fixació horitzontal Ø49/60mm. 220-240V. Classe I. Program. segons client. Sense CLO. Amb protector. Sense base. Sense Sensor. Sense node. RAL-9006 Gris (Alumini blanc) llis brillant. Sense cable mànega.</t>
  </si>
  <si>
    <t>PPA0Z0LM0001</t>
  </si>
  <si>
    <t>Unitat de lectura de matricules (LPR) amb doble sensor de càmera B/N i càmera color d'entorn, unitat de control i processat de dades, il·luminació infraroja i mòdul de comunicacions 4G/3G, disposant de subministrament elèctric 230VAC les 24 hores del dia, tot l'equipament segons característiques del plec de prescripcions tècniques, instal·lada i posada en marxa</t>
  </si>
  <si>
    <t>Unitat de lectura de matricules tot en un,doble sensor B/N+color,IR,UCP,4G/3G,instal·lada</t>
  </si>
  <si>
    <t>A0F-0013</t>
  </si>
  <si>
    <t>Oficial 1a informàtic</t>
  </si>
  <si>
    <t>A01-FEPH</t>
  </si>
  <si>
    <t>Ajudant muntador</t>
  </si>
  <si>
    <t>A0F-000R</t>
  </si>
  <si>
    <t>Oficial 1a muntador</t>
  </si>
  <si>
    <t>C150-002W</t>
  </si>
  <si>
    <t>Camió cistella de 10 a 19 m d'alçària</t>
  </si>
  <si>
    <t>PPA0Z0LM0002</t>
  </si>
  <si>
    <t>Unitat de lectura de matricules (LPR) amb doble sensor de càmera B/N i càmera color d'entorn, unitat de control i processat de dades, il·luminació infraroja i mòdul de comunicacions 4G/3G, unitat d'alimentació amb bateria de liti-ferrofosfat (LiFePO4) de capacitat 12V/60Ah connectada a sistema d'enllumenat públic, tot l'equipament segons característiques del plec de prescripcions tècniques, instal·lada i posada en marxa</t>
  </si>
  <si>
    <t>Unitat de lectura de matricules tot en un,doble sensor B/N+color,IR,UCP,4G/3G,bateria,instal·lada</t>
  </si>
  <si>
    <t>PPA0Z9990002</t>
  </si>
  <si>
    <t>Subministrament i instal·lació en bàcul o paret existent, de placa de senyalització d'existència de videocàmera segons l’annex 2 de l’Ordre de 29 de juny de 2001, de regulació dels mitjans pels quals s’informa de l’existència de videocàmeres fixes instal·lades per la policia de la Generalitat i les policies locals de Catalunya en llocs públics.</t>
  </si>
  <si>
    <t>Placa de senyalització d'existència de videocàmera, instal·lada</t>
  </si>
  <si>
    <t>BPA0Z9990001</t>
  </si>
  <si>
    <t>Placa de senyalització d'existència de videocàmeres d'acer galvanitzat de forma rectangular, amb 25 cm de base i 50 cm d’alçada i amb els cantons quadrats. Color, tipografia i composició d’acord amb les prescripcions de l’annex 2 de l’Ordre de 29 de juny de 2001, de regulació dels mitjans pels quals s’informa de l’existència de videocàmeres fixes instal·lades per la policia de la Generalitat i les policies locals de Catalunya en llocs públics.</t>
  </si>
  <si>
    <t>PPAZ0001</t>
  </si>
  <si>
    <t>Manteniment preventiu anual de les instal·lacions, segons els termes inclosos a la memòria i al plec de prescripcions tècniques del projecte</t>
  </si>
  <si>
    <t>Manteniment preventiu anual de les instal·lacions</t>
  </si>
  <si>
    <t>PPAZ0002</t>
  </si>
  <si>
    <t>Realització de les proves de fiabilitat i certificació del sistema de lectura de matrícules. Inclou:
- Preparació de dades, estudi de documentació i elaboració de certificat.
- Prova de fiabilitat ‘in situ’ per punt de lectura, realitzada per una empresa certificadora independent acreditada per ENAC (Entitat Nacional d’Acreditació) en àrees relacionades amb la naturalesa de la prova, com el calibratge d’instruments de mesura, el trànsit o la seguretat. Tot segons detall als apartats 'Certificació del sistema' i 'Documentació prova de fiabilitat in situ' del Plec de Prescripcions Tècniques.</t>
  </si>
  <si>
    <t>Proves de fiabilitat+Certificació del sistema de lectura de matrícules</t>
  </si>
  <si>
    <t>BPA2Z9980002</t>
  </si>
  <si>
    <t>Inclou l'anàlisi de gravacions de video i comprovació de &gt;=1000 matricules o bé 72 hores de gravació</t>
  </si>
  <si>
    <t>BPA2Z9980001</t>
  </si>
  <si>
    <t>Inclou preparació dades, examen de documentació, elaboració certificat</t>
  </si>
  <si>
    <t>PPAZ0003</t>
  </si>
  <si>
    <t>Sessió de formació d'usuari i entrega de documentació</t>
  </si>
  <si>
    <t>Formació d'usuari+documentació</t>
  </si>
  <si>
    <t>PPAZ0004</t>
  </si>
  <si>
    <t>Confecció de la documentació per sol·licitar autorització a la CCDVC (Comissió de Control dels Dispositius de Videovigilància de Catalunya) de sistemes de Seguretat Ciutadana i/o Control del Trànsit.</t>
  </si>
  <si>
    <t>Documentació per sol·licitar autorització a la CCDVC</t>
  </si>
  <si>
    <t>A00-FEOX</t>
  </si>
  <si>
    <t>Administratiu d'obra</t>
  </si>
  <si>
    <t>PPAZ0015</t>
  </si>
  <si>
    <t>Targeta SIM anual dades il·limitades</t>
  </si>
  <si>
    <t>BP7ZZ1SIM1</t>
  </si>
  <si>
    <t>Targeta SIM mensual dades il·limitades</t>
  </si>
  <si>
    <t>PPAZ2001</t>
  </si>
  <si>
    <t>Actuació de manteniment preventiu per punt de lectura de matrícules (LPR), segons detall descrit a l'annex de la memòria del projecte i plec de prescripcions tècniques</t>
  </si>
  <si>
    <t>Actuació de manteniment preventiu per punt LPR s.annex de memòria de projecte i p.p.t</t>
  </si>
  <si>
    <t>PPAZ2002</t>
  </si>
  <si>
    <t>Actuació de manteniment preventiu per punt de panell solar fotovoltaic, segons detall descrit a l'annex de la memòria del projecte i plec de prescripcions tècniques</t>
  </si>
  <si>
    <t>Actuació de manteniment preventiu per panell solar s.annex de memòria de projecte i p.p.t</t>
  </si>
  <si>
    <t>P-1</t>
  </si>
  <si>
    <t>Transport i disposició residus cent.recic./monod./aboc.esp.</t>
  </si>
  <si>
    <t>B2RA71H0</t>
  </si>
  <si>
    <t>Deposició controlada a dipòsit autoritzat de residus de formigó inerts amb una densitat 1,45 t/m3, procedents de construcció o demolició, amb codi 170101 segons la Llista Europea de Residus (ORDEN MAM/304/2002)</t>
  </si>
  <si>
    <t>P-6</t>
  </si>
  <si>
    <t>Fonamentació per a columna de  h=4m</t>
  </si>
  <si>
    <t>A0121000</t>
  </si>
  <si>
    <t>Oficial 1a</t>
  </si>
  <si>
    <t>C150180N</t>
  </si>
  <si>
    <t>Camió per a transport de 12 t</t>
  </si>
  <si>
    <t>C1700006</t>
  </si>
  <si>
    <t>Vibrador intern de formigó</t>
  </si>
  <si>
    <t>CZ12141Z</t>
  </si>
  <si>
    <t>Compressor portàtil de 7/10 m3/min de cabal</t>
  </si>
  <si>
    <t>BGB064300K</t>
  </si>
  <si>
    <t>Formigó ha-25/B/20/lla</t>
  </si>
  <si>
    <t>P-7</t>
  </si>
  <si>
    <t xml:space="preserve">Neteja general d'obra </t>
  </si>
  <si>
    <t>A0D-0001</t>
  </si>
  <si>
    <t>Peó ordinari construcció</t>
  </si>
  <si>
    <t>P-8</t>
  </si>
  <si>
    <t>Excavació fonament+s/rampa hfins a 4m,ampl.més de 2m,terr.compact.,m.mec.,càrrega</t>
  </si>
  <si>
    <t>C138-00KH</t>
  </si>
  <si>
    <t>Pala carregadora sobre cadenes d'11 a 17 t</t>
  </si>
  <si>
    <t>P-9</t>
  </si>
  <si>
    <t>Cala per a localització de serveis i instal·laciosns</t>
  </si>
  <si>
    <t>C13A-00FQ</t>
  </si>
  <si>
    <t>Safata vibrant combustible amb placa de 60 cm</t>
  </si>
  <si>
    <t>P-11</t>
  </si>
  <si>
    <t>Senyal advert.normalitz.,pictogr.negre s/groc,triangular,cantell neg.,cost.major 10cm,cartell explic</t>
  </si>
  <si>
    <t>A0D-0009</t>
  </si>
  <si>
    <t>Manobre per a seguretat i salut</t>
  </si>
  <si>
    <t>BBB0-19MX</t>
  </si>
  <si>
    <t>Cartell explicatiu rectangular per a fixar mecànicament amb llegenda indicativa d'advertència, amb el text en negre sobre fons groc amb el cantell negre, costat major 10 cm per ésser vist fins 3 m, per a seguretat i salut</t>
  </si>
  <si>
    <t>BBB4-19MH</t>
  </si>
  <si>
    <t>Senyal d'advertència, normalitzada amb pictograma negre sobre fons groc, de forma triangular amb el cantell negre, costat major 10 cm, per ésser vista fins 3 m, per a seguretat i salut</t>
  </si>
  <si>
    <t>P-12</t>
  </si>
  <si>
    <t>Cable 0,6/1 kV RV-K, 3x10mm2,col.tub</t>
  </si>
  <si>
    <t>BG33-G2RD</t>
  </si>
  <si>
    <t>Cable amb conductor de coure de tensió assignada0,6/1 kV, de designació RV-K, construcció segons norma UNE 21123-2, tripolar, de secció 3x10 mm2, amb coberta del cable de PVC, classe de reacció al foc Eca segons la norma UNE-EN 50575</t>
  </si>
  <si>
    <t>P-13</t>
  </si>
  <si>
    <t>Cable 0,6/1 kV RV-K, 3x16mm2,col.tub</t>
  </si>
  <si>
    <t>BG33-G2RF</t>
  </si>
  <si>
    <t>Cable amb conductor de coure de tensió assignada0,6/1 kV, de designació RV-K, construcció segons norma UNE 21123-2, tripolar, de secció 3x16 mm2, amb coberta del cable de PVC, classe de reacció al foc Eca segons la norma UNE-EN 50575</t>
  </si>
  <si>
    <t>P-14</t>
  </si>
  <si>
    <t>Cable 0,6/1 kV RV-K, 3x25mm2,col.tub</t>
  </si>
  <si>
    <t>BG33-Z25</t>
  </si>
  <si>
    <t>Cable amb conductor de coure de tensió assignada0,6/1 kV, de designació RVFV, construcció segons norma UNE 21123-2, tripolar, de secció 3x25 mm2, amb armadura de fleix d'acer i coberta del cable de PVC, classe de reacció al foc Eca segons la norma UNE-EN 50575</t>
  </si>
  <si>
    <t>P-15</t>
  </si>
  <si>
    <t>Interruptor auto.magnet.,I=20A,PIA corbaC,(2P),tall=6000A/10kA,2mòd.DIN,munt.perf.DIN</t>
  </si>
  <si>
    <t>BG49-18GJ</t>
  </si>
  <si>
    <t>Interruptor automàtic magnetotèrmic de 20 A d'intensitat nominal, tipus PIA corba C, bipolar (2P), de 6000 A de poder de tall segons UNE-EN 60898 i de 10 kA de poder de tall segons UNE-EN 60947-2, de 2 mòduls DIN de 18 mm d'amplària, per a muntar en perfil DIN</t>
  </si>
  <si>
    <t>P-16</t>
  </si>
  <si>
    <t>Interruptor dif.cl.A superimmun.,gam.terc.,I=25A,(2P),0,03A,fix.select.,2mòd.DIN,munt.perf.DIN</t>
  </si>
  <si>
    <t>BG4L-09YE</t>
  </si>
  <si>
    <t>Interruptor diferencial de la classe A superimmunitzat, gamma terciari, de 25 A d'intensitat nominal, bipolar (2P), de 0,03 A de sensibilitat, de desconnexió fix selectiu, amb botó de test incorporat i indicador mecànic de defecte, construït segons les especificacions de la norma UNE-EN 61008-1, de 2 mòduls DIN de 18 mm d'amplària, per a muntar en perfil DIN</t>
  </si>
  <si>
    <t>P-17</t>
  </si>
  <si>
    <t>BHW9001</t>
  </si>
  <si>
    <t>P-18</t>
  </si>
  <si>
    <t>Portafusible,int&lt;=6A,preu mitjà,encastat</t>
  </si>
  <si>
    <t>BG6F-FEQ9</t>
  </si>
  <si>
    <t>Portafusible amb fusible de 6 A, com a màxim, preu mitjà i per a encastar</t>
  </si>
  <si>
    <t>P-19</t>
  </si>
  <si>
    <t>Bàcul tipus banderola, acer galv., h=4m, braç=2.27m, col.</t>
  </si>
  <si>
    <t>BHM0-0001</t>
  </si>
  <si>
    <t>Bàcul de tipus banderola d'acer galvanitzat i pintat, alçària de 4 m, braç de 2.27 m</t>
  </si>
  <si>
    <t>P-20</t>
  </si>
  <si>
    <t>Bàcul troncocòn.planxa ac.galv.,h=4m,0,5m sortint,plat./porta,UNE-EN 40-5,dau form.</t>
  </si>
  <si>
    <t>BHW8-06J0</t>
  </si>
  <si>
    <t>Part proporcional d'accessoris per a bàculs</t>
  </si>
  <si>
    <t>BHM0-0FGG</t>
  </si>
  <si>
    <t>Bàcul troncocònic de planxa d'acer galvanitzat, d'alçària 4 m i 0,5 m de sortint, d'un braç amb base platina i porta, segons norma UNE-EN 40-5</t>
  </si>
  <si>
    <t>P-21</t>
  </si>
  <si>
    <t>BHM2Z000002</t>
  </si>
  <si>
    <t>P-22</t>
  </si>
  <si>
    <t>P-23</t>
  </si>
  <si>
    <t>Pantalla Informativa LED (240 x 192 cm). 4KW</t>
  </si>
  <si>
    <t>BP7Z1003</t>
  </si>
  <si>
    <t>Pantalla LED (240 x 192 cm). 4KW</t>
  </si>
  <si>
    <t>P-24</t>
  </si>
  <si>
    <t>Pantalla Informativa LED (212 x 176 cm). 2,5KW</t>
  </si>
  <si>
    <t>BP7Z1002</t>
  </si>
  <si>
    <t>Pantalla LED (212 x 176 cm). 2,5KW</t>
  </si>
  <si>
    <t>P-25</t>
  </si>
  <si>
    <t>Pantalla Informativa LED (176 x 176 cm). 2,5KW</t>
  </si>
  <si>
    <t>BP7Z1001</t>
  </si>
  <si>
    <t>Pantalla LED (176 x 176 cm). 2,5kW</t>
  </si>
  <si>
    <t>P-26</t>
  </si>
  <si>
    <t>Unitat de lectura de matricules tot en un,doble sensor B/N+color,IR,UCP,4G/3G,p.s.,bat.,instal·lada</t>
  </si>
  <si>
    <t>P-27</t>
  </si>
  <si>
    <t>Configuració i posada en marxa panell</t>
  </si>
  <si>
    <t>BPA2Z9980005</t>
  </si>
  <si>
    <t xml:space="preserve">Butlletí elèctric de legalització </t>
  </si>
  <si>
    <t>P-28</t>
  </si>
  <si>
    <t>Manteniment de la plataforma en el cloud (2 anys)</t>
  </si>
  <si>
    <t>P-29</t>
  </si>
  <si>
    <t>Llicència per la connexió (2 anys)</t>
  </si>
  <si>
    <t>P-30</t>
  </si>
  <si>
    <t>Modul de plataforma ZAR amb WEB de gestió (2 anys)</t>
  </si>
  <si>
    <t>P-31</t>
  </si>
  <si>
    <t>F222Z0010001</t>
  </si>
  <si>
    <t xml:space="preserve">Excavació de rasa en vorera mitjançant excavació amb retroexcavadora de 20cm d'ample per 60cm de profunditat. Inclòs el posterior reblert parcial de la rasa amb sauló compactat al 95% del PM, incloent sauló i banda de senyalització i el posterior reblert parcial amb terres seleccionades de la pròpia excavació. Inclou la demolició del paviment de vorera de qualsevol tipus, l'excavació de la rasa, transport de terres i runes i gestió de residus, i reposició de base de formigó i paviment de vorera igual al preexistent. </t>
  </si>
  <si>
    <t>Excavació rasa de 20x60cm amb acabat en vorera</t>
  </si>
  <si>
    <t>B0322000</t>
  </si>
  <si>
    <t>Sauló garbellat</t>
  </si>
  <si>
    <t>Subtotal partida d'obra</t>
  </si>
  <si>
    <t>F222Z0010002</t>
  </si>
  <si>
    <t>Excavació de rasa en calçada de 20cm d'ample per 80cm de profunditat amb retroexcavadora i construcció de dau de recobriment de formigó HM-20/P/20/I. Inclosa la demolició de totes les capes d'aglomerat existent i base de formigó existents, excavació de rasa, transport de terres i runes i gestió de residus, posterior reblert parcial amb terres seleccionades de la pròpia excavació amb compactat al 95% del PM, reposició de base de formigó necessària i de la capa asfàltica de qualsevol tipus fins a 15cm, inclosos sobreamples del formigó i l'aglomerat segons requeriments de la propietat. També s'inclou el fresat i repintat de la senyalització horitzontal pre existent segons indicacions de la DF.</t>
  </si>
  <si>
    <t>Excavació rasa de 20x80cm amb acabat en asfalt</t>
  </si>
  <si>
    <t>F222Z0010004</t>
  </si>
  <si>
    <t xml:space="preserve">Excavació de rasa sobre asfalt mitjançant excavació amb retroexcavadora de 20cm d'ample per 80cm de profunditat. Inclòs el posterior reblert parcial de la rasa amb sauló compactat al 95% del PM, incloent sauló i banda de senyalització i el posterior reblert parcial amb terres seleccionades de la pròpia excavació. Inclou la demolició del paviment d'asfalt de qualsevol tipus, l'excavació de la rasa, transport de terres i runes i gestió de residus, i reposició de base d'asfalt i paviment d'asfalt igual al preexistent. </t>
  </si>
  <si>
    <t>Excavació rasa de 20x60cm sobre terra</t>
  </si>
  <si>
    <t>FDG5Z001C102</t>
  </si>
  <si>
    <t>Canalització en calçada de 20x80cm (ampladaxprofunditat) amb prisma tubular formigonat, format per 1 conducte de tub de PE (AD) DN 75 mm de doble capa segons norma UNE-EN 61386-24 i formigó HM-20/B/20/l. Inclou excavació, càrrega de la terra sobrant per al seu transport, subministrament i col·locació dels tubs, rebliment de rasa amb estesa y compactació, reposició de base de formigó i de la capa asfàltica, col·locació de cinta de senyalització, fils guia en cada conducte, banda de protecció, maniguets d'unió i mandrinat dels tubs. Tot inclòs completament acabat, segons indicacions de la DF.</t>
  </si>
  <si>
    <t>Canalització en calçada 20x80cm 1 conducte PE DN=75 mm</t>
  </si>
  <si>
    <t>BDGZI018</t>
  </si>
  <si>
    <t>Banda contínua de plàstic de color, de 30 cm d'amplària</t>
  </si>
  <si>
    <t>BDGZI003</t>
  </si>
  <si>
    <t>Separadors per conductes de 75 mm</t>
  </si>
  <si>
    <t>BDGZI002</t>
  </si>
  <si>
    <t>Fil guia</t>
  </si>
  <si>
    <t>BDGZI001</t>
  </si>
  <si>
    <t>Cinta senyalització</t>
  </si>
  <si>
    <t>BG2Q-1KTD</t>
  </si>
  <si>
    <t>Tub corbable corrugat de polietilè, de doble capa, llisa la interior i corrugada l'exterior, de 63 mm de diàmetre nominal, aïllant i no propagador de la flama, resistència a l'impacte de 20 J, resistència a compressió de 450 N, per a canalitzacions soterrades</t>
  </si>
  <si>
    <t>FHM3CAM1</t>
  </si>
  <si>
    <t>Subministrament i instal·lació de columna de 7 metres d'alçada de tipus tubular formada per 4 mòduls i especialment indicada per càmeres de vigilància i panells fotovoltaics. Està formada per un primer tram inferior de 2,2m de longitud i mínim 168mm de diàmetre amb placa base de 400x400mm i amb portella de registre per la col·locació de regletes de connexió. Disposa d'un segon tram d'extensió de 2m de longitud i diàmetre 139mm, un tercer tram superior de 1,5m de longitud i diàmetre de 127mm i un quart tram superior de 1,4m de longitud i de diàmetre 102mm amb subjecció al punt intermedi pels elements de comunicació/panell fotovoltaic. Tots quatre trams són resistents a l'òxid amb un bany de galvanització en calent S235JR. La unió entre els trams es realitza mitjançant discos i 4 cargols. Pes total del bàcul 125,5kg.
Inclou element de subjecció per panell fotovoltaic de la casa Western o equivalent, model WTP25-Li 016424 WTP25-Li amb estructura per angle d'inclinació de 25º, d'acer S235JR EN1090 EXC2. Totalment col·locat i fixat a columna amb els accessoris necessaris.
Inclou sabata de formigó armat per a fonamentació de columna de mides 1,53x1,53x0,80m per executada amb formigó HA-25 i armadures en barres corrugades amb graella de 15x15cm amb D12 acer tipus B500SD. Inclou perns d'ancoratge de 4x14x250mm amb base metàl·lica de 400x400x3mm. 
Inclou maquinaria i material auxiliar pel seu muntatge.</t>
  </si>
  <si>
    <t>Columna de 7 metres per a càmera de videovigilància i panell solar</t>
  </si>
  <si>
    <t>A013H000</t>
  </si>
  <si>
    <t>A012H000</t>
  </si>
  <si>
    <t>C1503000</t>
  </si>
  <si>
    <t>BHM2CAM2</t>
  </si>
  <si>
    <t>Element de subjecció per panell fotovoltaic de la casa Western o equivalent, model WTP25-Li 016424 WTP25-Li amb estructura per angle d'inclinació de 25º, d'acer S235JR EN1090 EXC2.</t>
  </si>
  <si>
    <t>BHM3CAM1</t>
  </si>
  <si>
    <t>Columna de 7 metres d'alçada de tipus tubular formada per 4 mòduls i especialment indicada per càmeres de vigilància i panells fotovoltaics. Està formada per un primer tram inferior de 2,2m de longitud i mínim 168mm de diàmetre amb placa base de 400x400mm i amb portella de registre per la col·locació de regletes de connexió. Diposa d'un segon tram d'extensió de 2m de longitud i diàmetre 139mm, un tercer tram superior de 1,5m de longitud i diàmetre de 127mm i un quart tram superior de 1,4m de longitud i de diàmetre 102mm amb subjecció al punt intermig pels elements de comunicació/panell FV. Tots quatre trams són resistents a l'òxid amb un bany de galvanització en calent S235JR. La unió entre els trams es realitza mitjançant discos i 4 cargols. Pes total del bàcul 125,5kg.</t>
  </si>
  <si>
    <t>PPAZ0017</t>
  </si>
  <si>
    <t>Contracte de manteniment anual, segons els termes inclosos al pla de manteniment de l'annex 1.3.4 de la memòria del projecte. Inclou:
- Cost de les targetes SIM
- Cost del manteniment dels sensors de llum
- Cost del manteniment de les pantalles LED</t>
  </si>
  <si>
    <t>Contracte de manteniment anual</t>
  </si>
  <si>
    <t>PPAZ3002</t>
  </si>
  <si>
    <t>Manteniment preventiu anual per panell solar fotovoltaic, segons detall descrit a l'annex de la memòria del projecte i plec de prescripcions tècniques</t>
  </si>
  <si>
    <t>PPAZ3001</t>
  </si>
  <si>
    <t>Manteniment preventiu anual per punt de lectura de matrícules (LPR), segons detall descrit a l'annex de la memòria del projecte i plec de prescripcions tècniques</t>
  </si>
  <si>
    <t>Manteniment preventiu anual per punt LPR s.annex de memòria de projecte i p.p.t.</t>
  </si>
  <si>
    <t>Manteniment preventiu anual per panell solar s.annex de memòria de projecte i p.p.t.</t>
  </si>
  <si>
    <t>P-2</t>
  </si>
  <si>
    <t>Canalització sobre asfalt 20x80cm 1 conducte PE DN=63 mm</t>
  </si>
  <si>
    <t>P-3</t>
  </si>
  <si>
    <t>Canalització sobre terra 20x60cm 1 conducte PE DN=63 mm</t>
  </si>
  <si>
    <t>P-4</t>
  </si>
  <si>
    <t>Canalització en vorera 20x60cm 1 conducte PE DN=63 mm</t>
  </si>
  <si>
    <t>P-5</t>
  </si>
  <si>
    <t>Arqueta prefab. formigó 40x40x54 cm en vorera</t>
  </si>
  <si>
    <t>C1501700</t>
  </si>
  <si>
    <t>Camió per a transport de 7 t</t>
  </si>
  <si>
    <t>BDKZI015</t>
  </si>
  <si>
    <t>Bastiment i tapa de fosa dúctil B-125 per a arqueta de 40x40 cm, tipus LOCALRET o equivalent</t>
  </si>
  <si>
    <t>BDK2I005</t>
  </si>
  <si>
    <t>Arqueta per a telecomunicacions de 40x40x54,5 cm de dimensions interiors, prefabricada de formigó, tipus LOCALRET o equivalent</t>
  </si>
  <si>
    <t>P-10</t>
  </si>
  <si>
    <t>Fonament formigó per armar HA-25/F/20/XC2 quant.ciment 350kg/m3, aigua/ciment =&lt;</t>
  </si>
  <si>
    <t>CO2eq (kg)</t>
  </si>
  <si>
    <t>MJ</t>
  </si>
  <si>
    <t>A01-FEP1</t>
  </si>
  <si>
    <t>A0123000</t>
  </si>
  <si>
    <t>Oficial 1a encofrador</t>
  </si>
  <si>
    <t>A0133000</t>
  </si>
  <si>
    <t>Ajudant encofrador</t>
  </si>
  <si>
    <t>A01-FEP00</t>
  </si>
  <si>
    <t>A01-FEP01</t>
  </si>
  <si>
    <t>A01-FEP02</t>
  </si>
  <si>
    <t>A0D-0000</t>
  </si>
  <si>
    <t>Manobre p/SiS</t>
  </si>
  <si>
    <t>A0D-00000</t>
  </si>
  <si>
    <t>A0D-00001</t>
  </si>
  <si>
    <t>A0F-0000</t>
  </si>
  <si>
    <t>A0F-00000</t>
  </si>
  <si>
    <t>A0F-00001</t>
  </si>
  <si>
    <t>A0F-00002</t>
  </si>
  <si>
    <t>Compressor+dos martells pneumàtics</t>
  </si>
  <si>
    <t>Pala carregadora s/pneumàtics 8-14t</t>
  </si>
  <si>
    <t>Retroexcavadora s/pneumàtics 8-10t</t>
  </si>
  <si>
    <t>Corró vibratori autopropulsat,12 a 14t</t>
  </si>
  <si>
    <t>Pala carregadora s/caden. 11 a 17t</t>
  </si>
  <si>
    <t>Pala carregadora s/pneumàtics 15 a 20t</t>
  </si>
  <si>
    <t>Safata vibrant combustible,plac.60cm</t>
  </si>
  <si>
    <t>Retroexcavadora s/pneumàtics 8 a 10t</t>
  </si>
  <si>
    <t>Camió transp.7 t</t>
  </si>
  <si>
    <t>Dúmper 1,5t,hidràulic</t>
  </si>
  <si>
    <t>C150G800</t>
  </si>
  <si>
    <t>Grua autopropulsada de 12 t</t>
  </si>
  <si>
    <t>Grua autopropulsada 12t</t>
  </si>
  <si>
    <t>Camió cistella h=10 a 19m</t>
  </si>
  <si>
    <t>Camió cistella h=10m</t>
  </si>
  <si>
    <t>Camió transp.20 t</t>
  </si>
  <si>
    <t>Formigonera 165l</t>
  </si>
  <si>
    <t>Camió cisterna p/reg asf.</t>
  </si>
  <si>
    <t>C172-003J</t>
  </si>
  <si>
    <t>Camió amb bomba de formigonar</t>
  </si>
  <si>
    <t>Camió bomba formigonar</t>
  </si>
  <si>
    <t>Corró vibratori autopropulsat pneumàtic</t>
  </si>
  <si>
    <t>Estenedora p/paviment mescla bitum.</t>
  </si>
  <si>
    <t>Màquina tallajunts disc diamant p/paviment</t>
  </si>
  <si>
    <t>Subministr.contenidor metàl·lic,8m3 +recollida residus inerts o no especials</t>
  </si>
  <si>
    <t>CZ11I010</t>
  </si>
  <si>
    <t>Grup electrògen de 80/100 kVA, amb consums inclosos</t>
  </si>
  <si>
    <t>Grup electrògen de 80/100kVA,consums incl.</t>
  </si>
  <si>
    <t>Sorra p/morters</t>
  </si>
  <si>
    <t>Grava pedra calc.grandària màxima 20mm p/forms.</t>
  </si>
  <si>
    <t>Grava pedra granit.p/drens</t>
  </si>
  <si>
    <t>Sorra pedra calc. p/forms.</t>
  </si>
  <si>
    <t>Ciment pòrtland+fill.calc. CEM II/B-L 32,5R,sacs</t>
  </si>
  <si>
    <t>Calç aèria hidratada CL 90-S,sacs</t>
  </si>
  <si>
    <t>Ciment blanc ram paleta BL 22,5X,sacs</t>
  </si>
  <si>
    <t>Emul.bitum.catiònica p/reg termoadh.C60B3/B2 TER</t>
  </si>
  <si>
    <t>Formigó HM-20/P/20/I,&amp;amp;gt=200kg/m3 ciment</t>
  </si>
  <si>
    <t>Formigó HA HA-25/P/20/IIA,&gt;=275kg/m3 ciment</t>
  </si>
  <si>
    <t>B06F1-I2C8</t>
  </si>
  <si>
    <t>Formigó en massa HM - 20 / B / 40 / X0 amb una quantitat de ciment de 200 kg/m3 i relació aigua ciment =&lt; 0.6</t>
  </si>
  <si>
    <t>Formigó en massa HM - 20 / B / 40 / X0 quant.ciment 200kg/m3, aigua/ciment =&lt; 0.6</t>
  </si>
  <si>
    <t>Formigó en massa HM - 20 / B / 10 / X0 quant.ciment 200kg/m3, aigua/ciment =&lt; 0.6</t>
  </si>
  <si>
    <t>Formigó per armar HA-25/F/20/XC2 quant.ciment 350kg/m3, aigua/ciment =&lt; 0.45</t>
  </si>
  <si>
    <t>Colorant en pols p/form.</t>
  </si>
  <si>
    <t>Filferro recuit,D=1.3mm</t>
  </si>
  <si>
    <t>B0A31000</t>
  </si>
  <si>
    <t>Clau acer</t>
  </si>
  <si>
    <t>Filferro recuit,D=1,3mm</t>
  </si>
  <si>
    <t>B0B2A000</t>
  </si>
  <si>
    <t>Acer en barres corrugades B500S de límit elàstic &amp;amp;gt= 500 N/mm2</t>
  </si>
  <si>
    <t>Acer b/corrugada B500S</t>
  </si>
  <si>
    <t>Malla el.b/corrug.ME 15x15cm,D:12-12mm,6x2,2m B500SD</t>
  </si>
  <si>
    <t>B0D21030</t>
  </si>
  <si>
    <t>Tauló de fusta de pi per a 10 usos</t>
  </si>
  <si>
    <t>Tauló fusta pi p/10 usos</t>
  </si>
  <si>
    <t>B0D31000</t>
  </si>
  <si>
    <t>Llata de fusta de pi</t>
  </si>
  <si>
    <t>Llata fusta pi</t>
  </si>
  <si>
    <t>B0D629A0</t>
  </si>
  <si>
    <t>cu</t>
  </si>
  <si>
    <t>Puntal metàl·lic i telescòpic per a 5 m d'alçària i 150 usos</t>
  </si>
  <si>
    <t>Puntal metàl·lic telescòpic h=5m,150usos</t>
  </si>
  <si>
    <t>B0D71130</t>
  </si>
  <si>
    <t>Tauler elaborat amb fusta de pi, de 22 mm de gruix, per a 10 usos</t>
  </si>
  <si>
    <t>Tauler pi,g=22mm,10 usos</t>
  </si>
  <si>
    <t>B0DZA000</t>
  </si>
  <si>
    <t>l</t>
  </si>
  <si>
    <t>Desencofrant</t>
  </si>
  <si>
    <t>B0DZI005</t>
  </si>
  <si>
    <t>Materials auxiliars per a encofrar</t>
  </si>
  <si>
    <t>Materials auxiliars p/encofrar</t>
  </si>
  <si>
    <t>Deposició controlada dipòsit autoritzat,residus form. inerts,1,45t/m3,LER 170101</t>
  </si>
  <si>
    <t>Deposició controlada centre selec.+transf.,residus barrej. no perillosos,0,17t/m3,LER 170904</t>
  </si>
  <si>
    <t>Panot color 20x20x4cm,cl.1a,preu sup.</t>
  </si>
  <si>
    <t>Mezc.bit.SMA 16 surf B 50/70,granul. art.,p/trànsit</t>
  </si>
  <si>
    <t>Cart.explic. rect. p/fix.mecàn.,advertència,text negre s/groc+cantell neg.,costat major 10cm,p/ésser</t>
  </si>
  <si>
    <t>Senyal advert.,normalitzada negre s/groc,triangular,cantell neg.,costat major 10cm,p/ésser vista &lt;=3</t>
  </si>
  <si>
    <t>Separadors 75mm</t>
  </si>
  <si>
    <t>Banda cont.plàstic,color,30cm</t>
  </si>
  <si>
    <t>Arqueta p/telecomunicacions 40x40x54,5 cm, pref.formigó</t>
  </si>
  <si>
    <t>Bastiment+tapa,fosa dúctil B-125,p/arqueta 40x40cm</t>
  </si>
  <si>
    <t>BG22TD10</t>
  </si>
  <si>
    <t>Tub corbable corrugat de polietilè, de doble capa, llisa la interior i corrugada l'exterior, de 63 mm de diàmetre nominal, aïllant i no propagador de la flama , resistència a l'impacte de 20 J, resistència a compressió de 450 N, per a canalitzacions soterrades</t>
  </si>
  <si>
    <t>Tub corbable corrugat PE,doble capa,DN=63mm,20J,450N,p/canal.soterrada</t>
  </si>
  <si>
    <t>Cable 0,6/1 kV RV-K, 3x2,5mm2</t>
  </si>
  <si>
    <t>Cable 0,6/1 kV RV-K, 3x6mm2</t>
  </si>
  <si>
    <t>Cable 0,6/1 kV RV-K, 3x10mm2</t>
  </si>
  <si>
    <t>Cable 0,6/1 kV RV-K, 3x16mm2</t>
  </si>
  <si>
    <t>Cable 0,6/1 kV RV-K, 2x16mm2</t>
  </si>
  <si>
    <t>Cable 0,6/1 kV RV-K, 2x10mm2</t>
  </si>
  <si>
    <t>Cable 0,6/1 kV RVFV, 3x25mm2</t>
  </si>
  <si>
    <t>BG46-19PL</t>
  </si>
  <si>
    <t>Interruptor automàtic magnetotèrmic, de 10 A d'intensitat nominal, tipus ICP-M, bipolar (1P+N), de 4500 A de poder de tall segons UNE 20317, de 2 mòduls DIN de 18 mm d'amplària, per a muntar en perfil DIN</t>
  </si>
  <si>
    <t>Interruptor auto.magnet.,I=10A,ICP-M,bipolar (1P+N),tall=4500A,2mòd.DIN,per a muntar en perfil DIN</t>
  </si>
  <si>
    <t>BG49-188J</t>
  </si>
  <si>
    <t>Interruptor automàtic magnetotèrmic de 10 A d'intensitat nominal, tipus PIA corba B, unipolar (1P), de 25 kA de poder de tall segons UNE-EN 60947-2, d'1 mòdul DIN de 18 mm d'amplària, per a muntar en perfil DIN</t>
  </si>
  <si>
    <t>Interruptor auto.magnet.,I=10A,PIA corbaB,(1P),tall=25kA,1mòd.DIN p/munt.perf.DIN</t>
  </si>
  <si>
    <t>Interruptor auto.magnet.,I=10A,PIA corbaC,(1P),tall=25kA,1mòd.DIN p/munt.perf.DIN</t>
  </si>
  <si>
    <t>Interruptor auto.magnet.,I=20A,PIA corbaC,(2P),tall=6000A/10kA,2mòd.DIN p/munt.perf.DIN</t>
  </si>
  <si>
    <t>Int. magnetotèrmic-diferencial, reconnexió auto., 2P, 20A, classe A, corba C 6kA</t>
  </si>
  <si>
    <t>Interruptor dif.cl.AC,gam.terc.,I=25A,(2P),0,3A,fix.inst.,2mòd.DIN,p/munt.perf.DIN</t>
  </si>
  <si>
    <t>Interruptor diferencialclasse AC,gamma terciari,I=25A,tetrapolar (4P),0,3A,fix instantani,4mòd.DIN,p</t>
  </si>
  <si>
    <t>Interruptor dif.cl.A superimmun.,gam.terc.,I=25A,(2P),0,03A,fix.select.,2mòd.DIN,p/munt.perf.DIN</t>
  </si>
  <si>
    <t>Portafusible &lt;=6A,preu mitjà,p/encastar</t>
  </si>
  <si>
    <t>P.p.accessoris p/interr.magnetot.</t>
  </si>
  <si>
    <t>P.p.accessoris p/interr.difer.</t>
  </si>
  <si>
    <t>Bàcul tipus banderola, acer galv., h=4m, braç=2.27m</t>
  </si>
  <si>
    <t>Bàcul troncocòn.planxa ac.galv.,h=4m,0,5m sortint,plat./porta,UNE-EN 40-5</t>
  </si>
  <si>
    <t>Element de subjecció per panell fotovoltaic de la casa Western o equivalent, model WTP25-Li 016424 W</t>
  </si>
  <si>
    <t>Columna planxa ac.galv.,troncocònica,h=4m,UNE-EN 40-5</t>
  </si>
  <si>
    <t>Columna ac.galv.,troncocònica H=3m,base plat.+porta</t>
  </si>
  <si>
    <t>Columna troncocònica,h=7m,acer al carboni S 235 JR,UNE EN 10025</t>
  </si>
  <si>
    <t>Columna de 7 metres d'alçada de tipus tubular formada per 4 mòduls i especialment indicada per càmer</t>
  </si>
  <si>
    <t>Lluminària Veka S, o equivalent</t>
  </si>
  <si>
    <t>P.p.accessoris p/columnes</t>
  </si>
  <si>
    <t>P.p.accessoris p/bàculs</t>
  </si>
  <si>
    <t>Router industrial 4G/3G 4x ethernet PoE 2xSIM</t>
  </si>
  <si>
    <t>Pantalla LED (176 x 176 cm). 2,5KW</t>
  </si>
  <si>
    <t>Bateria (LiFePO4) 12V/60Ah+carregador</t>
  </si>
  <si>
    <t>Bateria (LiFePO4) 12V/96Ah+carregador</t>
  </si>
  <si>
    <t>Panell solar 300Wp+regulador de càrrega 20A</t>
  </si>
  <si>
    <t>Placa de senyalització d'existència de videocàmeres</t>
  </si>
  <si>
    <t>Ventilador amb termòstat per a armari</t>
  </si>
  <si>
    <t>Armari de fibra mecanitzat 530x430x200 mm penjar en bàcul o paret</t>
  </si>
  <si>
    <t>Carcassa d'alumini mecanitzada 284x127x404 mm penjar en bàcul o paret</t>
  </si>
  <si>
    <t>Unitat de control i processat p. unitats de lectura de matricules</t>
  </si>
  <si>
    <t>Càmera color entorn p. evidència infracció</t>
  </si>
  <si>
    <t>Càmera B/N p.lectura de matrícules</t>
  </si>
  <si>
    <t>Certificació del sistema de lectura de matrícules</t>
  </si>
  <si>
    <t>Prova de fiabilitat 'in situ' per punt de lectura de matrícules</t>
  </si>
  <si>
    <t>Butlletí elèctric de legalització</t>
  </si>
  <si>
    <t>AMIDAMENTS</t>
  </si>
  <si>
    <t>N</t>
  </si>
  <si>
    <t>01.01.001</t>
  </si>
  <si>
    <t>L</t>
  </si>
  <si>
    <t>PID1</t>
  </si>
  <si>
    <t>PID2</t>
  </si>
  <si>
    <t>PID3</t>
  </si>
  <si>
    <t>PID5</t>
  </si>
  <si>
    <t>PID6</t>
  </si>
  <si>
    <t>PID7</t>
  </si>
  <si>
    <t>01.01.002</t>
  </si>
  <si>
    <t>C</t>
  </si>
  <si>
    <t>Unitats</t>
  </si>
  <si>
    <t>Longitud</t>
  </si>
  <si>
    <t>Ample</t>
  </si>
  <si>
    <t>Fondo</t>
  </si>
  <si>
    <t>Panells</t>
  </si>
  <si>
    <t>01.01.003</t>
  </si>
  <si>
    <t>01.01.004</t>
  </si>
  <si>
    <t>01.01.005</t>
  </si>
  <si>
    <t>01.01.006</t>
  </si>
  <si>
    <t>01.01.009</t>
  </si>
  <si>
    <t>01.02.001</t>
  </si>
  <si>
    <t>01.02.002</t>
  </si>
  <si>
    <t>01.02.003</t>
  </si>
  <si>
    <t>01.02.004</t>
  </si>
  <si>
    <t>01.02.005</t>
  </si>
  <si>
    <t>01.02.006</t>
  </si>
  <si>
    <t>01.02.007</t>
  </si>
  <si>
    <t>01.02.008</t>
  </si>
  <si>
    <t>01.02.009</t>
  </si>
  <si>
    <t>Nombre d'elements:</t>
  </si>
  <si>
    <t>01.02.010</t>
  </si>
  <si>
    <t>01.02.011</t>
  </si>
  <si>
    <t>01.02.012</t>
  </si>
  <si>
    <t>01.02.013</t>
  </si>
  <si>
    <t>01.02.014</t>
  </si>
  <si>
    <t>Senyal</t>
  </si>
  <si>
    <t>Alçada</t>
  </si>
  <si>
    <t>01.03.001</t>
  </si>
  <si>
    <t>01.04.002</t>
  </si>
  <si>
    <t xml:space="preserve">Hores </t>
  </si>
  <si>
    <t xml:space="preserve">IMPORT TOTAL DEL PRESSUPOST EXECUCIÓ MATERIAL (PEM):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</si>
</sst>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00"/>
    <numFmt numFmtId="166" formatCode="###,###,##0.00000"/>
  </numFmts>
  <fonts count="12"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00FFFF"/>
        <bgColor rgb="FF00FFFF"/>
      </patternFill>
    </fill>
  </fills>
  <borders count="3">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45">
    <xf numFmtId="0" fontId="0" fillId="0" borderId="0" xfId="0" applyFill="1" applyProtection="1"/>
    <xf numFmtId="0" fontId="11" fillId="0" borderId="0" xfId="0" applyFont="1" applyFill="1" applyAlignment="1" applyProtection="1">
      <alignment horizontal="justify" vertical="top" wrapText="1"/>
    </xf>
    <xf numFmtId="0" fontId="9" fillId="2" borderId="0" xfId="0" applyFont="1" applyFill="1" applyAlignment="1" applyProtection="1">
      <alignment horizontal="center"/>
    </xf>
    <xf numFmtId="0" fontId="8" fillId="0" borderId="0" xfId="0" applyFont="1" applyFill="1" applyProtection="1"/>
    <xf numFmtId="165" fontId="4" fillId="0" borderId="0" xfId="0" applyNumberFormat="1" applyFont="1" applyFill="1" applyAlignment="1" applyProtection="1">
      <alignment horizontal="left" vertical="top"/>
    </xf>
    <xf numFmtId="0" fontId="0" fillId="0" borderId="0" xfId="0" applyFill="1" applyAlignment="1" applyProtection="1">
      <alignment vertical="top"/>
    </xf>
    <xf numFmtId="0" fontId="0" fillId="0" borderId="0" xfId="0" applyFill="1" applyAlignment="1" applyProtection="1">
      <alignment horizontal="justify" vertical="top" wrapText="1"/>
    </xf>
    <xf numFmtId="0" fontId="2" fillId="2" borderId="0" xfId="0" applyFont="1" applyFill="1" applyAlignment="1" applyProtection="1">
      <alignment horizontal="center"/>
    </xf>
    <xf numFmtId="0" fontId="5" fillId="0" borderId="0" xfId="0" applyFont="1" applyFill="1" applyProtection="1"/>
    <xf numFmtId="0" fontId="1" fillId="0" borderId="0" xfId="0" applyFont="1" applyFill="1" applyProtection="1"/>
    <xf numFmtId="0" fontId="1" fillId="0" borderId="0" xfId="0" applyFont="1" applyFill="1" applyProtection="1"/>
    <xf numFmtId="0" fontId="0" fillId="2" borderId="0" xfId="0" applyFill="1" applyProtection="1"/>
    <xf numFmtId="0" fontId="2" fillId="2" borderId="0" xfId="0" applyFont="1" applyFill="1" applyAlignment="1" applyProtection="1">
      <alignment horizontal="center"/>
    </xf>
    <xf numFmtId="0" fontId="3" fillId="3" borderId="0" xfId="0" applyFont="1" applyFill="1" applyAlignment="1" applyProtection="1">
      <alignment horizontal="right"/>
    </xf>
    <xf numFmtId="0" fontId="3" fillId="0" borderId="0" xfId="0" applyFont="1" applyFill="1" applyProtection="1"/>
    <xf numFmtId="49" fontId="3" fillId="0" borderId="0" xfId="0" applyNumberFormat="1" applyFont="1" applyFill="1" applyProtection="1"/>
    <xf numFmtId="49" fontId="1" fillId="0" borderId="0" xfId="0" applyNumberFormat="1" applyFont="1" applyFill="1" applyProtection="1"/>
    <xf numFmtId="0" fontId="1" fillId="0" borderId="0" xfId="0" applyFont="1" applyFill="1" applyProtection="1"/>
    <xf numFmtId="164" fontId="1" fillId="0" borderId="0" xfId="0" applyNumberFormat="1" applyFont="1" applyFill="1" applyProtection="1"/>
    <xf numFmtId="165" fontId="1" fillId="0" borderId="0" xfId="0" applyNumberFormat="1" applyFont="1" applyFill="1" applyProtection="1"/>
    <xf numFmtId="164" fontId="3" fillId="0" borderId="0" xfId="0" applyNumberFormat="1" applyFont="1" applyFill="1" applyProtection="1"/>
    <xf numFmtId="0" fontId="4" fillId="0" borderId="0" xfId="0" applyFont="1" applyFill="1" applyProtection="1"/>
    <xf numFmtId="164" fontId="4" fillId="0" borderId="0" xfId="0" applyNumberFormat="1" applyFont="1" applyFill="1" applyProtection="1"/>
    <xf numFmtId="0" fontId="6" fillId="2" borderId="0" xfId="0" applyFont="1" applyFill="1" applyProtection="1"/>
    <xf numFmtId="0" fontId="3" fillId="3" borderId="0" xfId="0" applyFont="1" applyFill="1" applyAlignment="1" applyProtection="1">
      <alignment horizontal="center"/>
    </xf>
    <xf numFmtId="0" fontId="4" fillId="0" borderId="0" xfId="0" applyFont="1" applyFill="1" applyAlignment="1" applyProtection="1">
      <alignment vertical="top"/>
    </xf>
    <xf numFmtId="0" fontId="0" fillId="0" borderId="0" xfId="0" applyFill="1" applyAlignment="1" applyProtection="1">
      <alignment vertical="top"/>
    </xf>
    <xf numFmtId="0" fontId="0" fillId="0" borderId="0" xfId="0" applyFill="1" applyAlignment="1" applyProtection="1">
      <alignment horizontal="justify" vertical="top" wrapText="1"/>
    </xf>
    <xf numFmtId="165" fontId="4" fillId="0" borderId="0" xfId="0" applyNumberFormat="1" applyFont="1" applyFill="1" applyAlignment="1" applyProtection="1">
      <alignment horizontal="center" vertical="top"/>
    </xf>
    <xf numFmtId="164" fontId="4" fillId="0" borderId="0" xfId="0" applyNumberFormat="1" applyFont="1" applyFill="1" applyAlignment="1" applyProtection="1">
      <alignment vertical="top"/>
    </xf>
    <xf numFmtId="165" fontId="0" fillId="0" borderId="0" xfId="0" applyNumberFormat="1" applyFill="1" applyProtection="1"/>
    <xf numFmtId="166" fontId="0" fillId="0" borderId="0" xfId="0" applyNumberFormat="1" applyFill="1" applyProtection="1"/>
    <xf numFmtId="0" fontId="0" fillId="0" borderId="0" xfId="0" applyFill="1" applyAlignment="1" applyProtection="1">
      <alignment horizontal="right"/>
    </xf>
    <xf numFmtId="166" fontId="0" fillId="0" borderId="1" xfId="0" applyNumberFormat="1" applyFill="1" applyBorder="1" applyProtection="1"/>
    <xf numFmtId="0" fontId="0" fillId="0" borderId="0" xfId="0" applyFill="1" applyAlignment="1" applyProtection="1">
      <alignment wrapText="1"/>
    </xf>
    <xf numFmtId="0" fontId="10" fillId="0" borderId="0" xfId="0" applyFont="1" applyFill="1" applyProtection="1"/>
    <xf numFmtId="49" fontId="10" fillId="0" borderId="0" xfId="0" applyNumberFormat="1" applyFont="1" applyFill="1" applyProtection="1"/>
    <xf numFmtId="0" fontId="11" fillId="0" borderId="0" xfId="0" applyFont="1" applyFill="1" applyAlignment="1" applyProtection="1">
      <alignment vertical="top"/>
    </xf>
    <xf numFmtId="49" fontId="11" fillId="0" borderId="0" xfId="0" applyNumberFormat="1" applyFont="1" applyFill="1" applyAlignment="1" applyProtection="1">
      <alignment vertical="top"/>
    </xf>
    <xf numFmtId="165" fontId="11" fillId="0" borderId="0" xfId="0" applyNumberFormat="1" applyFont="1" applyFill="1" applyAlignment="1" applyProtection="1">
      <alignment vertical="top"/>
    </xf>
    <xf numFmtId="165" fontId="7" fillId="0" borderId="0" xfId="0" applyNumberFormat="1" applyFont="1" applyFill="1" applyProtection="1"/>
    <xf numFmtId="165" fontId="7" fillId="0" borderId="2" xfId="0" applyNumberFormat="1" applyFont="1" applyFill="1" applyBorder="1" applyProtection="1"/>
    <xf numFmtId="0" fontId="7" fillId="4" borderId="0" xfId="0" applyFont="1" applyFill="1" applyProtection="1"/>
    <xf numFmtId="165" fontId="7" fillId="4" borderId="2" xfId="0" applyNumberFormat="1" applyFont="1" applyFill="1" applyBorder="1" applyAlignment="1" applyProtection="1">
      <alignment horizontal="right"/>
    </xf>
    <xf numFmtId="165" fontId="7" fillId="4" borderId="2" xfId="0" applyNumberFormat="1" applyFont="1" applyFill="1" applyBorder="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workbookViewId="0">
      <pane ySplit="8" topLeftCell="A48" activePane="bottomLeft" state="frozenSplit"/>
      <selection pane="bottomLeft" activeCell="E64" sqref="E64"/>
    </sheetView>
  </sheetViews>
  <sheetFormatPr baseColWidth="10" defaultColWidth="9.140625" defaultRowHeight="15" x14ac:dyDescent="0.2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x14ac:dyDescent="0.25">
      <c r="E1" s="9" t="s">
        <v>0</v>
      </c>
      <c r="F1" s="9" t="s">
        <v>0</v>
      </c>
      <c r="G1" s="9" t="s">
        <v>0</v>
      </c>
      <c r="H1" s="9" t="s">
        <v>0</v>
      </c>
    </row>
    <row r="2" spans="1:8" x14ac:dyDescent="0.25">
      <c r="E2" s="9" t="s">
        <v>1</v>
      </c>
      <c r="F2" s="9" t="s">
        <v>1</v>
      </c>
      <c r="G2" s="9" t="s">
        <v>1</v>
      </c>
      <c r="H2" s="9" t="s">
        <v>1</v>
      </c>
    </row>
    <row r="3" spans="1:8" x14ac:dyDescent="0.25">
      <c r="E3" s="9" t="s">
        <v>2</v>
      </c>
      <c r="F3" s="9" t="s">
        <v>2</v>
      </c>
      <c r="G3" s="9" t="s">
        <v>2</v>
      </c>
      <c r="H3" s="9" t="s">
        <v>2</v>
      </c>
    </row>
    <row r="4" spans="1:8" x14ac:dyDescent="0.25">
      <c r="E4" s="9"/>
      <c r="F4" s="9"/>
      <c r="G4" s="9"/>
      <c r="H4" s="9"/>
    </row>
    <row r="6" spans="1:8" ht="18.75" x14ac:dyDescent="0.3">
      <c r="C6" s="11"/>
      <c r="D6" s="11"/>
      <c r="E6" s="12" t="s">
        <v>3</v>
      </c>
      <c r="F6" s="11"/>
      <c r="G6" s="11"/>
      <c r="H6" s="11"/>
    </row>
    <row r="8" spans="1:8" x14ac:dyDescent="0.25">
      <c r="F8" s="13" t="s">
        <v>4</v>
      </c>
      <c r="G8" s="13" t="s">
        <v>5</v>
      </c>
      <c r="H8" s="13" t="s">
        <v>6</v>
      </c>
    </row>
    <row r="10" spans="1:8" x14ac:dyDescent="0.25">
      <c r="C10" s="14" t="s">
        <v>7</v>
      </c>
      <c r="D10" s="15" t="s">
        <v>8</v>
      </c>
      <c r="E10" s="14" t="s">
        <v>9</v>
      </c>
    </row>
    <row r="11" spans="1:8" x14ac:dyDescent="0.25">
      <c r="C11" s="14" t="s">
        <v>10</v>
      </c>
      <c r="D11" s="15" t="s">
        <v>8</v>
      </c>
      <c r="E11" s="14" t="s">
        <v>11</v>
      </c>
    </row>
    <row r="13" spans="1:8" x14ac:dyDescent="0.25">
      <c r="A13" s="10" t="s">
        <v>12</v>
      </c>
      <c r="B13" s="10">
        <v>1</v>
      </c>
      <c r="C13" s="10" t="s">
        <v>13</v>
      </c>
      <c r="D13" s="16" t="s">
        <v>14</v>
      </c>
      <c r="E13" s="17" t="s">
        <v>15</v>
      </c>
      <c r="F13" s="18">
        <v>221.58</v>
      </c>
      <c r="G13" s="19">
        <v>7</v>
      </c>
      <c r="H13" s="18">
        <f t="shared" ref="H13:H21" si="0">ROUND(ROUND(F13,2)*ROUND(G13,3),2)</f>
        <v>1551.06</v>
      </c>
    </row>
    <row r="14" spans="1:8" x14ac:dyDescent="0.25">
      <c r="A14" s="10" t="s">
        <v>12</v>
      </c>
      <c r="B14" s="10">
        <v>2</v>
      </c>
      <c r="C14" s="10" t="s">
        <v>16</v>
      </c>
      <c r="D14" s="16" t="s">
        <v>17</v>
      </c>
      <c r="E14" s="17" t="s">
        <v>18</v>
      </c>
      <c r="F14" s="18">
        <v>14</v>
      </c>
      <c r="G14" s="19">
        <v>20.808</v>
      </c>
      <c r="H14" s="18">
        <f t="shared" si="0"/>
        <v>291.31</v>
      </c>
    </row>
    <row r="15" spans="1:8" x14ac:dyDescent="0.25">
      <c r="A15" s="10" t="s">
        <v>12</v>
      </c>
      <c r="B15" s="10">
        <v>3</v>
      </c>
      <c r="C15" s="10" t="s">
        <v>19</v>
      </c>
      <c r="D15" s="16" t="s">
        <v>17</v>
      </c>
      <c r="E15" s="17" t="s">
        <v>20</v>
      </c>
      <c r="F15" s="18">
        <v>168.54</v>
      </c>
      <c r="G15" s="19">
        <v>20.808</v>
      </c>
      <c r="H15" s="18">
        <f t="shared" si="0"/>
        <v>3506.98</v>
      </c>
    </row>
    <row r="16" spans="1:8" x14ac:dyDescent="0.25">
      <c r="A16" s="10" t="s">
        <v>12</v>
      </c>
      <c r="B16" s="10">
        <v>4</v>
      </c>
      <c r="C16" s="10" t="s">
        <v>21</v>
      </c>
      <c r="D16" s="16" t="s">
        <v>22</v>
      </c>
      <c r="E16" s="17" t="s">
        <v>23</v>
      </c>
      <c r="F16" s="18">
        <v>54.69</v>
      </c>
      <c r="G16" s="19">
        <v>6</v>
      </c>
      <c r="H16" s="18">
        <f t="shared" si="0"/>
        <v>328.14</v>
      </c>
    </row>
    <row r="17" spans="1:8" x14ac:dyDescent="0.25">
      <c r="A17" s="10" t="s">
        <v>12</v>
      </c>
      <c r="B17" s="10">
        <v>5</v>
      </c>
      <c r="C17" s="10" t="s">
        <v>24</v>
      </c>
      <c r="D17" s="16" t="s">
        <v>22</v>
      </c>
      <c r="E17" s="17" t="s">
        <v>25</v>
      </c>
      <c r="F17" s="18">
        <v>72.67</v>
      </c>
      <c r="G17" s="19">
        <v>16</v>
      </c>
      <c r="H17" s="18">
        <f t="shared" si="0"/>
        <v>1162.72</v>
      </c>
    </row>
    <row r="18" spans="1:8" x14ac:dyDescent="0.25">
      <c r="A18" s="10" t="s">
        <v>12</v>
      </c>
      <c r="B18" s="10">
        <v>6</v>
      </c>
      <c r="C18" s="10" t="s">
        <v>26</v>
      </c>
      <c r="D18" s="16" t="s">
        <v>22</v>
      </c>
      <c r="E18" s="17" t="s">
        <v>27</v>
      </c>
      <c r="F18" s="18">
        <v>80.59</v>
      </c>
      <c r="G18" s="19">
        <v>30</v>
      </c>
      <c r="H18" s="18">
        <f t="shared" si="0"/>
        <v>2417.6999999999998</v>
      </c>
    </row>
    <row r="19" spans="1:8" x14ac:dyDescent="0.25">
      <c r="A19" s="10" t="s">
        <v>12</v>
      </c>
      <c r="B19" s="10">
        <v>7</v>
      </c>
      <c r="C19" s="10" t="s">
        <v>28</v>
      </c>
      <c r="D19" s="16" t="s">
        <v>14</v>
      </c>
      <c r="E19" s="17" t="s">
        <v>29</v>
      </c>
      <c r="F19" s="18">
        <v>246.96</v>
      </c>
      <c r="G19" s="19">
        <v>2</v>
      </c>
      <c r="H19" s="18">
        <f t="shared" si="0"/>
        <v>493.92</v>
      </c>
    </row>
    <row r="20" spans="1:8" x14ac:dyDescent="0.25">
      <c r="A20" s="10" t="s">
        <v>12</v>
      </c>
      <c r="B20" s="10">
        <v>8</v>
      </c>
      <c r="C20" s="10" t="s">
        <v>30</v>
      </c>
      <c r="D20" s="16" t="s">
        <v>14</v>
      </c>
      <c r="E20" s="17" t="s">
        <v>31</v>
      </c>
      <c r="F20" s="18">
        <v>121.13</v>
      </c>
      <c r="G20" s="19">
        <v>2</v>
      </c>
      <c r="H20" s="18">
        <f t="shared" si="0"/>
        <v>242.26</v>
      </c>
    </row>
    <row r="21" spans="1:8" x14ac:dyDescent="0.25">
      <c r="A21" s="10" t="s">
        <v>12</v>
      </c>
      <c r="B21" s="10">
        <v>9</v>
      </c>
      <c r="C21" s="10" t="s">
        <v>32</v>
      </c>
      <c r="D21" s="16" t="s">
        <v>17</v>
      </c>
      <c r="E21" s="17" t="s">
        <v>33</v>
      </c>
      <c r="F21" s="18">
        <v>99.72</v>
      </c>
      <c r="G21" s="19">
        <v>6</v>
      </c>
      <c r="H21" s="18">
        <f t="shared" si="0"/>
        <v>598.32000000000005</v>
      </c>
    </row>
    <row r="22" spans="1:8" x14ac:dyDescent="0.25">
      <c r="E22" s="14" t="s">
        <v>34</v>
      </c>
      <c r="F22" s="14"/>
      <c r="G22" s="14"/>
      <c r="H22" s="20">
        <f>SUM(H13:H21)</f>
        <v>10592.41</v>
      </c>
    </row>
    <row r="24" spans="1:8" x14ac:dyDescent="0.25">
      <c r="C24" s="14" t="s">
        <v>7</v>
      </c>
      <c r="D24" s="15" t="s">
        <v>8</v>
      </c>
      <c r="E24" s="14" t="s">
        <v>9</v>
      </c>
    </row>
    <row r="25" spans="1:8" x14ac:dyDescent="0.25">
      <c r="C25" s="14" t="s">
        <v>10</v>
      </c>
      <c r="D25" s="15" t="s">
        <v>35</v>
      </c>
      <c r="E25" s="14" t="s">
        <v>36</v>
      </c>
    </row>
    <row r="27" spans="1:8" x14ac:dyDescent="0.25">
      <c r="A27" s="10" t="s">
        <v>37</v>
      </c>
      <c r="B27" s="10">
        <v>1</v>
      </c>
      <c r="C27" s="10" t="s">
        <v>38</v>
      </c>
      <c r="D27" s="16" t="s">
        <v>14</v>
      </c>
      <c r="E27" s="17" t="s">
        <v>39</v>
      </c>
      <c r="F27" s="18">
        <v>743.95</v>
      </c>
      <c r="G27" s="19">
        <v>6</v>
      </c>
      <c r="H27" s="18">
        <f t="shared" ref="H27:H41" si="1">ROUND(ROUND(F27,2)*ROUND(G27,3),2)</f>
        <v>4463.7</v>
      </c>
    </row>
    <row r="28" spans="1:8" x14ac:dyDescent="0.25">
      <c r="A28" s="10" t="s">
        <v>37</v>
      </c>
      <c r="B28" s="10">
        <v>2</v>
      </c>
      <c r="C28" s="10" t="s">
        <v>40</v>
      </c>
      <c r="D28" s="16" t="s">
        <v>22</v>
      </c>
      <c r="E28" s="17" t="s">
        <v>41</v>
      </c>
      <c r="F28" s="18">
        <v>6.73</v>
      </c>
      <c r="G28" s="19">
        <v>265</v>
      </c>
      <c r="H28" s="18">
        <f t="shared" si="1"/>
        <v>1783.45</v>
      </c>
    </row>
    <row r="29" spans="1:8" x14ac:dyDescent="0.25">
      <c r="A29" s="10" t="s">
        <v>37</v>
      </c>
      <c r="B29" s="10">
        <v>3</v>
      </c>
      <c r="C29" s="10" t="s">
        <v>42</v>
      </c>
      <c r="D29" s="16" t="s">
        <v>22</v>
      </c>
      <c r="E29" s="17" t="s">
        <v>43</v>
      </c>
      <c r="F29" s="18">
        <v>9.8800000000000008</v>
      </c>
      <c r="G29" s="19">
        <v>170</v>
      </c>
      <c r="H29" s="18">
        <f t="shared" si="1"/>
        <v>1679.6</v>
      </c>
    </row>
    <row r="30" spans="1:8" x14ac:dyDescent="0.25">
      <c r="A30" s="10" t="s">
        <v>37</v>
      </c>
      <c r="B30" s="10">
        <v>4</v>
      </c>
      <c r="C30" s="10" t="s">
        <v>44</v>
      </c>
      <c r="D30" s="16" t="s">
        <v>22</v>
      </c>
      <c r="E30" s="17" t="s">
        <v>45</v>
      </c>
      <c r="F30" s="18">
        <v>10.01</v>
      </c>
      <c r="G30" s="19">
        <v>500</v>
      </c>
      <c r="H30" s="18">
        <f t="shared" si="1"/>
        <v>5005</v>
      </c>
    </row>
    <row r="31" spans="1:8" x14ac:dyDescent="0.25">
      <c r="A31" s="10" t="s">
        <v>37</v>
      </c>
      <c r="B31" s="10">
        <v>5</v>
      </c>
      <c r="C31" s="10" t="s">
        <v>46</v>
      </c>
      <c r="D31" s="16" t="s">
        <v>14</v>
      </c>
      <c r="E31" s="17" t="s">
        <v>47</v>
      </c>
      <c r="F31" s="18">
        <v>5225.46</v>
      </c>
      <c r="G31" s="19">
        <v>2</v>
      </c>
      <c r="H31" s="18">
        <f t="shared" si="1"/>
        <v>10450.92</v>
      </c>
    </row>
    <row r="32" spans="1:8" x14ac:dyDescent="0.25">
      <c r="A32" s="10" t="s">
        <v>37</v>
      </c>
      <c r="B32" s="10">
        <v>6</v>
      </c>
      <c r="C32" s="10" t="s">
        <v>48</v>
      </c>
      <c r="D32" s="16" t="s">
        <v>14</v>
      </c>
      <c r="E32" s="17" t="s">
        <v>49</v>
      </c>
      <c r="F32" s="18">
        <v>8480.26</v>
      </c>
      <c r="G32" s="19">
        <v>3</v>
      </c>
      <c r="H32" s="18">
        <f t="shared" si="1"/>
        <v>25440.78</v>
      </c>
    </row>
    <row r="33" spans="1:8" x14ac:dyDescent="0.25">
      <c r="A33" s="10" t="s">
        <v>37</v>
      </c>
      <c r="B33" s="10">
        <v>7</v>
      </c>
      <c r="C33" s="10" t="s">
        <v>50</v>
      </c>
      <c r="D33" s="16" t="s">
        <v>14</v>
      </c>
      <c r="E33" s="17" t="s">
        <v>51</v>
      </c>
      <c r="F33" s="18">
        <v>4719.49</v>
      </c>
      <c r="G33" s="19">
        <v>1</v>
      </c>
      <c r="H33" s="18">
        <f t="shared" si="1"/>
        <v>4719.49</v>
      </c>
    </row>
    <row r="34" spans="1:8" x14ac:dyDescent="0.25">
      <c r="A34" s="10" t="s">
        <v>37</v>
      </c>
      <c r="B34" s="10">
        <v>8</v>
      </c>
      <c r="C34" s="10" t="s">
        <v>52</v>
      </c>
      <c r="D34" s="16" t="s">
        <v>14</v>
      </c>
      <c r="E34" s="17" t="s">
        <v>53</v>
      </c>
      <c r="F34" s="18">
        <v>10.97</v>
      </c>
      <c r="G34" s="19">
        <v>6</v>
      </c>
      <c r="H34" s="18">
        <f t="shared" si="1"/>
        <v>65.819999999999993</v>
      </c>
    </row>
    <row r="35" spans="1:8" x14ac:dyDescent="0.25">
      <c r="A35" s="10" t="s">
        <v>37</v>
      </c>
      <c r="B35" s="10">
        <v>9</v>
      </c>
      <c r="C35" s="10" t="s">
        <v>54</v>
      </c>
      <c r="D35" s="16" t="s">
        <v>14</v>
      </c>
      <c r="E35" s="17" t="s">
        <v>55</v>
      </c>
      <c r="F35" s="18">
        <v>45.65</v>
      </c>
      <c r="G35" s="19">
        <v>6</v>
      </c>
      <c r="H35" s="18">
        <f t="shared" si="1"/>
        <v>273.89999999999998</v>
      </c>
    </row>
    <row r="36" spans="1:8" x14ac:dyDescent="0.25">
      <c r="A36" s="10" t="s">
        <v>37</v>
      </c>
      <c r="B36" s="10">
        <v>10</v>
      </c>
      <c r="C36" s="10" t="s">
        <v>56</v>
      </c>
      <c r="D36" s="16" t="s">
        <v>14</v>
      </c>
      <c r="E36" s="17" t="s">
        <v>57</v>
      </c>
      <c r="F36" s="18">
        <v>222.03</v>
      </c>
      <c r="G36" s="19">
        <v>6</v>
      </c>
      <c r="H36" s="18">
        <f t="shared" si="1"/>
        <v>1332.18</v>
      </c>
    </row>
    <row r="37" spans="1:8" x14ac:dyDescent="0.25">
      <c r="A37" s="10" t="s">
        <v>37</v>
      </c>
      <c r="B37" s="10">
        <v>11</v>
      </c>
      <c r="C37" s="10" t="s">
        <v>58</v>
      </c>
      <c r="D37" s="16" t="s">
        <v>14</v>
      </c>
      <c r="E37" s="17" t="s">
        <v>59</v>
      </c>
      <c r="F37" s="18">
        <v>2872.73</v>
      </c>
      <c r="G37" s="19">
        <v>2</v>
      </c>
      <c r="H37" s="18">
        <f t="shared" si="1"/>
        <v>5745.46</v>
      </c>
    </row>
    <row r="38" spans="1:8" x14ac:dyDescent="0.25">
      <c r="A38" s="10" t="s">
        <v>37</v>
      </c>
      <c r="B38" s="10">
        <v>12</v>
      </c>
      <c r="C38" s="10" t="s">
        <v>60</v>
      </c>
      <c r="D38" s="16" t="s">
        <v>14</v>
      </c>
      <c r="E38" s="17" t="s">
        <v>61</v>
      </c>
      <c r="F38" s="18">
        <v>2264.73</v>
      </c>
      <c r="G38" s="19">
        <v>6</v>
      </c>
      <c r="H38" s="18">
        <f t="shared" si="1"/>
        <v>13588.38</v>
      </c>
    </row>
    <row r="39" spans="1:8" x14ac:dyDescent="0.25">
      <c r="A39" s="10" t="s">
        <v>37</v>
      </c>
      <c r="B39" s="10">
        <v>13</v>
      </c>
      <c r="C39" s="10" t="s">
        <v>62</v>
      </c>
      <c r="D39" s="16" t="s">
        <v>14</v>
      </c>
      <c r="E39" s="17" t="s">
        <v>63</v>
      </c>
      <c r="F39" s="18">
        <v>510.32</v>
      </c>
      <c r="G39" s="19">
        <v>6</v>
      </c>
      <c r="H39" s="18">
        <f t="shared" si="1"/>
        <v>3061.92</v>
      </c>
    </row>
    <row r="40" spans="1:8" x14ac:dyDescent="0.25">
      <c r="A40" s="10" t="s">
        <v>37</v>
      </c>
      <c r="B40" s="10">
        <v>14</v>
      </c>
      <c r="C40" s="10" t="s">
        <v>64</v>
      </c>
      <c r="D40" s="16" t="s">
        <v>14</v>
      </c>
      <c r="E40" s="17" t="s">
        <v>65</v>
      </c>
      <c r="F40" s="18">
        <v>41.19</v>
      </c>
      <c r="G40" s="19">
        <v>6</v>
      </c>
      <c r="H40" s="18">
        <f t="shared" si="1"/>
        <v>247.14</v>
      </c>
    </row>
    <row r="41" spans="1:8" x14ac:dyDescent="0.25">
      <c r="A41" s="10" t="s">
        <v>37</v>
      </c>
      <c r="B41" s="10">
        <v>15</v>
      </c>
      <c r="C41" s="10" t="s">
        <v>66</v>
      </c>
      <c r="D41" s="16" t="s">
        <v>14</v>
      </c>
      <c r="E41" s="17" t="s">
        <v>67</v>
      </c>
      <c r="F41" s="18">
        <v>12079.14</v>
      </c>
      <c r="G41" s="19">
        <v>2</v>
      </c>
      <c r="H41" s="18">
        <f t="shared" si="1"/>
        <v>24158.28</v>
      </c>
    </row>
    <row r="42" spans="1:8" x14ac:dyDescent="0.25">
      <c r="E42" s="14" t="s">
        <v>34</v>
      </c>
      <c r="F42" s="14"/>
      <c r="G42" s="14"/>
      <c r="H42" s="20">
        <f>SUM(H27:H41)</f>
        <v>102016.01999999999</v>
      </c>
    </row>
    <row r="44" spans="1:8" x14ac:dyDescent="0.25">
      <c r="C44" s="14" t="s">
        <v>7</v>
      </c>
      <c r="D44" s="15" t="s">
        <v>8</v>
      </c>
      <c r="E44" s="14" t="s">
        <v>9</v>
      </c>
    </row>
    <row r="45" spans="1:8" x14ac:dyDescent="0.25">
      <c r="C45" s="14" t="s">
        <v>10</v>
      </c>
      <c r="D45" s="15" t="s">
        <v>68</v>
      </c>
      <c r="E45" s="14" t="s">
        <v>69</v>
      </c>
    </row>
    <row r="47" spans="1:8" x14ac:dyDescent="0.25">
      <c r="A47" s="10" t="s">
        <v>70</v>
      </c>
      <c r="B47" s="10">
        <v>1</v>
      </c>
      <c r="C47" s="10" t="s">
        <v>71</v>
      </c>
      <c r="D47" s="16" t="s">
        <v>14</v>
      </c>
      <c r="E47" s="17" t="s">
        <v>72</v>
      </c>
      <c r="F47" s="18">
        <v>302.25</v>
      </c>
      <c r="G47" s="19">
        <v>6</v>
      </c>
      <c r="H47" s="18">
        <f>ROUND(ROUND(F47,2)*ROUND(G47,3),2)</f>
        <v>1813.5</v>
      </c>
    </row>
    <row r="48" spans="1:8" x14ac:dyDescent="0.25">
      <c r="A48" s="10" t="s">
        <v>70</v>
      </c>
      <c r="B48" s="10">
        <v>2</v>
      </c>
      <c r="C48" s="10" t="s">
        <v>73</v>
      </c>
      <c r="D48" s="16" t="s">
        <v>14</v>
      </c>
      <c r="E48" s="17" t="s">
        <v>74</v>
      </c>
      <c r="F48" s="18">
        <v>25200</v>
      </c>
      <c r="G48" s="19">
        <v>1</v>
      </c>
      <c r="H48" s="18">
        <f>ROUND(ROUND(F48,2)*ROUND(G48,3),2)</f>
        <v>25200</v>
      </c>
    </row>
    <row r="49" spans="1:8" x14ac:dyDescent="0.25">
      <c r="A49" s="10" t="s">
        <v>70</v>
      </c>
      <c r="B49" s="10">
        <v>3</v>
      </c>
      <c r="C49" s="10" t="s">
        <v>75</v>
      </c>
      <c r="D49" s="16" t="s">
        <v>14</v>
      </c>
      <c r="E49" s="17" t="s">
        <v>76</v>
      </c>
      <c r="F49" s="18">
        <v>6000</v>
      </c>
      <c r="G49" s="19">
        <v>1</v>
      </c>
      <c r="H49" s="18">
        <f>ROUND(ROUND(F49,2)*ROUND(G49,3),2)</f>
        <v>6000</v>
      </c>
    </row>
    <row r="50" spans="1:8" x14ac:dyDescent="0.25">
      <c r="A50" s="10" t="s">
        <v>70</v>
      </c>
      <c r="B50" s="10">
        <v>4</v>
      </c>
      <c r="C50" s="10" t="s">
        <v>77</v>
      </c>
      <c r="D50" s="16" t="s">
        <v>14</v>
      </c>
      <c r="E50" s="17" t="s">
        <v>78</v>
      </c>
      <c r="F50" s="18">
        <v>30500</v>
      </c>
      <c r="G50" s="19">
        <v>1</v>
      </c>
      <c r="H50" s="18">
        <f>ROUND(ROUND(F50,2)*ROUND(G50,3),2)</f>
        <v>30500</v>
      </c>
    </row>
    <row r="51" spans="1:8" x14ac:dyDescent="0.25">
      <c r="A51" s="10" t="s">
        <v>70</v>
      </c>
      <c r="B51" s="10">
        <v>5</v>
      </c>
      <c r="C51" s="10" t="s">
        <v>79</v>
      </c>
      <c r="D51" s="16" t="s">
        <v>14</v>
      </c>
      <c r="E51" s="17" t="s">
        <v>80</v>
      </c>
      <c r="F51" s="18">
        <v>8800</v>
      </c>
      <c r="G51" s="19">
        <v>1</v>
      </c>
      <c r="H51" s="18">
        <f>ROUND(ROUND(F51,2)*ROUND(G51,3),2)</f>
        <v>8800</v>
      </c>
    </row>
    <row r="52" spans="1:8" x14ac:dyDescent="0.25">
      <c r="E52" s="14" t="s">
        <v>34</v>
      </c>
      <c r="F52" s="14"/>
      <c r="G52" s="14"/>
      <c r="H52" s="20">
        <f>SUM(H47:H51)</f>
        <v>72313.5</v>
      </c>
    </row>
    <row r="54" spans="1:8" x14ac:dyDescent="0.25">
      <c r="C54" s="14" t="s">
        <v>7</v>
      </c>
      <c r="D54" s="15" t="s">
        <v>8</v>
      </c>
      <c r="E54" s="14" t="s">
        <v>9</v>
      </c>
    </row>
    <row r="55" spans="1:8" x14ac:dyDescent="0.25">
      <c r="C55" s="14" t="s">
        <v>10</v>
      </c>
      <c r="D55" s="15" t="s">
        <v>81</v>
      </c>
      <c r="E55" s="14" t="s">
        <v>82</v>
      </c>
    </row>
    <row r="57" spans="1:8" x14ac:dyDescent="0.25">
      <c r="A57" s="10" t="s">
        <v>83</v>
      </c>
      <c r="B57" s="10">
        <v>1</v>
      </c>
      <c r="C57" s="10" t="s">
        <v>84</v>
      </c>
      <c r="D57" s="16" t="s">
        <v>17</v>
      </c>
      <c r="E57" s="17" t="s">
        <v>85</v>
      </c>
      <c r="F57" s="18">
        <v>15.39</v>
      </c>
      <c r="G57" s="19">
        <v>8</v>
      </c>
      <c r="H57" s="18">
        <f>ROUND(ROUND(F57,2)*ROUND(G57,3),2)</f>
        <v>123.12</v>
      </c>
    </row>
    <row r="58" spans="1:8" x14ac:dyDescent="0.25">
      <c r="A58" s="10" t="s">
        <v>83</v>
      </c>
      <c r="B58" s="10">
        <v>2</v>
      </c>
      <c r="C58" s="10" t="s">
        <v>86</v>
      </c>
      <c r="D58" s="16" t="s">
        <v>87</v>
      </c>
      <c r="E58" s="17" t="s">
        <v>88</v>
      </c>
      <c r="F58" s="18">
        <v>28.16</v>
      </c>
      <c r="G58" s="19">
        <v>11</v>
      </c>
      <c r="H58" s="18">
        <f>ROUND(ROUND(F58,2)*ROUND(G58,3),2)</f>
        <v>309.76</v>
      </c>
    </row>
    <row r="59" spans="1:8" x14ac:dyDescent="0.25">
      <c r="E59" s="14" t="s">
        <v>34</v>
      </c>
      <c r="F59" s="14"/>
      <c r="G59" s="14"/>
      <c r="H59" s="20">
        <f>SUM(H57:H58)</f>
        <v>432.88</v>
      </c>
    </row>
    <row r="61" spans="1:8" x14ac:dyDescent="0.25">
      <c r="E61" s="21" t="s">
        <v>810</v>
      </c>
      <c r="H61" s="22">
        <f>SUM(H9:H60)/2</f>
        <v>185354.81</v>
      </c>
    </row>
  </sheetData>
  <sheetProtection sheet="1" objects="1" scenarios="1"/>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21"/>
  <sheetViews>
    <sheetView zoomScaleNormal="100" workbookViewId="0">
      <pane ySplit="8" topLeftCell="A675" activePane="bottomLeft" state="frozenSplit"/>
      <selection pane="bottomLeft" activeCell="K5" sqref="K1:K1048576"/>
    </sheetView>
  </sheetViews>
  <sheetFormatPr baseColWidth="10" defaultColWidth="9.140625" defaultRowHeight="15" x14ac:dyDescent="0.25"/>
  <cols>
    <col min="1" max="1" width="6.7109375" customWidth="1"/>
    <col min="2" max="2" width="14.7109375" customWidth="1"/>
    <col min="3" max="3" width="6.140625" customWidth="1"/>
    <col min="4" max="4" width="30.7109375" customWidth="1"/>
    <col min="5" max="5" width="10.7109375" customWidth="1"/>
    <col min="6" max="6" width="3" customWidth="1"/>
    <col min="7" max="7" width="2.140625" customWidth="1"/>
    <col min="8" max="8" width="10.7109375" customWidth="1"/>
    <col min="9" max="9" width="2.140625" customWidth="1"/>
    <col min="10" max="11" width="10.7109375" customWidth="1"/>
    <col min="12" max="12" width="90.7109375" customWidth="1"/>
  </cols>
  <sheetData>
    <row r="1" spans="1:27" x14ac:dyDescent="0.25">
      <c r="A1" s="8" t="s">
        <v>0</v>
      </c>
      <c r="B1" s="8" t="s">
        <v>0</v>
      </c>
      <c r="C1" s="8" t="s">
        <v>0</v>
      </c>
      <c r="D1" s="8" t="s">
        <v>0</v>
      </c>
      <c r="E1" s="8" t="s">
        <v>0</v>
      </c>
      <c r="F1" s="8" t="s">
        <v>0</v>
      </c>
      <c r="G1" s="8" t="s">
        <v>0</v>
      </c>
      <c r="H1" s="8" t="s">
        <v>0</v>
      </c>
      <c r="I1" s="8" t="s">
        <v>0</v>
      </c>
      <c r="J1" s="8" t="s">
        <v>0</v>
      </c>
      <c r="K1" s="8" t="s">
        <v>0</v>
      </c>
    </row>
    <row r="2" spans="1:27" x14ac:dyDescent="0.25">
      <c r="A2" s="8" t="s">
        <v>1</v>
      </c>
      <c r="B2" s="8" t="s">
        <v>1</v>
      </c>
      <c r="C2" s="8" t="s">
        <v>1</v>
      </c>
      <c r="D2" s="8" t="s">
        <v>1</v>
      </c>
      <c r="E2" s="8" t="s">
        <v>1</v>
      </c>
      <c r="F2" s="8" t="s">
        <v>1</v>
      </c>
      <c r="G2" s="8" t="s">
        <v>1</v>
      </c>
      <c r="H2" s="8" t="s">
        <v>1</v>
      </c>
      <c r="I2" s="8" t="s">
        <v>1</v>
      </c>
      <c r="J2" s="8" t="s">
        <v>1</v>
      </c>
      <c r="K2" s="8" t="s">
        <v>1</v>
      </c>
    </row>
    <row r="3" spans="1:27" x14ac:dyDescent="0.25">
      <c r="A3" s="8" t="s">
        <v>2</v>
      </c>
      <c r="B3" s="8" t="s">
        <v>2</v>
      </c>
      <c r="C3" s="8" t="s">
        <v>2</v>
      </c>
      <c r="D3" s="8" t="s">
        <v>2</v>
      </c>
      <c r="E3" s="8" t="s">
        <v>2</v>
      </c>
      <c r="F3" s="8" t="s">
        <v>2</v>
      </c>
      <c r="G3" s="8" t="s">
        <v>2</v>
      </c>
      <c r="H3" s="8" t="s">
        <v>2</v>
      </c>
      <c r="I3" s="8" t="s">
        <v>2</v>
      </c>
      <c r="J3" s="8" t="s">
        <v>2</v>
      </c>
      <c r="K3" s="8" t="s">
        <v>2</v>
      </c>
    </row>
    <row r="4" spans="1:27" x14ac:dyDescent="0.25">
      <c r="A4" s="8"/>
      <c r="B4" s="8"/>
      <c r="C4" s="8"/>
      <c r="D4" s="8"/>
      <c r="E4" s="8"/>
      <c r="F4" s="8"/>
      <c r="G4" s="8"/>
      <c r="H4" s="8"/>
      <c r="I4" s="8"/>
      <c r="J4" s="8"/>
      <c r="K4" s="8"/>
    </row>
    <row r="6" spans="1:27" ht="18.75" x14ac:dyDescent="0.3">
      <c r="A6" s="7" t="s">
        <v>89</v>
      </c>
      <c r="B6" s="7" t="s">
        <v>89</v>
      </c>
      <c r="C6" s="7" t="s">
        <v>89</v>
      </c>
      <c r="D6" s="7" t="s">
        <v>89</v>
      </c>
      <c r="E6" s="7" t="s">
        <v>89</v>
      </c>
      <c r="F6" s="7" t="s">
        <v>89</v>
      </c>
      <c r="G6" s="7" t="s">
        <v>89</v>
      </c>
      <c r="H6" s="7" t="s">
        <v>89</v>
      </c>
      <c r="I6" s="7" t="s">
        <v>89</v>
      </c>
      <c r="J6" s="7" t="s">
        <v>89</v>
      </c>
      <c r="K6" s="7" t="s">
        <v>89</v>
      </c>
    </row>
    <row r="8" spans="1:27" x14ac:dyDescent="0.25">
      <c r="A8" s="24" t="s">
        <v>90</v>
      </c>
      <c r="B8" s="24" t="s">
        <v>91</v>
      </c>
      <c r="C8" s="24" t="s">
        <v>92</v>
      </c>
      <c r="D8" s="24" t="s">
        <v>93</v>
      </c>
      <c r="E8" s="24"/>
      <c r="F8" s="24"/>
      <c r="G8" s="24"/>
      <c r="H8" s="24"/>
      <c r="I8" s="24"/>
      <c r="J8" s="24"/>
      <c r="K8" s="24" t="s">
        <v>4</v>
      </c>
      <c r="L8" s="24" t="s">
        <v>94</v>
      </c>
    </row>
    <row r="10" spans="1:27" x14ac:dyDescent="0.25">
      <c r="A10" s="23" t="s">
        <v>95</v>
      </c>
      <c r="B10" s="23"/>
    </row>
    <row r="11" spans="1:27" ht="45" customHeight="1" x14ac:dyDescent="0.25">
      <c r="A11" s="25"/>
      <c r="B11" s="25" t="s">
        <v>96</v>
      </c>
      <c r="C11" s="26" t="s">
        <v>17</v>
      </c>
      <c r="D11" s="6" t="s">
        <v>97</v>
      </c>
      <c r="E11" s="5"/>
      <c r="F11" s="5"/>
      <c r="G11" s="26"/>
      <c r="H11" s="28" t="s">
        <v>98</v>
      </c>
      <c r="I11" s="4">
        <v>1</v>
      </c>
      <c r="J11" s="5"/>
      <c r="K11" s="29">
        <f>ROUND(K24,2)</f>
        <v>78</v>
      </c>
      <c r="L11" s="27" t="s">
        <v>99</v>
      </c>
      <c r="M11" s="26"/>
      <c r="N11" s="26"/>
      <c r="O11" s="26"/>
      <c r="P11" s="26"/>
      <c r="Q11" s="26"/>
      <c r="R11" s="26"/>
      <c r="S11" s="26"/>
      <c r="T11" s="26"/>
      <c r="U11" s="26"/>
      <c r="V11" s="26"/>
      <c r="W11" s="26"/>
      <c r="X11" s="26"/>
      <c r="Y11" s="26"/>
      <c r="Z11" s="26"/>
      <c r="AA11" s="26"/>
    </row>
    <row r="12" spans="1:27" x14ac:dyDescent="0.25">
      <c r="B12" s="21" t="s">
        <v>100</v>
      </c>
    </row>
    <row r="13" spans="1:27" x14ac:dyDescent="0.25">
      <c r="B13" t="s">
        <v>101</v>
      </c>
      <c r="C13" t="s">
        <v>87</v>
      </c>
      <c r="D13" t="s">
        <v>102</v>
      </c>
      <c r="E13" s="30">
        <v>1.05</v>
      </c>
      <c r="F13" t="s">
        <v>103</v>
      </c>
      <c r="G13" t="s">
        <v>104</v>
      </c>
      <c r="H13" s="31">
        <v>23.47</v>
      </c>
      <c r="I13" t="s">
        <v>105</v>
      </c>
      <c r="J13" s="31">
        <f>ROUND(E13/I11* H13,5)</f>
        <v>24.6435</v>
      </c>
    </row>
    <row r="14" spans="1:27" x14ac:dyDescent="0.25">
      <c r="D14" s="32" t="s">
        <v>106</v>
      </c>
      <c r="K14" s="31">
        <f>SUM(J13:J13)</f>
        <v>24.6435</v>
      </c>
    </row>
    <row r="15" spans="1:27" x14ac:dyDescent="0.25">
      <c r="B15" s="21" t="s">
        <v>107</v>
      </c>
    </row>
    <row r="16" spans="1:27" x14ac:dyDescent="0.25">
      <c r="B16" t="s">
        <v>108</v>
      </c>
      <c r="C16" t="s">
        <v>87</v>
      </c>
      <c r="D16" t="s">
        <v>109</v>
      </c>
      <c r="E16" s="30">
        <v>0.75</v>
      </c>
      <c r="F16" t="s">
        <v>103</v>
      </c>
      <c r="G16" t="s">
        <v>104</v>
      </c>
      <c r="H16" s="31">
        <v>1.78</v>
      </c>
      <c r="I16" t="s">
        <v>105</v>
      </c>
      <c r="J16" s="31">
        <f>ROUND(E16/I11* H16,5)</f>
        <v>1.335</v>
      </c>
    </row>
    <row r="17" spans="1:27" x14ac:dyDescent="0.25">
      <c r="D17" s="32" t="s">
        <v>110</v>
      </c>
      <c r="K17" s="31">
        <f>SUM(J16:J16)</f>
        <v>1.335</v>
      </c>
    </row>
    <row r="18" spans="1:27" x14ac:dyDescent="0.25">
      <c r="B18" s="21" t="s">
        <v>111</v>
      </c>
    </row>
    <row r="19" spans="1:27" x14ac:dyDescent="0.25">
      <c r="B19" t="s">
        <v>112</v>
      </c>
      <c r="C19" t="s">
        <v>113</v>
      </c>
      <c r="D19" t="s">
        <v>114</v>
      </c>
      <c r="E19" s="30">
        <v>1.52</v>
      </c>
      <c r="G19" t="s">
        <v>104</v>
      </c>
      <c r="H19" s="31">
        <v>17.03</v>
      </c>
      <c r="I19" t="s">
        <v>105</v>
      </c>
      <c r="J19" s="31">
        <f>ROUND(E19* H19,5)</f>
        <v>25.8856</v>
      </c>
    </row>
    <row r="20" spans="1:27" x14ac:dyDescent="0.25">
      <c r="B20" t="s">
        <v>115</v>
      </c>
      <c r="C20" t="s">
        <v>113</v>
      </c>
      <c r="D20" t="s">
        <v>116</v>
      </c>
      <c r="E20" s="30">
        <v>0.25</v>
      </c>
      <c r="G20" t="s">
        <v>104</v>
      </c>
      <c r="H20" s="31">
        <v>103.55</v>
      </c>
      <c r="I20" t="s">
        <v>105</v>
      </c>
      <c r="J20" s="31">
        <f>ROUND(E20* H20,5)</f>
        <v>25.887499999999999</v>
      </c>
    </row>
    <row r="21" spans="1:27" x14ac:dyDescent="0.25">
      <c r="D21" s="32" t="s">
        <v>117</v>
      </c>
      <c r="K21" s="31">
        <f>SUM(J19:J20)</f>
        <v>51.773099999999999</v>
      </c>
    </row>
    <row r="22" spans="1:27" x14ac:dyDescent="0.25">
      <c r="D22" s="32" t="s">
        <v>118</v>
      </c>
      <c r="K22" s="33">
        <f>SUM(J12:J21)</f>
        <v>77.751599999999996</v>
      </c>
    </row>
    <row r="23" spans="1:27" x14ac:dyDescent="0.25">
      <c r="D23" s="32" t="s">
        <v>119</v>
      </c>
      <c r="H23">
        <v>1</v>
      </c>
      <c r="I23" t="s">
        <v>120</v>
      </c>
      <c r="K23">
        <f>ROUND(H23/100*K14,5)</f>
        <v>0.24643999999999999</v>
      </c>
    </row>
    <row r="24" spans="1:27" x14ac:dyDescent="0.25">
      <c r="D24" s="32" t="s">
        <v>121</v>
      </c>
      <c r="K24" s="33">
        <f>SUM(K22:K23)</f>
        <v>77.998040000000003</v>
      </c>
    </row>
    <row r="26" spans="1:27" ht="45" customHeight="1" x14ac:dyDescent="0.25">
      <c r="A26" s="25"/>
      <c r="B26" s="25" t="s">
        <v>122</v>
      </c>
      <c r="C26" s="26" t="s">
        <v>17</v>
      </c>
      <c r="D26" s="6" t="s">
        <v>123</v>
      </c>
      <c r="E26" s="5"/>
      <c r="F26" s="5"/>
      <c r="G26" s="26"/>
      <c r="H26" s="28" t="s">
        <v>98</v>
      </c>
      <c r="I26" s="4">
        <v>1</v>
      </c>
      <c r="J26" s="5"/>
      <c r="K26" s="29">
        <f>ROUND(K41,2)</f>
        <v>92.91</v>
      </c>
      <c r="L26" s="27" t="s">
        <v>124</v>
      </c>
      <c r="M26" s="26"/>
      <c r="N26" s="26"/>
      <c r="O26" s="26"/>
      <c r="P26" s="26"/>
      <c r="Q26" s="26"/>
      <c r="R26" s="26"/>
      <c r="S26" s="26"/>
      <c r="T26" s="26"/>
      <c r="U26" s="26"/>
      <c r="V26" s="26"/>
      <c r="W26" s="26"/>
      <c r="X26" s="26"/>
      <c r="Y26" s="26"/>
      <c r="Z26" s="26"/>
      <c r="AA26" s="26"/>
    </row>
    <row r="27" spans="1:27" x14ac:dyDescent="0.25">
      <c r="B27" s="21" t="s">
        <v>100</v>
      </c>
    </row>
    <row r="28" spans="1:27" x14ac:dyDescent="0.25">
      <c r="B28" t="s">
        <v>101</v>
      </c>
      <c r="C28" t="s">
        <v>87</v>
      </c>
      <c r="D28" t="s">
        <v>102</v>
      </c>
      <c r="E28" s="30">
        <v>1.1000000000000001</v>
      </c>
      <c r="F28" t="s">
        <v>103</v>
      </c>
      <c r="G28" t="s">
        <v>104</v>
      </c>
      <c r="H28" s="31">
        <v>23.47</v>
      </c>
      <c r="I28" t="s">
        <v>105</v>
      </c>
      <c r="J28" s="31">
        <f>ROUND(E28/I26* H28,5)</f>
        <v>25.817</v>
      </c>
    </row>
    <row r="29" spans="1:27" x14ac:dyDescent="0.25">
      <c r="D29" s="32" t="s">
        <v>106</v>
      </c>
      <c r="K29" s="31">
        <f>SUM(J28:J28)</f>
        <v>25.817</v>
      </c>
    </row>
    <row r="30" spans="1:27" x14ac:dyDescent="0.25">
      <c r="B30" s="21" t="s">
        <v>107</v>
      </c>
    </row>
    <row r="31" spans="1:27" x14ac:dyDescent="0.25">
      <c r="B31" t="s">
        <v>108</v>
      </c>
      <c r="C31" t="s">
        <v>87</v>
      </c>
      <c r="D31" t="s">
        <v>109</v>
      </c>
      <c r="E31" s="30">
        <v>0.6</v>
      </c>
      <c r="F31" t="s">
        <v>103</v>
      </c>
      <c r="G31" t="s">
        <v>104</v>
      </c>
      <c r="H31" s="31">
        <v>1.78</v>
      </c>
      <c r="I31" t="s">
        <v>105</v>
      </c>
      <c r="J31" s="31">
        <f>ROUND(E31/I26* H31,5)</f>
        <v>1.0680000000000001</v>
      </c>
    </row>
    <row r="32" spans="1:27" x14ac:dyDescent="0.25">
      <c r="D32" s="32" t="s">
        <v>110</v>
      </c>
      <c r="K32" s="31">
        <f>SUM(J31:J31)</f>
        <v>1.0680000000000001</v>
      </c>
    </row>
    <row r="33" spans="1:27" x14ac:dyDescent="0.25">
      <c r="B33" s="21" t="s">
        <v>111</v>
      </c>
    </row>
    <row r="34" spans="1:27" x14ac:dyDescent="0.25">
      <c r="B34" t="s">
        <v>125</v>
      </c>
      <c r="C34" t="s">
        <v>17</v>
      </c>
      <c r="D34" t="s">
        <v>126</v>
      </c>
      <c r="E34" s="30">
        <v>0.18</v>
      </c>
      <c r="G34" t="s">
        <v>104</v>
      </c>
      <c r="H34" s="31">
        <v>1.54</v>
      </c>
      <c r="I34" t="s">
        <v>105</v>
      </c>
      <c r="J34" s="31">
        <f>ROUND(E34* H34,5)</f>
        <v>0.2772</v>
      </c>
    </row>
    <row r="35" spans="1:27" x14ac:dyDescent="0.25">
      <c r="B35" t="s">
        <v>115</v>
      </c>
      <c r="C35" t="s">
        <v>113</v>
      </c>
      <c r="D35" t="s">
        <v>116</v>
      </c>
      <c r="E35" s="30">
        <v>0.22500000000000001</v>
      </c>
      <c r="G35" t="s">
        <v>104</v>
      </c>
      <c r="H35" s="31">
        <v>103.55</v>
      </c>
      <c r="I35" t="s">
        <v>105</v>
      </c>
      <c r="J35" s="31">
        <f>ROUND(E35* H35,5)</f>
        <v>23.298749999999998</v>
      </c>
    </row>
    <row r="36" spans="1:27" x14ac:dyDescent="0.25">
      <c r="B36" t="s">
        <v>127</v>
      </c>
      <c r="C36" t="s">
        <v>113</v>
      </c>
      <c r="D36" t="s">
        <v>128</v>
      </c>
      <c r="E36" s="30">
        <v>1.55</v>
      </c>
      <c r="G36" t="s">
        <v>104</v>
      </c>
      <c r="H36" s="31">
        <v>19.12</v>
      </c>
      <c r="I36" t="s">
        <v>105</v>
      </c>
      <c r="J36" s="31">
        <f>ROUND(E36* H36,5)</f>
        <v>29.635999999999999</v>
      </c>
    </row>
    <row r="37" spans="1:27" x14ac:dyDescent="0.25">
      <c r="B37" t="s">
        <v>129</v>
      </c>
      <c r="C37" t="s">
        <v>113</v>
      </c>
      <c r="D37" t="s">
        <v>130</v>
      </c>
      <c r="E37" s="30">
        <v>0.65</v>
      </c>
      <c r="G37" t="s">
        <v>104</v>
      </c>
      <c r="H37" s="31">
        <v>19.309999999999999</v>
      </c>
      <c r="I37" t="s">
        <v>105</v>
      </c>
      <c r="J37" s="31">
        <f>ROUND(E37* H37,5)</f>
        <v>12.551500000000001</v>
      </c>
    </row>
    <row r="38" spans="1:27" x14ac:dyDescent="0.25">
      <c r="D38" s="32" t="s">
        <v>117</v>
      </c>
      <c r="K38" s="31">
        <f>SUM(J34:J37)</f>
        <v>65.763450000000006</v>
      </c>
    </row>
    <row r="39" spans="1:27" x14ac:dyDescent="0.25">
      <c r="D39" s="32" t="s">
        <v>118</v>
      </c>
      <c r="K39" s="33">
        <f>SUM(J27:J38)</f>
        <v>92.648449999999997</v>
      </c>
    </row>
    <row r="40" spans="1:27" x14ac:dyDescent="0.25">
      <c r="D40" s="32" t="s">
        <v>119</v>
      </c>
      <c r="H40">
        <v>1</v>
      </c>
      <c r="I40" t="s">
        <v>120</v>
      </c>
      <c r="K40">
        <f>ROUND(H40/100*K29,5)</f>
        <v>0.25817000000000001</v>
      </c>
    </row>
    <row r="41" spans="1:27" x14ac:dyDescent="0.25">
      <c r="D41" s="32" t="s">
        <v>121</v>
      </c>
      <c r="K41" s="33">
        <f>SUM(K39:K40)</f>
        <v>92.906620000000004</v>
      </c>
    </row>
    <row r="43" spans="1:27" ht="45" customHeight="1" x14ac:dyDescent="0.25">
      <c r="A43" s="25"/>
      <c r="B43" s="25" t="s">
        <v>131</v>
      </c>
      <c r="C43" s="26" t="s">
        <v>132</v>
      </c>
      <c r="D43" s="6" t="s">
        <v>133</v>
      </c>
      <c r="E43" s="5"/>
      <c r="F43" s="5"/>
      <c r="G43" s="26"/>
      <c r="H43" s="28" t="s">
        <v>98</v>
      </c>
      <c r="I43" s="4">
        <v>1</v>
      </c>
      <c r="J43" s="5"/>
      <c r="K43" s="29">
        <f>ROUND(K54,2)</f>
        <v>1.3</v>
      </c>
      <c r="L43" s="27" t="s">
        <v>134</v>
      </c>
      <c r="M43" s="26"/>
      <c r="N43" s="26"/>
      <c r="O43" s="26"/>
      <c r="P43" s="26"/>
      <c r="Q43" s="26"/>
      <c r="R43" s="26"/>
      <c r="S43" s="26"/>
      <c r="T43" s="26"/>
      <c r="U43" s="26"/>
      <c r="V43" s="26"/>
      <c r="W43" s="26"/>
      <c r="X43" s="26"/>
      <c r="Y43" s="26"/>
      <c r="Z43" s="26"/>
      <c r="AA43" s="26"/>
    </row>
    <row r="44" spans="1:27" x14ac:dyDescent="0.25">
      <c r="B44" s="21" t="s">
        <v>100</v>
      </c>
    </row>
    <row r="45" spans="1:27" x14ac:dyDescent="0.25">
      <c r="B45" t="s">
        <v>135</v>
      </c>
      <c r="C45" t="s">
        <v>87</v>
      </c>
      <c r="D45" t="s">
        <v>136</v>
      </c>
      <c r="E45" s="30">
        <v>5.0000000000000001E-3</v>
      </c>
      <c r="F45" t="s">
        <v>103</v>
      </c>
      <c r="G45" t="s">
        <v>104</v>
      </c>
      <c r="H45" s="31">
        <v>25.36</v>
      </c>
      <c r="I45" t="s">
        <v>105</v>
      </c>
      <c r="J45" s="31">
        <f>ROUND(E45/I43* H45,5)</f>
        <v>0.1268</v>
      </c>
    </row>
    <row r="46" spans="1:27" x14ac:dyDescent="0.25">
      <c r="B46" t="s">
        <v>137</v>
      </c>
      <c r="C46" t="s">
        <v>87</v>
      </c>
      <c r="D46" t="s">
        <v>138</v>
      </c>
      <c r="E46" s="30">
        <v>5.0000000000000001E-3</v>
      </c>
      <c r="F46" t="s">
        <v>103</v>
      </c>
      <c r="G46" t="s">
        <v>104</v>
      </c>
      <c r="H46" s="31">
        <v>28.61</v>
      </c>
      <c r="I46" t="s">
        <v>105</v>
      </c>
      <c r="J46" s="31">
        <f>ROUND(E46/I43* H46,5)</f>
        <v>0.14305000000000001</v>
      </c>
    </row>
    <row r="47" spans="1:27" x14ac:dyDescent="0.25">
      <c r="D47" s="32" t="s">
        <v>106</v>
      </c>
      <c r="K47" s="31">
        <f>SUM(J45:J46)</f>
        <v>0.26985000000000003</v>
      </c>
    </row>
    <row r="48" spans="1:27" x14ac:dyDescent="0.25">
      <c r="B48" s="21" t="s">
        <v>111</v>
      </c>
    </row>
    <row r="49" spans="1:27" x14ac:dyDescent="0.25">
      <c r="B49" t="s">
        <v>139</v>
      </c>
      <c r="C49" t="s">
        <v>132</v>
      </c>
      <c r="D49" t="s">
        <v>140</v>
      </c>
      <c r="E49" s="30">
        <v>1.0200000000000001E-2</v>
      </c>
      <c r="G49" t="s">
        <v>104</v>
      </c>
      <c r="H49" s="31">
        <v>2.09</v>
      </c>
      <c r="I49" t="s">
        <v>105</v>
      </c>
      <c r="J49" s="31">
        <f>ROUND(E49* H49,5)</f>
        <v>2.1319999999999999E-2</v>
      </c>
    </row>
    <row r="50" spans="1:27" x14ac:dyDescent="0.25">
      <c r="B50" t="s">
        <v>141</v>
      </c>
      <c r="C50" t="s">
        <v>132</v>
      </c>
      <c r="D50" t="s">
        <v>142</v>
      </c>
      <c r="E50" s="30">
        <v>1.05</v>
      </c>
      <c r="G50" t="s">
        <v>104</v>
      </c>
      <c r="H50" s="31">
        <v>0.96</v>
      </c>
      <c r="I50" t="s">
        <v>105</v>
      </c>
      <c r="J50" s="31">
        <f>ROUND(E50* H50,5)</f>
        <v>1.008</v>
      </c>
    </row>
    <row r="51" spans="1:27" x14ac:dyDescent="0.25">
      <c r="D51" s="32" t="s">
        <v>117</v>
      </c>
      <c r="K51" s="31">
        <f>SUM(J49:J50)</f>
        <v>1.02932</v>
      </c>
    </row>
    <row r="52" spans="1:27" x14ac:dyDescent="0.25">
      <c r="D52" s="32" t="s">
        <v>118</v>
      </c>
      <c r="K52" s="33">
        <f>SUM(J44:J51)</f>
        <v>1.2991700000000002</v>
      </c>
    </row>
    <row r="53" spans="1:27" x14ac:dyDescent="0.25">
      <c r="D53" s="32" t="s">
        <v>119</v>
      </c>
      <c r="H53">
        <v>1</v>
      </c>
      <c r="I53" t="s">
        <v>120</v>
      </c>
      <c r="K53">
        <f>ROUND(H53/100*K47,5)</f>
        <v>2.7000000000000001E-3</v>
      </c>
    </row>
    <row r="54" spans="1:27" x14ac:dyDescent="0.25">
      <c r="D54" s="32" t="s">
        <v>121</v>
      </c>
      <c r="K54" s="33">
        <f>SUM(K52:K53)</f>
        <v>1.3018700000000001</v>
      </c>
    </row>
    <row r="56" spans="1:27" ht="45" customHeight="1" x14ac:dyDescent="0.25">
      <c r="A56" s="25"/>
      <c r="B56" s="25" t="s">
        <v>143</v>
      </c>
      <c r="C56" s="26" t="s">
        <v>17</v>
      </c>
      <c r="D56" s="6" t="s">
        <v>144</v>
      </c>
      <c r="E56" s="5"/>
      <c r="F56" s="5"/>
      <c r="G56" s="26"/>
      <c r="H56" s="28" t="s">
        <v>98</v>
      </c>
      <c r="I56" s="4">
        <v>1</v>
      </c>
      <c r="J56" s="5"/>
      <c r="K56" s="29">
        <f>ROUND(K71,2)</f>
        <v>161.71</v>
      </c>
      <c r="L56" s="27" t="s">
        <v>145</v>
      </c>
      <c r="M56" s="26"/>
      <c r="N56" s="26"/>
      <c r="O56" s="26"/>
      <c r="P56" s="26"/>
      <c r="Q56" s="26"/>
      <c r="R56" s="26"/>
      <c r="S56" s="26"/>
      <c r="T56" s="26"/>
      <c r="U56" s="26"/>
      <c r="V56" s="26"/>
      <c r="W56" s="26"/>
      <c r="X56" s="26"/>
      <c r="Y56" s="26"/>
      <c r="Z56" s="26"/>
      <c r="AA56" s="26"/>
    </row>
    <row r="57" spans="1:27" x14ac:dyDescent="0.25">
      <c r="B57" s="21" t="s">
        <v>100</v>
      </c>
    </row>
    <row r="58" spans="1:27" x14ac:dyDescent="0.25">
      <c r="B58" t="s">
        <v>146</v>
      </c>
      <c r="C58" t="s">
        <v>87</v>
      </c>
      <c r="D58" t="s">
        <v>102</v>
      </c>
      <c r="E58" s="30">
        <v>1.05</v>
      </c>
      <c r="F58" t="s">
        <v>103</v>
      </c>
      <c r="G58" t="s">
        <v>104</v>
      </c>
      <c r="H58" s="31">
        <v>23.96</v>
      </c>
      <c r="I58" t="s">
        <v>105</v>
      </c>
      <c r="J58" s="31">
        <f>ROUND(E58/I56* H58,5)</f>
        <v>25.158000000000001</v>
      </c>
    </row>
    <row r="59" spans="1:27" x14ac:dyDescent="0.25">
      <c r="D59" s="32" t="s">
        <v>106</v>
      </c>
      <c r="K59" s="31">
        <f>SUM(J58:J58)</f>
        <v>25.158000000000001</v>
      </c>
    </row>
    <row r="60" spans="1:27" x14ac:dyDescent="0.25">
      <c r="B60" s="21" t="s">
        <v>107</v>
      </c>
    </row>
    <row r="61" spans="1:27" x14ac:dyDescent="0.25">
      <c r="B61" t="s">
        <v>147</v>
      </c>
      <c r="C61" t="s">
        <v>87</v>
      </c>
      <c r="D61" t="s">
        <v>109</v>
      </c>
      <c r="E61" s="30">
        <v>0.72499999999999998</v>
      </c>
      <c r="F61" t="s">
        <v>103</v>
      </c>
      <c r="G61" t="s">
        <v>104</v>
      </c>
      <c r="H61" s="31">
        <v>1.71</v>
      </c>
      <c r="I61" t="s">
        <v>105</v>
      </c>
      <c r="J61" s="31">
        <f>ROUND(E61/I56* H61,5)</f>
        <v>1.2397499999999999</v>
      </c>
    </row>
    <row r="62" spans="1:27" x14ac:dyDescent="0.25">
      <c r="D62" s="32" t="s">
        <v>110</v>
      </c>
      <c r="K62" s="31">
        <f>SUM(J61:J61)</f>
        <v>1.2397499999999999</v>
      </c>
    </row>
    <row r="63" spans="1:27" x14ac:dyDescent="0.25">
      <c r="B63" s="21" t="s">
        <v>111</v>
      </c>
    </row>
    <row r="64" spans="1:27" x14ac:dyDescent="0.25">
      <c r="B64" t="s">
        <v>148</v>
      </c>
      <c r="C64" t="s">
        <v>132</v>
      </c>
      <c r="D64" t="s">
        <v>149</v>
      </c>
      <c r="E64" s="30">
        <v>400</v>
      </c>
      <c r="G64" t="s">
        <v>104</v>
      </c>
      <c r="H64" s="31">
        <v>0.22</v>
      </c>
      <c r="I64" t="s">
        <v>105</v>
      </c>
      <c r="J64" s="31">
        <f>ROUND(E64* H64,5)</f>
        <v>88</v>
      </c>
    </row>
    <row r="65" spans="1:27" x14ac:dyDescent="0.25">
      <c r="B65" t="s">
        <v>150</v>
      </c>
      <c r="C65" t="s">
        <v>113</v>
      </c>
      <c r="D65" t="s">
        <v>116</v>
      </c>
      <c r="E65" s="30">
        <v>0.2</v>
      </c>
      <c r="G65" t="s">
        <v>104</v>
      </c>
      <c r="H65" s="31">
        <v>103.3</v>
      </c>
      <c r="I65" t="s">
        <v>105</v>
      </c>
      <c r="J65" s="31">
        <f>ROUND(E65* H65,5)</f>
        <v>20.66</v>
      </c>
    </row>
    <row r="66" spans="1:27" x14ac:dyDescent="0.25">
      <c r="B66" t="s">
        <v>151</v>
      </c>
      <c r="C66" t="s">
        <v>113</v>
      </c>
      <c r="D66" t="s">
        <v>114</v>
      </c>
      <c r="E66" s="30">
        <v>1.53</v>
      </c>
      <c r="G66" t="s">
        <v>104</v>
      </c>
      <c r="H66" s="31">
        <v>17.04</v>
      </c>
      <c r="I66" t="s">
        <v>105</v>
      </c>
      <c r="J66" s="31">
        <f>ROUND(E66* H66,5)</f>
        <v>26.071200000000001</v>
      </c>
    </row>
    <row r="67" spans="1:27" x14ac:dyDescent="0.25">
      <c r="B67" t="s">
        <v>152</v>
      </c>
      <c r="C67" t="s">
        <v>17</v>
      </c>
      <c r="D67" t="s">
        <v>126</v>
      </c>
      <c r="E67" s="30">
        <v>0.2</v>
      </c>
      <c r="G67" t="s">
        <v>104</v>
      </c>
      <c r="H67" s="31">
        <v>1.63</v>
      </c>
      <c r="I67" t="s">
        <v>105</v>
      </c>
      <c r="J67" s="31">
        <f>ROUND(E67* H67,5)</f>
        <v>0.32600000000000001</v>
      </c>
    </row>
    <row r="68" spans="1:27" x14ac:dyDescent="0.25">
      <c r="D68" s="32" t="s">
        <v>117</v>
      </c>
      <c r="K68" s="31">
        <f>SUM(J64:J67)</f>
        <v>135.05719999999999</v>
      </c>
    </row>
    <row r="69" spans="1:27" x14ac:dyDescent="0.25">
      <c r="D69" s="32" t="s">
        <v>118</v>
      </c>
      <c r="K69" s="33">
        <f>SUM(J57:J68)</f>
        <v>161.45495</v>
      </c>
    </row>
    <row r="70" spans="1:27" x14ac:dyDescent="0.25">
      <c r="D70" s="32" t="s">
        <v>119</v>
      </c>
      <c r="H70">
        <v>1</v>
      </c>
      <c r="I70" t="s">
        <v>120</v>
      </c>
      <c r="K70">
        <f>ROUND(H70/100*K59,5)</f>
        <v>0.25158000000000003</v>
      </c>
    </row>
    <row r="71" spans="1:27" x14ac:dyDescent="0.25">
      <c r="D71" s="32" t="s">
        <v>121</v>
      </c>
      <c r="K71" s="33">
        <f>SUM(K69:K70)</f>
        <v>161.70652999999999</v>
      </c>
    </row>
    <row r="73" spans="1:27" ht="45" customHeight="1" x14ac:dyDescent="0.25">
      <c r="A73" s="25"/>
      <c r="B73" s="25" t="s">
        <v>153</v>
      </c>
      <c r="C73" s="26" t="s">
        <v>14</v>
      </c>
      <c r="D73" s="6" t="s">
        <v>154</v>
      </c>
      <c r="E73" s="5"/>
      <c r="F73" s="5"/>
      <c r="G73" s="26"/>
      <c r="H73" s="28" t="s">
        <v>98</v>
      </c>
      <c r="I73" s="4">
        <v>1</v>
      </c>
      <c r="J73" s="5"/>
      <c r="K73" s="29">
        <f>ROUND(K89,2)</f>
        <v>4668.2299999999996</v>
      </c>
      <c r="L73" s="27" t="s">
        <v>155</v>
      </c>
      <c r="M73" s="26"/>
      <c r="N73" s="26"/>
      <c r="O73" s="26"/>
      <c r="P73" s="26"/>
      <c r="Q73" s="26"/>
      <c r="R73" s="26"/>
      <c r="S73" s="26"/>
      <c r="T73" s="26"/>
      <c r="U73" s="26"/>
      <c r="V73" s="26"/>
      <c r="W73" s="26"/>
      <c r="X73" s="26"/>
      <c r="Y73" s="26"/>
      <c r="Z73" s="26"/>
      <c r="AA73" s="26"/>
    </row>
    <row r="74" spans="1:27" x14ac:dyDescent="0.25">
      <c r="B74" s="21" t="s">
        <v>100</v>
      </c>
    </row>
    <row r="75" spans="1:27" x14ac:dyDescent="0.25">
      <c r="B75" t="s">
        <v>156</v>
      </c>
      <c r="C75" t="s">
        <v>87</v>
      </c>
      <c r="D75" t="s">
        <v>157</v>
      </c>
      <c r="E75" s="30">
        <v>8</v>
      </c>
      <c r="F75" t="s">
        <v>103</v>
      </c>
      <c r="G75" t="s">
        <v>104</v>
      </c>
      <c r="H75" s="31">
        <v>45.12</v>
      </c>
      <c r="I75" t="s">
        <v>105</v>
      </c>
      <c r="J75" s="31">
        <f>ROUND(E75/I73* H75,5)</f>
        <v>360.96</v>
      </c>
    </row>
    <row r="76" spans="1:27" x14ac:dyDescent="0.25">
      <c r="D76" s="32" t="s">
        <v>106</v>
      </c>
      <c r="K76" s="31">
        <f>SUM(J75:J75)</f>
        <v>360.96</v>
      </c>
    </row>
    <row r="77" spans="1:27" x14ac:dyDescent="0.25">
      <c r="B77" s="21" t="s">
        <v>111</v>
      </c>
    </row>
    <row r="78" spans="1:27" x14ac:dyDescent="0.25">
      <c r="B78" t="s">
        <v>158</v>
      </c>
      <c r="C78" t="s">
        <v>14</v>
      </c>
      <c r="D78" t="s">
        <v>159</v>
      </c>
      <c r="E78" s="30">
        <v>1</v>
      </c>
      <c r="G78" t="s">
        <v>104</v>
      </c>
      <c r="H78" s="31">
        <v>355.35</v>
      </c>
      <c r="I78" t="s">
        <v>105</v>
      </c>
      <c r="J78" s="31">
        <f t="shared" ref="J78:J85" si="0">ROUND(E78* H78,5)</f>
        <v>355.35</v>
      </c>
    </row>
    <row r="79" spans="1:27" x14ac:dyDescent="0.25">
      <c r="B79" t="s">
        <v>160</v>
      </c>
      <c r="C79" t="s">
        <v>14</v>
      </c>
      <c r="D79" t="s">
        <v>161</v>
      </c>
      <c r="E79" s="30">
        <v>1</v>
      </c>
      <c r="G79" t="s">
        <v>104</v>
      </c>
      <c r="H79" s="31">
        <v>429.96</v>
      </c>
      <c r="I79" t="s">
        <v>105</v>
      </c>
      <c r="J79" s="31">
        <f t="shared" si="0"/>
        <v>429.96</v>
      </c>
    </row>
    <row r="80" spans="1:27" x14ac:dyDescent="0.25">
      <c r="B80" t="s">
        <v>162</v>
      </c>
      <c r="C80" t="s">
        <v>14</v>
      </c>
      <c r="D80" t="s">
        <v>163</v>
      </c>
      <c r="E80" s="30">
        <v>1</v>
      </c>
      <c r="G80" t="s">
        <v>104</v>
      </c>
      <c r="H80" s="31">
        <v>715</v>
      </c>
      <c r="I80" t="s">
        <v>105</v>
      </c>
      <c r="J80" s="31">
        <f t="shared" si="0"/>
        <v>715</v>
      </c>
    </row>
    <row r="81" spans="1:27" x14ac:dyDescent="0.25">
      <c r="B81" t="s">
        <v>164</v>
      </c>
      <c r="C81" t="s">
        <v>14</v>
      </c>
      <c r="D81" t="s">
        <v>165</v>
      </c>
      <c r="E81" s="30">
        <v>1</v>
      </c>
      <c r="G81" t="s">
        <v>104</v>
      </c>
      <c r="H81" s="31">
        <v>225.4</v>
      </c>
      <c r="I81" t="s">
        <v>105</v>
      </c>
      <c r="J81" s="31">
        <f t="shared" si="0"/>
        <v>225.4</v>
      </c>
    </row>
    <row r="82" spans="1:27" x14ac:dyDescent="0.25">
      <c r="B82" t="s">
        <v>166</v>
      </c>
      <c r="C82" t="s">
        <v>14</v>
      </c>
      <c r="D82" t="s">
        <v>167</v>
      </c>
      <c r="E82" s="30">
        <v>1</v>
      </c>
      <c r="G82" t="s">
        <v>104</v>
      </c>
      <c r="H82" s="31">
        <v>732.25</v>
      </c>
      <c r="I82" t="s">
        <v>105</v>
      </c>
      <c r="J82" s="31">
        <f t="shared" si="0"/>
        <v>732.25</v>
      </c>
    </row>
    <row r="83" spans="1:27" x14ac:dyDescent="0.25">
      <c r="B83" t="s">
        <v>168</v>
      </c>
      <c r="C83" t="s">
        <v>14</v>
      </c>
      <c r="D83" t="s">
        <v>169</v>
      </c>
      <c r="E83" s="30">
        <v>1</v>
      </c>
      <c r="G83" t="s">
        <v>104</v>
      </c>
      <c r="H83" s="31">
        <v>673.25</v>
      </c>
      <c r="I83" t="s">
        <v>105</v>
      </c>
      <c r="J83" s="31">
        <f t="shared" si="0"/>
        <v>673.25</v>
      </c>
    </row>
    <row r="84" spans="1:27" x14ac:dyDescent="0.25">
      <c r="B84" t="s">
        <v>170</v>
      </c>
      <c r="C84" t="s">
        <v>14</v>
      </c>
      <c r="D84" t="s">
        <v>171</v>
      </c>
      <c r="E84" s="30">
        <v>1</v>
      </c>
      <c r="G84" t="s">
        <v>104</v>
      </c>
      <c r="H84" s="31">
        <v>887.65</v>
      </c>
      <c r="I84" t="s">
        <v>105</v>
      </c>
      <c r="J84" s="31">
        <f t="shared" si="0"/>
        <v>887.65</v>
      </c>
    </row>
    <row r="85" spans="1:27" x14ac:dyDescent="0.25">
      <c r="B85" t="s">
        <v>172</v>
      </c>
      <c r="C85" t="s">
        <v>14</v>
      </c>
      <c r="D85" t="s">
        <v>173</v>
      </c>
      <c r="E85" s="30">
        <v>1</v>
      </c>
      <c r="G85" t="s">
        <v>104</v>
      </c>
      <c r="H85" s="31">
        <v>283</v>
      </c>
      <c r="I85" t="s">
        <v>105</v>
      </c>
      <c r="J85" s="31">
        <f t="shared" si="0"/>
        <v>283</v>
      </c>
    </row>
    <row r="86" spans="1:27" x14ac:dyDescent="0.25">
      <c r="D86" s="32" t="s">
        <v>117</v>
      </c>
      <c r="K86" s="31">
        <f>SUM(J78:J85)</f>
        <v>4301.8600000000006</v>
      </c>
    </row>
    <row r="87" spans="1:27" x14ac:dyDescent="0.25">
      <c r="D87" s="32" t="s">
        <v>118</v>
      </c>
      <c r="K87" s="33">
        <f>SUM(J74:J86)</f>
        <v>4662.82</v>
      </c>
    </row>
    <row r="88" spans="1:27" x14ac:dyDescent="0.25">
      <c r="D88" s="32" t="s">
        <v>119</v>
      </c>
      <c r="H88">
        <v>1.5</v>
      </c>
      <c r="I88" t="s">
        <v>120</v>
      </c>
      <c r="K88">
        <f>ROUND(H88/100*K76,5)</f>
        <v>5.4143999999999997</v>
      </c>
    </row>
    <row r="89" spans="1:27" x14ac:dyDescent="0.25">
      <c r="D89" s="32" t="s">
        <v>121</v>
      </c>
      <c r="K89" s="33">
        <f>SUM(K87:K88)</f>
        <v>4668.2343999999994</v>
      </c>
    </row>
    <row r="91" spans="1:27" ht="45" customHeight="1" x14ac:dyDescent="0.25">
      <c r="A91" s="25"/>
      <c r="B91" s="25" t="s">
        <v>174</v>
      </c>
      <c r="C91" s="26" t="s">
        <v>14</v>
      </c>
      <c r="D91" s="6" t="s">
        <v>175</v>
      </c>
      <c r="E91" s="5"/>
      <c r="F91" s="5"/>
      <c r="G91" s="26"/>
      <c r="H91" s="28" t="s">
        <v>98</v>
      </c>
      <c r="I91" s="4">
        <v>1</v>
      </c>
      <c r="J91" s="5"/>
      <c r="K91" s="29">
        <f>ROUND(K105,2)</f>
        <v>3966.34</v>
      </c>
      <c r="L91" s="27" t="s">
        <v>176</v>
      </c>
      <c r="M91" s="26"/>
      <c r="N91" s="26"/>
      <c r="O91" s="26"/>
      <c r="P91" s="26"/>
      <c r="Q91" s="26"/>
      <c r="R91" s="26"/>
      <c r="S91" s="26"/>
      <c r="T91" s="26"/>
      <c r="U91" s="26"/>
      <c r="V91" s="26"/>
      <c r="W91" s="26"/>
      <c r="X91" s="26"/>
      <c r="Y91" s="26"/>
      <c r="Z91" s="26"/>
      <c r="AA91" s="26"/>
    </row>
    <row r="92" spans="1:27" x14ac:dyDescent="0.25">
      <c r="B92" s="21" t="s">
        <v>100</v>
      </c>
    </row>
    <row r="93" spans="1:27" x14ac:dyDescent="0.25">
      <c r="B93" t="s">
        <v>156</v>
      </c>
      <c r="C93" t="s">
        <v>87</v>
      </c>
      <c r="D93" t="s">
        <v>157</v>
      </c>
      <c r="E93" s="30">
        <v>4</v>
      </c>
      <c r="F93" t="s">
        <v>103</v>
      </c>
      <c r="G93" t="s">
        <v>104</v>
      </c>
      <c r="H93" s="31">
        <v>45.12</v>
      </c>
      <c r="I93" t="s">
        <v>105</v>
      </c>
      <c r="J93" s="31">
        <f>ROUND(E93/I91* H93,5)</f>
        <v>180.48</v>
      </c>
    </row>
    <row r="94" spans="1:27" x14ac:dyDescent="0.25">
      <c r="D94" s="32" t="s">
        <v>106</v>
      </c>
      <c r="K94" s="31">
        <f>SUM(J93:J93)</f>
        <v>180.48</v>
      </c>
    </row>
    <row r="95" spans="1:27" x14ac:dyDescent="0.25">
      <c r="B95" s="21" t="s">
        <v>111</v>
      </c>
    </row>
    <row r="96" spans="1:27" x14ac:dyDescent="0.25">
      <c r="B96" t="s">
        <v>177</v>
      </c>
      <c r="C96" t="s">
        <v>14</v>
      </c>
      <c r="D96" t="s">
        <v>178</v>
      </c>
      <c r="E96" s="30">
        <v>1</v>
      </c>
      <c r="G96" t="s">
        <v>104</v>
      </c>
      <c r="H96" s="31">
        <v>27.15</v>
      </c>
      <c r="I96" t="s">
        <v>105</v>
      </c>
      <c r="J96" s="31">
        <f t="shared" ref="J96:J101" si="1">ROUND(E96* H96,5)</f>
        <v>27.15</v>
      </c>
    </row>
    <row r="97" spans="1:27" x14ac:dyDescent="0.25">
      <c r="B97" t="s">
        <v>179</v>
      </c>
      <c r="C97" t="s">
        <v>14</v>
      </c>
      <c r="D97" t="s">
        <v>180</v>
      </c>
      <c r="E97" s="30">
        <v>1</v>
      </c>
      <c r="G97" t="s">
        <v>104</v>
      </c>
      <c r="H97" s="31">
        <v>2151.44</v>
      </c>
      <c r="I97" t="s">
        <v>105</v>
      </c>
      <c r="J97" s="31">
        <f t="shared" si="1"/>
        <v>2151.44</v>
      </c>
    </row>
    <row r="98" spans="1:27" x14ac:dyDescent="0.25">
      <c r="B98" t="s">
        <v>181</v>
      </c>
      <c r="C98" t="s">
        <v>14</v>
      </c>
      <c r="D98" t="s">
        <v>182</v>
      </c>
      <c r="E98" s="30">
        <v>1</v>
      </c>
      <c r="G98" t="s">
        <v>104</v>
      </c>
      <c r="H98" s="31">
        <v>958.89</v>
      </c>
      <c r="I98" t="s">
        <v>105</v>
      </c>
      <c r="J98" s="31">
        <f t="shared" si="1"/>
        <v>958.89</v>
      </c>
    </row>
    <row r="99" spans="1:27" x14ac:dyDescent="0.25">
      <c r="B99" t="s">
        <v>183</v>
      </c>
      <c r="C99" t="s">
        <v>14</v>
      </c>
      <c r="D99" t="s">
        <v>184</v>
      </c>
      <c r="E99" s="30">
        <v>1</v>
      </c>
      <c r="G99" t="s">
        <v>104</v>
      </c>
      <c r="H99" s="31">
        <v>137.27000000000001</v>
      </c>
      <c r="I99" t="s">
        <v>105</v>
      </c>
      <c r="J99" s="31">
        <f t="shared" si="1"/>
        <v>137.27000000000001</v>
      </c>
    </row>
    <row r="100" spans="1:27" x14ac:dyDescent="0.25">
      <c r="B100" t="s">
        <v>172</v>
      </c>
      <c r="C100" t="s">
        <v>14</v>
      </c>
      <c r="D100" t="s">
        <v>173</v>
      </c>
      <c r="E100" s="30">
        <v>1</v>
      </c>
      <c r="G100" t="s">
        <v>104</v>
      </c>
      <c r="H100" s="31">
        <v>283</v>
      </c>
      <c r="I100" t="s">
        <v>105</v>
      </c>
      <c r="J100" s="31">
        <f t="shared" si="1"/>
        <v>283</v>
      </c>
    </row>
    <row r="101" spans="1:27" x14ac:dyDescent="0.25">
      <c r="B101" t="s">
        <v>164</v>
      </c>
      <c r="C101" t="s">
        <v>14</v>
      </c>
      <c r="D101" t="s">
        <v>165</v>
      </c>
      <c r="E101" s="30">
        <v>1</v>
      </c>
      <c r="G101" t="s">
        <v>104</v>
      </c>
      <c r="H101" s="31">
        <v>225.4</v>
      </c>
      <c r="I101" t="s">
        <v>105</v>
      </c>
      <c r="J101" s="31">
        <f t="shared" si="1"/>
        <v>225.4</v>
      </c>
    </row>
    <row r="102" spans="1:27" x14ac:dyDescent="0.25">
      <c r="D102" s="32" t="s">
        <v>117</v>
      </c>
      <c r="K102" s="31">
        <f>SUM(J96:J101)</f>
        <v>3783.15</v>
      </c>
    </row>
    <row r="103" spans="1:27" x14ac:dyDescent="0.25">
      <c r="D103" s="32" t="s">
        <v>118</v>
      </c>
      <c r="K103" s="33">
        <f>SUM(J92:J102)</f>
        <v>3963.63</v>
      </c>
    </row>
    <row r="104" spans="1:27" x14ac:dyDescent="0.25">
      <c r="D104" s="32" t="s">
        <v>119</v>
      </c>
      <c r="H104">
        <v>1.5</v>
      </c>
      <c r="I104" t="s">
        <v>120</v>
      </c>
      <c r="K104">
        <f>ROUND(H104/100*K94,5)</f>
        <v>2.7071999999999998</v>
      </c>
    </row>
    <row r="105" spans="1:27" x14ac:dyDescent="0.25">
      <c r="D105" s="32" t="s">
        <v>121</v>
      </c>
      <c r="K105" s="33">
        <f>SUM(K103:K104)</f>
        <v>3966.3371999999999</v>
      </c>
    </row>
    <row r="107" spans="1:27" ht="45" customHeight="1" x14ac:dyDescent="0.25">
      <c r="A107" s="25"/>
      <c r="B107" s="25" t="s">
        <v>185</v>
      </c>
      <c r="C107" s="26" t="s">
        <v>14</v>
      </c>
      <c r="D107" s="6" t="s">
        <v>186</v>
      </c>
      <c r="E107" s="5"/>
      <c r="F107" s="5"/>
      <c r="G107" s="26"/>
      <c r="H107" s="28" t="s">
        <v>98</v>
      </c>
      <c r="I107" s="4">
        <v>1</v>
      </c>
      <c r="J107" s="5"/>
      <c r="K107" s="29">
        <f>ROUND(K122,2)</f>
        <v>6490.69</v>
      </c>
      <c r="L107" s="27" t="s">
        <v>187</v>
      </c>
      <c r="M107" s="26"/>
      <c r="N107" s="26"/>
      <c r="O107" s="26"/>
      <c r="P107" s="26"/>
      <c r="Q107" s="26"/>
      <c r="R107" s="26"/>
      <c r="S107" s="26"/>
      <c r="T107" s="26"/>
      <c r="U107" s="26"/>
      <c r="V107" s="26"/>
      <c r="W107" s="26"/>
      <c r="X107" s="26"/>
      <c r="Y107" s="26"/>
      <c r="Z107" s="26"/>
      <c r="AA107" s="26"/>
    </row>
    <row r="108" spans="1:27" x14ac:dyDescent="0.25">
      <c r="B108" s="21" t="s">
        <v>100</v>
      </c>
    </row>
    <row r="109" spans="1:27" x14ac:dyDescent="0.25">
      <c r="B109" t="s">
        <v>156</v>
      </c>
      <c r="C109" t="s">
        <v>87</v>
      </c>
      <c r="D109" t="s">
        <v>157</v>
      </c>
      <c r="E109" s="30">
        <v>4</v>
      </c>
      <c r="F109" t="s">
        <v>103</v>
      </c>
      <c r="G109" t="s">
        <v>104</v>
      </c>
      <c r="H109" s="31">
        <v>45.12</v>
      </c>
      <c r="I109" t="s">
        <v>105</v>
      </c>
      <c r="J109" s="31">
        <f>ROUND(E109/I107* H109,5)</f>
        <v>180.48</v>
      </c>
    </row>
    <row r="110" spans="1:27" x14ac:dyDescent="0.25">
      <c r="D110" s="32" t="s">
        <v>106</v>
      </c>
      <c r="K110" s="31">
        <f>SUM(J109:J109)</f>
        <v>180.48</v>
      </c>
    </row>
    <row r="111" spans="1:27" x14ac:dyDescent="0.25">
      <c r="B111" s="21" t="s">
        <v>111</v>
      </c>
    </row>
    <row r="112" spans="1:27" x14ac:dyDescent="0.25">
      <c r="B112" t="s">
        <v>188</v>
      </c>
      <c r="C112" t="s">
        <v>14</v>
      </c>
      <c r="D112" t="s">
        <v>189</v>
      </c>
      <c r="E112" s="30">
        <v>1</v>
      </c>
      <c r="G112" t="s">
        <v>104</v>
      </c>
      <c r="H112" s="31">
        <v>1965</v>
      </c>
      <c r="I112" t="s">
        <v>105</v>
      </c>
      <c r="J112" s="31">
        <f t="shared" ref="J112:J118" si="2">ROUND(E112* H112,5)</f>
        <v>1965</v>
      </c>
    </row>
    <row r="113" spans="1:27" x14ac:dyDescent="0.25">
      <c r="B113" t="s">
        <v>177</v>
      </c>
      <c r="C113" t="s">
        <v>14</v>
      </c>
      <c r="D113" t="s">
        <v>178</v>
      </c>
      <c r="E113" s="30">
        <v>1</v>
      </c>
      <c r="G113" t="s">
        <v>104</v>
      </c>
      <c r="H113" s="31">
        <v>27.15</v>
      </c>
      <c r="I113" t="s">
        <v>105</v>
      </c>
      <c r="J113" s="31">
        <f t="shared" si="2"/>
        <v>27.15</v>
      </c>
    </row>
    <row r="114" spans="1:27" x14ac:dyDescent="0.25">
      <c r="B114" t="s">
        <v>179</v>
      </c>
      <c r="C114" t="s">
        <v>14</v>
      </c>
      <c r="D114" t="s">
        <v>180</v>
      </c>
      <c r="E114" s="30">
        <v>1</v>
      </c>
      <c r="G114" t="s">
        <v>104</v>
      </c>
      <c r="H114" s="31">
        <v>2151.44</v>
      </c>
      <c r="I114" t="s">
        <v>105</v>
      </c>
      <c r="J114" s="31">
        <f t="shared" si="2"/>
        <v>2151.44</v>
      </c>
    </row>
    <row r="115" spans="1:27" x14ac:dyDescent="0.25">
      <c r="B115" t="s">
        <v>164</v>
      </c>
      <c r="C115" t="s">
        <v>14</v>
      </c>
      <c r="D115" t="s">
        <v>165</v>
      </c>
      <c r="E115" s="30">
        <v>1</v>
      </c>
      <c r="G115" t="s">
        <v>104</v>
      </c>
      <c r="H115" s="31">
        <v>225.4</v>
      </c>
      <c r="I115" t="s">
        <v>105</v>
      </c>
      <c r="J115" s="31">
        <f t="shared" si="2"/>
        <v>225.4</v>
      </c>
    </row>
    <row r="116" spans="1:27" x14ac:dyDescent="0.25">
      <c r="B116" t="s">
        <v>190</v>
      </c>
      <c r="C116" t="s">
        <v>14</v>
      </c>
      <c r="D116" t="s">
        <v>191</v>
      </c>
      <c r="E116" s="30">
        <v>1</v>
      </c>
      <c r="G116" t="s">
        <v>104</v>
      </c>
      <c r="H116" s="31">
        <v>1518.24</v>
      </c>
      <c r="I116" t="s">
        <v>105</v>
      </c>
      <c r="J116" s="31">
        <f t="shared" si="2"/>
        <v>1518.24</v>
      </c>
    </row>
    <row r="117" spans="1:27" x14ac:dyDescent="0.25">
      <c r="B117" t="s">
        <v>172</v>
      </c>
      <c r="C117" t="s">
        <v>14</v>
      </c>
      <c r="D117" t="s">
        <v>173</v>
      </c>
      <c r="E117" s="30">
        <v>1</v>
      </c>
      <c r="G117" t="s">
        <v>104</v>
      </c>
      <c r="H117" s="31">
        <v>283</v>
      </c>
      <c r="I117" t="s">
        <v>105</v>
      </c>
      <c r="J117" s="31">
        <f t="shared" si="2"/>
        <v>283</v>
      </c>
    </row>
    <row r="118" spans="1:27" x14ac:dyDescent="0.25">
      <c r="B118" t="s">
        <v>183</v>
      </c>
      <c r="C118" t="s">
        <v>14</v>
      </c>
      <c r="D118" t="s">
        <v>184</v>
      </c>
      <c r="E118" s="30">
        <v>1</v>
      </c>
      <c r="G118" t="s">
        <v>104</v>
      </c>
      <c r="H118" s="31">
        <v>137.27000000000001</v>
      </c>
      <c r="I118" t="s">
        <v>105</v>
      </c>
      <c r="J118" s="31">
        <f t="shared" si="2"/>
        <v>137.27000000000001</v>
      </c>
    </row>
    <row r="119" spans="1:27" x14ac:dyDescent="0.25">
      <c r="D119" s="32" t="s">
        <v>117</v>
      </c>
      <c r="K119" s="31">
        <f>SUM(J112:J118)</f>
        <v>6307.5</v>
      </c>
    </row>
    <row r="120" spans="1:27" x14ac:dyDescent="0.25">
      <c r="D120" s="32" t="s">
        <v>118</v>
      </c>
      <c r="K120" s="33">
        <f>SUM(J108:J119)</f>
        <v>6487.98</v>
      </c>
    </row>
    <row r="121" spans="1:27" x14ac:dyDescent="0.25">
      <c r="D121" s="32" t="s">
        <v>119</v>
      </c>
      <c r="H121">
        <v>1.5</v>
      </c>
      <c r="I121" t="s">
        <v>120</v>
      </c>
      <c r="K121">
        <f>ROUND(H121/100*K110,5)</f>
        <v>2.7071999999999998</v>
      </c>
    </row>
    <row r="122" spans="1:27" x14ac:dyDescent="0.25">
      <c r="D122" s="32" t="s">
        <v>121</v>
      </c>
      <c r="K122" s="33">
        <f>SUM(K120:K121)</f>
        <v>6490.6871999999994</v>
      </c>
    </row>
    <row r="124" spans="1:27" x14ac:dyDescent="0.25">
      <c r="A124" s="23" t="s">
        <v>192</v>
      </c>
      <c r="B124" s="23"/>
    </row>
    <row r="125" spans="1:27" ht="45" customHeight="1" x14ac:dyDescent="0.25">
      <c r="A125" s="25"/>
      <c r="B125" s="25" t="s">
        <v>193</v>
      </c>
      <c r="C125" s="26" t="s">
        <v>17</v>
      </c>
      <c r="D125" s="6" t="s">
        <v>194</v>
      </c>
      <c r="E125" s="5"/>
      <c r="F125" s="5"/>
      <c r="G125" s="26"/>
      <c r="H125" s="28" t="s">
        <v>98</v>
      </c>
      <c r="I125" s="4">
        <v>1</v>
      </c>
      <c r="J125" s="5"/>
      <c r="K125" s="29">
        <f>ROUND(K137,2)</f>
        <v>107.79</v>
      </c>
      <c r="L125" s="27" t="s">
        <v>195</v>
      </c>
      <c r="M125" s="26"/>
      <c r="N125" s="26"/>
      <c r="O125" s="26"/>
      <c r="P125" s="26"/>
      <c r="Q125" s="26"/>
      <c r="R125" s="26"/>
      <c r="S125" s="26"/>
      <c r="T125" s="26"/>
      <c r="U125" s="26"/>
      <c r="V125" s="26"/>
      <c r="W125" s="26"/>
      <c r="X125" s="26"/>
      <c r="Y125" s="26"/>
      <c r="Z125" s="26"/>
      <c r="AA125" s="26"/>
    </row>
    <row r="126" spans="1:27" x14ac:dyDescent="0.25">
      <c r="B126" s="21" t="s">
        <v>100</v>
      </c>
    </row>
    <row r="127" spans="1:27" x14ac:dyDescent="0.25">
      <c r="B127" t="s">
        <v>196</v>
      </c>
      <c r="C127" t="s">
        <v>87</v>
      </c>
      <c r="D127" t="s">
        <v>197</v>
      </c>
      <c r="E127" s="30">
        <v>0.42</v>
      </c>
      <c r="F127" t="s">
        <v>103</v>
      </c>
      <c r="G127" t="s">
        <v>104</v>
      </c>
      <c r="H127" s="31">
        <v>23.17</v>
      </c>
      <c r="I127" t="s">
        <v>105</v>
      </c>
      <c r="J127" s="31">
        <f>ROUND(E127/I125* H127,5)</f>
        <v>9.7314000000000007</v>
      </c>
    </row>
    <row r="128" spans="1:27" x14ac:dyDescent="0.25">
      <c r="B128" t="s">
        <v>198</v>
      </c>
      <c r="C128" t="s">
        <v>87</v>
      </c>
      <c r="D128" t="s">
        <v>199</v>
      </c>
      <c r="E128" s="30">
        <v>0.35</v>
      </c>
      <c r="F128" t="s">
        <v>103</v>
      </c>
      <c r="G128" t="s">
        <v>104</v>
      </c>
      <c r="H128" s="31">
        <v>26.63</v>
      </c>
      <c r="I128" t="s">
        <v>105</v>
      </c>
      <c r="J128" s="31">
        <f>ROUND(E128/I125* H128,5)</f>
        <v>9.3204999999999991</v>
      </c>
    </row>
    <row r="129" spans="1:27" x14ac:dyDescent="0.25">
      <c r="D129" s="32" t="s">
        <v>106</v>
      </c>
      <c r="K129" s="31">
        <f>SUM(J127:J128)</f>
        <v>19.0519</v>
      </c>
    </row>
    <row r="130" spans="1:27" x14ac:dyDescent="0.25">
      <c r="B130" s="21" t="s">
        <v>111</v>
      </c>
    </row>
    <row r="131" spans="1:27" x14ac:dyDescent="0.25">
      <c r="B131" t="s">
        <v>200</v>
      </c>
      <c r="C131" t="s">
        <v>17</v>
      </c>
      <c r="D131" t="s">
        <v>201</v>
      </c>
      <c r="E131" s="30">
        <v>1.05</v>
      </c>
      <c r="G131" t="s">
        <v>104</v>
      </c>
      <c r="H131" s="31">
        <v>81.25</v>
      </c>
      <c r="I131" t="s">
        <v>105</v>
      </c>
      <c r="J131" s="31">
        <f>ROUND(E131* H131,5)</f>
        <v>85.3125</v>
      </c>
    </row>
    <row r="132" spans="1:27" x14ac:dyDescent="0.25">
      <c r="D132" s="32" t="s">
        <v>117</v>
      </c>
      <c r="K132" s="31">
        <f>SUM(J131:J131)</f>
        <v>85.3125</v>
      </c>
    </row>
    <row r="134" spans="1:27" x14ac:dyDescent="0.25">
      <c r="D134" s="32" t="s">
        <v>119</v>
      </c>
      <c r="H134">
        <v>1.5</v>
      </c>
      <c r="I134" t="s">
        <v>120</v>
      </c>
      <c r="J134">
        <f>ROUND(H134/100*K129,5)</f>
        <v>0.28577999999999998</v>
      </c>
    </row>
    <row r="135" spans="1:27" x14ac:dyDescent="0.25">
      <c r="D135" s="32" t="s">
        <v>118</v>
      </c>
      <c r="K135" s="33">
        <f>SUM(J126:J134)</f>
        <v>104.65018000000001</v>
      </c>
    </row>
    <row r="136" spans="1:27" x14ac:dyDescent="0.25">
      <c r="D136" s="32" t="s">
        <v>202</v>
      </c>
      <c r="H136">
        <v>3</v>
      </c>
      <c r="I136" t="s">
        <v>120</v>
      </c>
      <c r="K136" s="31">
        <f>ROUND(H136/100*K135,5)</f>
        <v>3.13951</v>
      </c>
    </row>
    <row r="137" spans="1:27" x14ac:dyDescent="0.25">
      <c r="D137" s="32" t="s">
        <v>121</v>
      </c>
      <c r="K137" s="33">
        <f>SUM(K135:K136)</f>
        <v>107.78969000000001</v>
      </c>
    </row>
    <row r="139" spans="1:27" ht="45" customHeight="1" x14ac:dyDescent="0.25">
      <c r="A139" s="25"/>
      <c r="B139" s="25" t="s">
        <v>203</v>
      </c>
      <c r="C139" s="26" t="s">
        <v>204</v>
      </c>
      <c r="D139" s="6" t="s">
        <v>205</v>
      </c>
      <c r="E139" s="5"/>
      <c r="F139" s="5"/>
      <c r="G139" s="26"/>
      <c r="H139" s="28" t="s">
        <v>98</v>
      </c>
      <c r="I139" s="4">
        <v>1</v>
      </c>
      <c r="J139" s="5"/>
      <c r="K139" s="29">
        <f>ROUND(K152,2)</f>
        <v>13.27</v>
      </c>
      <c r="L139" s="27" t="s">
        <v>206</v>
      </c>
      <c r="M139" s="26"/>
      <c r="N139" s="26"/>
      <c r="O139" s="26"/>
      <c r="P139" s="26"/>
      <c r="Q139" s="26"/>
      <c r="R139" s="26"/>
      <c r="S139" s="26"/>
      <c r="T139" s="26"/>
      <c r="U139" s="26"/>
      <c r="V139" s="26"/>
      <c r="W139" s="26"/>
      <c r="X139" s="26"/>
      <c r="Y139" s="26"/>
      <c r="Z139" s="26"/>
      <c r="AA139" s="26"/>
    </row>
    <row r="140" spans="1:27" x14ac:dyDescent="0.25">
      <c r="B140" s="21" t="s">
        <v>100</v>
      </c>
    </row>
    <row r="141" spans="1:27" x14ac:dyDescent="0.25">
      <c r="B141" t="s">
        <v>207</v>
      </c>
      <c r="C141" t="s">
        <v>87</v>
      </c>
      <c r="D141" t="s">
        <v>138</v>
      </c>
      <c r="E141" s="30">
        <v>3.3000000000000002E-2</v>
      </c>
      <c r="F141" t="s">
        <v>103</v>
      </c>
      <c r="G141" t="s">
        <v>104</v>
      </c>
      <c r="H141" s="31">
        <v>27.76</v>
      </c>
      <c r="I141" t="s">
        <v>105</v>
      </c>
      <c r="J141" s="31">
        <f>ROUND(E141/I139* H141,5)</f>
        <v>0.91608000000000001</v>
      </c>
    </row>
    <row r="142" spans="1:27" x14ac:dyDescent="0.25">
      <c r="B142" t="s">
        <v>208</v>
      </c>
      <c r="C142" t="s">
        <v>87</v>
      </c>
      <c r="D142" t="s">
        <v>209</v>
      </c>
      <c r="E142" s="30">
        <v>3.3000000000000002E-2</v>
      </c>
      <c r="F142" t="s">
        <v>103</v>
      </c>
      <c r="G142" t="s">
        <v>104</v>
      </c>
      <c r="H142" s="31">
        <v>24.65</v>
      </c>
      <c r="I142" t="s">
        <v>105</v>
      </c>
      <c r="J142" s="31">
        <f>ROUND(E142/I139* H142,5)</f>
        <v>0.81345000000000001</v>
      </c>
    </row>
    <row r="143" spans="1:27" x14ac:dyDescent="0.25">
      <c r="D143" s="32" t="s">
        <v>106</v>
      </c>
      <c r="K143" s="31">
        <f>SUM(J141:J142)</f>
        <v>1.72953</v>
      </c>
    </row>
    <row r="144" spans="1:27" x14ac:dyDescent="0.25">
      <c r="B144" s="21" t="s">
        <v>111</v>
      </c>
    </row>
    <row r="145" spans="1:27" x14ac:dyDescent="0.25">
      <c r="B145" t="s">
        <v>210</v>
      </c>
      <c r="C145" t="s">
        <v>204</v>
      </c>
      <c r="D145" t="s">
        <v>211</v>
      </c>
      <c r="E145" s="30">
        <v>1.2</v>
      </c>
      <c r="G145" t="s">
        <v>104</v>
      </c>
      <c r="H145" s="31">
        <v>9.25</v>
      </c>
      <c r="I145" t="s">
        <v>105</v>
      </c>
      <c r="J145" s="31">
        <f>ROUND(E145* H145,5)</f>
        <v>11.1</v>
      </c>
    </row>
    <row r="146" spans="1:27" x14ac:dyDescent="0.25">
      <c r="B146" t="s">
        <v>212</v>
      </c>
      <c r="C146" t="s">
        <v>132</v>
      </c>
      <c r="D146" t="s">
        <v>213</v>
      </c>
      <c r="E146" s="30">
        <v>2.0400000000000001E-2</v>
      </c>
      <c r="G146" t="s">
        <v>104</v>
      </c>
      <c r="H146" s="31">
        <v>1.22</v>
      </c>
      <c r="I146" t="s">
        <v>105</v>
      </c>
      <c r="J146" s="31">
        <f>ROUND(E146* H146,5)</f>
        <v>2.4889999999999999E-2</v>
      </c>
    </row>
    <row r="147" spans="1:27" x14ac:dyDescent="0.25">
      <c r="D147" s="32" t="s">
        <v>117</v>
      </c>
      <c r="K147" s="31">
        <f>SUM(J145:J146)</f>
        <v>11.124889999999999</v>
      </c>
    </row>
    <row r="149" spans="1:27" x14ac:dyDescent="0.25">
      <c r="D149" s="32" t="s">
        <v>119</v>
      </c>
      <c r="H149">
        <v>1.5</v>
      </c>
      <c r="I149" t="s">
        <v>120</v>
      </c>
      <c r="J149">
        <f>ROUND(H149/100*K143,5)</f>
        <v>2.5940000000000001E-2</v>
      </c>
    </row>
    <row r="150" spans="1:27" x14ac:dyDescent="0.25">
      <c r="D150" s="32" t="s">
        <v>118</v>
      </c>
      <c r="K150" s="33">
        <f>SUM(J140:J149)</f>
        <v>12.88036</v>
      </c>
    </row>
    <row r="151" spans="1:27" x14ac:dyDescent="0.25">
      <c r="D151" s="32" t="s">
        <v>202</v>
      </c>
      <c r="H151">
        <v>3</v>
      </c>
      <c r="I151" t="s">
        <v>120</v>
      </c>
      <c r="K151" s="31">
        <f>ROUND(H151/100*K150,5)</f>
        <v>0.38640999999999998</v>
      </c>
    </row>
    <row r="152" spans="1:27" x14ac:dyDescent="0.25">
      <c r="D152" s="32" t="s">
        <v>121</v>
      </c>
      <c r="K152" s="33">
        <f>SUM(K150:K151)</f>
        <v>13.266769999999999</v>
      </c>
    </row>
    <row r="154" spans="1:27" ht="45" customHeight="1" x14ac:dyDescent="0.25">
      <c r="A154" s="25"/>
      <c r="B154" s="25" t="s">
        <v>214</v>
      </c>
      <c r="C154" s="26" t="s">
        <v>17</v>
      </c>
      <c r="D154" s="6" t="s">
        <v>215</v>
      </c>
      <c r="E154" s="5"/>
      <c r="F154" s="5"/>
      <c r="G154" s="26"/>
      <c r="H154" s="28" t="s">
        <v>98</v>
      </c>
      <c r="I154" s="4">
        <v>1</v>
      </c>
      <c r="J154" s="5"/>
      <c r="K154" s="29">
        <f>ROUND(K166,2)</f>
        <v>2.88</v>
      </c>
      <c r="L154" s="27" t="s">
        <v>216</v>
      </c>
      <c r="M154" s="26"/>
      <c r="N154" s="26"/>
      <c r="O154" s="26"/>
      <c r="P154" s="26"/>
      <c r="Q154" s="26"/>
      <c r="R154" s="26"/>
      <c r="S154" s="26"/>
      <c r="T154" s="26"/>
      <c r="U154" s="26"/>
      <c r="V154" s="26"/>
      <c r="W154" s="26"/>
      <c r="X154" s="26"/>
      <c r="Y154" s="26"/>
      <c r="Z154" s="26"/>
      <c r="AA154" s="26"/>
    </row>
    <row r="155" spans="1:27" x14ac:dyDescent="0.25">
      <c r="B155" s="21" t="s">
        <v>100</v>
      </c>
    </row>
    <row r="156" spans="1:27" x14ac:dyDescent="0.25">
      <c r="B156" t="s">
        <v>196</v>
      </c>
      <c r="C156" t="s">
        <v>87</v>
      </c>
      <c r="D156" t="s">
        <v>197</v>
      </c>
      <c r="E156" s="30">
        <v>2.2000000000000001E-3</v>
      </c>
      <c r="F156" t="s">
        <v>103</v>
      </c>
      <c r="G156" t="s">
        <v>104</v>
      </c>
      <c r="H156" s="31">
        <v>23.17</v>
      </c>
      <c r="I156" t="s">
        <v>105</v>
      </c>
      <c r="J156" s="31">
        <f>ROUND(E156/I154* H156,5)</f>
        <v>5.0970000000000001E-2</v>
      </c>
    </row>
    <row r="157" spans="1:27" x14ac:dyDescent="0.25">
      <c r="D157" s="32" t="s">
        <v>106</v>
      </c>
      <c r="K157" s="31">
        <f>SUM(J156:J156)</f>
        <v>5.0970000000000001E-2</v>
      </c>
    </row>
    <row r="158" spans="1:27" x14ac:dyDescent="0.25">
      <c r="B158" s="21" t="s">
        <v>107</v>
      </c>
    </row>
    <row r="159" spans="1:27" x14ac:dyDescent="0.25">
      <c r="B159" t="s">
        <v>217</v>
      </c>
      <c r="C159" t="s">
        <v>87</v>
      </c>
      <c r="D159" t="s">
        <v>218</v>
      </c>
      <c r="E159" s="30">
        <v>2.18E-2</v>
      </c>
      <c r="F159" t="s">
        <v>103</v>
      </c>
      <c r="G159" t="s">
        <v>104</v>
      </c>
      <c r="H159" s="31">
        <v>64.48</v>
      </c>
      <c r="I159" t="s">
        <v>105</v>
      </c>
      <c r="J159" s="31">
        <f>ROUND(E159/I154* H159,5)</f>
        <v>1.4056599999999999</v>
      </c>
    </row>
    <row r="160" spans="1:27" x14ac:dyDescent="0.25">
      <c r="B160" t="s">
        <v>219</v>
      </c>
      <c r="C160" t="s">
        <v>87</v>
      </c>
      <c r="D160" t="s">
        <v>220</v>
      </c>
      <c r="E160" s="30">
        <v>2.63E-2</v>
      </c>
      <c r="F160" t="s">
        <v>103</v>
      </c>
      <c r="G160" t="s">
        <v>104</v>
      </c>
      <c r="H160" s="31">
        <v>50.9</v>
      </c>
      <c r="I160" t="s">
        <v>105</v>
      </c>
      <c r="J160" s="31">
        <f>ROUND(E160/I154* H160,5)</f>
        <v>1.33867</v>
      </c>
    </row>
    <row r="161" spans="1:27" x14ac:dyDescent="0.25">
      <c r="D161" s="32" t="s">
        <v>110</v>
      </c>
      <c r="K161" s="31">
        <f>SUM(J159:J160)</f>
        <v>2.7443299999999997</v>
      </c>
    </row>
    <row r="163" spans="1:27" x14ac:dyDescent="0.25">
      <c r="D163" s="32" t="s">
        <v>119</v>
      </c>
      <c r="H163">
        <v>1</v>
      </c>
      <c r="I163" t="s">
        <v>120</v>
      </c>
      <c r="J163">
        <f>ROUND(H163/100*K157,5)</f>
        <v>5.1000000000000004E-4</v>
      </c>
    </row>
    <row r="164" spans="1:27" x14ac:dyDescent="0.25">
      <c r="D164" s="32" t="s">
        <v>118</v>
      </c>
      <c r="K164" s="33">
        <f>SUM(J155:J163)</f>
        <v>2.7958099999999999</v>
      </c>
    </row>
    <row r="165" spans="1:27" x14ac:dyDescent="0.25">
      <c r="D165" s="32" t="s">
        <v>202</v>
      </c>
      <c r="H165">
        <v>3</v>
      </c>
      <c r="I165" t="s">
        <v>120</v>
      </c>
      <c r="K165" s="31">
        <f>ROUND(H165/100*K164,5)</f>
        <v>8.387E-2</v>
      </c>
    </row>
    <row r="166" spans="1:27" x14ac:dyDescent="0.25">
      <c r="D166" s="32" t="s">
        <v>121</v>
      </c>
      <c r="K166" s="33">
        <f>SUM(K164:K165)</f>
        <v>2.87968</v>
      </c>
    </row>
    <row r="168" spans="1:27" ht="45" customHeight="1" x14ac:dyDescent="0.25">
      <c r="A168" s="25"/>
      <c r="B168" s="25" t="s">
        <v>221</v>
      </c>
      <c r="C168" s="26" t="s">
        <v>17</v>
      </c>
      <c r="D168" s="6" t="s">
        <v>222</v>
      </c>
      <c r="E168" s="5"/>
      <c r="F168" s="5"/>
      <c r="G168" s="26"/>
      <c r="H168" s="28" t="s">
        <v>98</v>
      </c>
      <c r="I168" s="4">
        <v>1</v>
      </c>
      <c r="J168" s="5"/>
      <c r="K168" s="29">
        <f>ROUND(K174,2)</f>
        <v>25.75</v>
      </c>
      <c r="L168" s="27" t="s">
        <v>223</v>
      </c>
      <c r="M168" s="26"/>
      <c r="N168" s="26"/>
      <c r="O168" s="26"/>
      <c r="P168" s="26"/>
      <c r="Q168" s="26"/>
      <c r="R168" s="26"/>
      <c r="S168" s="26"/>
      <c r="T168" s="26"/>
      <c r="U168" s="26"/>
      <c r="V168" s="26"/>
      <c r="W168" s="26"/>
      <c r="X168" s="26"/>
      <c r="Y168" s="26"/>
      <c r="Z168" s="26"/>
      <c r="AA168" s="26"/>
    </row>
    <row r="169" spans="1:27" x14ac:dyDescent="0.25">
      <c r="B169" s="21" t="s">
        <v>107</v>
      </c>
    </row>
    <row r="170" spans="1:27" x14ac:dyDescent="0.25">
      <c r="B170" t="s">
        <v>224</v>
      </c>
      <c r="C170" t="s">
        <v>87</v>
      </c>
      <c r="D170" t="s">
        <v>225</v>
      </c>
      <c r="E170" s="30">
        <v>0.9</v>
      </c>
      <c r="F170" t="s">
        <v>103</v>
      </c>
      <c r="G170" t="s">
        <v>104</v>
      </c>
      <c r="H170" s="31">
        <v>27.78</v>
      </c>
      <c r="I170" t="s">
        <v>105</v>
      </c>
      <c r="J170" s="31">
        <f>ROUND(E170/I168* H170,5)</f>
        <v>25.001999999999999</v>
      </c>
    </row>
    <row r="171" spans="1:27" x14ac:dyDescent="0.25">
      <c r="D171" s="32" t="s">
        <v>110</v>
      </c>
      <c r="K171" s="31">
        <f>SUM(J170:J170)</f>
        <v>25.001999999999999</v>
      </c>
    </row>
    <row r="172" spans="1:27" x14ac:dyDescent="0.25">
      <c r="D172" s="32" t="s">
        <v>118</v>
      </c>
      <c r="K172" s="33">
        <f>SUM(J169:J171)</f>
        <v>25.001999999999999</v>
      </c>
    </row>
    <row r="173" spans="1:27" x14ac:dyDescent="0.25">
      <c r="D173" s="32" t="s">
        <v>202</v>
      </c>
      <c r="H173">
        <v>3</v>
      </c>
      <c r="I173" t="s">
        <v>120</v>
      </c>
      <c r="K173" s="31">
        <f>ROUND(H173/100*K172,5)</f>
        <v>0.75005999999999995</v>
      </c>
    </row>
    <row r="174" spans="1:27" x14ac:dyDescent="0.25">
      <c r="D174" s="32" t="s">
        <v>121</v>
      </c>
      <c r="K174" s="33">
        <f>SUM(K172:K173)</f>
        <v>25.75206</v>
      </c>
    </row>
    <row r="176" spans="1:27" ht="45" customHeight="1" x14ac:dyDescent="0.25">
      <c r="A176" s="25"/>
      <c r="B176" s="25" t="s">
        <v>226</v>
      </c>
      <c r="C176" s="26" t="s">
        <v>17</v>
      </c>
      <c r="D176" s="6" t="s">
        <v>227</v>
      </c>
      <c r="E176" s="5"/>
      <c r="F176" s="5"/>
      <c r="G176" s="26"/>
      <c r="H176" s="28" t="s">
        <v>98</v>
      </c>
      <c r="I176" s="4">
        <v>1</v>
      </c>
      <c r="J176" s="5"/>
      <c r="K176" s="29">
        <f>ROUND(K183,2)</f>
        <v>22.04</v>
      </c>
      <c r="L176" s="27" t="s">
        <v>228</v>
      </c>
      <c r="M176" s="26"/>
      <c r="N176" s="26"/>
      <c r="O176" s="26"/>
      <c r="P176" s="26"/>
      <c r="Q176" s="26"/>
      <c r="R176" s="26"/>
      <c r="S176" s="26"/>
      <c r="T176" s="26"/>
      <c r="U176" s="26"/>
      <c r="V176" s="26"/>
      <c r="W176" s="26"/>
      <c r="X176" s="26"/>
      <c r="Y176" s="26"/>
      <c r="Z176" s="26"/>
      <c r="AA176" s="26"/>
    </row>
    <row r="177" spans="1:27" x14ac:dyDescent="0.25">
      <c r="B177" s="21" t="s">
        <v>107</v>
      </c>
    </row>
    <row r="178" spans="1:27" x14ac:dyDescent="0.25">
      <c r="B178" t="s">
        <v>229</v>
      </c>
      <c r="C178" t="s">
        <v>17</v>
      </c>
      <c r="D178" t="s">
        <v>230</v>
      </c>
      <c r="E178" s="30">
        <v>1</v>
      </c>
      <c r="F178" t="s">
        <v>103</v>
      </c>
      <c r="G178" t="s">
        <v>104</v>
      </c>
      <c r="H178" s="31">
        <v>20.59</v>
      </c>
      <c r="I178" t="s">
        <v>105</v>
      </c>
      <c r="J178" s="31">
        <f>ROUND(E178/I176* H178,5)</f>
        <v>20.59</v>
      </c>
    </row>
    <row r="179" spans="1:27" x14ac:dyDescent="0.25">
      <c r="B179" t="s">
        <v>231</v>
      </c>
      <c r="C179" t="s">
        <v>87</v>
      </c>
      <c r="D179" t="s">
        <v>232</v>
      </c>
      <c r="E179" s="30">
        <v>0.01</v>
      </c>
      <c r="F179" t="s">
        <v>103</v>
      </c>
      <c r="G179" t="s">
        <v>104</v>
      </c>
      <c r="H179" s="31">
        <v>80.959999999999994</v>
      </c>
      <c r="I179" t="s">
        <v>105</v>
      </c>
      <c r="J179" s="31">
        <f>ROUND(E179/I176* H179,5)</f>
        <v>0.80959999999999999</v>
      </c>
    </row>
    <row r="180" spans="1:27" x14ac:dyDescent="0.25">
      <c r="D180" s="32" t="s">
        <v>110</v>
      </c>
      <c r="K180" s="31">
        <f>SUM(J178:J179)</f>
        <v>21.3996</v>
      </c>
    </row>
    <row r="181" spans="1:27" x14ac:dyDescent="0.25">
      <c r="D181" s="32" t="s">
        <v>118</v>
      </c>
      <c r="K181" s="33">
        <f>SUM(J177:J180)</f>
        <v>21.3996</v>
      </c>
    </row>
    <row r="182" spans="1:27" x14ac:dyDescent="0.25">
      <c r="D182" s="32" t="s">
        <v>202</v>
      </c>
      <c r="H182">
        <v>3</v>
      </c>
      <c r="I182" t="s">
        <v>120</v>
      </c>
      <c r="K182" s="31">
        <f>ROUND(H182/100*K181,5)</f>
        <v>0.64198999999999995</v>
      </c>
    </row>
    <row r="183" spans="1:27" x14ac:dyDescent="0.25">
      <c r="D183" s="32" t="s">
        <v>121</v>
      </c>
      <c r="K183" s="33">
        <f>SUM(K181:K182)</f>
        <v>22.041589999999999</v>
      </c>
    </row>
    <row r="185" spans="1:27" ht="45" customHeight="1" x14ac:dyDescent="0.25">
      <c r="A185" s="25"/>
      <c r="B185" s="25" t="s">
        <v>233</v>
      </c>
      <c r="C185" s="26" t="s">
        <v>17</v>
      </c>
      <c r="D185" s="6" t="s">
        <v>234</v>
      </c>
      <c r="E185" s="5"/>
      <c r="F185" s="5"/>
      <c r="G185" s="26"/>
      <c r="H185" s="28" t="s">
        <v>98</v>
      </c>
      <c r="I185" s="4">
        <v>1</v>
      </c>
      <c r="J185" s="5"/>
      <c r="K185" s="29">
        <f>ROUND(K202,2)</f>
        <v>90.1</v>
      </c>
      <c r="L185" s="27" t="s">
        <v>235</v>
      </c>
      <c r="M185" s="26"/>
      <c r="N185" s="26"/>
      <c r="O185" s="26"/>
      <c r="P185" s="26"/>
      <c r="Q185" s="26"/>
      <c r="R185" s="26"/>
      <c r="S185" s="26"/>
      <c r="T185" s="26"/>
      <c r="U185" s="26"/>
      <c r="V185" s="26"/>
      <c r="W185" s="26"/>
      <c r="X185" s="26"/>
      <c r="Y185" s="26"/>
      <c r="Z185" s="26"/>
      <c r="AA185" s="26"/>
    </row>
    <row r="186" spans="1:27" x14ac:dyDescent="0.25">
      <c r="B186" s="21" t="s">
        <v>100</v>
      </c>
    </row>
    <row r="187" spans="1:27" x14ac:dyDescent="0.25">
      <c r="B187" t="s">
        <v>196</v>
      </c>
      <c r="C187" t="s">
        <v>87</v>
      </c>
      <c r="D187" t="s">
        <v>197</v>
      </c>
      <c r="E187" s="30">
        <v>0.48</v>
      </c>
      <c r="F187" t="s">
        <v>103</v>
      </c>
      <c r="G187" t="s">
        <v>104</v>
      </c>
      <c r="H187" s="31">
        <v>23.17</v>
      </c>
      <c r="I187" t="s">
        <v>105</v>
      </c>
      <c r="J187" s="31">
        <f>ROUND(E187/I185* H187,5)</f>
        <v>11.121600000000001</v>
      </c>
    </row>
    <row r="188" spans="1:27" x14ac:dyDescent="0.25">
      <c r="B188" t="s">
        <v>146</v>
      </c>
      <c r="C188" t="s">
        <v>87</v>
      </c>
      <c r="D188" t="s">
        <v>102</v>
      </c>
      <c r="E188" s="30">
        <v>0.16</v>
      </c>
      <c r="F188" t="s">
        <v>103</v>
      </c>
      <c r="G188" t="s">
        <v>104</v>
      </c>
      <c r="H188" s="31">
        <v>23.96</v>
      </c>
      <c r="I188" t="s">
        <v>105</v>
      </c>
      <c r="J188" s="31">
        <f>ROUND(E188/I185* H188,5)</f>
        <v>3.8336000000000001</v>
      </c>
    </row>
    <row r="189" spans="1:27" x14ac:dyDescent="0.25">
      <c r="B189" t="s">
        <v>236</v>
      </c>
      <c r="C189" t="s">
        <v>87</v>
      </c>
      <c r="D189" t="s">
        <v>237</v>
      </c>
      <c r="E189" s="30">
        <v>0.16</v>
      </c>
      <c r="F189" t="s">
        <v>103</v>
      </c>
      <c r="G189" t="s">
        <v>104</v>
      </c>
      <c r="H189" s="31">
        <v>27.76</v>
      </c>
      <c r="I189" t="s">
        <v>105</v>
      </c>
      <c r="J189" s="31">
        <f>ROUND(E189/I185* H189,5)</f>
        <v>4.4416000000000002</v>
      </c>
    </row>
    <row r="190" spans="1:27" x14ac:dyDescent="0.25">
      <c r="D190" s="32" t="s">
        <v>106</v>
      </c>
      <c r="K190" s="31">
        <f>SUM(J187:J189)</f>
        <v>19.396800000000002</v>
      </c>
    </row>
    <row r="191" spans="1:27" x14ac:dyDescent="0.25">
      <c r="B191" s="21" t="s">
        <v>107</v>
      </c>
    </row>
    <row r="192" spans="1:27" x14ac:dyDescent="0.25">
      <c r="B192" t="s">
        <v>238</v>
      </c>
      <c r="C192" t="s">
        <v>87</v>
      </c>
      <c r="D192" t="s">
        <v>239</v>
      </c>
      <c r="E192" s="30">
        <v>0.16</v>
      </c>
      <c r="F192" t="s">
        <v>103</v>
      </c>
      <c r="G192" t="s">
        <v>104</v>
      </c>
      <c r="H192" s="31">
        <v>5.1100000000000003</v>
      </c>
      <c r="I192" t="s">
        <v>105</v>
      </c>
      <c r="J192" s="31">
        <f>ROUND(E192/I185* H192,5)</f>
        <v>0.81759999999999999</v>
      </c>
    </row>
    <row r="193" spans="1:27" x14ac:dyDescent="0.25">
      <c r="B193" t="s">
        <v>224</v>
      </c>
      <c r="C193" t="s">
        <v>87</v>
      </c>
      <c r="D193" t="s">
        <v>225</v>
      </c>
      <c r="E193" s="30">
        <v>0.16</v>
      </c>
      <c r="F193" t="s">
        <v>103</v>
      </c>
      <c r="G193" t="s">
        <v>104</v>
      </c>
      <c r="H193" s="31">
        <v>27.78</v>
      </c>
      <c r="I193" t="s">
        <v>105</v>
      </c>
      <c r="J193" s="31">
        <f>ROUND(E193/I185* H193,5)</f>
        <v>4.4447999999999999</v>
      </c>
    </row>
    <row r="194" spans="1:27" x14ac:dyDescent="0.25">
      <c r="D194" s="32" t="s">
        <v>110</v>
      </c>
      <c r="K194" s="31">
        <f>SUM(J192:J193)</f>
        <v>5.2623999999999995</v>
      </c>
    </row>
    <row r="195" spans="1:27" x14ac:dyDescent="0.25">
      <c r="B195" s="21" t="s">
        <v>111</v>
      </c>
    </row>
    <row r="196" spans="1:27" x14ac:dyDescent="0.25">
      <c r="B196" t="s">
        <v>240</v>
      </c>
      <c r="C196" t="s">
        <v>17</v>
      </c>
      <c r="D196" t="s">
        <v>241</v>
      </c>
      <c r="E196" s="30">
        <v>1.05</v>
      </c>
      <c r="G196" t="s">
        <v>104</v>
      </c>
      <c r="H196" s="31">
        <v>59.55</v>
      </c>
      <c r="I196" t="s">
        <v>105</v>
      </c>
      <c r="J196" s="31">
        <f>ROUND(E196* H196,5)</f>
        <v>62.527500000000003</v>
      </c>
    </row>
    <row r="197" spans="1:27" x14ac:dyDescent="0.25">
      <c r="D197" s="32" t="s">
        <v>117</v>
      </c>
      <c r="K197" s="31">
        <f>SUM(J196:J196)</f>
        <v>62.527500000000003</v>
      </c>
    </row>
    <row r="199" spans="1:27" x14ac:dyDescent="0.25">
      <c r="D199" s="32" t="s">
        <v>119</v>
      </c>
      <c r="H199">
        <v>1.5</v>
      </c>
      <c r="I199" t="s">
        <v>120</v>
      </c>
      <c r="J199">
        <f>ROUND(H199/100*K190,5)</f>
        <v>0.29094999999999999</v>
      </c>
    </row>
    <row r="200" spans="1:27" x14ac:dyDescent="0.25">
      <c r="D200" s="32" t="s">
        <v>118</v>
      </c>
      <c r="K200" s="33">
        <f>SUM(J186:J199)</f>
        <v>87.477649999999997</v>
      </c>
    </row>
    <row r="201" spans="1:27" x14ac:dyDescent="0.25">
      <c r="D201" s="32" t="s">
        <v>202</v>
      </c>
      <c r="H201">
        <v>3</v>
      </c>
      <c r="I201" t="s">
        <v>120</v>
      </c>
      <c r="K201" s="31">
        <f>ROUND(H201/100*K200,5)</f>
        <v>2.6243300000000001</v>
      </c>
    </row>
    <row r="202" spans="1:27" x14ac:dyDescent="0.25">
      <c r="D202" s="32" t="s">
        <v>121</v>
      </c>
      <c r="K202" s="33">
        <f>SUM(K200:K201)</f>
        <v>90.101979999999998</v>
      </c>
    </row>
    <row r="204" spans="1:27" ht="45" customHeight="1" x14ac:dyDescent="0.25">
      <c r="A204" s="25"/>
      <c r="B204" s="25" t="s">
        <v>242</v>
      </c>
      <c r="C204" s="26" t="s">
        <v>22</v>
      </c>
      <c r="D204" s="6" t="s">
        <v>243</v>
      </c>
      <c r="E204" s="5"/>
      <c r="F204" s="5"/>
      <c r="G204" s="26"/>
      <c r="H204" s="28" t="s">
        <v>98</v>
      </c>
      <c r="I204" s="4">
        <v>1</v>
      </c>
      <c r="J204" s="5"/>
      <c r="K204" s="29">
        <v>2.63</v>
      </c>
      <c r="L204" s="27" t="s">
        <v>244</v>
      </c>
      <c r="M204" s="26"/>
      <c r="N204" s="26"/>
      <c r="O204" s="26"/>
      <c r="P204" s="26"/>
      <c r="Q204" s="26"/>
      <c r="R204" s="26"/>
      <c r="S204" s="26"/>
      <c r="T204" s="26"/>
      <c r="U204" s="26"/>
      <c r="V204" s="26"/>
      <c r="W204" s="26"/>
      <c r="X204" s="26"/>
      <c r="Y204" s="26"/>
      <c r="Z204" s="26"/>
      <c r="AA204" s="26"/>
    </row>
    <row r="205" spans="1:27" ht="45" customHeight="1" x14ac:dyDescent="0.25">
      <c r="A205" s="25"/>
      <c r="B205" s="25" t="s">
        <v>245</v>
      </c>
      <c r="C205" s="26" t="s">
        <v>246</v>
      </c>
      <c r="D205" s="6" t="s">
        <v>247</v>
      </c>
      <c r="E205" s="5"/>
      <c r="F205" s="5"/>
      <c r="G205" s="26"/>
      <c r="H205" s="28" t="s">
        <v>98</v>
      </c>
      <c r="I205" s="4">
        <v>1</v>
      </c>
      <c r="J205" s="5"/>
      <c r="K205" s="29">
        <v>2655.29</v>
      </c>
      <c r="L205" s="27" t="s">
        <v>248</v>
      </c>
      <c r="M205" s="26"/>
      <c r="N205" s="26"/>
      <c r="O205" s="26"/>
      <c r="P205" s="26"/>
      <c r="Q205" s="26"/>
      <c r="R205" s="26"/>
      <c r="S205" s="26"/>
      <c r="T205" s="26"/>
      <c r="U205" s="26"/>
      <c r="V205" s="26"/>
      <c r="W205" s="26"/>
      <c r="X205" s="26"/>
      <c r="Y205" s="26"/>
      <c r="Z205" s="26"/>
      <c r="AA205" s="26"/>
    </row>
    <row r="206" spans="1:27" ht="45" customHeight="1" x14ac:dyDescent="0.25">
      <c r="A206" s="25"/>
      <c r="B206" s="25" t="s">
        <v>249</v>
      </c>
      <c r="C206" s="26" t="s">
        <v>14</v>
      </c>
      <c r="D206" s="6" t="s">
        <v>250</v>
      </c>
      <c r="E206" s="5"/>
      <c r="F206" s="5"/>
      <c r="G206" s="26"/>
      <c r="H206" s="28" t="s">
        <v>98</v>
      </c>
      <c r="I206" s="4">
        <v>1</v>
      </c>
      <c r="J206" s="5"/>
      <c r="K206" s="29">
        <f>ROUND(K214,2)</f>
        <v>12.11</v>
      </c>
      <c r="L206" s="27" t="s">
        <v>251</v>
      </c>
      <c r="M206" s="26"/>
      <c r="N206" s="26"/>
      <c r="O206" s="26"/>
      <c r="P206" s="26"/>
      <c r="Q206" s="26"/>
      <c r="R206" s="26"/>
      <c r="S206" s="26"/>
      <c r="T206" s="26"/>
      <c r="U206" s="26"/>
      <c r="V206" s="26"/>
      <c r="W206" s="26"/>
      <c r="X206" s="26"/>
      <c r="Y206" s="26"/>
      <c r="Z206" s="26"/>
      <c r="AA206" s="26"/>
    </row>
    <row r="207" spans="1:27" x14ac:dyDescent="0.25">
      <c r="B207" s="21" t="s">
        <v>100</v>
      </c>
    </row>
    <row r="208" spans="1:27" x14ac:dyDescent="0.25">
      <c r="B208" t="s">
        <v>252</v>
      </c>
      <c r="C208" t="s">
        <v>87</v>
      </c>
      <c r="D208" t="s">
        <v>197</v>
      </c>
      <c r="E208" s="30">
        <v>0.5</v>
      </c>
      <c r="F208" t="s">
        <v>103</v>
      </c>
      <c r="G208" t="s">
        <v>104</v>
      </c>
      <c r="H208" s="31">
        <v>23.17</v>
      </c>
      <c r="I208" t="s">
        <v>105</v>
      </c>
      <c r="J208" s="31">
        <f>ROUND(E208/I206* H208,5)</f>
        <v>11.585000000000001</v>
      </c>
    </row>
    <row r="209" spans="1:27" x14ac:dyDescent="0.25">
      <c r="D209" s="32" t="s">
        <v>106</v>
      </c>
      <c r="K209" s="31">
        <f>SUM(J208:J208)</f>
        <v>11.585000000000001</v>
      </c>
    </row>
    <row r="211" spans="1:27" x14ac:dyDescent="0.25">
      <c r="D211" s="32" t="s">
        <v>119</v>
      </c>
      <c r="H211">
        <v>1.5</v>
      </c>
      <c r="I211" t="s">
        <v>120</v>
      </c>
      <c r="J211">
        <f>ROUND(H211/100*K209,5)</f>
        <v>0.17377999999999999</v>
      </c>
    </row>
    <row r="212" spans="1:27" x14ac:dyDescent="0.25">
      <c r="D212" s="32" t="s">
        <v>118</v>
      </c>
      <c r="K212" s="33">
        <f>SUM(J207:J211)</f>
        <v>11.758780000000002</v>
      </c>
    </row>
    <row r="213" spans="1:27" x14ac:dyDescent="0.25">
      <c r="D213" s="32" t="s">
        <v>202</v>
      </c>
      <c r="H213">
        <v>3</v>
      </c>
      <c r="I213" t="s">
        <v>120</v>
      </c>
      <c r="K213" s="31">
        <f>ROUND(H213/100*K212,5)</f>
        <v>0.35276000000000002</v>
      </c>
    </row>
    <row r="214" spans="1:27" x14ac:dyDescent="0.25">
      <c r="D214" s="32" t="s">
        <v>121</v>
      </c>
      <c r="K214" s="33">
        <f>SUM(K212:K213)</f>
        <v>12.111540000000002</v>
      </c>
    </row>
    <row r="216" spans="1:27" ht="45" customHeight="1" x14ac:dyDescent="0.25">
      <c r="A216" s="25"/>
      <c r="B216" s="25" t="s">
        <v>253</v>
      </c>
      <c r="C216" s="26" t="s">
        <v>204</v>
      </c>
      <c r="D216" s="6" t="s">
        <v>254</v>
      </c>
      <c r="E216" s="5"/>
      <c r="F216" s="5"/>
      <c r="G216" s="26"/>
      <c r="H216" s="28" t="s">
        <v>98</v>
      </c>
      <c r="I216" s="4">
        <v>1</v>
      </c>
      <c r="J216" s="5"/>
      <c r="K216" s="29">
        <f>ROUND(K228,2)</f>
        <v>13.87</v>
      </c>
      <c r="L216" s="27" t="s">
        <v>255</v>
      </c>
      <c r="M216" s="26"/>
      <c r="N216" s="26"/>
      <c r="O216" s="26"/>
      <c r="P216" s="26"/>
      <c r="Q216" s="26"/>
      <c r="R216" s="26"/>
      <c r="S216" s="26"/>
      <c r="T216" s="26"/>
      <c r="U216" s="26"/>
      <c r="V216" s="26"/>
      <c r="W216" s="26"/>
      <c r="X216" s="26"/>
      <c r="Y216" s="26"/>
      <c r="Z216" s="26"/>
      <c r="AA216" s="26"/>
    </row>
    <row r="217" spans="1:27" x14ac:dyDescent="0.25">
      <c r="B217" s="21" t="s">
        <v>100</v>
      </c>
    </row>
    <row r="218" spans="1:27" x14ac:dyDescent="0.25">
      <c r="B218" t="s">
        <v>101</v>
      </c>
      <c r="C218" t="s">
        <v>87</v>
      </c>
      <c r="D218" t="s">
        <v>102</v>
      </c>
      <c r="E218" s="30">
        <v>0.38</v>
      </c>
      <c r="F218" t="s">
        <v>103</v>
      </c>
      <c r="G218" t="s">
        <v>104</v>
      </c>
      <c r="H218" s="31">
        <v>23.47</v>
      </c>
      <c r="I218" t="s">
        <v>105</v>
      </c>
      <c r="J218" s="31">
        <f>ROUND(E218/I216* H218,5)</f>
        <v>8.9185999999999996</v>
      </c>
    </row>
    <row r="219" spans="1:27" x14ac:dyDescent="0.25">
      <c r="D219" s="32" t="s">
        <v>106</v>
      </c>
      <c r="K219" s="31">
        <f>SUM(J218:J218)</f>
        <v>8.9185999999999996</v>
      </c>
    </row>
    <row r="220" spans="1:27" x14ac:dyDescent="0.25">
      <c r="B220" s="21" t="s">
        <v>107</v>
      </c>
    </row>
    <row r="221" spans="1:27" x14ac:dyDescent="0.25">
      <c r="B221" t="s">
        <v>256</v>
      </c>
      <c r="C221" t="s">
        <v>87</v>
      </c>
      <c r="D221" t="s">
        <v>220</v>
      </c>
      <c r="E221" s="30">
        <v>2.8000000000000001E-2</v>
      </c>
      <c r="F221" t="s">
        <v>103</v>
      </c>
      <c r="G221" t="s">
        <v>104</v>
      </c>
      <c r="H221" s="31">
        <v>51.15</v>
      </c>
      <c r="I221" t="s">
        <v>105</v>
      </c>
      <c r="J221" s="31">
        <f>ROUND(E221/I216* H221,5)</f>
        <v>1.4321999999999999</v>
      </c>
    </row>
    <row r="222" spans="1:27" x14ac:dyDescent="0.25">
      <c r="B222" t="s">
        <v>257</v>
      </c>
      <c r="C222" t="s">
        <v>87</v>
      </c>
      <c r="D222" t="s">
        <v>258</v>
      </c>
      <c r="E222" s="30">
        <v>0.19</v>
      </c>
      <c r="F222" t="s">
        <v>103</v>
      </c>
      <c r="G222" t="s">
        <v>104</v>
      </c>
      <c r="H222" s="31">
        <v>15.71</v>
      </c>
      <c r="I222" t="s">
        <v>105</v>
      </c>
      <c r="J222" s="31">
        <f>ROUND(E222/I216* H222,5)</f>
        <v>2.9849000000000001</v>
      </c>
    </row>
    <row r="223" spans="1:27" x14ac:dyDescent="0.25">
      <c r="D223" s="32" t="s">
        <v>110</v>
      </c>
      <c r="K223" s="31">
        <f>SUM(J221:J222)</f>
        <v>4.4170999999999996</v>
      </c>
    </row>
    <row r="225" spans="1:27" x14ac:dyDescent="0.25">
      <c r="D225" s="32" t="s">
        <v>119</v>
      </c>
      <c r="H225">
        <v>1.5</v>
      </c>
      <c r="I225" t="s">
        <v>120</v>
      </c>
      <c r="J225">
        <f>ROUND(H225/100*K219,5)</f>
        <v>0.13378000000000001</v>
      </c>
    </row>
    <row r="226" spans="1:27" x14ac:dyDescent="0.25">
      <c r="D226" s="32" t="s">
        <v>118</v>
      </c>
      <c r="K226" s="33">
        <f>SUM(J217:J225)</f>
        <v>13.469479999999999</v>
      </c>
    </row>
    <row r="227" spans="1:27" x14ac:dyDescent="0.25">
      <c r="D227" s="32" t="s">
        <v>202</v>
      </c>
      <c r="H227">
        <v>3</v>
      </c>
      <c r="I227" t="s">
        <v>120</v>
      </c>
      <c r="K227" s="31">
        <f>ROUND(H227/100*K226,5)</f>
        <v>0.40407999999999999</v>
      </c>
    </row>
    <row r="228" spans="1:27" x14ac:dyDescent="0.25">
      <c r="D228" s="32" t="s">
        <v>121</v>
      </c>
      <c r="K228" s="33">
        <f>SUM(K226:K227)</f>
        <v>13.873559999999999</v>
      </c>
    </row>
    <row r="230" spans="1:27" ht="45" customHeight="1" x14ac:dyDescent="0.25">
      <c r="A230" s="25"/>
      <c r="B230" s="25" t="s">
        <v>259</v>
      </c>
      <c r="C230" s="26" t="s">
        <v>204</v>
      </c>
      <c r="D230" s="6" t="s">
        <v>260</v>
      </c>
      <c r="E230" s="5"/>
      <c r="F230" s="5"/>
      <c r="G230" s="26"/>
      <c r="H230" s="28" t="s">
        <v>98</v>
      </c>
      <c r="I230" s="4">
        <v>1</v>
      </c>
      <c r="J230" s="5"/>
      <c r="K230" s="29">
        <f>ROUND(K242,2)</f>
        <v>16.96</v>
      </c>
      <c r="L230" s="27" t="s">
        <v>261</v>
      </c>
      <c r="M230" s="26"/>
      <c r="N230" s="26"/>
      <c r="O230" s="26"/>
      <c r="P230" s="26"/>
      <c r="Q230" s="26"/>
      <c r="R230" s="26"/>
      <c r="S230" s="26"/>
      <c r="T230" s="26"/>
      <c r="U230" s="26"/>
      <c r="V230" s="26"/>
      <c r="W230" s="26"/>
      <c r="X230" s="26"/>
      <c r="Y230" s="26"/>
      <c r="Z230" s="26"/>
      <c r="AA230" s="26"/>
    </row>
    <row r="231" spans="1:27" x14ac:dyDescent="0.25">
      <c r="B231" s="21" t="s">
        <v>100</v>
      </c>
    </row>
    <row r="232" spans="1:27" x14ac:dyDescent="0.25">
      <c r="B232" t="s">
        <v>101</v>
      </c>
      <c r="C232" t="s">
        <v>87</v>
      </c>
      <c r="D232" t="s">
        <v>102</v>
      </c>
      <c r="E232" s="30">
        <v>0.42</v>
      </c>
      <c r="F232" t="s">
        <v>103</v>
      </c>
      <c r="G232" t="s">
        <v>104</v>
      </c>
      <c r="H232" s="31">
        <v>23.47</v>
      </c>
      <c r="I232" t="s">
        <v>105</v>
      </c>
      <c r="J232" s="31">
        <f>ROUND(E232/I230* H232,5)</f>
        <v>9.8574000000000002</v>
      </c>
    </row>
    <row r="233" spans="1:27" x14ac:dyDescent="0.25">
      <c r="D233" s="32" t="s">
        <v>106</v>
      </c>
      <c r="K233" s="31">
        <f>SUM(J232:J232)</f>
        <v>9.8574000000000002</v>
      </c>
    </row>
    <row r="234" spans="1:27" x14ac:dyDescent="0.25">
      <c r="B234" s="21" t="s">
        <v>107</v>
      </c>
    </row>
    <row r="235" spans="1:27" x14ac:dyDescent="0.25">
      <c r="B235" t="s">
        <v>257</v>
      </c>
      <c r="C235" t="s">
        <v>87</v>
      </c>
      <c r="D235" t="s">
        <v>258</v>
      </c>
      <c r="E235" s="30">
        <v>0.245</v>
      </c>
      <c r="F235" t="s">
        <v>103</v>
      </c>
      <c r="G235" t="s">
        <v>104</v>
      </c>
      <c r="H235" s="31">
        <v>15.71</v>
      </c>
      <c r="I235" t="s">
        <v>105</v>
      </c>
      <c r="J235" s="31">
        <f>ROUND(E235/I230* H235,5)</f>
        <v>3.8489499999999999</v>
      </c>
    </row>
    <row r="236" spans="1:27" x14ac:dyDescent="0.25">
      <c r="B236" t="s">
        <v>256</v>
      </c>
      <c r="C236" t="s">
        <v>87</v>
      </c>
      <c r="D236" t="s">
        <v>220</v>
      </c>
      <c r="E236" s="30">
        <v>5.0999999999999997E-2</v>
      </c>
      <c r="F236" t="s">
        <v>103</v>
      </c>
      <c r="G236" t="s">
        <v>104</v>
      </c>
      <c r="H236" s="31">
        <v>51.15</v>
      </c>
      <c r="I236" t="s">
        <v>105</v>
      </c>
      <c r="J236" s="31">
        <f>ROUND(E236/I230* H236,5)</f>
        <v>2.6086499999999999</v>
      </c>
    </row>
    <row r="237" spans="1:27" x14ac:dyDescent="0.25">
      <c r="D237" s="32" t="s">
        <v>110</v>
      </c>
      <c r="K237" s="31">
        <f>SUM(J235:J236)</f>
        <v>6.4575999999999993</v>
      </c>
    </row>
    <row r="239" spans="1:27" x14ac:dyDescent="0.25">
      <c r="D239" s="32" t="s">
        <v>119</v>
      </c>
      <c r="H239">
        <v>1.5</v>
      </c>
      <c r="I239" t="s">
        <v>120</v>
      </c>
      <c r="J239">
        <f>ROUND(H239/100*K233,5)</f>
        <v>0.14785999999999999</v>
      </c>
    </row>
    <row r="240" spans="1:27" x14ac:dyDescent="0.25">
      <c r="D240" s="32" t="s">
        <v>118</v>
      </c>
      <c r="K240" s="33">
        <f>SUM(J231:J239)</f>
        <v>16.462860000000003</v>
      </c>
    </row>
    <row r="241" spans="1:27" x14ac:dyDescent="0.25">
      <c r="D241" s="32" t="s">
        <v>202</v>
      </c>
      <c r="H241">
        <v>3</v>
      </c>
      <c r="I241" t="s">
        <v>120</v>
      </c>
      <c r="K241" s="31">
        <f>ROUND(H241/100*K240,5)</f>
        <v>0.49389</v>
      </c>
    </row>
    <row r="242" spans="1:27" x14ac:dyDescent="0.25">
      <c r="D242" s="32" t="s">
        <v>121</v>
      </c>
      <c r="K242" s="33">
        <f>SUM(K240:K241)</f>
        <v>16.956750000000003</v>
      </c>
    </row>
    <row r="244" spans="1:27" ht="45" customHeight="1" x14ac:dyDescent="0.25">
      <c r="A244" s="25"/>
      <c r="B244" s="25" t="s">
        <v>262</v>
      </c>
      <c r="C244" s="26" t="s">
        <v>204</v>
      </c>
      <c r="D244" s="6" t="s">
        <v>263</v>
      </c>
      <c r="E244" s="5"/>
      <c r="F244" s="5"/>
      <c r="G244" s="26"/>
      <c r="H244" s="28" t="s">
        <v>98</v>
      </c>
      <c r="I244" s="4">
        <v>1</v>
      </c>
      <c r="J244" s="5"/>
      <c r="K244" s="29">
        <f>ROUND(K256,2)</f>
        <v>16.82</v>
      </c>
      <c r="L244" s="27" t="s">
        <v>264</v>
      </c>
      <c r="M244" s="26"/>
      <c r="N244" s="26"/>
      <c r="O244" s="26"/>
      <c r="P244" s="26"/>
      <c r="Q244" s="26"/>
      <c r="R244" s="26"/>
      <c r="S244" s="26"/>
      <c r="T244" s="26"/>
      <c r="U244" s="26"/>
      <c r="V244" s="26"/>
      <c r="W244" s="26"/>
      <c r="X244" s="26"/>
      <c r="Y244" s="26"/>
      <c r="Z244" s="26"/>
      <c r="AA244" s="26"/>
    </row>
    <row r="245" spans="1:27" x14ac:dyDescent="0.25">
      <c r="B245" s="21" t="s">
        <v>100</v>
      </c>
    </row>
    <row r="246" spans="1:27" x14ac:dyDescent="0.25">
      <c r="B246" t="s">
        <v>101</v>
      </c>
      <c r="C246" t="s">
        <v>87</v>
      </c>
      <c r="D246" t="s">
        <v>102</v>
      </c>
      <c r="E246" s="30">
        <v>0.46600000000000003</v>
      </c>
      <c r="F246" t="s">
        <v>103</v>
      </c>
      <c r="G246" t="s">
        <v>104</v>
      </c>
      <c r="H246" s="31">
        <v>23.47</v>
      </c>
      <c r="I246" t="s">
        <v>105</v>
      </c>
      <c r="J246" s="31">
        <f>ROUND(E246/I244* H246,5)</f>
        <v>10.93702</v>
      </c>
    </row>
    <row r="247" spans="1:27" x14ac:dyDescent="0.25">
      <c r="D247" s="32" t="s">
        <v>106</v>
      </c>
      <c r="K247" s="31">
        <f>SUM(J246:J246)</f>
        <v>10.93702</v>
      </c>
    </row>
    <row r="248" spans="1:27" x14ac:dyDescent="0.25">
      <c r="B248" s="21" t="s">
        <v>107</v>
      </c>
    </row>
    <row r="249" spans="1:27" x14ac:dyDescent="0.25">
      <c r="B249" t="s">
        <v>256</v>
      </c>
      <c r="C249" t="s">
        <v>87</v>
      </c>
      <c r="D249" t="s">
        <v>220</v>
      </c>
      <c r="E249" s="30">
        <v>5.3999999999999999E-2</v>
      </c>
      <c r="F249" t="s">
        <v>103</v>
      </c>
      <c r="G249" t="s">
        <v>104</v>
      </c>
      <c r="H249" s="31">
        <v>51.15</v>
      </c>
      <c r="I249" t="s">
        <v>105</v>
      </c>
      <c r="J249" s="31">
        <f>ROUND(E249/I244* H249,5)</f>
        <v>2.7621000000000002</v>
      </c>
    </row>
    <row r="250" spans="1:27" x14ac:dyDescent="0.25">
      <c r="B250" t="s">
        <v>257</v>
      </c>
      <c r="C250" t="s">
        <v>87</v>
      </c>
      <c r="D250" t="s">
        <v>258</v>
      </c>
      <c r="E250" s="30">
        <v>0.157</v>
      </c>
      <c r="F250" t="s">
        <v>103</v>
      </c>
      <c r="G250" t="s">
        <v>104</v>
      </c>
      <c r="H250" s="31">
        <v>15.71</v>
      </c>
      <c r="I250" t="s">
        <v>105</v>
      </c>
      <c r="J250" s="31">
        <f>ROUND(E250/I244* H250,5)</f>
        <v>2.4664700000000002</v>
      </c>
    </row>
    <row r="251" spans="1:27" x14ac:dyDescent="0.25">
      <c r="D251" s="32" t="s">
        <v>110</v>
      </c>
      <c r="K251" s="31">
        <f>SUM(J249:J250)</f>
        <v>5.2285700000000004</v>
      </c>
    </row>
    <row r="253" spans="1:27" x14ac:dyDescent="0.25">
      <c r="D253" s="32" t="s">
        <v>119</v>
      </c>
      <c r="H253">
        <v>1.5</v>
      </c>
      <c r="I253" t="s">
        <v>120</v>
      </c>
      <c r="J253">
        <f>ROUND(H253/100*K247,5)</f>
        <v>0.16406000000000001</v>
      </c>
    </row>
    <row r="254" spans="1:27" x14ac:dyDescent="0.25">
      <c r="D254" s="32" t="s">
        <v>118</v>
      </c>
      <c r="K254" s="33">
        <f>SUM(J245:J253)</f>
        <v>16.329650000000001</v>
      </c>
    </row>
    <row r="255" spans="1:27" x14ac:dyDescent="0.25">
      <c r="D255" s="32" t="s">
        <v>202</v>
      </c>
      <c r="H255">
        <v>3</v>
      </c>
      <c r="I255" t="s">
        <v>120</v>
      </c>
      <c r="K255" s="31">
        <f>ROUND(H255/100*K254,5)</f>
        <v>0.48988999999999999</v>
      </c>
    </row>
    <row r="256" spans="1:27" x14ac:dyDescent="0.25">
      <c r="D256" s="32" t="s">
        <v>121</v>
      </c>
      <c r="K256" s="33">
        <f>SUM(K254:K255)</f>
        <v>16.81954</v>
      </c>
    </row>
    <row r="258" spans="1:27" ht="45" customHeight="1" x14ac:dyDescent="0.25">
      <c r="A258" s="25"/>
      <c r="B258" s="25" t="s">
        <v>265</v>
      </c>
      <c r="C258" s="26" t="s">
        <v>22</v>
      </c>
      <c r="D258" s="6" t="s">
        <v>266</v>
      </c>
      <c r="E258" s="5"/>
      <c r="F258" s="5"/>
      <c r="G258" s="26"/>
      <c r="H258" s="28" t="s">
        <v>98</v>
      </c>
      <c r="I258" s="4">
        <v>1</v>
      </c>
      <c r="J258" s="5"/>
      <c r="K258" s="29">
        <f>ROUND(K269,2)</f>
        <v>8.31</v>
      </c>
      <c r="L258" s="27" t="s">
        <v>267</v>
      </c>
      <c r="M258" s="26"/>
      <c r="N258" s="26"/>
      <c r="O258" s="26"/>
      <c r="P258" s="26"/>
      <c r="Q258" s="26"/>
      <c r="R258" s="26"/>
      <c r="S258" s="26"/>
      <c r="T258" s="26"/>
      <c r="U258" s="26"/>
      <c r="V258" s="26"/>
      <c r="W258" s="26"/>
      <c r="X258" s="26"/>
      <c r="Y258" s="26"/>
      <c r="Z258" s="26"/>
      <c r="AA258" s="26"/>
    </row>
    <row r="259" spans="1:27" x14ac:dyDescent="0.25">
      <c r="B259" s="21" t="s">
        <v>100</v>
      </c>
    </row>
    <row r="260" spans="1:27" x14ac:dyDescent="0.25">
      <c r="B260" t="s">
        <v>101</v>
      </c>
      <c r="C260" t="s">
        <v>87</v>
      </c>
      <c r="D260" t="s">
        <v>102</v>
      </c>
      <c r="E260" s="30">
        <v>0.25</v>
      </c>
      <c r="F260" t="s">
        <v>103</v>
      </c>
      <c r="G260" t="s">
        <v>104</v>
      </c>
      <c r="H260" s="31">
        <v>23.47</v>
      </c>
      <c r="I260" t="s">
        <v>105</v>
      </c>
      <c r="J260" s="31">
        <f>ROUND(E260/I258* H260,5)</f>
        <v>5.8674999999999997</v>
      </c>
    </row>
    <row r="261" spans="1:27" x14ac:dyDescent="0.25">
      <c r="D261" s="32" t="s">
        <v>106</v>
      </c>
      <c r="K261" s="31">
        <f>SUM(J260:J260)</f>
        <v>5.8674999999999997</v>
      </c>
    </row>
    <row r="262" spans="1:27" x14ac:dyDescent="0.25">
      <c r="B262" s="21" t="s">
        <v>107</v>
      </c>
    </row>
    <row r="263" spans="1:27" x14ac:dyDescent="0.25">
      <c r="B263" t="s">
        <v>268</v>
      </c>
      <c r="C263" t="s">
        <v>87</v>
      </c>
      <c r="D263" t="s">
        <v>269</v>
      </c>
      <c r="E263" s="30">
        <v>0.25</v>
      </c>
      <c r="F263" t="s">
        <v>103</v>
      </c>
      <c r="G263" t="s">
        <v>104</v>
      </c>
      <c r="H263" s="31">
        <v>8.4600000000000009</v>
      </c>
      <c r="I263" t="s">
        <v>105</v>
      </c>
      <c r="J263" s="31">
        <f>ROUND(E263/I258* H263,5)</f>
        <v>2.1150000000000002</v>
      </c>
    </row>
    <row r="264" spans="1:27" x14ac:dyDescent="0.25">
      <c r="D264" s="32" t="s">
        <v>110</v>
      </c>
      <c r="K264" s="31">
        <f>SUM(J263:J263)</f>
        <v>2.1150000000000002</v>
      </c>
    </row>
    <row r="266" spans="1:27" x14ac:dyDescent="0.25">
      <c r="D266" s="32" t="s">
        <v>119</v>
      </c>
      <c r="H266">
        <v>1.5</v>
      </c>
      <c r="I266" t="s">
        <v>120</v>
      </c>
      <c r="J266">
        <f>ROUND(H266/100*K261,5)</f>
        <v>8.8010000000000005E-2</v>
      </c>
    </row>
    <row r="267" spans="1:27" x14ac:dyDescent="0.25">
      <c r="D267" s="32" t="s">
        <v>118</v>
      </c>
      <c r="K267" s="33">
        <f>SUM(J259:J266)</f>
        <v>8.0705100000000005</v>
      </c>
    </row>
    <row r="268" spans="1:27" x14ac:dyDescent="0.25">
      <c r="D268" s="32" t="s">
        <v>202</v>
      </c>
      <c r="H268">
        <v>3</v>
      </c>
      <c r="I268" t="s">
        <v>120</v>
      </c>
      <c r="K268" s="31">
        <f>ROUND(H268/100*K267,5)</f>
        <v>0.24212</v>
      </c>
    </row>
    <row r="269" spans="1:27" x14ac:dyDescent="0.25">
      <c r="D269" s="32" t="s">
        <v>121</v>
      </c>
      <c r="K269" s="33">
        <f>SUM(K267:K268)</f>
        <v>8.3126300000000004</v>
      </c>
    </row>
    <row r="271" spans="1:27" ht="45" customHeight="1" x14ac:dyDescent="0.25">
      <c r="A271" s="25"/>
      <c r="B271" s="25" t="s">
        <v>270</v>
      </c>
      <c r="C271" s="26" t="s">
        <v>22</v>
      </c>
      <c r="D271" s="6" t="s">
        <v>271</v>
      </c>
      <c r="E271" s="5"/>
      <c r="F271" s="5"/>
      <c r="G271" s="26"/>
      <c r="H271" s="28" t="s">
        <v>98</v>
      </c>
      <c r="I271" s="4">
        <v>1</v>
      </c>
      <c r="J271" s="5"/>
      <c r="K271" s="29">
        <f>ROUND(K282,2)</f>
        <v>5.65</v>
      </c>
      <c r="L271" s="27" t="s">
        <v>272</v>
      </c>
      <c r="M271" s="26"/>
      <c r="N271" s="26"/>
      <c r="O271" s="26"/>
      <c r="P271" s="26"/>
      <c r="Q271" s="26"/>
      <c r="R271" s="26"/>
      <c r="S271" s="26"/>
      <c r="T271" s="26"/>
      <c r="U271" s="26"/>
      <c r="V271" s="26"/>
      <c r="W271" s="26"/>
      <c r="X271" s="26"/>
      <c r="Y271" s="26"/>
      <c r="Z271" s="26"/>
      <c r="AA271" s="26"/>
    </row>
    <row r="272" spans="1:27" x14ac:dyDescent="0.25">
      <c r="B272" s="21" t="s">
        <v>100</v>
      </c>
    </row>
    <row r="273" spans="1:27" x14ac:dyDescent="0.25">
      <c r="B273" t="s">
        <v>101</v>
      </c>
      <c r="C273" t="s">
        <v>87</v>
      </c>
      <c r="D273" t="s">
        <v>102</v>
      </c>
      <c r="E273" s="30">
        <v>0.17</v>
      </c>
      <c r="F273" t="s">
        <v>103</v>
      </c>
      <c r="G273" t="s">
        <v>104</v>
      </c>
      <c r="H273" s="31">
        <v>23.47</v>
      </c>
      <c r="I273" t="s">
        <v>105</v>
      </c>
      <c r="J273" s="31">
        <f>ROUND(E273/I271* H273,5)</f>
        <v>3.9899</v>
      </c>
    </row>
    <row r="274" spans="1:27" x14ac:dyDescent="0.25">
      <c r="D274" s="32" t="s">
        <v>106</v>
      </c>
      <c r="K274" s="31">
        <f>SUM(J273:J273)</f>
        <v>3.9899</v>
      </c>
    </row>
    <row r="275" spans="1:27" x14ac:dyDescent="0.25">
      <c r="B275" s="21" t="s">
        <v>107</v>
      </c>
    </row>
    <row r="276" spans="1:27" x14ac:dyDescent="0.25">
      <c r="B276" t="s">
        <v>268</v>
      </c>
      <c r="C276" t="s">
        <v>87</v>
      </c>
      <c r="D276" t="s">
        <v>269</v>
      </c>
      <c r="E276" s="30">
        <v>0.17</v>
      </c>
      <c r="F276" t="s">
        <v>103</v>
      </c>
      <c r="G276" t="s">
        <v>104</v>
      </c>
      <c r="H276" s="31">
        <v>8.4600000000000009</v>
      </c>
      <c r="I276" t="s">
        <v>105</v>
      </c>
      <c r="J276" s="31">
        <f>ROUND(E276/I271* H276,5)</f>
        <v>1.4381999999999999</v>
      </c>
    </row>
    <row r="277" spans="1:27" x14ac:dyDescent="0.25">
      <c r="D277" s="32" t="s">
        <v>110</v>
      </c>
      <c r="K277" s="31">
        <f>SUM(J276:J276)</f>
        <v>1.4381999999999999</v>
      </c>
    </row>
    <row r="279" spans="1:27" x14ac:dyDescent="0.25">
      <c r="D279" s="32" t="s">
        <v>119</v>
      </c>
      <c r="H279">
        <v>1.5</v>
      </c>
      <c r="I279" t="s">
        <v>120</v>
      </c>
      <c r="J279">
        <f>ROUND(H279/100*K274,5)</f>
        <v>5.985E-2</v>
      </c>
    </row>
    <row r="280" spans="1:27" x14ac:dyDescent="0.25">
      <c r="D280" s="32" t="s">
        <v>118</v>
      </c>
      <c r="K280" s="33">
        <f>SUM(J272:J279)</f>
        <v>5.4879499999999997</v>
      </c>
    </row>
    <row r="281" spans="1:27" x14ac:dyDescent="0.25">
      <c r="D281" s="32" t="s">
        <v>202</v>
      </c>
      <c r="H281">
        <v>3</v>
      </c>
      <c r="I281" t="s">
        <v>120</v>
      </c>
      <c r="K281" s="31">
        <f>ROUND(H281/100*K280,5)</f>
        <v>0.16464000000000001</v>
      </c>
    </row>
    <row r="282" spans="1:27" x14ac:dyDescent="0.25">
      <c r="D282" s="32" t="s">
        <v>121</v>
      </c>
      <c r="K282" s="33">
        <f>SUM(K280:K281)</f>
        <v>5.65259</v>
      </c>
    </row>
    <row r="284" spans="1:27" ht="45" customHeight="1" x14ac:dyDescent="0.25">
      <c r="A284" s="25"/>
      <c r="B284" s="25" t="s">
        <v>273</v>
      </c>
      <c r="C284" s="26" t="s">
        <v>17</v>
      </c>
      <c r="D284" s="6" t="s">
        <v>274</v>
      </c>
      <c r="E284" s="5"/>
      <c r="F284" s="5"/>
      <c r="G284" s="26"/>
      <c r="H284" s="28" t="s">
        <v>98</v>
      </c>
      <c r="I284" s="4">
        <v>1</v>
      </c>
      <c r="J284" s="5"/>
      <c r="K284" s="29">
        <f>ROUND(K295,2)</f>
        <v>15.04</v>
      </c>
      <c r="L284" s="27" t="s">
        <v>275</v>
      </c>
      <c r="M284" s="26"/>
      <c r="N284" s="26"/>
      <c r="O284" s="26"/>
      <c r="P284" s="26"/>
      <c r="Q284" s="26"/>
      <c r="R284" s="26"/>
      <c r="S284" s="26"/>
      <c r="T284" s="26"/>
      <c r="U284" s="26"/>
      <c r="V284" s="26"/>
      <c r="W284" s="26"/>
      <c r="X284" s="26"/>
      <c r="Y284" s="26"/>
      <c r="Z284" s="26"/>
      <c r="AA284" s="26"/>
    </row>
    <row r="285" spans="1:27" x14ac:dyDescent="0.25">
      <c r="B285" s="21" t="s">
        <v>100</v>
      </c>
    </row>
    <row r="286" spans="1:27" x14ac:dyDescent="0.25">
      <c r="B286" t="s">
        <v>252</v>
      </c>
      <c r="C286" t="s">
        <v>87</v>
      </c>
      <c r="D286" t="s">
        <v>197</v>
      </c>
      <c r="E286" s="30">
        <v>0.20100000000000001</v>
      </c>
      <c r="F286" t="s">
        <v>103</v>
      </c>
      <c r="G286" t="s">
        <v>104</v>
      </c>
      <c r="H286" s="31">
        <v>23.17</v>
      </c>
      <c r="I286" t="s">
        <v>105</v>
      </c>
      <c r="J286" s="31">
        <f>ROUND(E286/I284* H286,5)</f>
        <v>4.6571699999999998</v>
      </c>
    </row>
    <row r="287" spans="1:27" x14ac:dyDescent="0.25">
      <c r="D287" s="32" t="s">
        <v>106</v>
      </c>
      <c r="K287" s="31">
        <f>SUM(J286:J286)</f>
        <v>4.6571699999999998</v>
      </c>
    </row>
    <row r="288" spans="1:27" x14ac:dyDescent="0.25">
      <c r="B288" s="21" t="s">
        <v>107</v>
      </c>
    </row>
    <row r="289" spans="1:27" x14ac:dyDescent="0.25">
      <c r="B289" t="s">
        <v>256</v>
      </c>
      <c r="C289" t="s">
        <v>87</v>
      </c>
      <c r="D289" t="s">
        <v>220</v>
      </c>
      <c r="E289" s="30">
        <v>0.193</v>
      </c>
      <c r="F289" t="s">
        <v>103</v>
      </c>
      <c r="G289" t="s">
        <v>104</v>
      </c>
      <c r="H289" s="31">
        <v>51.15</v>
      </c>
      <c r="I289" t="s">
        <v>105</v>
      </c>
      <c r="J289" s="31">
        <f>ROUND(E289/I284* H289,5)</f>
        <v>9.87195</v>
      </c>
    </row>
    <row r="290" spans="1:27" x14ac:dyDescent="0.25">
      <c r="D290" s="32" t="s">
        <v>110</v>
      </c>
      <c r="K290" s="31">
        <f>SUM(J289:J289)</f>
        <v>9.87195</v>
      </c>
    </row>
    <row r="292" spans="1:27" x14ac:dyDescent="0.25">
      <c r="D292" s="32" t="s">
        <v>119</v>
      </c>
      <c r="H292">
        <v>1.5</v>
      </c>
      <c r="I292" t="s">
        <v>120</v>
      </c>
      <c r="J292">
        <f>ROUND(H292/100*K287,5)</f>
        <v>6.9860000000000005E-2</v>
      </c>
    </row>
    <row r="293" spans="1:27" x14ac:dyDescent="0.25">
      <c r="D293" s="32" t="s">
        <v>118</v>
      </c>
      <c r="K293" s="33">
        <f>SUM(J285:J292)</f>
        <v>14.598979999999999</v>
      </c>
    </row>
    <row r="294" spans="1:27" x14ac:dyDescent="0.25">
      <c r="D294" s="32" t="s">
        <v>202</v>
      </c>
      <c r="H294">
        <v>3</v>
      </c>
      <c r="I294" t="s">
        <v>120</v>
      </c>
      <c r="K294" s="31">
        <f>ROUND(H294/100*K293,5)</f>
        <v>0.43797000000000003</v>
      </c>
    </row>
    <row r="295" spans="1:27" x14ac:dyDescent="0.25">
      <c r="D295" s="32" t="s">
        <v>121</v>
      </c>
      <c r="K295" s="33">
        <f>SUM(K293:K294)</f>
        <v>15.036949999999999</v>
      </c>
    </row>
    <row r="297" spans="1:27" ht="45" customHeight="1" x14ac:dyDescent="0.25">
      <c r="A297" s="25"/>
      <c r="B297" s="25" t="s">
        <v>276</v>
      </c>
      <c r="C297" s="26" t="s">
        <v>17</v>
      </c>
      <c r="D297" s="6" t="s">
        <v>277</v>
      </c>
      <c r="E297" s="5"/>
      <c r="F297" s="5"/>
      <c r="G297" s="26"/>
      <c r="H297" s="28" t="s">
        <v>98</v>
      </c>
      <c r="I297" s="4">
        <v>1</v>
      </c>
      <c r="J297" s="5"/>
      <c r="K297" s="29">
        <f>ROUND(K311,2)</f>
        <v>73.599999999999994</v>
      </c>
      <c r="L297" s="27" t="s">
        <v>278</v>
      </c>
      <c r="M297" s="26"/>
      <c r="N297" s="26"/>
      <c r="O297" s="26"/>
      <c r="P297" s="26"/>
      <c r="Q297" s="26"/>
      <c r="R297" s="26"/>
      <c r="S297" s="26"/>
      <c r="T297" s="26"/>
      <c r="U297" s="26"/>
      <c r="V297" s="26"/>
      <c r="W297" s="26"/>
      <c r="X297" s="26"/>
      <c r="Y297" s="26"/>
      <c r="Z297" s="26"/>
      <c r="AA297" s="26"/>
    </row>
    <row r="298" spans="1:27" x14ac:dyDescent="0.25">
      <c r="B298" s="21" t="s">
        <v>100</v>
      </c>
    </row>
    <row r="299" spans="1:27" x14ac:dyDescent="0.25">
      <c r="B299" t="s">
        <v>252</v>
      </c>
      <c r="C299" t="s">
        <v>87</v>
      </c>
      <c r="D299" t="s">
        <v>197</v>
      </c>
      <c r="E299" s="30">
        <v>0.1</v>
      </c>
      <c r="F299" t="s">
        <v>103</v>
      </c>
      <c r="G299" t="s">
        <v>104</v>
      </c>
      <c r="H299" s="31">
        <v>23.17</v>
      </c>
      <c r="I299" t="s">
        <v>105</v>
      </c>
      <c r="J299" s="31">
        <f>ROUND(E299/I297* H299,5)</f>
        <v>2.3170000000000002</v>
      </c>
    </row>
    <row r="300" spans="1:27" x14ac:dyDescent="0.25">
      <c r="D300" s="32" t="s">
        <v>106</v>
      </c>
      <c r="K300" s="31">
        <f>SUM(J299:J299)</f>
        <v>2.3170000000000002</v>
      </c>
    </row>
    <row r="301" spans="1:27" x14ac:dyDescent="0.25">
      <c r="B301" s="21" t="s">
        <v>107</v>
      </c>
    </row>
    <row r="302" spans="1:27" x14ac:dyDescent="0.25">
      <c r="B302" t="s">
        <v>279</v>
      </c>
      <c r="C302" t="s">
        <v>87</v>
      </c>
      <c r="D302" t="s">
        <v>280</v>
      </c>
      <c r="E302" s="30">
        <v>0.1</v>
      </c>
      <c r="F302" t="s">
        <v>103</v>
      </c>
      <c r="G302" t="s">
        <v>104</v>
      </c>
      <c r="H302" s="31">
        <v>112.41</v>
      </c>
      <c r="I302" t="s">
        <v>105</v>
      </c>
      <c r="J302" s="31">
        <f>ROUND(E302/I297* H302,5)</f>
        <v>11.241</v>
      </c>
    </row>
    <row r="303" spans="1:27" x14ac:dyDescent="0.25">
      <c r="D303" s="32" t="s">
        <v>110</v>
      </c>
      <c r="K303" s="31">
        <f>SUM(J302:J302)</f>
        <v>11.241</v>
      </c>
    </row>
    <row r="304" spans="1:27" x14ac:dyDescent="0.25">
      <c r="B304" s="21" t="s">
        <v>111</v>
      </c>
    </row>
    <row r="305" spans="1:27" x14ac:dyDescent="0.25">
      <c r="B305" t="s">
        <v>281</v>
      </c>
      <c r="C305" t="s">
        <v>113</v>
      </c>
      <c r="D305" t="s">
        <v>282</v>
      </c>
      <c r="E305" s="30">
        <v>2.222</v>
      </c>
      <c r="G305" t="s">
        <v>104</v>
      </c>
      <c r="H305" s="31">
        <v>26.04</v>
      </c>
      <c r="I305" t="s">
        <v>105</v>
      </c>
      <c r="J305" s="31">
        <f>ROUND(E305* H305,5)</f>
        <v>57.860880000000002</v>
      </c>
    </row>
    <row r="306" spans="1:27" x14ac:dyDescent="0.25">
      <c r="D306" s="32" t="s">
        <v>117</v>
      </c>
      <c r="K306" s="31">
        <f>SUM(J305:J305)</f>
        <v>57.860880000000002</v>
      </c>
    </row>
    <row r="308" spans="1:27" x14ac:dyDescent="0.25">
      <c r="D308" s="32" t="s">
        <v>119</v>
      </c>
      <c r="H308">
        <v>1.5</v>
      </c>
      <c r="I308" t="s">
        <v>120</v>
      </c>
      <c r="J308">
        <f>ROUND(H308/100*K300,5)</f>
        <v>3.4759999999999999E-2</v>
      </c>
    </row>
    <row r="309" spans="1:27" x14ac:dyDescent="0.25">
      <c r="D309" s="32" t="s">
        <v>118</v>
      </c>
      <c r="K309" s="33">
        <f>SUM(J298:J308)</f>
        <v>71.453640000000007</v>
      </c>
    </row>
    <row r="310" spans="1:27" x14ac:dyDescent="0.25">
      <c r="D310" s="32" t="s">
        <v>202</v>
      </c>
      <c r="H310">
        <v>3</v>
      </c>
      <c r="I310" t="s">
        <v>120</v>
      </c>
      <c r="K310" s="31">
        <f>ROUND(H310/100*K309,5)</f>
        <v>2.1436099999999998</v>
      </c>
    </row>
    <row r="311" spans="1:27" x14ac:dyDescent="0.25">
      <c r="D311" s="32" t="s">
        <v>121</v>
      </c>
      <c r="K311" s="33">
        <f>SUM(K309:K310)</f>
        <v>73.597250000000003</v>
      </c>
    </row>
    <row r="313" spans="1:27" ht="45" customHeight="1" x14ac:dyDescent="0.25">
      <c r="A313" s="25"/>
      <c r="B313" s="25" t="s">
        <v>283</v>
      </c>
      <c r="C313" s="26" t="s">
        <v>17</v>
      </c>
      <c r="D313" s="6" t="s">
        <v>284</v>
      </c>
      <c r="E313" s="5"/>
      <c r="F313" s="5"/>
      <c r="G313" s="26"/>
      <c r="H313" s="28" t="s">
        <v>98</v>
      </c>
      <c r="I313" s="4">
        <v>1</v>
      </c>
      <c r="J313" s="5"/>
      <c r="K313" s="29">
        <f>ROUND(K320,2)</f>
        <v>17.05</v>
      </c>
      <c r="L313" s="27" t="s">
        <v>285</v>
      </c>
      <c r="M313" s="26"/>
      <c r="N313" s="26"/>
      <c r="O313" s="26"/>
      <c r="P313" s="26"/>
      <c r="Q313" s="26"/>
      <c r="R313" s="26"/>
      <c r="S313" s="26"/>
      <c r="T313" s="26"/>
      <c r="U313" s="26"/>
      <c r="V313" s="26"/>
      <c r="W313" s="26"/>
      <c r="X313" s="26"/>
      <c r="Y313" s="26"/>
      <c r="Z313" s="26"/>
      <c r="AA313" s="26"/>
    </row>
    <row r="314" spans="1:27" x14ac:dyDescent="0.25">
      <c r="B314" s="21" t="s">
        <v>107</v>
      </c>
    </row>
    <row r="315" spans="1:27" x14ac:dyDescent="0.25">
      <c r="B315" t="s">
        <v>279</v>
      </c>
      <c r="C315" t="s">
        <v>87</v>
      </c>
      <c r="D315" t="s">
        <v>280</v>
      </c>
      <c r="E315" s="30">
        <v>1.4E-2</v>
      </c>
      <c r="F315" t="s">
        <v>103</v>
      </c>
      <c r="G315" t="s">
        <v>104</v>
      </c>
      <c r="H315" s="31">
        <v>112.41</v>
      </c>
      <c r="I315" t="s">
        <v>105</v>
      </c>
      <c r="J315" s="31">
        <f>ROUND(E315/I313* H315,5)</f>
        <v>1.5737399999999999</v>
      </c>
    </row>
    <row r="316" spans="1:27" x14ac:dyDescent="0.25">
      <c r="B316" t="s">
        <v>286</v>
      </c>
      <c r="C316" t="s">
        <v>87</v>
      </c>
      <c r="D316" t="s">
        <v>287</v>
      </c>
      <c r="E316" s="30">
        <v>0.23400000000000001</v>
      </c>
      <c r="F316" t="s">
        <v>103</v>
      </c>
      <c r="G316" t="s">
        <v>104</v>
      </c>
      <c r="H316" s="31">
        <v>64.010000000000005</v>
      </c>
      <c r="I316" t="s">
        <v>105</v>
      </c>
      <c r="J316" s="31">
        <f>ROUND(E316/I313* H316,5)</f>
        <v>14.978339999999999</v>
      </c>
    </row>
    <row r="317" spans="1:27" x14ac:dyDescent="0.25">
      <c r="D317" s="32" t="s">
        <v>110</v>
      </c>
      <c r="K317" s="31">
        <f>SUM(J315:J316)</f>
        <v>16.55208</v>
      </c>
    </row>
    <row r="318" spans="1:27" x14ac:dyDescent="0.25">
      <c r="D318" s="32" t="s">
        <v>118</v>
      </c>
      <c r="K318" s="33">
        <f>SUM(J314:J317)</f>
        <v>16.55208</v>
      </c>
    </row>
    <row r="319" spans="1:27" x14ac:dyDescent="0.25">
      <c r="D319" s="32" t="s">
        <v>202</v>
      </c>
      <c r="H319">
        <v>3</v>
      </c>
      <c r="I319" t="s">
        <v>120</v>
      </c>
      <c r="K319" s="31">
        <f>ROUND(H319/100*K318,5)</f>
        <v>0.49656</v>
      </c>
    </row>
    <row r="320" spans="1:27" x14ac:dyDescent="0.25">
      <c r="D320" s="32" t="s">
        <v>121</v>
      </c>
      <c r="K320" s="33">
        <f>SUM(K318:K319)</f>
        <v>17.048639999999999</v>
      </c>
    </row>
    <row r="322" spans="1:27" ht="45" customHeight="1" x14ac:dyDescent="0.25">
      <c r="A322" s="25"/>
      <c r="B322" s="25" t="s">
        <v>288</v>
      </c>
      <c r="C322" s="26" t="s">
        <v>17</v>
      </c>
      <c r="D322" s="6" t="s">
        <v>284</v>
      </c>
      <c r="E322" s="5"/>
      <c r="F322" s="5"/>
      <c r="G322" s="26"/>
      <c r="H322" s="28" t="s">
        <v>98</v>
      </c>
      <c r="I322" s="4">
        <v>1</v>
      </c>
      <c r="J322" s="5"/>
      <c r="K322" s="29">
        <f>ROUND(K329,2)</f>
        <v>17.309999999999999</v>
      </c>
      <c r="L322" s="27" t="s">
        <v>285</v>
      </c>
      <c r="M322" s="26"/>
      <c r="N322" s="26"/>
      <c r="O322" s="26"/>
      <c r="P322" s="26"/>
      <c r="Q322" s="26"/>
      <c r="R322" s="26"/>
      <c r="S322" s="26"/>
      <c r="T322" s="26"/>
      <c r="U322" s="26"/>
      <c r="V322" s="26"/>
      <c r="W322" s="26"/>
      <c r="X322" s="26"/>
      <c r="Y322" s="26"/>
      <c r="Z322" s="26"/>
      <c r="AA322" s="26"/>
    </row>
    <row r="323" spans="1:27" x14ac:dyDescent="0.25">
      <c r="B323" s="21" t="s">
        <v>107</v>
      </c>
    </row>
    <row r="324" spans="1:27" x14ac:dyDescent="0.25">
      <c r="B324" t="s">
        <v>286</v>
      </c>
      <c r="C324" t="s">
        <v>87</v>
      </c>
      <c r="D324" t="s">
        <v>287</v>
      </c>
      <c r="E324" s="30">
        <v>0.23799999999999999</v>
      </c>
      <c r="F324" t="s">
        <v>103</v>
      </c>
      <c r="G324" t="s">
        <v>104</v>
      </c>
      <c r="H324" s="31">
        <v>64.010000000000005</v>
      </c>
      <c r="I324" t="s">
        <v>105</v>
      </c>
      <c r="J324" s="31">
        <f>ROUND(E324/I322* H324,5)</f>
        <v>15.23438</v>
      </c>
    </row>
    <row r="325" spans="1:27" x14ac:dyDescent="0.25">
      <c r="B325" t="s">
        <v>279</v>
      </c>
      <c r="C325" t="s">
        <v>87</v>
      </c>
      <c r="D325" t="s">
        <v>280</v>
      </c>
      <c r="E325" s="30">
        <v>1.4E-2</v>
      </c>
      <c r="F325" t="s">
        <v>103</v>
      </c>
      <c r="G325" t="s">
        <v>104</v>
      </c>
      <c r="H325" s="31">
        <v>112.41</v>
      </c>
      <c r="I325" t="s">
        <v>105</v>
      </c>
      <c r="J325" s="31">
        <f>ROUND(E325/I322* H325,5)</f>
        <v>1.5737399999999999</v>
      </c>
    </row>
    <row r="326" spans="1:27" x14ac:dyDescent="0.25">
      <c r="D326" s="32" t="s">
        <v>110</v>
      </c>
      <c r="K326" s="31">
        <f>SUM(J324:J325)</f>
        <v>16.808119999999999</v>
      </c>
    </row>
    <row r="327" spans="1:27" x14ac:dyDescent="0.25">
      <c r="D327" s="32" t="s">
        <v>118</v>
      </c>
      <c r="K327" s="33">
        <f>SUM(J323:J326)</f>
        <v>16.808119999999999</v>
      </c>
    </row>
    <row r="328" spans="1:27" x14ac:dyDescent="0.25">
      <c r="D328" s="32" t="s">
        <v>202</v>
      </c>
      <c r="H328">
        <v>3</v>
      </c>
      <c r="I328" t="s">
        <v>120</v>
      </c>
      <c r="K328" s="31">
        <f>ROUND(H328/100*K327,5)</f>
        <v>0.50424000000000002</v>
      </c>
    </row>
    <row r="329" spans="1:27" x14ac:dyDescent="0.25">
      <c r="D329" s="32" t="s">
        <v>121</v>
      </c>
      <c r="K329" s="33">
        <f>SUM(K327:K328)</f>
        <v>17.312359999999998</v>
      </c>
    </row>
    <row r="331" spans="1:27" ht="45" customHeight="1" x14ac:dyDescent="0.25">
      <c r="A331" s="25"/>
      <c r="B331" s="25" t="s">
        <v>289</v>
      </c>
      <c r="C331" s="26" t="s">
        <v>17</v>
      </c>
      <c r="D331" s="6" t="s">
        <v>85</v>
      </c>
      <c r="E331" s="5"/>
      <c r="F331" s="5"/>
      <c r="G331" s="26"/>
      <c r="H331" s="28" t="s">
        <v>98</v>
      </c>
      <c r="I331" s="4">
        <v>1</v>
      </c>
      <c r="J331" s="5"/>
      <c r="K331" s="29">
        <f>ROUND(K340,2)</f>
        <v>20.53</v>
      </c>
      <c r="L331" s="27" t="s">
        <v>290</v>
      </c>
      <c r="M331" s="26"/>
      <c r="N331" s="26"/>
      <c r="O331" s="26"/>
      <c r="P331" s="26"/>
      <c r="Q331" s="26"/>
      <c r="R331" s="26"/>
      <c r="S331" s="26"/>
      <c r="T331" s="26"/>
      <c r="U331" s="26"/>
      <c r="V331" s="26"/>
      <c r="W331" s="26"/>
      <c r="X331" s="26"/>
      <c r="Y331" s="26"/>
      <c r="Z331" s="26"/>
      <c r="AA331" s="26"/>
    </row>
    <row r="332" spans="1:27" x14ac:dyDescent="0.25">
      <c r="B332" s="21" t="s">
        <v>107</v>
      </c>
    </row>
    <row r="333" spans="1:27" x14ac:dyDescent="0.25">
      <c r="B333" t="s">
        <v>291</v>
      </c>
      <c r="C333" t="s">
        <v>87</v>
      </c>
      <c r="D333" t="s">
        <v>287</v>
      </c>
      <c r="E333" s="30">
        <v>7.0000000000000007E-2</v>
      </c>
      <c r="F333" t="s">
        <v>103</v>
      </c>
      <c r="G333" t="s">
        <v>104</v>
      </c>
      <c r="H333" s="31">
        <v>49.21</v>
      </c>
      <c r="I333" t="s">
        <v>105</v>
      </c>
      <c r="J333" s="31">
        <f>ROUND(E333/I331* H333,5)</f>
        <v>3.4447000000000001</v>
      </c>
    </row>
    <row r="334" spans="1:27" x14ac:dyDescent="0.25">
      <c r="D334" s="32" t="s">
        <v>110</v>
      </c>
      <c r="K334" s="31">
        <f>SUM(J333:J333)</f>
        <v>3.4447000000000001</v>
      </c>
    </row>
    <row r="335" spans="1:27" x14ac:dyDescent="0.25">
      <c r="B335" s="21" t="s">
        <v>111</v>
      </c>
    </row>
    <row r="336" spans="1:27" x14ac:dyDescent="0.25">
      <c r="B336" t="s">
        <v>292</v>
      </c>
      <c r="C336" t="s">
        <v>113</v>
      </c>
      <c r="D336" t="s">
        <v>293</v>
      </c>
      <c r="E336" s="30">
        <v>0.17</v>
      </c>
      <c r="G336" t="s">
        <v>104</v>
      </c>
      <c r="H336" s="31">
        <v>97</v>
      </c>
      <c r="I336" t="s">
        <v>105</v>
      </c>
      <c r="J336" s="31">
        <f>ROUND(E336* H336,5)</f>
        <v>16.489999999999998</v>
      </c>
    </row>
    <row r="337" spans="1:27" x14ac:dyDescent="0.25">
      <c r="D337" s="32" t="s">
        <v>117</v>
      </c>
      <c r="K337" s="31">
        <f>SUM(J336:J336)</f>
        <v>16.489999999999998</v>
      </c>
    </row>
    <row r="338" spans="1:27" x14ac:dyDescent="0.25">
      <c r="D338" s="32" t="s">
        <v>118</v>
      </c>
      <c r="K338" s="33">
        <f>SUM(J332:J337)</f>
        <v>19.934699999999999</v>
      </c>
    </row>
    <row r="339" spans="1:27" x14ac:dyDescent="0.25">
      <c r="D339" s="32" t="s">
        <v>202</v>
      </c>
      <c r="H339">
        <v>3</v>
      </c>
      <c r="I339" t="s">
        <v>120</v>
      </c>
      <c r="K339" s="31">
        <f>ROUND(H339/100*K338,5)</f>
        <v>0.59804000000000002</v>
      </c>
    </row>
    <row r="340" spans="1:27" x14ac:dyDescent="0.25">
      <c r="D340" s="32" t="s">
        <v>121</v>
      </c>
      <c r="K340" s="33">
        <f>SUM(K338:K339)</f>
        <v>20.53274</v>
      </c>
    </row>
    <row r="342" spans="1:27" ht="45" customHeight="1" x14ac:dyDescent="0.25">
      <c r="A342" s="25"/>
      <c r="B342" s="25" t="s">
        <v>294</v>
      </c>
      <c r="C342" s="26" t="s">
        <v>17</v>
      </c>
      <c r="D342" s="6" t="s">
        <v>295</v>
      </c>
      <c r="E342" s="5"/>
      <c r="F342" s="5"/>
      <c r="G342" s="26"/>
      <c r="H342" s="28" t="s">
        <v>98</v>
      </c>
      <c r="I342" s="4">
        <v>1</v>
      </c>
      <c r="J342" s="5"/>
      <c r="K342" s="29">
        <f>ROUND(K348,2)</f>
        <v>23.69</v>
      </c>
      <c r="L342" s="27" t="s">
        <v>296</v>
      </c>
      <c r="M342" s="26"/>
      <c r="N342" s="26"/>
      <c r="O342" s="26"/>
      <c r="P342" s="26"/>
      <c r="Q342" s="26"/>
      <c r="R342" s="26"/>
      <c r="S342" s="26"/>
      <c r="T342" s="26"/>
      <c r="U342" s="26"/>
      <c r="V342" s="26"/>
      <c r="W342" s="26"/>
      <c r="X342" s="26"/>
      <c r="Y342" s="26"/>
      <c r="Z342" s="26"/>
      <c r="AA342" s="26"/>
    </row>
    <row r="343" spans="1:27" x14ac:dyDescent="0.25">
      <c r="B343" s="21" t="s">
        <v>111</v>
      </c>
    </row>
    <row r="344" spans="1:27" x14ac:dyDescent="0.25">
      <c r="B344" t="s">
        <v>297</v>
      </c>
      <c r="C344" t="s">
        <v>113</v>
      </c>
      <c r="D344" t="s">
        <v>295</v>
      </c>
      <c r="E344" s="30">
        <v>1</v>
      </c>
      <c r="G344" t="s">
        <v>104</v>
      </c>
      <c r="H344" s="31">
        <v>23</v>
      </c>
      <c r="I344" t="s">
        <v>105</v>
      </c>
      <c r="J344" s="31">
        <f>ROUND(E344* H344,5)</f>
        <v>23</v>
      </c>
    </row>
    <row r="345" spans="1:27" x14ac:dyDescent="0.25">
      <c r="D345" s="32" t="s">
        <v>117</v>
      </c>
      <c r="K345" s="31">
        <f>SUM(J344:J344)</f>
        <v>23</v>
      </c>
    </row>
    <row r="346" spans="1:27" x14ac:dyDescent="0.25">
      <c r="D346" s="32" t="s">
        <v>118</v>
      </c>
      <c r="K346" s="33">
        <f>SUM(J343:J345)</f>
        <v>23</v>
      </c>
    </row>
    <row r="347" spans="1:27" x14ac:dyDescent="0.25">
      <c r="D347" s="32" t="s">
        <v>202</v>
      </c>
      <c r="H347">
        <v>3</v>
      </c>
      <c r="I347" t="s">
        <v>120</v>
      </c>
      <c r="K347" s="31">
        <f>ROUND(H347/100*K346,5)</f>
        <v>0.69</v>
      </c>
    </row>
    <row r="348" spans="1:27" x14ac:dyDescent="0.25">
      <c r="D348" s="32" t="s">
        <v>121</v>
      </c>
      <c r="K348" s="33">
        <f>SUM(K346:K347)</f>
        <v>23.69</v>
      </c>
    </row>
    <row r="350" spans="1:27" ht="45" customHeight="1" x14ac:dyDescent="0.25">
      <c r="A350" s="25"/>
      <c r="B350" s="25" t="s">
        <v>298</v>
      </c>
      <c r="C350" s="26" t="s">
        <v>132</v>
      </c>
      <c r="D350" s="6" t="s">
        <v>299</v>
      </c>
      <c r="E350" s="5"/>
      <c r="F350" s="5"/>
      <c r="G350" s="26"/>
      <c r="H350" s="28" t="s">
        <v>98</v>
      </c>
      <c r="I350" s="4">
        <v>1</v>
      </c>
      <c r="J350" s="5"/>
      <c r="K350" s="29">
        <f>ROUND(K365,2)</f>
        <v>1.74</v>
      </c>
      <c r="L350" s="27" t="s">
        <v>300</v>
      </c>
      <c r="M350" s="26"/>
      <c r="N350" s="26"/>
      <c r="O350" s="26"/>
      <c r="P350" s="26"/>
      <c r="Q350" s="26"/>
      <c r="R350" s="26"/>
      <c r="S350" s="26"/>
      <c r="T350" s="26"/>
      <c r="U350" s="26"/>
      <c r="V350" s="26"/>
      <c r="W350" s="26"/>
      <c r="X350" s="26"/>
      <c r="Y350" s="26"/>
      <c r="Z350" s="26"/>
      <c r="AA350" s="26"/>
    </row>
    <row r="351" spans="1:27" x14ac:dyDescent="0.25">
      <c r="B351" s="21" t="s">
        <v>100</v>
      </c>
    </row>
    <row r="352" spans="1:27" x14ac:dyDescent="0.25">
      <c r="B352" t="s">
        <v>135</v>
      </c>
      <c r="C352" t="s">
        <v>87</v>
      </c>
      <c r="D352" t="s">
        <v>136</v>
      </c>
      <c r="E352" s="30">
        <v>8.0000000000000002E-3</v>
      </c>
      <c r="F352" t="s">
        <v>103</v>
      </c>
      <c r="G352" t="s">
        <v>104</v>
      </c>
      <c r="H352" s="31">
        <v>25.36</v>
      </c>
      <c r="I352" t="s">
        <v>105</v>
      </c>
      <c r="J352" s="31">
        <f>ROUND(E352/I350* H352,5)</f>
        <v>0.20288</v>
      </c>
    </row>
    <row r="353" spans="1:27" x14ac:dyDescent="0.25">
      <c r="B353" t="s">
        <v>137</v>
      </c>
      <c r="C353" t="s">
        <v>87</v>
      </c>
      <c r="D353" t="s">
        <v>138</v>
      </c>
      <c r="E353" s="30">
        <v>6.0000000000000001E-3</v>
      </c>
      <c r="F353" t="s">
        <v>103</v>
      </c>
      <c r="G353" t="s">
        <v>104</v>
      </c>
      <c r="H353" s="31">
        <v>28.61</v>
      </c>
      <c r="I353" t="s">
        <v>105</v>
      </c>
      <c r="J353" s="31">
        <f>ROUND(E353/I350* H353,5)</f>
        <v>0.17166000000000001</v>
      </c>
    </row>
    <row r="354" spans="1:27" x14ac:dyDescent="0.25">
      <c r="D354" s="32" t="s">
        <v>106</v>
      </c>
      <c r="K354" s="31">
        <f>SUM(J352:J353)</f>
        <v>0.37453999999999998</v>
      </c>
    </row>
    <row r="355" spans="1:27" x14ac:dyDescent="0.25">
      <c r="B355" s="21" t="s">
        <v>111</v>
      </c>
    </row>
    <row r="356" spans="1:27" x14ac:dyDescent="0.25">
      <c r="B356" t="s">
        <v>139</v>
      </c>
      <c r="C356" t="s">
        <v>132</v>
      </c>
      <c r="D356" t="s">
        <v>140</v>
      </c>
      <c r="E356" s="30">
        <v>5.1000000000000004E-3</v>
      </c>
      <c r="G356" t="s">
        <v>104</v>
      </c>
      <c r="H356" s="31">
        <v>2.09</v>
      </c>
      <c r="I356" t="s">
        <v>105</v>
      </c>
      <c r="J356" s="31">
        <f>ROUND(E356* H356,5)</f>
        <v>1.0659999999999999E-2</v>
      </c>
    </row>
    <row r="357" spans="1:27" x14ac:dyDescent="0.25">
      <c r="D357" s="32" t="s">
        <v>117</v>
      </c>
      <c r="K357" s="31">
        <f>SUM(J356:J356)</f>
        <v>1.0659999999999999E-2</v>
      </c>
    </row>
    <row r="358" spans="1:27" x14ac:dyDescent="0.25">
      <c r="B358" s="21" t="s">
        <v>95</v>
      </c>
    </row>
    <row r="359" spans="1:27" x14ac:dyDescent="0.25">
      <c r="B359" t="s">
        <v>131</v>
      </c>
      <c r="C359" t="s">
        <v>132</v>
      </c>
      <c r="D359" t="s">
        <v>133</v>
      </c>
      <c r="E359" s="30">
        <v>1</v>
      </c>
      <c r="G359" t="s">
        <v>104</v>
      </c>
      <c r="H359" s="31">
        <v>1.3018700000000001</v>
      </c>
      <c r="I359" t="s">
        <v>105</v>
      </c>
      <c r="J359" s="31">
        <f>ROUND(E359* H359,5)</f>
        <v>1.3018700000000001</v>
      </c>
    </row>
    <row r="360" spans="1:27" x14ac:dyDescent="0.25">
      <c r="D360" s="32" t="s">
        <v>301</v>
      </c>
      <c r="K360" s="31">
        <f>SUM(J359:J359)</f>
        <v>1.3018700000000001</v>
      </c>
    </row>
    <row r="362" spans="1:27" x14ac:dyDescent="0.25">
      <c r="D362" s="32" t="s">
        <v>119</v>
      </c>
      <c r="H362">
        <v>1.5</v>
      </c>
      <c r="I362" t="s">
        <v>120</v>
      </c>
      <c r="J362">
        <f>ROUND(H362/100*K354,5)</f>
        <v>5.62E-3</v>
      </c>
    </row>
    <row r="363" spans="1:27" x14ac:dyDescent="0.25">
      <c r="D363" s="32" t="s">
        <v>118</v>
      </c>
      <c r="K363" s="33">
        <f>SUM(J351:J362)</f>
        <v>1.69269</v>
      </c>
    </row>
    <row r="364" spans="1:27" x14ac:dyDescent="0.25">
      <c r="D364" s="32" t="s">
        <v>202</v>
      </c>
      <c r="H364">
        <v>3</v>
      </c>
      <c r="I364" t="s">
        <v>120</v>
      </c>
      <c r="K364" s="31">
        <f>ROUND(H364/100*K363,5)</f>
        <v>5.0779999999999999E-2</v>
      </c>
    </row>
    <row r="365" spans="1:27" x14ac:dyDescent="0.25">
      <c r="D365" s="32" t="s">
        <v>121</v>
      </c>
      <c r="K365" s="33">
        <f>SUM(K363:K364)</f>
        <v>1.7434700000000001</v>
      </c>
    </row>
    <row r="367" spans="1:27" ht="45" customHeight="1" x14ac:dyDescent="0.25">
      <c r="A367" s="25"/>
      <c r="B367" s="25" t="s">
        <v>302</v>
      </c>
      <c r="C367" s="26" t="s">
        <v>17</v>
      </c>
      <c r="D367" s="6" t="s">
        <v>303</v>
      </c>
      <c r="E367" s="5"/>
      <c r="F367" s="5"/>
      <c r="G367" s="26"/>
      <c r="H367" s="28" t="s">
        <v>98</v>
      </c>
      <c r="I367" s="4">
        <v>1</v>
      </c>
      <c r="J367" s="5"/>
      <c r="K367" s="29">
        <f>ROUND(K379,2)</f>
        <v>116.24</v>
      </c>
      <c r="L367" s="27" t="s">
        <v>304</v>
      </c>
      <c r="M367" s="26"/>
      <c r="N367" s="26"/>
      <c r="O367" s="26"/>
      <c r="P367" s="26"/>
      <c r="Q367" s="26"/>
      <c r="R367" s="26"/>
      <c r="S367" s="26"/>
      <c r="T367" s="26"/>
      <c r="U367" s="26"/>
      <c r="V367" s="26"/>
      <c r="W367" s="26"/>
      <c r="X367" s="26"/>
      <c r="Y367" s="26"/>
      <c r="Z367" s="26"/>
      <c r="AA367" s="26"/>
    </row>
    <row r="368" spans="1:27" x14ac:dyDescent="0.25">
      <c r="B368" s="21" t="s">
        <v>100</v>
      </c>
    </row>
    <row r="369" spans="1:27" x14ac:dyDescent="0.25">
      <c r="B369" t="s">
        <v>305</v>
      </c>
      <c r="C369" t="s">
        <v>87</v>
      </c>
      <c r="D369" t="s">
        <v>199</v>
      </c>
      <c r="E369" s="30">
        <v>7.4999999999999997E-2</v>
      </c>
      <c r="F369" t="s">
        <v>103</v>
      </c>
      <c r="G369" t="s">
        <v>104</v>
      </c>
      <c r="H369" s="31">
        <v>28.61</v>
      </c>
      <c r="I369" t="s">
        <v>105</v>
      </c>
      <c r="J369" s="31">
        <f>ROUND(E369/I367* H369,5)</f>
        <v>2.14575</v>
      </c>
    </row>
    <row r="370" spans="1:27" x14ac:dyDescent="0.25">
      <c r="B370" t="s">
        <v>252</v>
      </c>
      <c r="C370" t="s">
        <v>87</v>
      </c>
      <c r="D370" t="s">
        <v>197</v>
      </c>
      <c r="E370" s="30">
        <v>0.3</v>
      </c>
      <c r="F370" t="s">
        <v>103</v>
      </c>
      <c r="G370" t="s">
        <v>104</v>
      </c>
      <c r="H370" s="31">
        <v>23.17</v>
      </c>
      <c r="I370" t="s">
        <v>105</v>
      </c>
      <c r="J370" s="31">
        <f>ROUND(E370/I367* H370,5)</f>
        <v>6.9509999999999996</v>
      </c>
    </row>
    <row r="371" spans="1:27" x14ac:dyDescent="0.25">
      <c r="D371" s="32" t="s">
        <v>106</v>
      </c>
      <c r="K371" s="31">
        <f>SUM(J369:J370)</f>
        <v>9.0967500000000001</v>
      </c>
    </row>
    <row r="372" spans="1:27" x14ac:dyDescent="0.25">
      <c r="B372" s="21" t="s">
        <v>111</v>
      </c>
    </row>
    <row r="373" spans="1:27" x14ac:dyDescent="0.25">
      <c r="B373" t="s">
        <v>306</v>
      </c>
      <c r="C373" t="s">
        <v>17</v>
      </c>
      <c r="D373" t="s">
        <v>307</v>
      </c>
      <c r="E373" s="30">
        <v>1.1000000000000001</v>
      </c>
      <c r="G373" t="s">
        <v>104</v>
      </c>
      <c r="H373" s="31">
        <v>94.2</v>
      </c>
      <c r="I373" t="s">
        <v>105</v>
      </c>
      <c r="J373" s="31">
        <f>ROUND(E373* H373,5)</f>
        <v>103.62</v>
      </c>
    </row>
    <row r="374" spans="1:27" x14ac:dyDescent="0.25">
      <c r="D374" s="32" t="s">
        <v>117</v>
      </c>
      <c r="K374" s="31">
        <f>SUM(J373:J373)</f>
        <v>103.62</v>
      </c>
    </row>
    <row r="376" spans="1:27" x14ac:dyDescent="0.25">
      <c r="D376" s="32" t="s">
        <v>119</v>
      </c>
      <c r="H376">
        <v>1.5</v>
      </c>
      <c r="I376" t="s">
        <v>120</v>
      </c>
      <c r="J376">
        <f>ROUND(H376/100*K371,5)</f>
        <v>0.13644999999999999</v>
      </c>
    </row>
    <row r="377" spans="1:27" x14ac:dyDescent="0.25">
      <c r="D377" s="32" t="s">
        <v>118</v>
      </c>
      <c r="K377" s="33">
        <f>SUM(J368:J376)</f>
        <v>112.8532</v>
      </c>
    </row>
    <row r="378" spans="1:27" x14ac:dyDescent="0.25">
      <c r="D378" s="32" t="s">
        <v>202</v>
      </c>
      <c r="H378">
        <v>3</v>
      </c>
      <c r="I378" t="s">
        <v>120</v>
      </c>
      <c r="K378" s="31">
        <f>ROUND(H378/100*K377,5)</f>
        <v>3.3856000000000002</v>
      </c>
    </row>
    <row r="379" spans="1:27" x14ac:dyDescent="0.25">
      <c r="D379" s="32" t="s">
        <v>121</v>
      </c>
      <c r="K379" s="33">
        <f>SUM(K377:K378)</f>
        <v>116.2388</v>
      </c>
    </row>
    <row r="381" spans="1:27" ht="45" customHeight="1" x14ac:dyDescent="0.25">
      <c r="A381" s="25"/>
      <c r="B381" s="25" t="s">
        <v>308</v>
      </c>
      <c r="C381" s="26" t="s">
        <v>204</v>
      </c>
      <c r="D381" s="6" t="s">
        <v>309</v>
      </c>
      <c r="E381" s="5"/>
      <c r="F381" s="5"/>
      <c r="G381" s="26"/>
      <c r="H381" s="28" t="s">
        <v>98</v>
      </c>
      <c r="I381" s="4">
        <v>1</v>
      </c>
      <c r="J381" s="5"/>
      <c r="K381" s="29">
        <f>ROUND(K399,2)</f>
        <v>32.57</v>
      </c>
      <c r="L381" s="27" t="s">
        <v>310</v>
      </c>
      <c r="M381" s="26"/>
      <c r="N381" s="26"/>
      <c r="O381" s="26"/>
      <c r="P381" s="26"/>
      <c r="Q381" s="26"/>
      <c r="R381" s="26"/>
      <c r="S381" s="26"/>
      <c r="T381" s="26"/>
      <c r="U381" s="26"/>
      <c r="V381" s="26"/>
      <c r="W381" s="26"/>
      <c r="X381" s="26"/>
      <c r="Y381" s="26"/>
      <c r="Z381" s="26"/>
      <c r="AA381" s="26"/>
    </row>
    <row r="382" spans="1:27" x14ac:dyDescent="0.25">
      <c r="B382" s="21" t="s">
        <v>100</v>
      </c>
    </row>
    <row r="383" spans="1:27" x14ac:dyDescent="0.25">
      <c r="B383" t="s">
        <v>311</v>
      </c>
      <c r="C383" t="s">
        <v>87</v>
      </c>
      <c r="D383" t="s">
        <v>237</v>
      </c>
      <c r="E383" s="30">
        <v>0.43</v>
      </c>
      <c r="F383" t="s">
        <v>103</v>
      </c>
      <c r="G383" t="s">
        <v>104</v>
      </c>
      <c r="H383" s="31">
        <v>27.19</v>
      </c>
      <c r="I383" t="s">
        <v>105</v>
      </c>
      <c r="J383" s="31">
        <f>ROUND(E383/I381* H383,5)</f>
        <v>11.691700000000001</v>
      </c>
    </row>
    <row r="384" spans="1:27" x14ac:dyDescent="0.25">
      <c r="B384" t="s">
        <v>252</v>
      </c>
      <c r="C384" t="s">
        <v>87</v>
      </c>
      <c r="D384" t="s">
        <v>197</v>
      </c>
      <c r="E384" s="30">
        <v>0.27</v>
      </c>
      <c r="F384" t="s">
        <v>103</v>
      </c>
      <c r="G384" t="s">
        <v>104</v>
      </c>
      <c r="H384" s="31">
        <v>23.17</v>
      </c>
      <c r="I384" t="s">
        <v>105</v>
      </c>
      <c r="J384" s="31">
        <f>ROUND(E384/I381* H384,5)</f>
        <v>6.2558999999999996</v>
      </c>
    </row>
    <row r="385" spans="2:11" x14ac:dyDescent="0.25">
      <c r="D385" s="32" t="s">
        <v>106</v>
      </c>
      <c r="K385" s="31">
        <f>SUM(J383:J384)</f>
        <v>17.947600000000001</v>
      </c>
    </row>
    <row r="386" spans="2:11" x14ac:dyDescent="0.25">
      <c r="B386" s="21" t="s">
        <v>111</v>
      </c>
    </row>
    <row r="387" spans="2:11" x14ac:dyDescent="0.25">
      <c r="B387" t="s">
        <v>125</v>
      </c>
      <c r="C387" t="s">
        <v>17</v>
      </c>
      <c r="D387" t="s">
        <v>126</v>
      </c>
      <c r="E387" s="30">
        <v>0.01</v>
      </c>
      <c r="G387" t="s">
        <v>104</v>
      </c>
      <c r="H387" s="31">
        <v>1.54</v>
      </c>
      <c r="I387" t="s">
        <v>105</v>
      </c>
      <c r="J387" s="31">
        <f>ROUND(E387* H387,5)</f>
        <v>1.54E-2</v>
      </c>
    </row>
    <row r="388" spans="2:11" x14ac:dyDescent="0.25">
      <c r="B388" t="s">
        <v>312</v>
      </c>
      <c r="C388" t="s">
        <v>132</v>
      </c>
      <c r="D388" t="s">
        <v>313</v>
      </c>
      <c r="E388" s="30">
        <v>0.255</v>
      </c>
      <c r="G388" t="s">
        <v>104</v>
      </c>
      <c r="H388" s="31">
        <v>3.23</v>
      </c>
      <c r="I388" t="s">
        <v>105</v>
      </c>
      <c r="J388" s="31">
        <f>ROUND(E388* H388,5)</f>
        <v>0.82364999999999999</v>
      </c>
    </row>
    <row r="389" spans="2:11" x14ac:dyDescent="0.25">
      <c r="B389" t="s">
        <v>314</v>
      </c>
      <c r="C389" t="s">
        <v>113</v>
      </c>
      <c r="D389" t="s">
        <v>315</v>
      </c>
      <c r="E389" s="30">
        <v>3.0999999999999999E-3</v>
      </c>
      <c r="G389" t="s">
        <v>104</v>
      </c>
      <c r="H389" s="31">
        <v>160.66</v>
      </c>
      <c r="I389" t="s">
        <v>105</v>
      </c>
      <c r="J389" s="31">
        <f>ROUND(E389* H389,5)</f>
        <v>0.49804999999999999</v>
      </c>
    </row>
    <row r="390" spans="2:11" x14ac:dyDescent="0.25">
      <c r="B390" t="s">
        <v>316</v>
      </c>
      <c r="C390" t="s">
        <v>204</v>
      </c>
      <c r="D390" t="s">
        <v>317</v>
      </c>
      <c r="E390" s="30">
        <v>1.02</v>
      </c>
      <c r="G390" t="s">
        <v>104</v>
      </c>
      <c r="H390" s="31">
        <v>9.49</v>
      </c>
      <c r="I390" t="s">
        <v>105</v>
      </c>
      <c r="J390" s="31">
        <f>ROUND(E390* H390,5)</f>
        <v>9.6798000000000002</v>
      </c>
    </row>
    <row r="391" spans="2:11" x14ac:dyDescent="0.25">
      <c r="D391" s="32" t="s">
        <v>117</v>
      </c>
      <c r="K391" s="31">
        <f>SUM(J387:J390)</f>
        <v>11.0169</v>
      </c>
    </row>
    <row r="392" spans="2:11" x14ac:dyDescent="0.25">
      <c r="B392" s="21" t="s">
        <v>95</v>
      </c>
    </row>
    <row r="393" spans="2:11" x14ac:dyDescent="0.25">
      <c r="B393" t="s">
        <v>96</v>
      </c>
      <c r="C393" t="s">
        <v>17</v>
      </c>
      <c r="D393" t="s">
        <v>97</v>
      </c>
      <c r="E393" s="30">
        <v>3.0599999999999999E-2</v>
      </c>
      <c r="G393" t="s">
        <v>104</v>
      </c>
      <c r="H393" s="31">
        <v>77.998040000000003</v>
      </c>
      <c r="I393" t="s">
        <v>105</v>
      </c>
      <c r="J393" s="31">
        <f>ROUND(E393* H393,5)</f>
        <v>2.3867400000000001</v>
      </c>
    </row>
    <row r="394" spans="2:11" x14ac:dyDescent="0.25">
      <c r="D394" s="32" t="s">
        <v>301</v>
      </c>
      <c r="K394" s="31">
        <f>SUM(J393:J393)</f>
        <v>2.3867400000000001</v>
      </c>
    </row>
    <row r="396" spans="2:11" x14ac:dyDescent="0.25">
      <c r="D396" s="32" t="s">
        <v>119</v>
      </c>
      <c r="H396">
        <v>1.5</v>
      </c>
      <c r="I396" t="s">
        <v>120</v>
      </c>
      <c r="J396">
        <f>ROUND(H396/100*K385,5)</f>
        <v>0.26921</v>
      </c>
    </row>
    <row r="397" spans="2:11" x14ac:dyDescent="0.25">
      <c r="D397" s="32" t="s">
        <v>118</v>
      </c>
      <c r="K397" s="33">
        <f>SUM(J382:J396)</f>
        <v>31.620450000000002</v>
      </c>
    </row>
    <row r="398" spans="2:11" x14ac:dyDescent="0.25">
      <c r="D398" s="32" t="s">
        <v>202</v>
      </c>
      <c r="H398">
        <v>3</v>
      </c>
      <c r="I398" t="s">
        <v>120</v>
      </c>
      <c r="K398" s="31">
        <f>ROUND(H398/100*K397,5)</f>
        <v>0.94860999999999995</v>
      </c>
    </row>
    <row r="399" spans="2:11" x14ac:dyDescent="0.25">
      <c r="D399" s="32" t="s">
        <v>121</v>
      </c>
      <c r="K399" s="33">
        <f>SUM(K397:K398)</f>
        <v>32.56906</v>
      </c>
    </row>
    <row r="401" spans="1:27" ht="45" customHeight="1" x14ac:dyDescent="0.25">
      <c r="A401" s="25"/>
      <c r="B401" s="25" t="s">
        <v>318</v>
      </c>
      <c r="C401" s="26" t="s">
        <v>113</v>
      </c>
      <c r="D401" s="6" t="s">
        <v>319</v>
      </c>
      <c r="E401" s="5"/>
      <c r="F401" s="5"/>
      <c r="G401" s="26"/>
      <c r="H401" s="28" t="s">
        <v>98</v>
      </c>
      <c r="I401" s="4">
        <v>1</v>
      </c>
      <c r="J401" s="5"/>
      <c r="K401" s="29">
        <f>ROUND(K418,2)</f>
        <v>64.56</v>
      </c>
      <c r="L401" s="27" t="s">
        <v>320</v>
      </c>
      <c r="M401" s="26"/>
      <c r="N401" s="26"/>
      <c r="O401" s="26"/>
      <c r="P401" s="26"/>
      <c r="Q401" s="26"/>
      <c r="R401" s="26"/>
      <c r="S401" s="26"/>
      <c r="T401" s="26"/>
      <c r="U401" s="26"/>
      <c r="V401" s="26"/>
      <c r="W401" s="26"/>
      <c r="X401" s="26"/>
      <c r="Y401" s="26"/>
      <c r="Z401" s="26"/>
      <c r="AA401" s="26"/>
    </row>
    <row r="402" spans="1:27" x14ac:dyDescent="0.25">
      <c r="B402" s="21" t="s">
        <v>100</v>
      </c>
    </row>
    <row r="403" spans="1:27" x14ac:dyDescent="0.25">
      <c r="B403" t="s">
        <v>252</v>
      </c>
      <c r="C403" t="s">
        <v>87</v>
      </c>
      <c r="D403" t="s">
        <v>197</v>
      </c>
      <c r="E403" s="30">
        <v>8.4000000000000005E-2</v>
      </c>
      <c r="F403" t="s">
        <v>103</v>
      </c>
      <c r="G403" t="s">
        <v>104</v>
      </c>
      <c r="H403" s="31">
        <v>23.17</v>
      </c>
      <c r="I403" t="s">
        <v>105</v>
      </c>
      <c r="J403" s="31">
        <f>ROUND(E403/I401* H403,5)</f>
        <v>1.94628</v>
      </c>
    </row>
    <row r="404" spans="1:27" x14ac:dyDescent="0.25">
      <c r="B404" t="s">
        <v>311</v>
      </c>
      <c r="C404" t="s">
        <v>87</v>
      </c>
      <c r="D404" t="s">
        <v>237</v>
      </c>
      <c r="E404" s="30">
        <v>2.1000000000000001E-2</v>
      </c>
      <c r="F404" t="s">
        <v>103</v>
      </c>
      <c r="G404" t="s">
        <v>104</v>
      </c>
      <c r="H404" s="31">
        <v>27.19</v>
      </c>
      <c r="I404" t="s">
        <v>105</v>
      </c>
      <c r="J404" s="31">
        <f>ROUND(E404/I401* H404,5)</f>
        <v>0.57099</v>
      </c>
    </row>
    <row r="405" spans="1:27" x14ac:dyDescent="0.25">
      <c r="D405" s="32" t="s">
        <v>106</v>
      </c>
      <c r="K405" s="31">
        <f>SUM(J403:J404)</f>
        <v>2.5172699999999999</v>
      </c>
    </row>
    <row r="406" spans="1:27" x14ac:dyDescent="0.25">
      <c r="B406" s="21" t="s">
        <v>107</v>
      </c>
    </row>
    <row r="407" spans="1:27" x14ac:dyDescent="0.25">
      <c r="B407" t="s">
        <v>321</v>
      </c>
      <c r="C407" t="s">
        <v>87</v>
      </c>
      <c r="D407" t="s">
        <v>322</v>
      </c>
      <c r="E407" s="30">
        <v>1.2E-2</v>
      </c>
      <c r="F407" t="s">
        <v>103</v>
      </c>
      <c r="G407" t="s">
        <v>104</v>
      </c>
      <c r="H407" s="31">
        <v>53.72</v>
      </c>
      <c r="I407" t="s">
        <v>105</v>
      </c>
      <c r="J407" s="31">
        <f>ROUND(E407/I401* H407,5)</f>
        <v>0.64463999999999999</v>
      </c>
    </row>
    <row r="408" spans="1:27" x14ac:dyDescent="0.25">
      <c r="B408" t="s">
        <v>323</v>
      </c>
      <c r="C408" t="s">
        <v>87</v>
      </c>
      <c r="D408" t="s">
        <v>324</v>
      </c>
      <c r="E408" s="30">
        <v>1.2E-2</v>
      </c>
      <c r="F408" t="s">
        <v>103</v>
      </c>
      <c r="G408" t="s">
        <v>104</v>
      </c>
      <c r="H408" s="31">
        <v>61.92</v>
      </c>
      <c r="I408" t="s">
        <v>105</v>
      </c>
      <c r="J408" s="31">
        <f>ROUND(E408/I401* H408,5)</f>
        <v>0.74304000000000003</v>
      </c>
    </row>
    <row r="409" spans="1:27" x14ac:dyDescent="0.25">
      <c r="B409" t="s">
        <v>325</v>
      </c>
      <c r="C409" t="s">
        <v>87</v>
      </c>
      <c r="D409" t="s">
        <v>326</v>
      </c>
      <c r="E409" s="30">
        <v>1.2E-2</v>
      </c>
      <c r="F409" t="s">
        <v>103</v>
      </c>
      <c r="G409" t="s">
        <v>104</v>
      </c>
      <c r="H409" s="31">
        <v>67.72</v>
      </c>
      <c r="I409" t="s">
        <v>105</v>
      </c>
      <c r="J409" s="31">
        <f>ROUND(E409/I401* H409,5)</f>
        <v>0.81264000000000003</v>
      </c>
    </row>
    <row r="410" spans="1:27" x14ac:dyDescent="0.25">
      <c r="D410" s="32" t="s">
        <v>110</v>
      </c>
      <c r="K410" s="31">
        <f>SUM(J407:J409)</f>
        <v>2.2003200000000001</v>
      </c>
    </row>
    <row r="411" spans="1:27" x14ac:dyDescent="0.25">
      <c r="B411" s="21" t="s">
        <v>111</v>
      </c>
    </row>
    <row r="412" spans="1:27" x14ac:dyDescent="0.25">
      <c r="B412" t="s">
        <v>327</v>
      </c>
      <c r="C412" t="s">
        <v>113</v>
      </c>
      <c r="D412" t="s">
        <v>328</v>
      </c>
      <c r="E412" s="30">
        <v>1</v>
      </c>
      <c r="G412" t="s">
        <v>104</v>
      </c>
      <c r="H412" s="31">
        <v>57.92</v>
      </c>
      <c r="I412" t="s">
        <v>105</v>
      </c>
      <c r="J412" s="31">
        <f>ROUND(E412* H412,5)</f>
        <v>57.92</v>
      </c>
    </row>
    <row r="413" spans="1:27" x14ac:dyDescent="0.25">
      <c r="D413" s="32" t="s">
        <v>117</v>
      </c>
      <c r="K413" s="31">
        <f>SUM(J412:J412)</f>
        <v>57.92</v>
      </c>
    </row>
    <row r="415" spans="1:27" x14ac:dyDescent="0.25">
      <c r="D415" s="32" t="s">
        <v>119</v>
      </c>
      <c r="H415">
        <v>1.5</v>
      </c>
      <c r="I415" t="s">
        <v>120</v>
      </c>
      <c r="J415">
        <f>ROUND(H415/100*K405,5)</f>
        <v>3.7760000000000002E-2</v>
      </c>
    </row>
    <row r="416" spans="1:27" x14ac:dyDescent="0.25">
      <c r="D416" s="32" t="s">
        <v>118</v>
      </c>
      <c r="K416" s="33">
        <f>SUM(J402:J415)</f>
        <v>62.675350000000002</v>
      </c>
    </row>
    <row r="417" spans="1:27" x14ac:dyDescent="0.25">
      <c r="D417" s="32" t="s">
        <v>202</v>
      </c>
      <c r="H417">
        <v>3</v>
      </c>
      <c r="I417" t="s">
        <v>120</v>
      </c>
      <c r="K417" s="31">
        <f>ROUND(H417/100*K416,5)</f>
        <v>1.88026</v>
      </c>
    </row>
    <row r="418" spans="1:27" x14ac:dyDescent="0.25">
      <c r="D418" s="32" t="s">
        <v>121</v>
      </c>
      <c r="K418" s="33">
        <f>SUM(K416:K417)</f>
        <v>64.555610000000001</v>
      </c>
    </row>
    <row r="420" spans="1:27" ht="45" customHeight="1" x14ac:dyDescent="0.25">
      <c r="A420" s="25"/>
      <c r="B420" s="25" t="s">
        <v>329</v>
      </c>
      <c r="C420" s="26" t="s">
        <v>204</v>
      </c>
      <c r="D420" s="6" t="s">
        <v>330</v>
      </c>
      <c r="E420" s="5"/>
      <c r="F420" s="5"/>
      <c r="G420" s="26"/>
      <c r="H420" s="28" t="s">
        <v>98</v>
      </c>
      <c r="I420" s="4">
        <v>1</v>
      </c>
      <c r="J420" s="5"/>
      <c r="K420" s="29">
        <f>ROUND(K435,2)</f>
        <v>0.28999999999999998</v>
      </c>
      <c r="L420" s="27" t="s">
        <v>331</v>
      </c>
      <c r="M420" s="26"/>
      <c r="N420" s="26"/>
      <c r="O420" s="26"/>
      <c r="P420" s="26"/>
      <c r="Q420" s="26"/>
      <c r="R420" s="26"/>
      <c r="S420" s="26"/>
      <c r="T420" s="26"/>
      <c r="U420" s="26"/>
      <c r="V420" s="26"/>
      <c r="W420" s="26"/>
      <c r="X420" s="26"/>
      <c r="Y420" s="26"/>
      <c r="Z420" s="26"/>
      <c r="AA420" s="26"/>
    </row>
    <row r="421" spans="1:27" x14ac:dyDescent="0.25">
      <c r="B421" s="21" t="s">
        <v>100</v>
      </c>
    </row>
    <row r="422" spans="1:27" x14ac:dyDescent="0.25">
      <c r="B422" t="s">
        <v>101</v>
      </c>
      <c r="C422" t="s">
        <v>87</v>
      </c>
      <c r="D422" t="s">
        <v>102</v>
      </c>
      <c r="E422" s="30">
        <v>2.2000000000000001E-3</v>
      </c>
      <c r="F422" t="s">
        <v>103</v>
      </c>
      <c r="G422" t="s">
        <v>104</v>
      </c>
      <c r="H422" s="31">
        <v>23.47</v>
      </c>
      <c r="I422" t="s">
        <v>105</v>
      </c>
      <c r="J422" s="31">
        <f>ROUND(E422/I420* H422,5)</f>
        <v>5.1630000000000002E-2</v>
      </c>
    </row>
    <row r="423" spans="1:27" x14ac:dyDescent="0.25">
      <c r="D423" s="32" t="s">
        <v>106</v>
      </c>
      <c r="K423" s="31">
        <f>SUM(J422:J422)</f>
        <v>5.1630000000000002E-2</v>
      </c>
    </row>
    <row r="424" spans="1:27" x14ac:dyDescent="0.25">
      <c r="B424" s="21" t="s">
        <v>107</v>
      </c>
    </row>
    <row r="425" spans="1:27" x14ac:dyDescent="0.25">
      <c r="B425" t="s">
        <v>332</v>
      </c>
      <c r="C425" t="s">
        <v>87</v>
      </c>
      <c r="D425" t="s">
        <v>333</v>
      </c>
      <c r="E425" s="30">
        <v>2.2000000000000001E-3</v>
      </c>
      <c r="F425" t="s">
        <v>103</v>
      </c>
      <c r="G425" t="s">
        <v>104</v>
      </c>
      <c r="H425" s="31">
        <v>28.19</v>
      </c>
      <c r="I425" t="s">
        <v>105</v>
      </c>
      <c r="J425" s="31">
        <f>ROUND(E425/I420* H425,5)</f>
        <v>6.2019999999999999E-2</v>
      </c>
    </row>
    <row r="426" spans="1:27" x14ac:dyDescent="0.25">
      <c r="B426" t="s">
        <v>334</v>
      </c>
      <c r="C426" t="s">
        <v>87</v>
      </c>
      <c r="D426" t="s">
        <v>335</v>
      </c>
      <c r="E426" s="30">
        <v>5.0000000000000001E-4</v>
      </c>
      <c r="F426" t="s">
        <v>103</v>
      </c>
      <c r="G426" t="s">
        <v>104</v>
      </c>
      <c r="H426" s="31">
        <v>41.84</v>
      </c>
      <c r="I426" t="s">
        <v>105</v>
      </c>
      <c r="J426" s="31">
        <f>ROUND(E426/I420* H426,5)</f>
        <v>2.0920000000000001E-2</v>
      </c>
    </row>
    <row r="427" spans="1:27" x14ac:dyDescent="0.25">
      <c r="D427" s="32" t="s">
        <v>110</v>
      </c>
      <c r="K427" s="31">
        <f>SUM(J425:J426)</f>
        <v>8.294E-2</v>
      </c>
    </row>
    <row r="428" spans="1:27" x14ac:dyDescent="0.25">
      <c r="B428" s="21" t="s">
        <v>111</v>
      </c>
    </row>
    <row r="429" spans="1:27" x14ac:dyDescent="0.25">
      <c r="B429" t="s">
        <v>336</v>
      </c>
      <c r="C429" t="s">
        <v>132</v>
      </c>
      <c r="D429" t="s">
        <v>337</v>
      </c>
      <c r="E429" s="30">
        <v>0.6</v>
      </c>
      <c r="G429" t="s">
        <v>104</v>
      </c>
      <c r="H429" s="31">
        <v>0.25</v>
      </c>
      <c r="I429" t="s">
        <v>105</v>
      </c>
      <c r="J429" s="31">
        <f>ROUND(E429* H429,5)</f>
        <v>0.15</v>
      </c>
    </row>
    <row r="430" spans="1:27" x14ac:dyDescent="0.25">
      <c r="D430" s="32" t="s">
        <v>117</v>
      </c>
      <c r="K430" s="31">
        <f>SUM(J429:J429)</f>
        <v>0.15</v>
      </c>
    </row>
    <row r="432" spans="1:27" x14ac:dyDescent="0.25">
      <c r="D432" s="32" t="s">
        <v>119</v>
      </c>
      <c r="H432">
        <v>1.5</v>
      </c>
      <c r="I432" t="s">
        <v>120</v>
      </c>
      <c r="J432">
        <f>ROUND(H432/100*K423,5)</f>
        <v>7.6999999999999996E-4</v>
      </c>
    </row>
    <row r="433" spans="1:27" x14ac:dyDescent="0.25">
      <c r="D433" s="32" t="s">
        <v>118</v>
      </c>
      <c r="K433" s="33">
        <f>SUM(J421:J432)</f>
        <v>0.28533999999999998</v>
      </c>
    </row>
    <row r="434" spans="1:27" x14ac:dyDescent="0.25">
      <c r="D434" s="32" t="s">
        <v>202</v>
      </c>
      <c r="H434">
        <v>3</v>
      </c>
      <c r="I434" t="s">
        <v>120</v>
      </c>
      <c r="K434" s="31">
        <f>ROUND(H434/100*K433,5)</f>
        <v>8.5599999999999999E-3</v>
      </c>
    </row>
    <row r="435" spans="1:27" x14ac:dyDescent="0.25">
      <c r="D435" s="32" t="s">
        <v>121</v>
      </c>
      <c r="K435" s="33">
        <f>SUM(K433:K434)</f>
        <v>0.29389999999999999</v>
      </c>
    </row>
    <row r="437" spans="1:27" ht="45" customHeight="1" x14ac:dyDescent="0.25">
      <c r="A437" s="25"/>
      <c r="B437" s="25" t="s">
        <v>338</v>
      </c>
      <c r="C437" s="26" t="s">
        <v>22</v>
      </c>
      <c r="D437" s="6" t="s">
        <v>339</v>
      </c>
      <c r="E437" s="5"/>
      <c r="F437" s="5"/>
      <c r="G437" s="26"/>
      <c r="H437" s="28" t="s">
        <v>98</v>
      </c>
      <c r="I437" s="4">
        <v>1</v>
      </c>
      <c r="J437" s="5"/>
      <c r="K437" s="29">
        <f>ROUND(K449,2)</f>
        <v>5.57</v>
      </c>
      <c r="L437" s="27" t="s">
        <v>340</v>
      </c>
      <c r="M437" s="26"/>
      <c r="N437" s="26"/>
      <c r="O437" s="26"/>
      <c r="P437" s="26"/>
      <c r="Q437" s="26"/>
      <c r="R437" s="26"/>
      <c r="S437" s="26"/>
      <c r="T437" s="26"/>
      <c r="U437" s="26"/>
      <c r="V437" s="26"/>
      <c r="W437" s="26"/>
      <c r="X437" s="26"/>
      <c r="Y437" s="26"/>
      <c r="Z437" s="26"/>
      <c r="AA437" s="26"/>
    </row>
    <row r="438" spans="1:27" x14ac:dyDescent="0.25">
      <c r="B438" s="21" t="s">
        <v>100</v>
      </c>
    </row>
    <row r="439" spans="1:27" x14ac:dyDescent="0.25">
      <c r="B439" t="s">
        <v>341</v>
      </c>
      <c r="C439" t="s">
        <v>87</v>
      </c>
      <c r="D439" t="s">
        <v>342</v>
      </c>
      <c r="E439" s="30">
        <v>0.04</v>
      </c>
      <c r="F439" t="s">
        <v>103</v>
      </c>
      <c r="G439" t="s">
        <v>104</v>
      </c>
      <c r="H439" s="31">
        <v>28.69</v>
      </c>
      <c r="I439" t="s">
        <v>105</v>
      </c>
      <c r="J439" s="31">
        <f>ROUND(E439/I437* H439,5)</f>
        <v>1.1476</v>
      </c>
    </row>
    <row r="440" spans="1:27" x14ac:dyDescent="0.25">
      <c r="B440" t="s">
        <v>343</v>
      </c>
      <c r="C440" t="s">
        <v>87</v>
      </c>
      <c r="D440" t="s">
        <v>136</v>
      </c>
      <c r="E440" s="30">
        <v>0.04</v>
      </c>
      <c r="F440" t="s">
        <v>103</v>
      </c>
      <c r="G440" t="s">
        <v>104</v>
      </c>
      <c r="H440" s="31">
        <v>24.61</v>
      </c>
      <c r="I440" t="s">
        <v>105</v>
      </c>
      <c r="J440" s="31">
        <f>ROUND(E440/I437* H440,5)</f>
        <v>0.98440000000000005</v>
      </c>
    </row>
    <row r="441" spans="1:27" x14ac:dyDescent="0.25">
      <c r="D441" s="32" t="s">
        <v>106</v>
      </c>
      <c r="K441" s="31">
        <f>SUM(J439:J440)</f>
        <v>2.1320000000000001</v>
      </c>
    </row>
    <row r="442" spans="1:27" x14ac:dyDescent="0.25">
      <c r="B442" s="21" t="s">
        <v>111</v>
      </c>
    </row>
    <row r="443" spans="1:27" x14ac:dyDescent="0.25">
      <c r="B443" t="s">
        <v>344</v>
      </c>
      <c r="C443" t="s">
        <v>22</v>
      </c>
      <c r="D443" t="s">
        <v>345</v>
      </c>
      <c r="E443" s="30">
        <v>1.02</v>
      </c>
      <c r="G443" t="s">
        <v>104</v>
      </c>
      <c r="H443" s="31">
        <v>3.18</v>
      </c>
      <c r="I443" t="s">
        <v>105</v>
      </c>
      <c r="J443" s="31">
        <f>ROUND(E443* H443,5)</f>
        <v>3.2435999999999998</v>
      </c>
    </row>
    <row r="444" spans="1:27" x14ac:dyDescent="0.25">
      <c r="D444" s="32" t="s">
        <v>117</v>
      </c>
      <c r="K444" s="31">
        <f>SUM(J443:J443)</f>
        <v>3.2435999999999998</v>
      </c>
    </row>
    <row r="446" spans="1:27" x14ac:dyDescent="0.25">
      <c r="D446" s="32" t="s">
        <v>119</v>
      </c>
      <c r="H446">
        <v>1.5</v>
      </c>
      <c r="I446" t="s">
        <v>120</v>
      </c>
      <c r="J446">
        <f>ROUND(H446/100*K441,5)</f>
        <v>3.1980000000000001E-2</v>
      </c>
    </row>
    <row r="447" spans="1:27" x14ac:dyDescent="0.25">
      <c r="D447" s="32" t="s">
        <v>118</v>
      </c>
      <c r="K447" s="33">
        <f>SUM(J438:J446)</f>
        <v>5.4075800000000003</v>
      </c>
    </row>
    <row r="448" spans="1:27" x14ac:dyDescent="0.25">
      <c r="D448" s="32" t="s">
        <v>202</v>
      </c>
      <c r="H448">
        <v>3</v>
      </c>
      <c r="I448" t="s">
        <v>120</v>
      </c>
      <c r="K448" s="31">
        <f>ROUND(H448/100*K447,5)</f>
        <v>0.16223000000000001</v>
      </c>
    </row>
    <row r="449" spans="1:27" x14ac:dyDescent="0.25">
      <c r="D449" s="32" t="s">
        <v>121</v>
      </c>
      <c r="K449" s="33">
        <f>SUM(K447:K448)</f>
        <v>5.5698100000000004</v>
      </c>
    </row>
    <row r="451" spans="1:27" ht="45" customHeight="1" x14ac:dyDescent="0.25">
      <c r="A451" s="25"/>
      <c r="B451" s="25" t="s">
        <v>346</v>
      </c>
      <c r="C451" s="26" t="s">
        <v>22</v>
      </c>
      <c r="D451" s="6" t="s">
        <v>347</v>
      </c>
      <c r="E451" s="5"/>
      <c r="F451" s="5"/>
      <c r="G451" s="26"/>
      <c r="H451" s="28" t="s">
        <v>98</v>
      </c>
      <c r="I451" s="4">
        <v>1</v>
      </c>
      <c r="J451" s="5"/>
      <c r="K451" s="29">
        <f>ROUND(K463,2)</f>
        <v>7.88</v>
      </c>
      <c r="L451" s="27" t="s">
        <v>348</v>
      </c>
      <c r="M451" s="26"/>
      <c r="N451" s="26"/>
      <c r="O451" s="26"/>
      <c r="P451" s="26"/>
      <c r="Q451" s="26"/>
      <c r="R451" s="26"/>
      <c r="S451" s="26"/>
      <c r="T451" s="26"/>
      <c r="U451" s="26"/>
      <c r="V451" s="26"/>
      <c r="W451" s="26"/>
      <c r="X451" s="26"/>
      <c r="Y451" s="26"/>
      <c r="Z451" s="26"/>
      <c r="AA451" s="26"/>
    </row>
    <row r="452" spans="1:27" x14ac:dyDescent="0.25">
      <c r="B452" s="21" t="s">
        <v>100</v>
      </c>
    </row>
    <row r="453" spans="1:27" x14ac:dyDescent="0.25">
      <c r="B453" t="s">
        <v>341</v>
      </c>
      <c r="C453" t="s">
        <v>87</v>
      </c>
      <c r="D453" t="s">
        <v>342</v>
      </c>
      <c r="E453" s="30">
        <v>0.05</v>
      </c>
      <c r="F453" t="s">
        <v>103</v>
      </c>
      <c r="G453" t="s">
        <v>104</v>
      </c>
      <c r="H453" s="31">
        <v>28.69</v>
      </c>
      <c r="I453" t="s">
        <v>105</v>
      </c>
      <c r="J453" s="31">
        <f>ROUND(E453/I451* H453,5)</f>
        <v>1.4345000000000001</v>
      </c>
    </row>
    <row r="454" spans="1:27" x14ac:dyDescent="0.25">
      <c r="B454" t="s">
        <v>343</v>
      </c>
      <c r="C454" t="s">
        <v>87</v>
      </c>
      <c r="D454" t="s">
        <v>136</v>
      </c>
      <c r="E454" s="30">
        <v>0.05</v>
      </c>
      <c r="F454" t="s">
        <v>103</v>
      </c>
      <c r="G454" t="s">
        <v>104</v>
      </c>
      <c r="H454" s="31">
        <v>24.61</v>
      </c>
      <c r="I454" t="s">
        <v>105</v>
      </c>
      <c r="J454" s="31">
        <f>ROUND(E454/I451* H454,5)</f>
        <v>1.2304999999999999</v>
      </c>
    </row>
    <row r="455" spans="1:27" x14ac:dyDescent="0.25">
      <c r="D455" s="32" t="s">
        <v>106</v>
      </c>
      <c r="K455" s="31">
        <f>SUM(J453:J454)</f>
        <v>2.665</v>
      </c>
    </row>
    <row r="456" spans="1:27" x14ac:dyDescent="0.25">
      <c r="B456" s="21" t="s">
        <v>111</v>
      </c>
    </row>
    <row r="457" spans="1:27" x14ac:dyDescent="0.25">
      <c r="B457" t="s">
        <v>349</v>
      </c>
      <c r="C457" t="s">
        <v>22</v>
      </c>
      <c r="D457" t="s">
        <v>350</v>
      </c>
      <c r="E457" s="30">
        <v>1.02</v>
      </c>
      <c r="G457" t="s">
        <v>104</v>
      </c>
      <c r="H457" s="31">
        <v>4.8499999999999996</v>
      </c>
      <c r="I457" t="s">
        <v>105</v>
      </c>
      <c r="J457" s="31">
        <f>ROUND(E457* H457,5)</f>
        <v>4.9470000000000001</v>
      </c>
    </row>
    <row r="458" spans="1:27" x14ac:dyDescent="0.25">
      <c r="D458" s="32" t="s">
        <v>117</v>
      </c>
      <c r="K458" s="31">
        <f>SUM(J457:J457)</f>
        <v>4.9470000000000001</v>
      </c>
    </row>
    <row r="460" spans="1:27" x14ac:dyDescent="0.25">
      <c r="D460" s="32" t="s">
        <v>119</v>
      </c>
      <c r="H460">
        <v>1.5</v>
      </c>
      <c r="I460" t="s">
        <v>120</v>
      </c>
      <c r="J460">
        <f>ROUND(H460/100*K455,5)</f>
        <v>3.9980000000000002E-2</v>
      </c>
    </row>
    <row r="461" spans="1:27" x14ac:dyDescent="0.25">
      <c r="D461" s="32" t="s">
        <v>118</v>
      </c>
      <c r="K461" s="33">
        <f>SUM(J452:J460)</f>
        <v>7.65198</v>
      </c>
    </row>
    <row r="462" spans="1:27" x14ac:dyDescent="0.25">
      <c r="D462" s="32" t="s">
        <v>202</v>
      </c>
      <c r="H462">
        <v>3</v>
      </c>
      <c r="I462" t="s">
        <v>120</v>
      </c>
      <c r="K462" s="31">
        <f>ROUND(H462/100*K461,5)</f>
        <v>0.22955999999999999</v>
      </c>
    </row>
    <row r="463" spans="1:27" x14ac:dyDescent="0.25">
      <c r="D463" s="32" t="s">
        <v>121</v>
      </c>
      <c r="K463" s="33">
        <f>SUM(K461:K462)</f>
        <v>7.8815400000000002</v>
      </c>
    </row>
    <row r="465" spans="1:27" ht="45" customHeight="1" x14ac:dyDescent="0.25">
      <c r="A465" s="25"/>
      <c r="B465" s="25" t="s">
        <v>351</v>
      </c>
      <c r="C465" s="26" t="s">
        <v>22</v>
      </c>
      <c r="D465" s="6" t="s">
        <v>352</v>
      </c>
      <c r="E465" s="5"/>
      <c r="F465" s="5"/>
      <c r="G465" s="26"/>
      <c r="H465" s="28" t="s">
        <v>98</v>
      </c>
      <c r="I465" s="4">
        <v>1</v>
      </c>
      <c r="J465" s="5"/>
      <c r="K465" s="29">
        <f>ROUND(K477,2)</f>
        <v>2.2599999999999998</v>
      </c>
      <c r="L465" s="27" t="s">
        <v>353</v>
      </c>
      <c r="M465" s="26"/>
      <c r="N465" s="26"/>
      <c r="O465" s="26"/>
      <c r="P465" s="26"/>
      <c r="Q465" s="26"/>
      <c r="R465" s="26"/>
      <c r="S465" s="26"/>
      <c r="T465" s="26"/>
      <c r="U465" s="26"/>
      <c r="V465" s="26"/>
      <c r="W465" s="26"/>
      <c r="X465" s="26"/>
      <c r="Y465" s="26"/>
      <c r="Z465" s="26"/>
      <c r="AA465" s="26"/>
    </row>
    <row r="466" spans="1:27" x14ac:dyDescent="0.25">
      <c r="B466" s="21" t="s">
        <v>100</v>
      </c>
    </row>
    <row r="467" spans="1:27" x14ac:dyDescent="0.25">
      <c r="B467" t="s">
        <v>343</v>
      </c>
      <c r="C467" t="s">
        <v>87</v>
      </c>
      <c r="D467" t="s">
        <v>136</v>
      </c>
      <c r="E467" s="30">
        <v>1.4999999999999999E-2</v>
      </c>
      <c r="F467" t="s">
        <v>103</v>
      </c>
      <c r="G467" t="s">
        <v>104</v>
      </c>
      <c r="H467" s="31">
        <v>24.61</v>
      </c>
      <c r="I467" t="s">
        <v>105</v>
      </c>
      <c r="J467" s="31">
        <f>ROUND(E467/I465* H467,5)</f>
        <v>0.36914999999999998</v>
      </c>
    </row>
    <row r="468" spans="1:27" x14ac:dyDescent="0.25">
      <c r="B468" t="s">
        <v>341</v>
      </c>
      <c r="C468" t="s">
        <v>87</v>
      </c>
      <c r="D468" t="s">
        <v>342</v>
      </c>
      <c r="E468" s="30">
        <v>1.4999999999999999E-2</v>
      </c>
      <c r="F468" t="s">
        <v>103</v>
      </c>
      <c r="G468" t="s">
        <v>104</v>
      </c>
      <c r="H468" s="31">
        <v>28.69</v>
      </c>
      <c r="I468" t="s">
        <v>105</v>
      </c>
      <c r="J468" s="31">
        <f>ROUND(E468/I465* H468,5)</f>
        <v>0.43035000000000001</v>
      </c>
    </row>
    <row r="469" spans="1:27" x14ac:dyDescent="0.25">
      <c r="D469" s="32" t="s">
        <v>106</v>
      </c>
      <c r="K469" s="31">
        <f>SUM(J467:J468)</f>
        <v>0.79949999999999999</v>
      </c>
    </row>
    <row r="470" spans="1:27" x14ac:dyDescent="0.25">
      <c r="B470" s="21" t="s">
        <v>111</v>
      </c>
    </row>
    <row r="471" spans="1:27" x14ac:dyDescent="0.25">
      <c r="B471" t="s">
        <v>354</v>
      </c>
      <c r="C471" t="s">
        <v>22</v>
      </c>
      <c r="D471" t="s">
        <v>355</v>
      </c>
      <c r="E471" s="30">
        <v>1.02</v>
      </c>
      <c r="G471" t="s">
        <v>104</v>
      </c>
      <c r="H471" s="31">
        <v>1.36</v>
      </c>
      <c r="I471" t="s">
        <v>105</v>
      </c>
      <c r="J471" s="31">
        <f>ROUND(E471* H471,5)</f>
        <v>1.3872</v>
      </c>
    </row>
    <row r="472" spans="1:27" x14ac:dyDescent="0.25">
      <c r="D472" s="32" t="s">
        <v>117</v>
      </c>
      <c r="K472" s="31">
        <f>SUM(J471:J471)</f>
        <v>1.3872</v>
      </c>
    </row>
    <row r="474" spans="1:27" x14ac:dyDescent="0.25">
      <c r="D474" s="32" t="s">
        <v>119</v>
      </c>
      <c r="H474">
        <v>1.5</v>
      </c>
      <c r="I474" t="s">
        <v>120</v>
      </c>
      <c r="J474">
        <f>ROUND(H474/100*K469,5)</f>
        <v>1.1990000000000001E-2</v>
      </c>
    </row>
    <row r="475" spans="1:27" x14ac:dyDescent="0.25">
      <c r="D475" s="32" t="s">
        <v>118</v>
      </c>
      <c r="K475" s="33">
        <f>SUM(J466:J474)</f>
        <v>2.19869</v>
      </c>
    </row>
    <row r="476" spans="1:27" x14ac:dyDescent="0.25">
      <c r="D476" s="32" t="s">
        <v>202</v>
      </c>
      <c r="H476">
        <v>3</v>
      </c>
      <c r="I476" t="s">
        <v>120</v>
      </c>
      <c r="K476" s="31">
        <f>ROUND(H476/100*K475,5)</f>
        <v>6.5960000000000005E-2</v>
      </c>
    </row>
    <row r="477" spans="1:27" x14ac:dyDescent="0.25">
      <c r="D477" s="32" t="s">
        <v>121</v>
      </c>
      <c r="K477" s="33">
        <f>SUM(K475:K476)</f>
        <v>2.2646500000000001</v>
      </c>
    </row>
    <row r="479" spans="1:27" ht="45" customHeight="1" x14ac:dyDescent="0.25">
      <c r="A479" s="25"/>
      <c r="B479" s="25" t="s">
        <v>356</v>
      </c>
      <c r="C479" s="26" t="s">
        <v>22</v>
      </c>
      <c r="D479" s="6" t="s">
        <v>357</v>
      </c>
      <c r="E479" s="5"/>
      <c r="F479" s="5"/>
      <c r="G479" s="26"/>
      <c r="H479" s="28" t="s">
        <v>98</v>
      </c>
      <c r="I479" s="4">
        <v>1</v>
      </c>
      <c r="J479" s="5"/>
      <c r="K479" s="29">
        <f>ROUND(K491,2)</f>
        <v>5.19</v>
      </c>
      <c r="L479" s="27" t="s">
        <v>358</v>
      </c>
      <c r="M479" s="26"/>
      <c r="N479" s="26"/>
      <c r="O479" s="26"/>
      <c r="P479" s="26"/>
      <c r="Q479" s="26"/>
      <c r="R479" s="26"/>
      <c r="S479" s="26"/>
      <c r="T479" s="26"/>
      <c r="U479" s="26"/>
      <c r="V479" s="26"/>
      <c r="W479" s="26"/>
      <c r="X479" s="26"/>
      <c r="Y479" s="26"/>
      <c r="Z479" s="26"/>
      <c r="AA479" s="26"/>
    </row>
    <row r="480" spans="1:27" x14ac:dyDescent="0.25">
      <c r="B480" s="21" t="s">
        <v>100</v>
      </c>
    </row>
    <row r="481" spans="1:27" x14ac:dyDescent="0.25">
      <c r="B481" t="s">
        <v>341</v>
      </c>
      <c r="C481" t="s">
        <v>87</v>
      </c>
      <c r="D481" t="s">
        <v>342</v>
      </c>
      <c r="E481" s="30">
        <v>0.04</v>
      </c>
      <c r="F481" t="s">
        <v>103</v>
      </c>
      <c r="G481" t="s">
        <v>104</v>
      </c>
      <c r="H481" s="31">
        <v>28.69</v>
      </c>
      <c r="I481" t="s">
        <v>105</v>
      </c>
      <c r="J481" s="31">
        <f>ROUND(E481/I479* H481,5)</f>
        <v>1.1476</v>
      </c>
    </row>
    <row r="482" spans="1:27" x14ac:dyDescent="0.25">
      <c r="B482" t="s">
        <v>343</v>
      </c>
      <c r="C482" t="s">
        <v>87</v>
      </c>
      <c r="D482" t="s">
        <v>136</v>
      </c>
      <c r="E482" s="30">
        <v>0.04</v>
      </c>
      <c r="F482" t="s">
        <v>103</v>
      </c>
      <c r="G482" t="s">
        <v>104</v>
      </c>
      <c r="H482" s="31">
        <v>24.61</v>
      </c>
      <c r="I482" t="s">
        <v>105</v>
      </c>
      <c r="J482" s="31">
        <f>ROUND(E482/I479* H482,5)</f>
        <v>0.98440000000000005</v>
      </c>
    </row>
    <row r="483" spans="1:27" x14ac:dyDescent="0.25">
      <c r="D483" s="32" t="s">
        <v>106</v>
      </c>
      <c r="K483" s="31">
        <f>SUM(J481:J482)</f>
        <v>2.1320000000000001</v>
      </c>
    </row>
    <row r="484" spans="1:27" x14ac:dyDescent="0.25">
      <c r="B484" s="21" t="s">
        <v>111</v>
      </c>
    </row>
    <row r="485" spans="1:27" x14ac:dyDescent="0.25">
      <c r="B485" t="s">
        <v>359</v>
      </c>
      <c r="C485" t="s">
        <v>22</v>
      </c>
      <c r="D485" t="s">
        <v>360</v>
      </c>
      <c r="E485" s="30">
        <v>1.02</v>
      </c>
      <c r="G485" t="s">
        <v>104</v>
      </c>
      <c r="H485" s="31">
        <v>2.82</v>
      </c>
      <c r="I485" t="s">
        <v>105</v>
      </c>
      <c r="J485" s="31">
        <f>ROUND(E485* H485,5)</f>
        <v>2.8763999999999998</v>
      </c>
    </row>
    <row r="486" spans="1:27" x14ac:dyDescent="0.25">
      <c r="D486" s="32" t="s">
        <v>117</v>
      </c>
      <c r="K486" s="31">
        <f>SUM(J485:J485)</f>
        <v>2.8763999999999998</v>
      </c>
    </row>
    <row r="488" spans="1:27" x14ac:dyDescent="0.25">
      <c r="D488" s="32" t="s">
        <v>119</v>
      </c>
      <c r="H488">
        <v>1.5</v>
      </c>
      <c r="I488" t="s">
        <v>120</v>
      </c>
      <c r="J488">
        <f>ROUND(H488/100*K483,5)</f>
        <v>3.1980000000000001E-2</v>
      </c>
    </row>
    <row r="489" spans="1:27" x14ac:dyDescent="0.25">
      <c r="D489" s="32" t="s">
        <v>118</v>
      </c>
      <c r="K489" s="33">
        <f>SUM(J480:J488)</f>
        <v>5.0403799999999999</v>
      </c>
    </row>
    <row r="490" spans="1:27" x14ac:dyDescent="0.25">
      <c r="D490" s="32" t="s">
        <v>202</v>
      </c>
      <c r="H490">
        <v>3</v>
      </c>
      <c r="I490" t="s">
        <v>120</v>
      </c>
      <c r="K490" s="31">
        <f>ROUND(H490/100*K489,5)</f>
        <v>0.15121000000000001</v>
      </c>
    </row>
    <row r="491" spans="1:27" x14ac:dyDescent="0.25">
      <c r="D491" s="32" t="s">
        <v>121</v>
      </c>
      <c r="K491" s="33">
        <f>SUM(K489:K490)</f>
        <v>5.1915899999999997</v>
      </c>
    </row>
    <row r="493" spans="1:27" ht="45" customHeight="1" x14ac:dyDescent="0.25">
      <c r="A493" s="25"/>
      <c r="B493" s="25" t="s">
        <v>361</v>
      </c>
      <c r="C493" s="26" t="s">
        <v>14</v>
      </c>
      <c r="D493" s="6" t="s">
        <v>362</v>
      </c>
      <c r="E493" s="5"/>
      <c r="F493" s="5"/>
      <c r="G493" s="26"/>
      <c r="H493" s="28" t="s">
        <v>98</v>
      </c>
      <c r="I493" s="4">
        <v>1</v>
      </c>
      <c r="J493" s="5"/>
      <c r="K493" s="29">
        <f>ROUND(K506,2)</f>
        <v>292.98</v>
      </c>
      <c r="L493" s="27" t="s">
        <v>363</v>
      </c>
      <c r="M493" s="26"/>
      <c r="N493" s="26"/>
      <c r="O493" s="26"/>
      <c r="P493" s="26"/>
      <c r="Q493" s="26"/>
      <c r="R493" s="26"/>
      <c r="S493" s="26"/>
      <c r="T493" s="26"/>
      <c r="U493" s="26"/>
      <c r="V493" s="26"/>
      <c r="W493" s="26"/>
      <c r="X493" s="26"/>
      <c r="Y493" s="26"/>
      <c r="Z493" s="26"/>
      <c r="AA493" s="26"/>
    </row>
    <row r="494" spans="1:27" x14ac:dyDescent="0.25">
      <c r="B494" s="21" t="s">
        <v>100</v>
      </c>
    </row>
    <row r="495" spans="1:27" x14ac:dyDescent="0.25">
      <c r="B495" t="s">
        <v>343</v>
      </c>
      <c r="C495" t="s">
        <v>87</v>
      </c>
      <c r="D495" t="s">
        <v>136</v>
      </c>
      <c r="E495" s="30">
        <v>0.2</v>
      </c>
      <c r="F495" t="s">
        <v>103</v>
      </c>
      <c r="G495" t="s">
        <v>104</v>
      </c>
      <c r="H495" s="31">
        <v>24.61</v>
      </c>
      <c r="I495" t="s">
        <v>105</v>
      </c>
      <c r="J495" s="31">
        <f>ROUND(E495/I493* H495,5)</f>
        <v>4.9219999999999997</v>
      </c>
    </row>
    <row r="496" spans="1:27" x14ac:dyDescent="0.25">
      <c r="B496" t="s">
        <v>341</v>
      </c>
      <c r="C496" t="s">
        <v>87</v>
      </c>
      <c r="D496" t="s">
        <v>342</v>
      </c>
      <c r="E496" s="30">
        <v>0.2</v>
      </c>
      <c r="F496" t="s">
        <v>103</v>
      </c>
      <c r="G496" t="s">
        <v>104</v>
      </c>
      <c r="H496" s="31">
        <v>28.69</v>
      </c>
      <c r="I496" t="s">
        <v>105</v>
      </c>
      <c r="J496" s="31">
        <f>ROUND(E496/I493* H496,5)</f>
        <v>5.7380000000000004</v>
      </c>
    </row>
    <row r="497" spans="1:27" x14ac:dyDescent="0.25">
      <c r="D497" s="32" t="s">
        <v>106</v>
      </c>
      <c r="K497" s="31">
        <f>SUM(J495:J496)</f>
        <v>10.66</v>
      </c>
    </row>
    <row r="498" spans="1:27" x14ac:dyDescent="0.25">
      <c r="B498" s="21" t="s">
        <v>111</v>
      </c>
    </row>
    <row r="499" spans="1:27" x14ac:dyDescent="0.25">
      <c r="B499" t="s">
        <v>364</v>
      </c>
      <c r="C499" t="s">
        <v>14</v>
      </c>
      <c r="D499" t="s">
        <v>365</v>
      </c>
      <c r="E499" s="30">
        <v>1</v>
      </c>
      <c r="G499" t="s">
        <v>104</v>
      </c>
      <c r="H499" s="31">
        <v>273.18</v>
      </c>
      <c r="I499" t="s">
        <v>105</v>
      </c>
      <c r="J499" s="31">
        <f>ROUND(E499* H499,5)</f>
        <v>273.18</v>
      </c>
    </row>
    <row r="500" spans="1:27" x14ac:dyDescent="0.25">
      <c r="B500" t="s">
        <v>366</v>
      </c>
      <c r="C500" t="s">
        <v>14</v>
      </c>
      <c r="D500" t="s">
        <v>367</v>
      </c>
      <c r="E500" s="30">
        <v>1</v>
      </c>
      <c r="G500" t="s">
        <v>104</v>
      </c>
      <c r="H500" s="31">
        <v>0.45</v>
      </c>
      <c r="I500" t="s">
        <v>105</v>
      </c>
      <c r="J500" s="31">
        <f>ROUND(E500* H500,5)</f>
        <v>0.45</v>
      </c>
    </row>
    <row r="501" spans="1:27" x14ac:dyDescent="0.25">
      <c r="D501" s="32" t="s">
        <v>117</v>
      </c>
      <c r="K501" s="31">
        <f>SUM(J499:J500)</f>
        <v>273.63</v>
      </c>
    </row>
    <row r="503" spans="1:27" x14ac:dyDescent="0.25">
      <c r="D503" s="32" t="s">
        <v>119</v>
      </c>
      <c r="H503">
        <v>1.5</v>
      </c>
      <c r="I503" t="s">
        <v>120</v>
      </c>
      <c r="J503">
        <f>ROUND(H503/100*K497,5)</f>
        <v>0.15989999999999999</v>
      </c>
    </row>
    <row r="504" spans="1:27" x14ac:dyDescent="0.25">
      <c r="D504" s="32" t="s">
        <v>118</v>
      </c>
      <c r="K504" s="33">
        <f>SUM(J494:J503)</f>
        <v>284.44990000000001</v>
      </c>
    </row>
    <row r="505" spans="1:27" x14ac:dyDescent="0.25">
      <c r="D505" s="32" t="s">
        <v>202</v>
      </c>
      <c r="H505">
        <v>3</v>
      </c>
      <c r="I505" t="s">
        <v>120</v>
      </c>
      <c r="K505" s="31">
        <f>ROUND(H505/100*K504,5)</f>
        <v>8.5335000000000001</v>
      </c>
    </row>
    <row r="506" spans="1:27" x14ac:dyDescent="0.25">
      <c r="D506" s="32" t="s">
        <v>121</v>
      </c>
      <c r="K506" s="33">
        <f>SUM(K504:K505)</f>
        <v>292.98340000000002</v>
      </c>
    </row>
    <row r="508" spans="1:27" ht="45" customHeight="1" x14ac:dyDescent="0.25">
      <c r="A508" s="25"/>
      <c r="B508" s="25" t="s">
        <v>368</v>
      </c>
      <c r="C508" s="26" t="s">
        <v>14</v>
      </c>
      <c r="D508" s="6" t="s">
        <v>369</v>
      </c>
      <c r="E508" s="5"/>
      <c r="F508" s="5"/>
      <c r="G508" s="26"/>
      <c r="H508" s="28" t="s">
        <v>98</v>
      </c>
      <c r="I508" s="4">
        <v>1</v>
      </c>
      <c r="J508" s="5"/>
      <c r="K508" s="29">
        <f>ROUND(K521,2)</f>
        <v>38.07</v>
      </c>
      <c r="L508" s="27" t="s">
        <v>370</v>
      </c>
      <c r="M508" s="26"/>
      <c r="N508" s="26"/>
      <c r="O508" s="26"/>
      <c r="P508" s="26"/>
      <c r="Q508" s="26"/>
      <c r="R508" s="26"/>
      <c r="S508" s="26"/>
      <c r="T508" s="26"/>
      <c r="U508" s="26"/>
      <c r="V508" s="26"/>
      <c r="W508" s="26"/>
      <c r="X508" s="26"/>
      <c r="Y508" s="26"/>
      <c r="Z508" s="26"/>
      <c r="AA508" s="26"/>
    </row>
    <row r="509" spans="1:27" x14ac:dyDescent="0.25">
      <c r="B509" s="21" t="s">
        <v>100</v>
      </c>
    </row>
    <row r="510" spans="1:27" x14ac:dyDescent="0.25">
      <c r="B510" t="s">
        <v>343</v>
      </c>
      <c r="C510" t="s">
        <v>87</v>
      </c>
      <c r="D510" t="s">
        <v>136</v>
      </c>
      <c r="E510" s="30">
        <v>0.2</v>
      </c>
      <c r="F510" t="s">
        <v>103</v>
      </c>
      <c r="G510" t="s">
        <v>104</v>
      </c>
      <c r="H510" s="31">
        <v>24.61</v>
      </c>
      <c r="I510" t="s">
        <v>105</v>
      </c>
      <c r="J510" s="31">
        <f>ROUND(E510/I508* H510,5)</f>
        <v>4.9219999999999997</v>
      </c>
    </row>
    <row r="511" spans="1:27" x14ac:dyDescent="0.25">
      <c r="B511" t="s">
        <v>341</v>
      </c>
      <c r="C511" t="s">
        <v>87</v>
      </c>
      <c r="D511" t="s">
        <v>342</v>
      </c>
      <c r="E511" s="30">
        <v>0.15</v>
      </c>
      <c r="F511" t="s">
        <v>103</v>
      </c>
      <c r="G511" t="s">
        <v>104</v>
      </c>
      <c r="H511" s="31">
        <v>28.69</v>
      </c>
      <c r="I511" t="s">
        <v>105</v>
      </c>
      <c r="J511" s="31">
        <f>ROUND(E511/I508* H511,5)</f>
        <v>4.3034999999999997</v>
      </c>
    </row>
    <row r="512" spans="1:27" x14ac:dyDescent="0.25">
      <c r="D512" s="32" t="s">
        <v>106</v>
      </c>
      <c r="K512" s="31">
        <f>SUM(J510:J511)</f>
        <v>9.2255000000000003</v>
      </c>
    </row>
    <row r="513" spans="1:27" x14ac:dyDescent="0.25">
      <c r="B513" s="21" t="s">
        <v>111</v>
      </c>
    </row>
    <row r="514" spans="1:27" x14ac:dyDescent="0.25">
      <c r="B514" t="s">
        <v>366</v>
      </c>
      <c r="C514" t="s">
        <v>14</v>
      </c>
      <c r="D514" t="s">
        <v>367</v>
      </c>
      <c r="E514" s="30">
        <v>1</v>
      </c>
      <c r="G514" t="s">
        <v>104</v>
      </c>
      <c r="H514" s="31">
        <v>0.45</v>
      </c>
      <c r="I514" t="s">
        <v>105</v>
      </c>
      <c r="J514" s="31">
        <f>ROUND(E514* H514,5)</f>
        <v>0.45</v>
      </c>
    </row>
    <row r="515" spans="1:27" x14ac:dyDescent="0.25">
      <c r="B515" t="s">
        <v>177</v>
      </c>
      <c r="C515" t="s">
        <v>14</v>
      </c>
      <c r="D515" t="s">
        <v>178</v>
      </c>
      <c r="E515" s="30">
        <v>1</v>
      </c>
      <c r="G515" t="s">
        <v>104</v>
      </c>
      <c r="H515" s="31">
        <v>27.15</v>
      </c>
      <c r="I515" t="s">
        <v>105</v>
      </c>
      <c r="J515" s="31">
        <f>ROUND(E515* H515,5)</f>
        <v>27.15</v>
      </c>
    </row>
    <row r="516" spans="1:27" x14ac:dyDescent="0.25">
      <c r="D516" s="32" t="s">
        <v>117</v>
      </c>
      <c r="K516" s="31">
        <f>SUM(J514:J515)</f>
        <v>27.599999999999998</v>
      </c>
    </row>
    <row r="518" spans="1:27" x14ac:dyDescent="0.25">
      <c r="D518" s="32" t="s">
        <v>119</v>
      </c>
      <c r="H518">
        <v>1.5</v>
      </c>
      <c r="I518" t="s">
        <v>120</v>
      </c>
      <c r="J518">
        <f>ROUND(H518/100*K512,5)</f>
        <v>0.13838</v>
      </c>
    </row>
    <row r="519" spans="1:27" x14ac:dyDescent="0.25">
      <c r="D519" s="32" t="s">
        <v>118</v>
      </c>
      <c r="K519" s="33">
        <f>SUM(J509:J518)</f>
        <v>36.963879999999996</v>
      </c>
    </row>
    <row r="520" spans="1:27" x14ac:dyDescent="0.25">
      <c r="D520" s="32" t="s">
        <v>202</v>
      </c>
      <c r="H520">
        <v>3</v>
      </c>
      <c r="I520" t="s">
        <v>120</v>
      </c>
      <c r="K520" s="31">
        <f>ROUND(H520/100*K519,5)</f>
        <v>1.1089199999999999</v>
      </c>
    </row>
    <row r="521" spans="1:27" x14ac:dyDescent="0.25">
      <c r="D521" s="32" t="s">
        <v>121</v>
      </c>
      <c r="K521" s="33">
        <f>SUM(K519:K520)</f>
        <v>38.072799999999994</v>
      </c>
    </row>
    <row r="523" spans="1:27" ht="45" customHeight="1" x14ac:dyDescent="0.25">
      <c r="A523" s="25"/>
      <c r="B523" s="25" t="s">
        <v>371</v>
      </c>
      <c r="C523" s="26" t="s">
        <v>14</v>
      </c>
      <c r="D523" s="6" t="s">
        <v>372</v>
      </c>
      <c r="E523" s="5"/>
      <c r="F523" s="5"/>
      <c r="G523" s="26"/>
      <c r="H523" s="28" t="s">
        <v>98</v>
      </c>
      <c r="I523" s="4">
        <v>1</v>
      </c>
      <c r="J523" s="5"/>
      <c r="K523" s="29">
        <f>ROUND(K536,2)</f>
        <v>106.78</v>
      </c>
      <c r="L523" s="27" t="s">
        <v>373</v>
      </c>
      <c r="M523" s="26"/>
      <c r="N523" s="26"/>
      <c r="O523" s="26"/>
      <c r="P523" s="26"/>
      <c r="Q523" s="26"/>
      <c r="R523" s="26"/>
      <c r="S523" s="26"/>
      <c r="T523" s="26"/>
      <c r="U523" s="26"/>
      <c r="V523" s="26"/>
      <c r="W523" s="26"/>
      <c r="X523" s="26"/>
      <c r="Y523" s="26"/>
      <c r="Z523" s="26"/>
      <c r="AA523" s="26"/>
    </row>
    <row r="524" spans="1:27" x14ac:dyDescent="0.25">
      <c r="B524" s="21" t="s">
        <v>100</v>
      </c>
    </row>
    <row r="525" spans="1:27" x14ac:dyDescent="0.25">
      <c r="B525" t="s">
        <v>341</v>
      </c>
      <c r="C525" t="s">
        <v>87</v>
      </c>
      <c r="D525" t="s">
        <v>342</v>
      </c>
      <c r="E525" s="30">
        <v>0.35</v>
      </c>
      <c r="F525" t="s">
        <v>103</v>
      </c>
      <c r="G525" t="s">
        <v>104</v>
      </c>
      <c r="H525" s="31">
        <v>28.69</v>
      </c>
      <c r="I525" t="s">
        <v>105</v>
      </c>
      <c r="J525" s="31">
        <f>ROUND(E525/I523* H525,5)</f>
        <v>10.041499999999999</v>
      </c>
    </row>
    <row r="526" spans="1:27" x14ac:dyDescent="0.25">
      <c r="B526" t="s">
        <v>343</v>
      </c>
      <c r="C526" t="s">
        <v>87</v>
      </c>
      <c r="D526" t="s">
        <v>136</v>
      </c>
      <c r="E526" s="30">
        <v>0.2</v>
      </c>
      <c r="F526" t="s">
        <v>103</v>
      </c>
      <c r="G526" t="s">
        <v>104</v>
      </c>
      <c r="H526" s="31">
        <v>24.61</v>
      </c>
      <c r="I526" t="s">
        <v>105</v>
      </c>
      <c r="J526" s="31">
        <f>ROUND(E526/I523* H526,5)</f>
        <v>4.9219999999999997</v>
      </c>
    </row>
    <row r="527" spans="1:27" x14ac:dyDescent="0.25">
      <c r="D527" s="32" t="s">
        <v>106</v>
      </c>
      <c r="K527" s="31">
        <f>SUM(J525:J526)</f>
        <v>14.9635</v>
      </c>
    </row>
    <row r="528" spans="1:27" x14ac:dyDescent="0.25">
      <c r="B528" s="21" t="s">
        <v>111</v>
      </c>
    </row>
    <row r="529" spans="1:27" x14ac:dyDescent="0.25">
      <c r="B529" t="s">
        <v>374</v>
      </c>
      <c r="C529" t="s">
        <v>14</v>
      </c>
      <c r="D529" t="s">
        <v>375</v>
      </c>
      <c r="E529" s="30">
        <v>1</v>
      </c>
      <c r="G529" t="s">
        <v>104</v>
      </c>
      <c r="H529" s="31">
        <v>88.07</v>
      </c>
      <c r="I529" t="s">
        <v>105</v>
      </c>
      <c r="J529" s="31">
        <f>ROUND(E529* H529,5)</f>
        <v>88.07</v>
      </c>
    </row>
    <row r="530" spans="1:27" x14ac:dyDescent="0.25">
      <c r="B530" t="s">
        <v>376</v>
      </c>
      <c r="C530" t="s">
        <v>14</v>
      </c>
      <c r="D530" t="s">
        <v>377</v>
      </c>
      <c r="E530" s="30">
        <v>1</v>
      </c>
      <c r="G530" t="s">
        <v>104</v>
      </c>
      <c r="H530" s="31">
        <v>0.41</v>
      </c>
      <c r="I530" t="s">
        <v>105</v>
      </c>
      <c r="J530" s="31">
        <f>ROUND(E530* H530,5)</f>
        <v>0.41</v>
      </c>
    </row>
    <row r="531" spans="1:27" x14ac:dyDescent="0.25">
      <c r="D531" s="32" t="s">
        <v>117</v>
      </c>
      <c r="K531" s="31">
        <f>SUM(J529:J530)</f>
        <v>88.47999999999999</v>
      </c>
    </row>
    <row r="533" spans="1:27" x14ac:dyDescent="0.25">
      <c r="D533" s="32" t="s">
        <v>119</v>
      </c>
      <c r="H533">
        <v>1.5</v>
      </c>
      <c r="I533" t="s">
        <v>120</v>
      </c>
      <c r="J533">
        <f>ROUND(H533/100*K527,5)</f>
        <v>0.22445000000000001</v>
      </c>
    </row>
    <row r="534" spans="1:27" x14ac:dyDescent="0.25">
      <c r="D534" s="32" t="s">
        <v>118</v>
      </c>
      <c r="K534" s="33">
        <f>SUM(J524:J533)</f>
        <v>103.66794999999999</v>
      </c>
    </row>
    <row r="535" spans="1:27" x14ac:dyDescent="0.25">
      <c r="D535" s="32" t="s">
        <v>202</v>
      </c>
      <c r="H535">
        <v>3</v>
      </c>
      <c r="I535" t="s">
        <v>120</v>
      </c>
      <c r="K535" s="31">
        <f>ROUND(H535/100*K534,5)</f>
        <v>3.1100400000000001</v>
      </c>
    </row>
    <row r="536" spans="1:27" x14ac:dyDescent="0.25">
      <c r="D536" s="32" t="s">
        <v>121</v>
      </c>
      <c r="K536" s="33">
        <f>SUM(K534:K535)</f>
        <v>106.77798999999999</v>
      </c>
    </row>
    <row r="538" spans="1:27" ht="45" customHeight="1" x14ac:dyDescent="0.25">
      <c r="A538" s="25"/>
      <c r="B538" s="25" t="s">
        <v>378</v>
      </c>
      <c r="C538" s="26" t="s">
        <v>14</v>
      </c>
      <c r="D538" s="6" t="s">
        <v>379</v>
      </c>
      <c r="E538" s="5"/>
      <c r="F538" s="5"/>
      <c r="G538" s="26"/>
      <c r="H538" s="28" t="s">
        <v>98</v>
      </c>
      <c r="I538" s="4">
        <v>1</v>
      </c>
      <c r="J538" s="5"/>
      <c r="K538" s="29">
        <f>ROUND(K556,2)</f>
        <v>297.64999999999998</v>
      </c>
      <c r="L538" s="27" t="s">
        <v>380</v>
      </c>
      <c r="M538" s="26"/>
      <c r="N538" s="26"/>
      <c r="O538" s="26"/>
      <c r="P538" s="26"/>
      <c r="Q538" s="26"/>
      <c r="R538" s="26"/>
      <c r="S538" s="26"/>
      <c r="T538" s="26"/>
      <c r="U538" s="26"/>
      <c r="V538" s="26"/>
      <c r="W538" s="26"/>
      <c r="X538" s="26"/>
      <c r="Y538" s="26"/>
      <c r="Z538" s="26"/>
      <c r="AA538" s="26"/>
    </row>
    <row r="539" spans="1:27" x14ac:dyDescent="0.25">
      <c r="B539" s="21" t="s">
        <v>100</v>
      </c>
    </row>
    <row r="540" spans="1:27" x14ac:dyDescent="0.25">
      <c r="B540" t="s">
        <v>343</v>
      </c>
      <c r="C540" t="s">
        <v>87</v>
      </c>
      <c r="D540" t="s">
        <v>136</v>
      </c>
      <c r="E540" s="30">
        <v>0.316</v>
      </c>
      <c r="F540" t="s">
        <v>103</v>
      </c>
      <c r="G540" t="s">
        <v>104</v>
      </c>
      <c r="H540" s="31">
        <v>24.61</v>
      </c>
      <c r="I540" t="s">
        <v>105</v>
      </c>
      <c r="J540" s="31">
        <f>ROUND(E540/I538* H540,5)</f>
        <v>7.7767600000000003</v>
      </c>
    </row>
    <row r="541" spans="1:27" x14ac:dyDescent="0.25">
      <c r="B541" t="s">
        <v>341</v>
      </c>
      <c r="C541" t="s">
        <v>87</v>
      </c>
      <c r="D541" t="s">
        <v>342</v>
      </c>
      <c r="E541" s="30">
        <v>0.316</v>
      </c>
      <c r="F541" t="s">
        <v>103</v>
      </c>
      <c r="G541" t="s">
        <v>104</v>
      </c>
      <c r="H541" s="31">
        <v>28.69</v>
      </c>
      <c r="I541" t="s">
        <v>105</v>
      </c>
      <c r="J541" s="31">
        <f>ROUND(E541/I538* H541,5)</f>
        <v>9.0660399999999992</v>
      </c>
    </row>
    <row r="542" spans="1:27" x14ac:dyDescent="0.25">
      <c r="B542" t="s">
        <v>252</v>
      </c>
      <c r="C542" t="s">
        <v>87</v>
      </c>
      <c r="D542" t="s">
        <v>197</v>
      </c>
      <c r="E542" s="30">
        <v>0.25</v>
      </c>
      <c r="F542" t="s">
        <v>103</v>
      </c>
      <c r="G542" t="s">
        <v>104</v>
      </c>
      <c r="H542" s="31">
        <v>23.17</v>
      </c>
      <c r="I542" t="s">
        <v>105</v>
      </c>
      <c r="J542" s="31">
        <f>ROUND(E542/I538* H542,5)</f>
        <v>5.7925000000000004</v>
      </c>
    </row>
    <row r="543" spans="1:27" x14ac:dyDescent="0.25">
      <c r="D543" s="32" t="s">
        <v>106</v>
      </c>
      <c r="K543" s="31">
        <f>SUM(J540:J542)</f>
        <v>22.635300000000001</v>
      </c>
    </row>
    <row r="544" spans="1:27" x14ac:dyDescent="0.25">
      <c r="B544" s="21" t="s">
        <v>107</v>
      </c>
    </row>
    <row r="545" spans="1:27" x14ac:dyDescent="0.25">
      <c r="B545" t="s">
        <v>381</v>
      </c>
      <c r="C545" t="s">
        <v>87</v>
      </c>
      <c r="D545" t="s">
        <v>382</v>
      </c>
      <c r="E545" s="30">
        <v>0.316</v>
      </c>
      <c r="F545" t="s">
        <v>103</v>
      </c>
      <c r="G545" t="s">
        <v>104</v>
      </c>
      <c r="H545" s="31">
        <v>39.85</v>
      </c>
      <c r="I545" t="s">
        <v>105</v>
      </c>
      <c r="J545" s="31">
        <f>ROUND(E545/I538* H545,5)</f>
        <v>12.592599999999999</v>
      </c>
    </row>
    <row r="546" spans="1:27" x14ac:dyDescent="0.25">
      <c r="D546" s="32" t="s">
        <v>110</v>
      </c>
      <c r="K546" s="31">
        <f>SUM(J545:J545)</f>
        <v>12.592599999999999</v>
      </c>
    </row>
    <row r="547" spans="1:27" x14ac:dyDescent="0.25">
      <c r="B547" s="21" t="s">
        <v>111</v>
      </c>
    </row>
    <row r="548" spans="1:27" x14ac:dyDescent="0.25">
      <c r="B548" t="s">
        <v>383</v>
      </c>
      <c r="C548" t="s">
        <v>14</v>
      </c>
      <c r="D548" t="s">
        <v>384</v>
      </c>
      <c r="E548" s="30">
        <v>1</v>
      </c>
      <c r="G548" t="s">
        <v>104</v>
      </c>
      <c r="H548" s="31">
        <v>42.05</v>
      </c>
      <c r="I548" t="s">
        <v>105</v>
      </c>
      <c r="J548" s="31">
        <f>ROUND(E548* H548,5)</f>
        <v>42.05</v>
      </c>
    </row>
    <row r="549" spans="1:27" x14ac:dyDescent="0.25">
      <c r="B549" t="s">
        <v>385</v>
      </c>
      <c r="C549" t="s">
        <v>17</v>
      </c>
      <c r="D549" t="s">
        <v>386</v>
      </c>
      <c r="E549" s="30">
        <v>0.24199999999999999</v>
      </c>
      <c r="G549" t="s">
        <v>104</v>
      </c>
      <c r="H549" s="31">
        <v>83.48</v>
      </c>
      <c r="I549" t="s">
        <v>105</v>
      </c>
      <c r="J549" s="31">
        <f>ROUND(E549* H549,5)</f>
        <v>20.202159999999999</v>
      </c>
    </row>
    <row r="550" spans="1:27" x14ac:dyDescent="0.25">
      <c r="B550" t="s">
        <v>387</v>
      </c>
      <c r="C550" t="s">
        <v>14</v>
      </c>
      <c r="D550" t="s">
        <v>388</v>
      </c>
      <c r="E550" s="30">
        <v>1</v>
      </c>
      <c r="G550" t="s">
        <v>104</v>
      </c>
      <c r="H550" s="31">
        <v>191.16</v>
      </c>
      <c r="I550" t="s">
        <v>105</v>
      </c>
      <c r="J550" s="31">
        <f>ROUND(E550* H550,5)</f>
        <v>191.16</v>
      </c>
    </row>
    <row r="551" spans="1:27" x14ac:dyDescent="0.25">
      <c r="D551" s="32" t="s">
        <v>117</v>
      </c>
      <c r="K551" s="31">
        <f>SUM(J548:J550)</f>
        <v>253.41216</v>
      </c>
    </row>
    <row r="553" spans="1:27" x14ac:dyDescent="0.25">
      <c r="D553" s="32" t="s">
        <v>119</v>
      </c>
      <c r="H553">
        <v>1.5</v>
      </c>
      <c r="I553" t="s">
        <v>120</v>
      </c>
      <c r="J553">
        <f>ROUND(H553/100*K543,5)</f>
        <v>0.33953</v>
      </c>
    </row>
    <row r="554" spans="1:27" x14ac:dyDescent="0.25">
      <c r="D554" s="32" t="s">
        <v>118</v>
      </c>
      <c r="K554" s="33">
        <f>SUM(J539:J553)</f>
        <v>288.97958999999997</v>
      </c>
    </row>
    <row r="555" spans="1:27" x14ac:dyDescent="0.25">
      <c r="D555" s="32" t="s">
        <v>202</v>
      </c>
      <c r="H555">
        <v>3</v>
      </c>
      <c r="I555" t="s">
        <v>120</v>
      </c>
      <c r="K555" s="31">
        <f>ROUND(H555/100*K554,5)</f>
        <v>8.6693899999999999</v>
      </c>
    </row>
    <row r="556" spans="1:27" x14ac:dyDescent="0.25">
      <c r="D556" s="32" t="s">
        <v>121</v>
      </c>
      <c r="K556" s="33">
        <f>SUM(K554:K555)</f>
        <v>297.64897999999999</v>
      </c>
    </row>
    <row r="558" spans="1:27" ht="45" customHeight="1" x14ac:dyDescent="0.25">
      <c r="A558" s="25"/>
      <c r="B558" s="25" t="s">
        <v>389</v>
      </c>
      <c r="C558" s="26" t="s">
        <v>14</v>
      </c>
      <c r="D558" s="6" t="s">
        <v>390</v>
      </c>
      <c r="E558" s="5"/>
      <c r="F558" s="5"/>
      <c r="G558" s="26"/>
      <c r="H558" s="28" t="s">
        <v>98</v>
      </c>
      <c r="I558" s="4">
        <v>1</v>
      </c>
      <c r="J558" s="5"/>
      <c r="K558" s="29">
        <f>ROUND(K577,2)</f>
        <v>249.11</v>
      </c>
      <c r="L558" s="27" t="s">
        <v>391</v>
      </c>
      <c r="M558" s="26"/>
      <c r="N558" s="26"/>
      <c r="O558" s="26"/>
      <c r="P558" s="26"/>
      <c r="Q558" s="26"/>
      <c r="R558" s="26"/>
      <c r="S558" s="26"/>
      <c r="T558" s="26"/>
      <c r="U558" s="26"/>
      <c r="V558" s="26"/>
      <c r="W558" s="26"/>
      <c r="X558" s="26"/>
      <c r="Y558" s="26"/>
      <c r="Z558" s="26"/>
      <c r="AA558" s="26"/>
    </row>
    <row r="559" spans="1:27" x14ac:dyDescent="0.25">
      <c r="B559" s="21" t="s">
        <v>100</v>
      </c>
    </row>
    <row r="560" spans="1:27" x14ac:dyDescent="0.25">
      <c r="B560" t="s">
        <v>341</v>
      </c>
      <c r="C560" t="s">
        <v>87</v>
      </c>
      <c r="D560" t="s">
        <v>342</v>
      </c>
      <c r="E560" s="30">
        <v>0.27200000000000002</v>
      </c>
      <c r="F560" t="s">
        <v>103</v>
      </c>
      <c r="G560" t="s">
        <v>104</v>
      </c>
      <c r="H560" s="31">
        <v>28.69</v>
      </c>
      <c r="I560" t="s">
        <v>105</v>
      </c>
      <c r="J560" s="31">
        <f>ROUND(E560/I558* H560,5)</f>
        <v>7.8036799999999999</v>
      </c>
    </row>
    <row r="561" spans="2:11" x14ac:dyDescent="0.25">
      <c r="B561" t="s">
        <v>343</v>
      </c>
      <c r="C561" t="s">
        <v>87</v>
      </c>
      <c r="D561" t="s">
        <v>136</v>
      </c>
      <c r="E561" s="30">
        <v>0.27200000000000002</v>
      </c>
      <c r="F561" t="s">
        <v>103</v>
      </c>
      <c r="G561" t="s">
        <v>104</v>
      </c>
      <c r="H561" s="31">
        <v>24.61</v>
      </c>
      <c r="I561" t="s">
        <v>105</v>
      </c>
      <c r="J561" s="31">
        <f>ROUND(E561/I558* H561,5)</f>
        <v>6.6939200000000003</v>
      </c>
    </row>
    <row r="562" spans="2:11" x14ac:dyDescent="0.25">
      <c r="D562" s="32" t="s">
        <v>106</v>
      </c>
      <c r="K562" s="31">
        <f>SUM(J560:J561)</f>
        <v>14.4976</v>
      </c>
    </row>
    <row r="563" spans="2:11" x14ac:dyDescent="0.25">
      <c r="B563" s="21" t="s">
        <v>107</v>
      </c>
    </row>
    <row r="564" spans="2:11" x14ac:dyDescent="0.25">
      <c r="B564" t="s">
        <v>381</v>
      </c>
      <c r="C564" t="s">
        <v>87</v>
      </c>
      <c r="D564" t="s">
        <v>382</v>
      </c>
      <c r="E564" s="30">
        <v>0.27200000000000002</v>
      </c>
      <c r="F564" t="s">
        <v>103</v>
      </c>
      <c r="G564" t="s">
        <v>104</v>
      </c>
      <c r="H564" s="31">
        <v>39.85</v>
      </c>
      <c r="I564" t="s">
        <v>105</v>
      </c>
      <c r="J564" s="31">
        <f>ROUND(E564/I558* H564,5)</f>
        <v>10.8392</v>
      </c>
    </row>
    <row r="565" spans="2:11" x14ac:dyDescent="0.25">
      <c r="D565" s="32" t="s">
        <v>110</v>
      </c>
      <c r="K565" s="31">
        <f>SUM(J564:J564)</f>
        <v>10.8392</v>
      </c>
    </row>
    <row r="566" spans="2:11" x14ac:dyDescent="0.25">
      <c r="B566" s="21" t="s">
        <v>111</v>
      </c>
    </row>
    <row r="567" spans="2:11" x14ac:dyDescent="0.25">
      <c r="B567" t="s">
        <v>383</v>
      </c>
      <c r="C567" t="s">
        <v>14</v>
      </c>
      <c r="D567" t="s">
        <v>384</v>
      </c>
      <c r="E567" s="30">
        <v>1</v>
      </c>
      <c r="G567" t="s">
        <v>104</v>
      </c>
      <c r="H567" s="31">
        <v>42.05</v>
      </c>
      <c r="I567" t="s">
        <v>105</v>
      </c>
      <c r="J567" s="31">
        <f>ROUND(E567* H567,5)</f>
        <v>42.05</v>
      </c>
    </row>
    <row r="568" spans="2:11" x14ac:dyDescent="0.25">
      <c r="B568" t="s">
        <v>392</v>
      </c>
      <c r="C568" t="s">
        <v>14</v>
      </c>
      <c r="D568" t="s">
        <v>393</v>
      </c>
      <c r="E568" s="30">
        <v>1</v>
      </c>
      <c r="G568" t="s">
        <v>104</v>
      </c>
      <c r="H568" s="31">
        <v>158.46</v>
      </c>
      <c r="I568" t="s">
        <v>105</v>
      </c>
      <c r="J568" s="31">
        <f>ROUND(E568* H568,5)</f>
        <v>158.46</v>
      </c>
    </row>
    <row r="569" spans="2:11" x14ac:dyDescent="0.25">
      <c r="D569" s="32" t="s">
        <v>117</v>
      </c>
      <c r="K569" s="31">
        <f>SUM(J567:J568)</f>
        <v>200.51</v>
      </c>
    </row>
    <row r="570" spans="2:11" x14ac:dyDescent="0.25">
      <c r="B570" s="21" t="s">
        <v>95</v>
      </c>
    </row>
    <row r="571" spans="2:11" x14ac:dyDescent="0.25">
      <c r="B571" t="s">
        <v>122</v>
      </c>
      <c r="C571" t="s">
        <v>17</v>
      </c>
      <c r="D571" t="s">
        <v>123</v>
      </c>
      <c r="E571" s="30">
        <v>0.17</v>
      </c>
      <c r="G571" t="s">
        <v>104</v>
      </c>
      <c r="H571" s="31">
        <v>92.906620000000004</v>
      </c>
      <c r="I571" t="s">
        <v>105</v>
      </c>
      <c r="J571" s="31">
        <f>ROUND(E571* H571,5)</f>
        <v>15.794129999999999</v>
      </c>
    </row>
    <row r="572" spans="2:11" x14ac:dyDescent="0.25">
      <c r="D572" s="32" t="s">
        <v>301</v>
      </c>
      <c r="K572" s="31">
        <f>SUM(J571:J571)</f>
        <v>15.794129999999999</v>
      </c>
    </row>
    <row r="574" spans="2:11" x14ac:dyDescent="0.25">
      <c r="D574" s="32" t="s">
        <v>119</v>
      </c>
      <c r="H574">
        <v>1.5</v>
      </c>
      <c r="I574" t="s">
        <v>120</v>
      </c>
      <c r="J574">
        <f>ROUND(H574/100*K562,5)</f>
        <v>0.21745999999999999</v>
      </c>
    </row>
    <row r="575" spans="2:11" x14ac:dyDescent="0.25">
      <c r="D575" s="32" t="s">
        <v>118</v>
      </c>
      <c r="K575" s="33">
        <f>SUM(J559:J574)</f>
        <v>241.85838999999999</v>
      </c>
    </row>
    <row r="576" spans="2:11" x14ac:dyDescent="0.25">
      <c r="D576" s="32" t="s">
        <v>202</v>
      </c>
      <c r="H576">
        <v>3</v>
      </c>
      <c r="I576" t="s">
        <v>120</v>
      </c>
      <c r="K576" s="31">
        <f>ROUND(H576/100*K575,5)</f>
        <v>7.2557499999999999</v>
      </c>
    </row>
    <row r="577" spans="1:27" x14ac:dyDescent="0.25">
      <c r="D577" s="32" t="s">
        <v>121</v>
      </c>
      <c r="K577" s="33">
        <f>SUM(K575:K576)</f>
        <v>249.11413999999999</v>
      </c>
    </row>
    <row r="579" spans="1:27" ht="45" customHeight="1" x14ac:dyDescent="0.25">
      <c r="A579" s="25"/>
      <c r="B579" s="25" t="s">
        <v>394</v>
      </c>
      <c r="C579" s="26" t="s">
        <v>14</v>
      </c>
      <c r="D579" s="6" t="s">
        <v>61</v>
      </c>
      <c r="E579" s="5"/>
      <c r="F579" s="5"/>
      <c r="G579" s="26"/>
      <c r="H579" s="28" t="s">
        <v>98</v>
      </c>
      <c r="I579" s="4">
        <v>1</v>
      </c>
      <c r="J579" s="5"/>
      <c r="K579" s="29">
        <v>1081.5</v>
      </c>
      <c r="L579" s="27" t="s">
        <v>61</v>
      </c>
      <c r="M579" s="26"/>
      <c r="N579" s="26"/>
      <c r="O579" s="26"/>
      <c r="P579" s="26"/>
      <c r="Q579" s="26"/>
      <c r="R579" s="26"/>
      <c r="S579" s="26"/>
      <c r="T579" s="26"/>
      <c r="U579" s="26"/>
      <c r="V579" s="26"/>
      <c r="W579" s="26"/>
      <c r="X579" s="26"/>
      <c r="Y579" s="26"/>
      <c r="Z579" s="26"/>
      <c r="AA579" s="26"/>
    </row>
    <row r="580" spans="1:27" ht="45" customHeight="1" x14ac:dyDescent="0.25">
      <c r="A580" s="25"/>
      <c r="B580" s="25" t="s">
        <v>395</v>
      </c>
      <c r="C580" s="26" t="s">
        <v>14</v>
      </c>
      <c r="D580" s="6" t="s">
        <v>396</v>
      </c>
      <c r="E580" s="5"/>
      <c r="F580" s="5"/>
      <c r="G580" s="26"/>
      <c r="H580" s="28" t="s">
        <v>98</v>
      </c>
      <c r="I580" s="4">
        <v>1</v>
      </c>
      <c r="J580" s="5"/>
      <c r="K580" s="29">
        <f>ROUND(K599,2)</f>
        <v>688.95</v>
      </c>
      <c r="L580" s="27" t="s">
        <v>397</v>
      </c>
      <c r="M580" s="26"/>
      <c r="N580" s="26"/>
      <c r="O580" s="26"/>
      <c r="P580" s="26"/>
      <c r="Q580" s="26"/>
      <c r="R580" s="26"/>
      <c r="S580" s="26"/>
      <c r="T580" s="26"/>
      <c r="U580" s="26"/>
      <c r="V580" s="26"/>
      <c r="W580" s="26"/>
      <c r="X580" s="26"/>
      <c r="Y580" s="26"/>
      <c r="Z580" s="26"/>
      <c r="AA580" s="26"/>
    </row>
    <row r="581" spans="1:27" x14ac:dyDescent="0.25">
      <c r="B581" s="21" t="s">
        <v>100</v>
      </c>
    </row>
    <row r="582" spans="1:27" x14ac:dyDescent="0.25">
      <c r="B582" t="s">
        <v>252</v>
      </c>
      <c r="C582" t="s">
        <v>87</v>
      </c>
      <c r="D582" t="s">
        <v>197</v>
      </c>
      <c r="E582" s="30">
        <v>0.25</v>
      </c>
      <c r="F582" t="s">
        <v>103</v>
      </c>
      <c r="G582" t="s">
        <v>104</v>
      </c>
      <c r="H582" s="31">
        <v>23.17</v>
      </c>
      <c r="I582" t="s">
        <v>105</v>
      </c>
      <c r="J582" s="31">
        <f>ROUND(E582/I580* H582,5)</f>
        <v>5.7925000000000004</v>
      </c>
    </row>
    <row r="583" spans="1:27" x14ac:dyDescent="0.25">
      <c r="B583" t="s">
        <v>343</v>
      </c>
      <c r="C583" t="s">
        <v>87</v>
      </c>
      <c r="D583" t="s">
        <v>136</v>
      </c>
      <c r="E583" s="30">
        <v>0.53</v>
      </c>
      <c r="F583" t="s">
        <v>103</v>
      </c>
      <c r="G583" t="s">
        <v>104</v>
      </c>
      <c r="H583" s="31">
        <v>24.61</v>
      </c>
      <c r="I583" t="s">
        <v>105</v>
      </c>
      <c r="J583" s="31">
        <f>ROUND(E583/I580* H583,5)</f>
        <v>13.0433</v>
      </c>
    </row>
    <row r="584" spans="1:27" x14ac:dyDescent="0.25">
      <c r="B584" t="s">
        <v>341</v>
      </c>
      <c r="C584" t="s">
        <v>87</v>
      </c>
      <c r="D584" t="s">
        <v>342</v>
      </c>
      <c r="E584" s="30">
        <v>0.53</v>
      </c>
      <c r="F584" t="s">
        <v>103</v>
      </c>
      <c r="G584" t="s">
        <v>104</v>
      </c>
      <c r="H584" s="31">
        <v>28.69</v>
      </c>
      <c r="I584" t="s">
        <v>105</v>
      </c>
      <c r="J584" s="31">
        <f>ROUND(E584/I580* H584,5)</f>
        <v>15.2057</v>
      </c>
    </row>
    <row r="585" spans="1:27" x14ac:dyDescent="0.25">
      <c r="D585" s="32" t="s">
        <v>106</v>
      </c>
      <c r="K585" s="31">
        <f>SUM(J582:J584)</f>
        <v>34.041499999999999</v>
      </c>
    </row>
    <row r="586" spans="1:27" x14ac:dyDescent="0.25">
      <c r="B586" s="21" t="s">
        <v>107</v>
      </c>
    </row>
    <row r="587" spans="1:27" x14ac:dyDescent="0.25">
      <c r="B587" t="s">
        <v>381</v>
      </c>
      <c r="C587" t="s">
        <v>87</v>
      </c>
      <c r="D587" t="s">
        <v>382</v>
      </c>
      <c r="E587" s="30">
        <v>0.53</v>
      </c>
      <c r="F587" t="s">
        <v>103</v>
      </c>
      <c r="G587" t="s">
        <v>104</v>
      </c>
      <c r="H587" s="31">
        <v>39.85</v>
      </c>
      <c r="I587" t="s">
        <v>105</v>
      </c>
      <c r="J587" s="31">
        <f>ROUND(E587/I580* H587,5)</f>
        <v>21.1205</v>
      </c>
    </row>
    <row r="588" spans="1:27" x14ac:dyDescent="0.25">
      <c r="B588" t="s">
        <v>398</v>
      </c>
      <c r="C588" t="s">
        <v>87</v>
      </c>
      <c r="D588" t="s">
        <v>399</v>
      </c>
      <c r="E588" s="30">
        <v>0.53</v>
      </c>
      <c r="F588" t="s">
        <v>103</v>
      </c>
      <c r="G588" t="s">
        <v>104</v>
      </c>
      <c r="H588" s="31">
        <v>57.92</v>
      </c>
      <c r="I588" t="s">
        <v>105</v>
      </c>
      <c r="J588" s="31">
        <f>ROUND(E588/I580* H588,5)</f>
        <v>30.697600000000001</v>
      </c>
    </row>
    <row r="589" spans="1:27" x14ac:dyDescent="0.25">
      <c r="D589" s="32" t="s">
        <v>110</v>
      </c>
      <c r="K589" s="31">
        <f>SUM(J587:J588)</f>
        <v>51.818100000000001</v>
      </c>
    </row>
    <row r="590" spans="1:27" x14ac:dyDescent="0.25">
      <c r="B590" s="21" t="s">
        <v>111</v>
      </c>
    </row>
    <row r="591" spans="1:27" x14ac:dyDescent="0.25">
      <c r="B591" t="s">
        <v>385</v>
      </c>
      <c r="C591" t="s">
        <v>17</v>
      </c>
      <c r="D591" t="s">
        <v>386</v>
      </c>
      <c r="E591" s="30">
        <v>0.34100000000000003</v>
      </c>
      <c r="G591" t="s">
        <v>104</v>
      </c>
      <c r="H591" s="31">
        <v>83.48</v>
      </c>
      <c r="I591" t="s">
        <v>105</v>
      </c>
      <c r="J591" s="31">
        <f>ROUND(E591* H591,5)</f>
        <v>28.46668</v>
      </c>
    </row>
    <row r="592" spans="1:27" x14ac:dyDescent="0.25">
      <c r="B592" t="s">
        <v>400</v>
      </c>
      <c r="C592" t="s">
        <v>14</v>
      </c>
      <c r="D592" t="s">
        <v>401</v>
      </c>
      <c r="E592" s="30">
        <v>1</v>
      </c>
      <c r="G592" t="s">
        <v>104</v>
      </c>
      <c r="H592" s="31">
        <v>512</v>
      </c>
      <c r="I592" t="s">
        <v>105</v>
      </c>
      <c r="J592" s="31">
        <f>ROUND(E592* H592,5)</f>
        <v>512</v>
      </c>
    </row>
    <row r="593" spans="1:27" x14ac:dyDescent="0.25">
      <c r="B593" t="s">
        <v>383</v>
      </c>
      <c r="C593" t="s">
        <v>14</v>
      </c>
      <c r="D593" t="s">
        <v>384</v>
      </c>
      <c r="E593" s="30">
        <v>1</v>
      </c>
      <c r="G593" t="s">
        <v>104</v>
      </c>
      <c r="H593" s="31">
        <v>42.05</v>
      </c>
      <c r="I593" t="s">
        <v>105</v>
      </c>
      <c r="J593" s="31">
        <f>ROUND(E593* H593,5)</f>
        <v>42.05</v>
      </c>
    </row>
    <row r="594" spans="1:27" x14ac:dyDescent="0.25">
      <c r="D594" s="32" t="s">
        <v>117</v>
      </c>
      <c r="K594" s="31">
        <f>SUM(J591:J593)</f>
        <v>582.51667999999995</v>
      </c>
    </row>
    <row r="596" spans="1:27" x14ac:dyDescent="0.25">
      <c r="D596" s="32" t="s">
        <v>119</v>
      </c>
      <c r="H596">
        <v>1.5</v>
      </c>
      <c r="I596" t="s">
        <v>120</v>
      </c>
      <c r="J596">
        <f>ROUND(H596/100*K585,5)</f>
        <v>0.51061999999999996</v>
      </c>
    </row>
    <row r="597" spans="1:27" x14ac:dyDescent="0.25">
      <c r="D597" s="32" t="s">
        <v>118</v>
      </c>
      <c r="K597" s="33">
        <f>SUM(J581:J596)</f>
        <v>668.88689999999997</v>
      </c>
    </row>
    <row r="598" spans="1:27" x14ac:dyDescent="0.25">
      <c r="D598" s="32" t="s">
        <v>202</v>
      </c>
      <c r="H598">
        <v>3</v>
      </c>
      <c r="I598" t="s">
        <v>120</v>
      </c>
      <c r="K598" s="31">
        <f>ROUND(H598/100*K597,5)</f>
        <v>20.066610000000001</v>
      </c>
    </row>
    <row r="599" spans="1:27" x14ac:dyDescent="0.25">
      <c r="D599" s="32" t="s">
        <v>121</v>
      </c>
      <c r="K599" s="33">
        <f>SUM(K597:K598)</f>
        <v>688.95350999999994</v>
      </c>
    </row>
    <row r="601" spans="1:27" ht="45" customHeight="1" x14ac:dyDescent="0.25">
      <c r="A601" s="25"/>
      <c r="B601" s="25" t="s">
        <v>402</v>
      </c>
      <c r="C601" s="26" t="s">
        <v>14</v>
      </c>
      <c r="D601" s="6" t="s">
        <v>403</v>
      </c>
      <c r="E601" s="5"/>
      <c r="F601" s="5"/>
      <c r="G601" s="26"/>
      <c r="H601" s="28" t="s">
        <v>98</v>
      </c>
      <c r="I601" s="4">
        <v>1</v>
      </c>
      <c r="J601" s="5"/>
      <c r="K601" s="29">
        <f>ROUND(K622,2)</f>
        <v>2761.76</v>
      </c>
      <c r="L601" s="27" t="s">
        <v>403</v>
      </c>
      <c r="M601" s="26"/>
      <c r="N601" s="26"/>
      <c r="O601" s="26"/>
      <c r="P601" s="26"/>
      <c r="Q601" s="26"/>
      <c r="R601" s="26"/>
      <c r="S601" s="26"/>
      <c r="T601" s="26"/>
      <c r="U601" s="26"/>
      <c r="V601" s="26"/>
      <c r="W601" s="26"/>
      <c r="X601" s="26"/>
      <c r="Y601" s="26"/>
      <c r="Z601" s="26"/>
      <c r="AA601" s="26"/>
    </row>
    <row r="602" spans="1:27" x14ac:dyDescent="0.25">
      <c r="B602" s="21" t="s">
        <v>100</v>
      </c>
    </row>
    <row r="603" spans="1:27" x14ac:dyDescent="0.25">
      <c r="B603" t="s">
        <v>343</v>
      </c>
      <c r="C603" t="s">
        <v>87</v>
      </c>
      <c r="D603" t="s">
        <v>136</v>
      </c>
      <c r="E603" s="30">
        <v>0.27200000000000002</v>
      </c>
      <c r="F603" t="s">
        <v>103</v>
      </c>
      <c r="G603" t="s">
        <v>104</v>
      </c>
      <c r="H603" s="31">
        <v>24.61</v>
      </c>
      <c r="I603" t="s">
        <v>105</v>
      </c>
      <c r="J603" s="31">
        <f>ROUND(E603/I601* H603,5)</f>
        <v>6.6939200000000003</v>
      </c>
    </row>
    <row r="604" spans="1:27" x14ac:dyDescent="0.25">
      <c r="B604" t="s">
        <v>341</v>
      </c>
      <c r="C604" t="s">
        <v>87</v>
      </c>
      <c r="D604" t="s">
        <v>342</v>
      </c>
      <c r="E604" s="30">
        <v>0.27200000000000002</v>
      </c>
      <c r="F604" t="s">
        <v>103</v>
      </c>
      <c r="G604" t="s">
        <v>104</v>
      </c>
      <c r="H604" s="31">
        <v>28.69</v>
      </c>
      <c r="I604" t="s">
        <v>105</v>
      </c>
      <c r="J604" s="31">
        <f>ROUND(E604/I601* H604,5)</f>
        <v>7.8036799999999999</v>
      </c>
    </row>
    <row r="605" spans="1:27" x14ac:dyDescent="0.25">
      <c r="D605" s="32" t="s">
        <v>106</v>
      </c>
      <c r="K605" s="31">
        <f>SUM(J603:J604)</f>
        <v>14.4976</v>
      </c>
    </row>
    <row r="606" spans="1:27" x14ac:dyDescent="0.25">
      <c r="B606" s="21" t="s">
        <v>107</v>
      </c>
    </row>
    <row r="607" spans="1:27" x14ac:dyDescent="0.25">
      <c r="B607" t="s">
        <v>381</v>
      </c>
      <c r="C607" t="s">
        <v>87</v>
      </c>
      <c r="D607" t="s">
        <v>382</v>
      </c>
      <c r="E607" s="30">
        <v>0.27200000000000002</v>
      </c>
      <c r="F607" t="s">
        <v>103</v>
      </c>
      <c r="G607" t="s">
        <v>104</v>
      </c>
      <c r="H607" s="31">
        <v>39.85</v>
      </c>
      <c r="I607" t="s">
        <v>105</v>
      </c>
      <c r="J607" s="31">
        <f>ROUND(E607/I601* H607,5)</f>
        <v>10.8392</v>
      </c>
    </row>
    <row r="608" spans="1:27" x14ac:dyDescent="0.25">
      <c r="D608" s="32" t="s">
        <v>110</v>
      </c>
      <c r="K608" s="31">
        <f>SUM(J607:J607)</f>
        <v>10.8392</v>
      </c>
    </row>
    <row r="609" spans="1:27" x14ac:dyDescent="0.25">
      <c r="B609" s="21" t="s">
        <v>111</v>
      </c>
    </row>
    <row r="610" spans="1:27" x14ac:dyDescent="0.25">
      <c r="B610" t="s">
        <v>383</v>
      </c>
      <c r="C610" t="s">
        <v>14</v>
      </c>
      <c r="D610" t="s">
        <v>384</v>
      </c>
      <c r="E610" s="30">
        <v>1</v>
      </c>
      <c r="G610" t="s">
        <v>104</v>
      </c>
      <c r="H610" s="31">
        <v>42.05</v>
      </c>
      <c r="I610" t="s">
        <v>105</v>
      </c>
      <c r="J610" s="31">
        <f>ROUND(E610* H610,5)</f>
        <v>42.05</v>
      </c>
    </row>
    <row r="611" spans="1:27" x14ac:dyDescent="0.25">
      <c r="D611" s="32" t="s">
        <v>117</v>
      </c>
      <c r="K611" s="31">
        <f>SUM(J610:J610)</f>
        <v>42.05</v>
      </c>
    </row>
    <row r="612" spans="1:27" x14ac:dyDescent="0.25">
      <c r="B612" s="21" t="s">
        <v>95</v>
      </c>
    </row>
    <row r="613" spans="1:27" x14ac:dyDescent="0.25">
      <c r="B613" t="s">
        <v>122</v>
      </c>
      <c r="C613" t="s">
        <v>17</v>
      </c>
      <c r="D613" t="s">
        <v>123</v>
      </c>
      <c r="E613" s="30">
        <v>1.224</v>
      </c>
      <c r="G613" t="s">
        <v>104</v>
      </c>
      <c r="H613" s="31">
        <v>92.906620000000004</v>
      </c>
      <c r="I613" t="s">
        <v>105</v>
      </c>
      <c r="J613" s="31">
        <f>ROUND(E613* H613,5)</f>
        <v>113.71769999999999</v>
      </c>
    </row>
    <row r="614" spans="1:27" x14ac:dyDescent="0.25">
      <c r="D614" s="32" t="s">
        <v>301</v>
      </c>
      <c r="K614" s="31">
        <f>SUM(J613:J613)</f>
        <v>113.71769999999999</v>
      </c>
    </row>
    <row r="615" spans="1:27" x14ac:dyDescent="0.25">
      <c r="B615" s="21" t="s">
        <v>404</v>
      </c>
    </row>
    <row r="616" spans="1:27" x14ac:dyDescent="0.25">
      <c r="B616" t="s">
        <v>405</v>
      </c>
      <c r="C616" t="s">
        <v>14</v>
      </c>
      <c r="D616" t="s">
        <v>403</v>
      </c>
      <c r="E616" s="30">
        <v>1</v>
      </c>
      <c r="G616" t="s">
        <v>104</v>
      </c>
      <c r="H616" s="31">
        <v>2500</v>
      </c>
      <c r="I616" t="s">
        <v>105</v>
      </c>
      <c r="J616" s="31">
        <f>ROUND(E616* H616,5)</f>
        <v>2500</v>
      </c>
    </row>
    <row r="617" spans="1:27" x14ac:dyDescent="0.25">
      <c r="D617" s="32" t="s">
        <v>406</v>
      </c>
      <c r="K617" s="31">
        <f>SUM(J616:J616)</f>
        <v>2500</v>
      </c>
    </row>
    <row r="619" spans="1:27" x14ac:dyDescent="0.25">
      <c r="D619" s="32" t="s">
        <v>119</v>
      </c>
      <c r="H619">
        <v>1.5</v>
      </c>
      <c r="I619" t="s">
        <v>120</v>
      </c>
      <c r="J619">
        <f>ROUND(H619/100*K605,5)</f>
        <v>0.21745999999999999</v>
      </c>
    </row>
    <row r="620" spans="1:27" x14ac:dyDescent="0.25">
      <c r="D620" s="32" t="s">
        <v>118</v>
      </c>
      <c r="K620" s="33">
        <f>SUM(J602:J619)</f>
        <v>2681.3219599999998</v>
      </c>
    </row>
    <row r="621" spans="1:27" x14ac:dyDescent="0.25">
      <c r="D621" s="32" t="s">
        <v>202</v>
      </c>
      <c r="H621">
        <v>3</v>
      </c>
      <c r="I621" t="s">
        <v>120</v>
      </c>
      <c r="K621" s="31">
        <f>ROUND(H621/100*K620,5)</f>
        <v>80.439660000000003</v>
      </c>
    </row>
    <row r="622" spans="1:27" x14ac:dyDescent="0.25">
      <c r="D622" s="32" t="s">
        <v>121</v>
      </c>
      <c r="K622" s="33">
        <f>SUM(K620:K621)</f>
        <v>2761.7616199999998</v>
      </c>
    </row>
    <row r="624" spans="1:27" ht="45" customHeight="1" x14ac:dyDescent="0.25">
      <c r="A624" s="25"/>
      <c r="B624" s="25" t="s">
        <v>407</v>
      </c>
      <c r="C624" s="26" t="s">
        <v>14</v>
      </c>
      <c r="D624" s="6" t="s">
        <v>408</v>
      </c>
      <c r="E624" s="5"/>
      <c r="F624" s="5"/>
      <c r="G624" s="26"/>
      <c r="H624" s="28" t="s">
        <v>98</v>
      </c>
      <c r="I624" s="4">
        <v>1</v>
      </c>
      <c r="J624" s="5"/>
      <c r="K624" s="29">
        <f>ROUND(K636,2)</f>
        <v>451.24</v>
      </c>
      <c r="L624" s="27" t="s">
        <v>409</v>
      </c>
      <c r="M624" s="26"/>
      <c r="N624" s="26"/>
      <c r="O624" s="26"/>
      <c r="P624" s="26"/>
      <c r="Q624" s="26"/>
      <c r="R624" s="26"/>
      <c r="S624" s="26"/>
      <c r="T624" s="26"/>
      <c r="U624" s="26"/>
      <c r="V624" s="26"/>
      <c r="W624" s="26"/>
      <c r="X624" s="26"/>
      <c r="Y624" s="26"/>
      <c r="Z624" s="26"/>
      <c r="AA624" s="26"/>
    </row>
    <row r="625" spans="1:27" x14ac:dyDescent="0.25">
      <c r="B625" s="21" t="s">
        <v>100</v>
      </c>
    </row>
    <row r="626" spans="1:27" x14ac:dyDescent="0.25">
      <c r="B626" t="s">
        <v>343</v>
      </c>
      <c r="C626" t="s">
        <v>87</v>
      </c>
      <c r="D626" t="s">
        <v>136</v>
      </c>
      <c r="E626" s="30">
        <v>0.5</v>
      </c>
      <c r="F626" t="s">
        <v>103</v>
      </c>
      <c r="G626" t="s">
        <v>104</v>
      </c>
      <c r="H626" s="31">
        <v>24.61</v>
      </c>
      <c r="I626" t="s">
        <v>105</v>
      </c>
      <c r="J626" s="31">
        <f>ROUND(E626/I624* H626,5)</f>
        <v>12.305</v>
      </c>
    </row>
    <row r="627" spans="1:27" x14ac:dyDescent="0.25">
      <c r="B627" t="s">
        <v>341</v>
      </c>
      <c r="C627" t="s">
        <v>87</v>
      </c>
      <c r="D627" t="s">
        <v>342</v>
      </c>
      <c r="E627" s="30">
        <v>0.5</v>
      </c>
      <c r="F627" t="s">
        <v>103</v>
      </c>
      <c r="G627" t="s">
        <v>104</v>
      </c>
      <c r="H627" s="31">
        <v>28.69</v>
      </c>
      <c r="I627" t="s">
        <v>105</v>
      </c>
      <c r="J627" s="31">
        <f>ROUND(E627/I624* H627,5)</f>
        <v>14.345000000000001</v>
      </c>
    </row>
    <row r="628" spans="1:27" x14ac:dyDescent="0.25">
      <c r="D628" s="32" t="s">
        <v>106</v>
      </c>
      <c r="K628" s="31">
        <f>SUM(J626:J627)</f>
        <v>26.65</v>
      </c>
    </row>
    <row r="629" spans="1:27" x14ac:dyDescent="0.25">
      <c r="B629" s="21" t="s">
        <v>111</v>
      </c>
    </row>
    <row r="630" spans="1:27" x14ac:dyDescent="0.25">
      <c r="B630" t="s">
        <v>410</v>
      </c>
      <c r="C630" t="s">
        <v>14</v>
      </c>
      <c r="D630" t="s">
        <v>411</v>
      </c>
      <c r="E630" s="30">
        <v>1</v>
      </c>
      <c r="G630" t="s">
        <v>104</v>
      </c>
      <c r="H630" s="31">
        <v>411.05</v>
      </c>
      <c r="I630" t="s">
        <v>105</v>
      </c>
      <c r="J630" s="31">
        <f>ROUND(E630* H630,5)</f>
        <v>411.05</v>
      </c>
    </row>
    <row r="631" spans="1:27" x14ac:dyDescent="0.25">
      <c r="D631" s="32" t="s">
        <v>117</v>
      </c>
      <c r="K631" s="31">
        <f>SUM(J630:J630)</f>
        <v>411.05</v>
      </c>
    </row>
    <row r="633" spans="1:27" x14ac:dyDescent="0.25">
      <c r="D633" s="32" t="s">
        <v>119</v>
      </c>
      <c r="H633">
        <v>1.5</v>
      </c>
      <c r="I633" t="s">
        <v>120</v>
      </c>
      <c r="J633">
        <f>ROUND(H633/100*K628,5)</f>
        <v>0.39974999999999999</v>
      </c>
    </row>
    <row r="634" spans="1:27" x14ac:dyDescent="0.25">
      <c r="D634" s="32" t="s">
        <v>118</v>
      </c>
      <c r="K634" s="33">
        <f>SUM(J625:J633)</f>
        <v>438.09974999999997</v>
      </c>
    </row>
    <row r="635" spans="1:27" x14ac:dyDescent="0.25">
      <c r="D635" s="32" t="s">
        <v>202</v>
      </c>
      <c r="H635">
        <v>3</v>
      </c>
      <c r="I635" t="s">
        <v>120</v>
      </c>
      <c r="K635" s="31">
        <f>ROUND(H635/100*K634,5)</f>
        <v>13.142989999999999</v>
      </c>
    </row>
    <row r="636" spans="1:27" x14ac:dyDescent="0.25">
      <c r="D636" s="32" t="s">
        <v>121</v>
      </c>
      <c r="K636" s="33">
        <f>SUM(K634:K635)</f>
        <v>451.24273999999997</v>
      </c>
    </row>
    <row r="638" spans="1:27" ht="45" customHeight="1" x14ac:dyDescent="0.25">
      <c r="A638" s="25"/>
      <c r="B638" s="25" t="s">
        <v>412</v>
      </c>
      <c r="C638" s="26" t="s">
        <v>14</v>
      </c>
      <c r="D638" s="6" t="s">
        <v>413</v>
      </c>
      <c r="E638" s="5"/>
      <c r="F638" s="5"/>
      <c r="G638" s="26"/>
      <c r="H638" s="28" t="s">
        <v>98</v>
      </c>
      <c r="I638" s="4">
        <v>1</v>
      </c>
      <c r="J638" s="5"/>
      <c r="K638" s="29">
        <f>ROUND(K654,2)</f>
        <v>5169.32</v>
      </c>
      <c r="L638" s="27" t="s">
        <v>414</v>
      </c>
      <c r="M638" s="26"/>
      <c r="N638" s="26"/>
      <c r="O638" s="26"/>
      <c r="P638" s="26"/>
      <c r="Q638" s="26"/>
      <c r="R638" s="26"/>
      <c r="S638" s="26"/>
      <c r="T638" s="26"/>
      <c r="U638" s="26"/>
      <c r="V638" s="26"/>
      <c r="W638" s="26"/>
      <c r="X638" s="26"/>
      <c r="Y638" s="26"/>
      <c r="Z638" s="26"/>
      <c r="AA638" s="26"/>
    </row>
    <row r="639" spans="1:27" x14ac:dyDescent="0.25">
      <c r="B639" s="21" t="s">
        <v>100</v>
      </c>
    </row>
    <row r="640" spans="1:27" x14ac:dyDescent="0.25">
      <c r="B640" t="s">
        <v>415</v>
      </c>
      <c r="C640" t="s">
        <v>87</v>
      </c>
      <c r="D640" t="s">
        <v>416</v>
      </c>
      <c r="E640" s="30">
        <v>1.5</v>
      </c>
      <c r="F640" t="s">
        <v>103</v>
      </c>
      <c r="G640" t="s">
        <v>104</v>
      </c>
      <c r="H640" s="31">
        <v>87.12</v>
      </c>
      <c r="I640" t="s">
        <v>105</v>
      </c>
      <c r="J640" s="31">
        <f>ROUND(E640/I638* H640,5)</f>
        <v>130.68</v>
      </c>
    </row>
    <row r="641" spans="1:27" x14ac:dyDescent="0.25">
      <c r="B641" t="s">
        <v>417</v>
      </c>
      <c r="C641" t="s">
        <v>87</v>
      </c>
      <c r="D641" t="s">
        <v>418</v>
      </c>
      <c r="E641" s="30">
        <v>2</v>
      </c>
      <c r="F641" t="s">
        <v>103</v>
      </c>
      <c r="G641" t="s">
        <v>104</v>
      </c>
      <c r="H641" s="31">
        <v>24.65</v>
      </c>
      <c r="I641" t="s">
        <v>105</v>
      </c>
      <c r="J641" s="31">
        <f>ROUND(E641/I638* H641,5)</f>
        <v>49.3</v>
      </c>
    </row>
    <row r="642" spans="1:27" x14ac:dyDescent="0.25">
      <c r="B642" t="s">
        <v>419</v>
      </c>
      <c r="C642" t="s">
        <v>87</v>
      </c>
      <c r="D642" t="s">
        <v>420</v>
      </c>
      <c r="E642" s="30">
        <v>2</v>
      </c>
      <c r="F642" t="s">
        <v>103</v>
      </c>
      <c r="G642" t="s">
        <v>104</v>
      </c>
      <c r="H642" s="31">
        <v>28.69</v>
      </c>
      <c r="I642" t="s">
        <v>105</v>
      </c>
      <c r="J642" s="31">
        <f>ROUND(E642/I638* H642,5)</f>
        <v>57.38</v>
      </c>
    </row>
    <row r="643" spans="1:27" x14ac:dyDescent="0.25">
      <c r="D643" s="32" t="s">
        <v>106</v>
      </c>
      <c r="K643" s="31">
        <f>SUM(J640:J642)</f>
        <v>237.36</v>
      </c>
    </row>
    <row r="644" spans="1:27" x14ac:dyDescent="0.25">
      <c r="B644" s="21" t="s">
        <v>107</v>
      </c>
    </row>
    <row r="645" spans="1:27" x14ac:dyDescent="0.25">
      <c r="B645" t="s">
        <v>421</v>
      </c>
      <c r="C645" t="s">
        <v>87</v>
      </c>
      <c r="D645" t="s">
        <v>422</v>
      </c>
      <c r="E645" s="30">
        <v>2</v>
      </c>
      <c r="F645" t="s">
        <v>103</v>
      </c>
      <c r="G645" t="s">
        <v>104</v>
      </c>
      <c r="H645" s="31">
        <v>54.8</v>
      </c>
      <c r="I645" t="s">
        <v>105</v>
      </c>
      <c r="J645" s="31">
        <f>ROUND(E645/I638* H645,5)</f>
        <v>109.6</v>
      </c>
    </row>
    <row r="646" spans="1:27" x14ac:dyDescent="0.25">
      <c r="D646" s="32" t="s">
        <v>110</v>
      </c>
      <c r="K646" s="31">
        <f>SUM(J645:J645)</f>
        <v>109.6</v>
      </c>
    </row>
    <row r="647" spans="1:27" x14ac:dyDescent="0.25">
      <c r="B647" s="21" t="s">
        <v>95</v>
      </c>
    </row>
    <row r="648" spans="1:27" x14ac:dyDescent="0.25">
      <c r="B648" t="s">
        <v>153</v>
      </c>
      <c r="C648" t="s">
        <v>14</v>
      </c>
      <c r="D648" t="s">
        <v>154</v>
      </c>
      <c r="E648" s="30">
        <v>1</v>
      </c>
      <c r="G648" t="s">
        <v>104</v>
      </c>
      <c r="H648" s="31">
        <v>4668.2344000000003</v>
      </c>
      <c r="I648" t="s">
        <v>105</v>
      </c>
      <c r="J648" s="31">
        <f>ROUND(E648* H648,5)</f>
        <v>4668.2344000000003</v>
      </c>
    </row>
    <row r="649" spans="1:27" x14ac:dyDescent="0.25">
      <c r="D649" s="32" t="s">
        <v>301</v>
      </c>
      <c r="K649" s="31">
        <f>SUM(J648:J648)</f>
        <v>4668.2344000000003</v>
      </c>
    </row>
    <row r="651" spans="1:27" x14ac:dyDescent="0.25">
      <c r="D651" s="32" t="s">
        <v>119</v>
      </c>
      <c r="H651">
        <v>1.5</v>
      </c>
      <c r="I651" t="s">
        <v>120</v>
      </c>
      <c r="J651">
        <f>ROUND(H651/100*K643,5)</f>
        <v>3.5604</v>
      </c>
    </row>
    <row r="652" spans="1:27" x14ac:dyDescent="0.25">
      <c r="D652" s="32" t="s">
        <v>118</v>
      </c>
      <c r="K652" s="33">
        <f>SUM(J639:J651)</f>
        <v>5018.7548000000006</v>
      </c>
    </row>
    <row r="653" spans="1:27" x14ac:dyDescent="0.25">
      <c r="D653" s="32" t="s">
        <v>202</v>
      </c>
      <c r="H653">
        <v>3</v>
      </c>
      <c r="I653" t="s">
        <v>120</v>
      </c>
      <c r="K653" s="31">
        <f>ROUND(H653/100*K652,5)</f>
        <v>150.56263999999999</v>
      </c>
    </row>
    <row r="654" spans="1:27" x14ac:dyDescent="0.25">
      <c r="D654" s="32" t="s">
        <v>121</v>
      </c>
      <c r="K654" s="33">
        <f>SUM(K652:K653)</f>
        <v>5169.3174400000007</v>
      </c>
    </row>
    <row r="656" spans="1:27" ht="45" customHeight="1" x14ac:dyDescent="0.25">
      <c r="A656" s="25"/>
      <c r="B656" s="25" t="s">
        <v>423</v>
      </c>
      <c r="C656" s="26" t="s">
        <v>14</v>
      </c>
      <c r="D656" s="6" t="s">
        <v>424</v>
      </c>
      <c r="E656" s="5"/>
      <c r="F656" s="5"/>
      <c r="G656" s="26"/>
      <c r="H656" s="28" t="s">
        <v>98</v>
      </c>
      <c r="I656" s="4">
        <v>1</v>
      </c>
      <c r="J656" s="5"/>
      <c r="K656" s="29">
        <f>ROUND(K673,2)</f>
        <v>9366.85</v>
      </c>
      <c r="L656" s="27" t="s">
        <v>425</v>
      </c>
      <c r="M656" s="26"/>
      <c r="N656" s="26"/>
      <c r="O656" s="26"/>
      <c r="P656" s="26"/>
      <c r="Q656" s="26"/>
      <c r="R656" s="26"/>
      <c r="S656" s="26"/>
      <c r="T656" s="26"/>
      <c r="U656" s="26"/>
      <c r="V656" s="26"/>
      <c r="W656" s="26"/>
      <c r="X656" s="26"/>
      <c r="Y656" s="26"/>
      <c r="Z656" s="26"/>
      <c r="AA656" s="26"/>
    </row>
    <row r="657" spans="2:11" x14ac:dyDescent="0.25">
      <c r="B657" s="21" t="s">
        <v>100</v>
      </c>
    </row>
    <row r="658" spans="2:11" x14ac:dyDescent="0.25">
      <c r="B658" t="s">
        <v>419</v>
      </c>
      <c r="C658" t="s">
        <v>87</v>
      </c>
      <c r="D658" t="s">
        <v>420</v>
      </c>
      <c r="E658" s="30">
        <v>3</v>
      </c>
      <c r="F658" t="s">
        <v>103</v>
      </c>
      <c r="G658" t="s">
        <v>104</v>
      </c>
      <c r="H658" s="31">
        <v>28.69</v>
      </c>
      <c r="I658" t="s">
        <v>105</v>
      </c>
      <c r="J658" s="31">
        <f>ROUND(E658/I656* H658,5)</f>
        <v>86.07</v>
      </c>
    </row>
    <row r="659" spans="2:11" x14ac:dyDescent="0.25">
      <c r="B659" t="s">
        <v>415</v>
      </c>
      <c r="C659" t="s">
        <v>87</v>
      </c>
      <c r="D659" t="s">
        <v>416</v>
      </c>
      <c r="E659" s="30">
        <v>1.5</v>
      </c>
      <c r="F659" t="s">
        <v>103</v>
      </c>
      <c r="G659" t="s">
        <v>104</v>
      </c>
      <c r="H659" s="31">
        <v>87.12</v>
      </c>
      <c r="I659" t="s">
        <v>105</v>
      </c>
      <c r="J659" s="31">
        <f>ROUND(E659/I656* H659,5)</f>
        <v>130.68</v>
      </c>
    </row>
    <row r="660" spans="2:11" x14ac:dyDescent="0.25">
      <c r="B660" t="s">
        <v>417</v>
      </c>
      <c r="C660" t="s">
        <v>87</v>
      </c>
      <c r="D660" t="s">
        <v>418</v>
      </c>
      <c r="E660" s="30">
        <v>3</v>
      </c>
      <c r="F660" t="s">
        <v>103</v>
      </c>
      <c r="G660" t="s">
        <v>104</v>
      </c>
      <c r="H660" s="31">
        <v>24.65</v>
      </c>
      <c r="I660" t="s">
        <v>105</v>
      </c>
      <c r="J660" s="31">
        <f>ROUND(E660/I656* H660,5)</f>
        <v>73.95</v>
      </c>
    </row>
    <row r="661" spans="2:11" x14ac:dyDescent="0.25">
      <c r="D661" s="32" t="s">
        <v>106</v>
      </c>
      <c r="K661" s="31">
        <f>SUM(J658:J660)</f>
        <v>290.7</v>
      </c>
    </row>
    <row r="662" spans="2:11" x14ac:dyDescent="0.25">
      <c r="B662" s="21" t="s">
        <v>107</v>
      </c>
    </row>
    <row r="663" spans="2:11" x14ac:dyDescent="0.25">
      <c r="B663" t="s">
        <v>421</v>
      </c>
      <c r="C663" t="s">
        <v>87</v>
      </c>
      <c r="D663" t="s">
        <v>422</v>
      </c>
      <c r="E663" s="30">
        <v>3</v>
      </c>
      <c r="F663" t="s">
        <v>103</v>
      </c>
      <c r="G663" t="s">
        <v>104</v>
      </c>
      <c r="H663" s="31">
        <v>54.8</v>
      </c>
      <c r="I663" t="s">
        <v>105</v>
      </c>
      <c r="J663" s="31">
        <f>ROUND(E663/I656* H663,5)</f>
        <v>164.4</v>
      </c>
    </row>
    <row r="664" spans="2:11" x14ac:dyDescent="0.25">
      <c r="D664" s="32" t="s">
        <v>110</v>
      </c>
      <c r="K664" s="31">
        <f>SUM(J663:J663)</f>
        <v>164.4</v>
      </c>
    </row>
    <row r="665" spans="2:11" x14ac:dyDescent="0.25">
      <c r="B665" s="21" t="s">
        <v>95</v>
      </c>
    </row>
    <row r="666" spans="2:11" ht="240" x14ac:dyDescent="0.25">
      <c r="B666" t="s">
        <v>174</v>
      </c>
      <c r="C666" t="s">
        <v>14</v>
      </c>
      <c r="D666" s="34" t="s">
        <v>175</v>
      </c>
      <c r="E666" s="30">
        <v>1</v>
      </c>
      <c r="G666" t="s">
        <v>104</v>
      </c>
      <c r="H666" s="31">
        <v>3966.3371999999999</v>
      </c>
      <c r="I666" t="s">
        <v>105</v>
      </c>
      <c r="J666" s="31">
        <f>ROUND(E666* H666,5)</f>
        <v>3966.3371999999999</v>
      </c>
    </row>
    <row r="667" spans="2:11" x14ac:dyDescent="0.25">
      <c r="B667" t="s">
        <v>153</v>
      </c>
      <c r="C667" t="s">
        <v>14</v>
      </c>
      <c r="D667" t="s">
        <v>154</v>
      </c>
      <c r="E667" s="30">
        <v>1</v>
      </c>
      <c r="G667" t="s">
        <v>104</v>
      </c>
      <c r="H667" s="31">
        <v>4668.2344000000003</v>
      </c>
      <c r="I667" t="s">
        <v>105</v>
      </c>
      <c r="J667" s="31">
        <f>ROUND(E667* H667,5)</f>
        <v>4668.2344000000003</v>
      </c>
    </row>
    <row r="668" spans="2:11" x14ac:dyDescent="0.25">
      <c r="D668" s="32" t="s">
        <v>301</v>
      </c>
      <c r="K668" s="31">
        <f>SUM(J666:J667)</f>
        <v>8634.5715999999993</v>
      </c>
    </row>
    <row r="670" spans="2:11" x14ac:dyDescent="0.25">
      <c r="D670" s="32" t="s">
        <v>119</v>
      </c>
      <c r="H670">
        <v>1.5</v>
      </c>
      <c r="I670" t="s">
        <v>120</v>
      </c>
      <c r="J670">
        <f>ROUND(H670/100*K661,5)</f>
        <v>4.3605</v>
      </c>
    </row>
    <row r="671" spans="2:11" x14ac:dyDescent="0.25">
      <c r="D671" s="32" t="s">
        <v>118</v>
      </c>
      <c r="K671" s="33">
        <f>SUM(J657:J670)</f>
        <v>9094.0321000000022</v>
      </c>
    </row>
    <row r="672" spans="2:11" x14ac:dyDescent="0.25">
      <c r="D672" s="32" t="s">
        <v>202</v>
      </c>
      <c r="H672">
        <v>3</v>
      </c>
      <c r="I672" t="s">
        <v>120</v>
      </c>
      <c r="K672" s="31">
        <f>ROUND(H672/100*K671,5)</f>
        <v>272.82096000000001</v>
      </c>
    </row>
    <row r="673" spans="1:27" x14ac:dyDescent="0.25">
      <c r="D673" s="32" t="s">
        <v>121</v>
      </c>
      <c r="K673" s="33">
        <f>SUM(K671:K672)</f>
        <v>9366.8530600000013</v>
      </c>
    </row>
    <row r="675" spans="1:27" ht="45" customHeight="1" x14ac:dyDescent="0.25">
      <c r="A675" s="25"/>
      <c r="B675" s="25" t="s">
        <v>426</v>
      </c>
      <c r="C675" s="26" t="s">
        <v>14</v>
      </c>
      <c r="D675" s="6" t="s">
        <v>427</v>
      </c>
      <c r="E675" s="5"/>
      <c r="F675" s="5"/>
      <c r="G675" s="26"/>
      <c r="H675" s="28" t="s">
        <v>98</v>
      </c>
      <c r="I675" s="4">
        <v>1</v>
      </c>
      <c r="J675" s="5"/>
      <c r="K675" s="29">
        <f>ROUND(K687,2)</f>
        <v>106.85</v>
      </c>
      <c r="L675" s="27" t="s">
        <v>428</v>
      </c>
      <c r="M675" s="26"/>
      <c r="N675" s="26"/>
      <c r="O675" s="26"/>
      <c r="P675" s="26"/>
      <c r="Q675" s="26"/>
      <c r="R675" s="26"/>
      <c r="S675" s="26"/>
      <c r="T675" s="26"/>
      <c r="U675" s="26"/>
      <c r="V675" s="26"/>
      <c r="W675" s="26"/>
      <c r="X675" s="26"/>
      <c r="Y675" s="26"/>
      <c r="Z675" s="26"/>
      <c r="AA675" s="26"/>
    </row>
    <row r="676" spans="1:27" x14ac:dyDescent="0.25">
      <c r="B676" s="21" t="s">
        <v>100</v>
      </c>
    </row>
    <row r="677" spans="1:27" x14ac:dyDescent="0.25">
      <c r="B677" t="s">
        <v>419</v>
      </c>
      <c r="C677" t="s">
        <v>87</v>
      </c>
      <c r="D677" t="s">
        <v>420</v>
      </c>
      <c r="E677" s="30">
        <v>0.25</v>
      </c>
      <c r="F677" t="s">
        <v>103</v>
      </c>
      <c r="G677" t="s">
        <v>104</v>
      </c>
      <c r="H677" s="31">
        <v>28.69</v>
      </c>
      <c r="I677" t="s">
        <v>105</v>
      </c>
      <c r="J677" s="31">
        <f>ROUND(E677/I675* H677,5)</f>
        <v>7.1725000000000003</v>
      </c>
    </row>
    <row r="678" spans="1:27" x14ac:dyDescent="0.25">
      <c r="B678" t="s">
        <v>417</v>
      </c>
      <c r="C678" t="s">
        <v>87</v>
      </c>
      <c r="D678" t="s">
        <v>418</v>
      </c>
      <c r="E678" s="30">
        <v>0.25</v>
      </c>
      <c r="F678" t="s">
        <v>103</v>
      </c>
      <c r="G678" t="s">
        <v>104</v>
      </c>
      <c r="H678" s="31">
        <v>24.65</v>
      </c>
      <c r="I678" t="s">
        <v>105</v>
      </c>
      <c r="J678" s="31">
        <f>ROUND(E678/I675* H678,5)</f>
        <v>6.1624999999999996</v>
      </c>
    </row>
    <row r="679" spans="1:27" x14ac:dyDescent="0.25">
      <c r="D679" s="32" t="s">
        <v>106</v>
      </c>
      <c r="K679" s="31">
        <f>SUM(J677:J678)</f>
        <v>13.335000000000001</v>
      </c>
    </row>
    <row r="680" spans="1:27" x14ac:dyDescent="0.25">
      <c r="B680" s="21" t="s">
        <v>111</v>
      </c>
    </row>
    <row r="681" spans="1:27" x14ac:dyDescent="0.25">
      <c r="B681" t="s">
        <v>429</v>
      </c>
      <c r="C681" t="s">
        <v>14</v>
      </c>
      <c r="D681" t="s">
        <v>430</v>
      </c>
      <c r="E681" s="30">
        <v>1</v>
      </c>
      <c r="G681" t="s">
        <v>104</v>
      </c>
      <c r="H681" s="31">
        <v>90.2</v>
      </c>
      <c r="I681" t="s">
        <v>105</v>
      </c>
      <c r="J681" s="31">
        <f>ROUND(E681* H681,5)</f>
        <v>90.2</v>
      </c>
    </row>
    <row r="682" spans="1:27" x14ac:dyDescent="0.25">
      <c r="D682" s="32" t="s">
        <v>117</v>
      </c>
      <c r="K682" s="31">
        <f>SUM(J681:J681)</f>
        <v>90.2</v>
      </c>
    </row>
    <row r="684" spans="1:27" x14ac:dyDescent="0.25">
      <c r="D684" s="32" t="s">
        <v>119</v>
      </c>
      <c r="H684">
        <v>1.5</v>
      </c>
      <c r="I684" t="s">
        <v>120</v>
      </c>
      <c r="J684">
        <f>ROUND(H684/100*K679,5)</f>
        <v>0.20003000000000001</v>
      </c>
    </row>
    <row r="685" spans="1:27" x14ac:dyDescent="0.25">
      <c r="D685" s="32" t="s">
        <v>118</v>
      </c>
      <c r="K685" s="33">
        <f>SUM(J676:J684)</f>
        <v>103.73502999999999</v>
      </c>
    </row>
    <row r="686" spans="1:27" x14ac:dyDescent="0.25">
      <c r="D686" s="32" t="s">
        <v>202</v>
      </c>
      <c r="H686">
        <v>3</v>
      </c>
      <c r="I686" t="s">
        <v>120</v>
      </c>
      <c r="K686" s="31">
        <f>ROUND(H686/100*K685,5)</f>
        <v>3.11205</v>
      </c>
    </row>
    <row r="687" spans="1:27" x14ac:dyDescent="0.25">
      <c r="D687" s="32" t="s">
        <v>121</v>
      </c>
      <c r="K687" s="33">
        <f>SUM(K685:K686)</f>
        <v>106.84707999999999</v>
      </c>
    </row>
    <row r="689" spans="1:27" ht="45" customHeight="1" x14ac:dyDescent="0.25">
      <c r="A689" s="25"/>
      <c r="B689" s="25" t="s">
        <v>431</v>
      </c>
      <c r="C689" s="26" t="s">
        <v>14</v>
      </c>
      <c r="D689" s="6" t="s">
        <v>432</v>
      </c>
      <c r="E689" s="5"/>
      <c r="F689" s="5"/>
      <c r="G689" s="26"/>
      <c r="H689" s="28" t="s">
        <v>98</v>
      </c>
      <c r="I689" s="4">
        <v>1</v>
      </c>
      <c r="J689" s="5"/>
      <c r="K689" s="29">
        <v>3040</v>
      </c>
      <c r="L689" s="27" t="s">
        <v>433</v>
      </c>
      <c r="M689" s="26"/>
      <c r="N689" s="26"/>
      <c r="O689" s="26"/>
      <c r="P689" s="26"/>
      <c r="Q689" s="26"/>
      <c r="R689" s="26"/>
      <c r="S689" s="26"/>
      <c r="T689" s="26"/>
      <c r="U689" s="26"/>
      <c r="V689" s="26"/>
      <c r="W689" s="26"/>
      <c r="X689" s="26"/>
      <c r="Y689" s="26"/>
      <c r="Z689" s="26"/>
      <c r="AA689" s="26"/>
    </row>
    <row r="690" spans="1:27" ht="45" customHeight="1" x14ac:dyDescent="0.25">
      <c r="A690" s="25"/>
      <c r="B690" s="25" t="s">
        <v>434</v>
      </c>
      <c r="C690" s="26" t="s">
        <v>14</v>
      </c>
      <c r="D690" s="6" t="s">
        <v>435</v>
      </c>
      <c r="E690" s="5"/>
      <c r="F690" s="5"/>
      <c r="G690" s="26"/>
      <c r="H690" s="28" t="s">
        <v>98</v>
      </c>
      <c r="I690" s="4">
        <v>1</v>
      </c>
      <c r="J690" s="5"/>
      <c r="K690" s="29">
        <f>ROUND(K697,2)</f>
        <v>8343</v>
      </c>
      <c r="L690" s="27" t="s">
        <v>436</v>
      </c>
      <c r="M690" s="26"/>
      <c r="N690" s="26"/>
      <c r="O690" s="26"/>
      <c r="P690" s="26"/>
      <c r="Q690" s="26"/>
      <c r="R690" s="26"/>
      <c r="S690" s="26"/>
      <c r="T690" s="26"/>
      <c r="U690" s="26"/>
      <c r="V690" s="26"/>
      <c r="W690" s="26"/>
      <c r="X690" s="26"/>
      <c r="Y690" s="26"/>
      <c r="Z690" s="26"/>
      <c r="AA690" s="26"/>
    </row>
    <row r="691" spans="1:27" x14ac:dyDescent="0.25">
      <c r="B691" s="21" t="s">
        <v>404</v>
      </c>
    </row>
    <row r="692" spans="1:27" x14ac:dyDescent="0.25">
      <c r="B692" t="s">
        <v>437</v>
      </c>
      <c r="C692" t="s">
        <v>14</v>
      </c>
      <c r="D692" t="s">
        <v>438</v>
      </c>
      <c r="E692" s="30">
        <v>12</v>
      </c>
      <c r="G692" t="s">
        <v>104</v>
      </c>
      <c r="H692" s="31">
        <v>600</v>
      </c>
      <c r="I692" t="s">
        <v>105</v>
      </c>
      <c r="J692" s="31">
        <f>ROUND(E692* H692,5)</f>
        <v>7200</v>
      </c>
    </row>
    <row r="693" spans="1:27" x14ac:dyDescent="0.25">
      <c r="B693" t="s">
        <v>439</v>
      </c>
      <c r="C693" t="s">
        <v>14</v>
      </c>
      <c r="D693" t="s">
        <v>440</v>
      </c>
      <c r="E693" s="30">
        <v>1</v>
      </c>
      <c r="G693" t="s">
        <v>104</v>
      </c>
      <c r="H693" s="31">
        <v>900</v>
      </c>
      <c r="I693" t="s">
        <v>105</v>
      </c>
      <c r="J693" s="31">
        <f>ROUND(E693* H693,5)</f>
        <v>900</v>
      </c>
    </row>
    <row r="694" spans="1:27" x14ac:dyDescent="0.25">
      <c r="D694" s="32" t="s">
        <v>406</v>
      </c>
      <c r="K694" s="31">
        <f>SUM(J692:J693)</f>
        <v>8100</v>
      </c>
    </row>
    <row r="695" spans="1:27" x14ac:dyDescent="0.25">
      <c r="D695" s="32" t="s">
        <v>118</v>
      </c>
      <c r="K695" s="33">
        <f>SUM(J691:J694)</f>
        <v>8100</v>
      </c>
    </row>
    <row r="696" spans="1:27" x14ac:dyDescent="0.25">
      <c r="D696" s="32" t="s">
        <v>202</v>
      </c>
      <c r="H696">
        <v>3</v>
      </c>
      <c r="I696" t="s">
        <v>120</v>
      </c>
      <c r="K696" s="31">
        <f>ROUND(H696/100*K695,5)</f>
        <v>243</v>
      </c>
    </row>
    <row r="697" spans="1:27" x14ac:dyDescent="0.25">
      <c r="D697" s="32" t="s">
        <v>121</v>
      </c>
      <c r="K697" s="33">
        <f>SUM(K695:K696)</f>
        <v>8343</v>
      </c>
    </row>
    <row r="699" spans="1:27" ht="45" customHeight="1" x14ac:dyDescent="0.25">
      <c r="A699" s="25"/>
      <c r="B699" s="25" t="s">
        <v>441</v>
      </c>
      <c r="C699" s="26" t="s">
        <v>14</v>
      </c>
      <c r="D699" s="6" t="s">
        <v>442</v>
      </c>
      <c r="E699" s="5"/>
      <c r="F699" s="5"/>
      <c r="G699" s="26"/>
      <c r="H699" s="28" t="s">
        <v>98</v>
      </c>
      <c r="I699" s="4">
        <v>1</v>
      </c>
      <c r="J699" s="5"/>
      <c r="K699" s="29">
        <f>ROUND(K707,2)</f>
        <v>364.32</v>
      </c>
      <c r="L699" s="27" t="s">
        <v>443</v>
      </c>
      <c r="M699" s="26"/>
      <c r="N699" s="26"/>
      <c r="O699" s="26"/>
      <c r="P699" s="26"/>
      <c r="Q699" s="26"/>
      <c r="R699" s="26"/>
      <c r="S699" s="26"/>
      <c r="T699" s="26"/>
      <c r="U699" s="26"/>
      <c r="V699" s="26"/>
      <c r="W699" s="26"/>
      <c r="X699" s="26"/>
      <c r="Y699" s="26"/>
      <c r="Z699" s="26"/>
      <c r="AA699" s="26"/>
    </row>
    <row r="700" spans="1:27" x14ac:dyDescent="0.25">
      <c r="B700" s="21" t="s">
        <v>100</v>
      </c>
    </row>
    <row r="701" spans="1:27" x14ac:dyDescent="0.25">
      <c r="B701" t="s">
        <v>415</v>
      </c>
      <c r="C701" t="s">
        <v>87</v>
      </c>
      <c r="D701" t="s">
        <v>416</v>
      </c>
      <c r="E701" s="30">
        <v>4</v>
      </c>
      <c r="F701" t="s">
        <v>103</v>
      </c>
      <c r="G701" t="s">
        <v>104</v>
      </c>
      <c r="H701" s="31">
        <v>87.12</v>
      </c>
      <c r="I701" t="s">
        <v>105</v>
      </c>
      <c r="J701" s="31">
        <f>ROUND(E701/I699* H701,5)</f>
        <v>348.48</v>
      </c>
    </row>
    <row r="702" spans="1:27" x14ac:dyDescent="0.25">
      <c r="D702" s="32" t="s">
        <v>106</v>
      </c>
      <c r="K702" s="31">
        <f>SUM(J701:J701)</f>
        <v>348.48</v>
      </c>
    </row>
    <row r="704" spans="1:27" x14ac:dyDescent="0.25">
      <c r="D704" s="32" t="s">
        <v>119</v>
      </c>
      <c r="H704">
        <v>1.5</v>
      </c>
      <c r="I704" t="s">
        <v>120</v>
      </c>
      <c r="J704">
        <f>ROUND(H704/100*K702,5)</f>
        <v>5.2271999999999998</v>
      </c>
    </row>
    <row r="705" spans="1:27" x14ac:dyDescent="0.25">
      <c r="D705" s="32" t="s">
        <v>118</v>
      </c>
      <c r="K705" s="33">
        <f>SUM(J700:J704)</f>
        <v>353.7072</v>
      </c>
    </row>
    <row r="706" spans="1:27" x14ac:dyDescent="0.25">
      <c r="D706" s="32" t="s">
        <v>202</v>
      </c>
      <c r="H706">
        <v>3</v>
      </c>
      <c r="I706" t="s">
        <v>120</v>
      </c>
      <c r="K706" s="31">
        <f>ROUND(H706/100*K705,5)</f>
        <v>10.611219999999999</v>
      </c>
    </row>
    <row r="707" spans="1:27" x14ac:dyDescent="0.25">
      <c r="D707" s="32" t="s">
        <v>121</v>
      </c>
      <c r="K707" s="33">
        <f>SUM(K705:K706)</f>
        <v>364.31842</v>
      </c>
    </row>
    <row r="709" spans="1:27" ht="45" customHeight="1" x14ac:dyDescent="0.25">
      <c r="A709" s="25"/>
      <c r="B709" s="25" t="s">
        <v>444</v>
      </c>
      <c r="C709" s="26" t="s">
        <v>14</v>
      </c>
      <c r="D709" s="6" t="s">
        <v>445</v>
      </c>
      <c r="E709" s="5"/>
      <c r="F709" s="5"/>
      <c r="G709" s="26"/>
      <c r="H709" s="28" t="s">
        <v>98</v>
      </c>
      <c r="I709" s="4">
        <v>1</v>
      </c>
      <c r="J709" s="5"/>
      <c r="K709" s="29">
        <f>ROUND(K717,2)</f>
        <v>272.99</v>
      </c>
      <c r="L709" s="27" t="s">
        <v>446</v>
      </c>
      <c r="M709" s="26"/>
      <c r="N709" s="26"/>
      <c r="O709" s="26"/>
      <c r="P709" s="26"/>
      <c r="Q709" s="26"/>
      <c r="R709" s="26"/>
      <c r="S709" s="26"/>
      <c r="T709" s="26"/>
      <c r="U709" s="26"/>
      <c r="V709" s="26"/>
      <c r="W709" s="26"/>
      <c r="X709" s="26"/>
      <c r="Y709" s="26"/>
      <c r="Z709" s="26"/>
      <c r="AA709" s="26"/>
    </row>
    <row r="710" spans="1:27" x14ac:dyDescent="0.25">
      <c r="B710" s="21" t="s">
        <v>100</v>
      </c>
    </row>
    <row r="711" spans="1:27" x14ac:dyDescent="0.25">
      <c r="B711" t="s">
        <v>447</v>
      </c>
      <c r="C711" t="s">
        <v>87</v>
      </c>
      <c r="D711" t="s">
        <v>448</v>
      </c>
      <c r="E711" s="30">
        <v>12</v>
      </c>
      <c r="F711" t="s">
        <v>103</v>
      </c>
      <c r="G711" t="s">
        <v>104</v>
      </c>
      <c r="H711" s="31">
        <v>21.76</v>
      </c>
      <c r="I711" t="s">
        <v>105</v>
      </c>
      <c r="J711" s="31">
        <f>ROUND(E711/I709* H711,5)</f>
        <v>261.12</v>
      </c>
    </row>
    <row r="712" spans="1:27" x14ac:dyDescent="0.25">
      <c r="D712" s="32" t="s">
        <v>106</v>
      </c>
      <c r="K712" s="31">
        <f>SUM(J711:J711)</f>
        <v>261.12</v>
      </c>
    </row>
    <row r="714" spans="1:27" x14ac:dyDescent="0.25">
      <c r="D714" s="32" t="s">
        <v>119</v>
      </c>
      <c r="H714">
        <v>1.5</v>
      </c>
      <c r="I714" t="s">
        <v>120</v>
      </c>
      <c r="J714">
        <f>ROUND(H714/100*K712,5)</f>
        <v>3.9167999999999998</v>
      </c>
    </row>
    <row r="715" spans="1:27" x14ac:dyDescent="0.25">
      <c r="D715" s="32" t="s">
        <v>118</v>
      </c>
      <c r="K715" s="33">
        <f>SUM(J710:J714)</f>
        <v>265.03680000000003</v>
      </c>
    </row>
    <row r="716" spans="1:27" x14ac:dyDescent="0.25">
      <c r="D716" s="32" t="s">
        <v>202</v>
      </c>
      <c r="H716">
        <v>3</v>
      </c>
      <c r="I716" t="s">
        <v>120</v>
      </c>
      <c r="K716" s="31">
        <f>ROUND(H716/100*K715,5)</f>
        <v>7.9511000000000003</v>
      </c>
    </row>
    <row r="717" spans="1:27" x14ac:dyDescent="0.25">
      <c r="D717" s="32" t="s">
        <v>121</v>
      </c>
      <c r="K717" s="33">
        <f>SUM(K715:K716)</f>
        <v>272.98790000000002</v>
      </c>
    </row>
    <row r="719" spans="1:27" ht="45" customHeight="1" x14ac:dyDescent="0.25">
      <c r="A719" s="25"/>
      <c r="B719" s="25" t="s">
        <v>449</v>
      </c>
      <c r="C719" s="26" t="s">
        <v>14</v>
      </c>
      <c r="D719" s="6" t="s">
        <v>450</v>
      </c>
      <c r="E719" s="5"/>
      <c r="F719" s="5"/>
      <c r="G719" s="26"/>
      <c r="H719" s="28" t="s">
        <v>98</v>
      </c>
      <c r="I719" s="4">
        <v>1</v>
      </c>
      <c r="J719" s="5"/>
      <c r="K719" s="29">
        <f>ROUND(K725,2)</f>
        <v>432.6</v>
      </c>
      <c r="L719" s="27" t="s">
        <v>450</v>
      </c>
      <c r="M719" s="26"/>
      <c r="N719" s="26"/>
      <c r="O719" s="26"/>
      <c r="P719" s="26"/>
      <c r="Q719" s="26"/>
      <c r="R719" s="26"/>
      <c r="S719" s="26"/>
      <c r="T719" s="26"/>
      <c r="U719" s="26"/>
      <c r="V719" s="26"/>
      <c r="W719" s="26"/>
      <c r="X719" s="26"/>
      <c r="Y719" s="26"/>
      <c r="Z719" s="26"/>
      <c r="AA719" s="26"/>
    </row>
    <row r="720" spans="1:27" x14ac:dyDescent="0.25">
      <c r="B720" s="21" t="s">
        <v>111</v>
      </c>
    </row>
    <row r="721" spans="1:27" x14ac:dyDescent="0.25">
      <c r="B721" t="s">
        <v>451</v>
      </c>
      <c r="C721" t="s">
        <v>14</v>
      </c>
      <c r="D721" t="s">
        <v>452</v>
      </c>
      <c r="E721" s="30">
        <v>12</v>
      </c>
      <c r="G721" t="s">
        <v>104</v>
      </c>
      <c r="H721" s="31">
        <v>35</v>
      </c>
      <c r="I721" t="s">
        <v>105</v>
      </c>
      <c r="J721" s="31">
        <f>ROUND(E721* H721,5)</f>
        <v>420</v>
      </c>
    </row>
    <row r="722" spans="1:27" x14ac:dyDescent="0.25">
      <c r="D722" s="32" t="s">
        <v>117</v>
      </c>
      <c r="K722" s="31">
        <f>SUM(J721:J721)</f>
        <v>420</v>
      </c>
    </row>
    <row r="723" spans="1:27" x14ac:dyDescent="0.25">
      <c r="D723" s="32" t="s">
        <v>118</v>
      </c>
      <c r="K723" s="33">
        <f>SUM(J720:J722)</f>
        <v>420</v>
      </c>
    </row>
    <row r="724" spans="1:27" x14ac:dyDescent="0.25">
      <c r="D724" s="32" t="s">
        <v>202</v>
      </c>
      <c r="H724">
        <v>3</v>
      </c>
      <c r="I724" t="s">
        <v>120</v>
      </c>
      <c r="K724" s="31">
        <f>ROUND(H724/100*K723,5)</f>
        <v>12.6</v>
      </c>
    </row>
    <row r="725" spans="1:27" x14ac:dyDescent="0.25">
      <c r="D725" s="32" t="s">
        <v>121</v>
      </c>
      <c r="K725" s="33">
        <f>SUM(K723:K724)</f>
        <v>432.6</v>
      </c>
    </row>
    <row r="727" spans="1:27" ht="45" customHeight="1" x14ac:dyDescent="0.25">
      <c r="A727" s="25"/>
      <c r="B727" s="25" t="s">
        <v>453</v>
      </c>
      <c r="C727" s="26" t="s">
        <v>14</v>
      </c>
      <c r="D727" s="6" t="s">
        <v>454</v>
      </c>
      <c r="E727" s="5"/>
      <c r="F727" s="5"/>
      <c r="G727" s="26"/>
      <c r="H727" s="28" t="s">
        <v>98</v>
      </c>
      <c r="I727" s="4">
        <v>1</v>
      </c>
      <c r="J727" s="5"/>
      <c r="K727" s="29">
        <f>ROUND(K740,2)</f>
        <v>78.87</v>
      </c>
      <c r="L727" s="27" t="s">
        <v>455</v>
      </c>
      <c r="M727" s="26"/>
      <c r="N727" s="26"/>
      <c r="O727" s="26"/>
      <c r="P727" s="26"/>
      <c r="Q727" s="26"/>
      <c r="R727" s="26"/>
      <c r="S727" s="26"/>
      <c r="T727" s="26"/>
      <c r="U727" s="26"/>
      <c r="V727" s="26"/>
      <c r="W727" s="26"/>
      <c r="X727" s="26"/>
      <c r="Y727" s="26"/>
      <c r="Z727" s="26"/>
      <c r="AA727" s="26"/>
    </row>
    <row r="728" spans="1:27" x14ac:dyDescent="0.25">
      <c r="B728" s="21" t="s">
        <v>100</v>
      </c>
    </row>
    <row r="729" spans="1:27" x14ac:dyDescent="0.25">
      <c r="B729" t="s">
        <v>417</v>
      </c>
      <c r="C729" t="s">
        <v>87</v>
      </c>
      <c r="D729" t="s">
        <v>418</v>
      </c>
      <c r="E729" s="30">
        <v>0.5</v>
      </c>
      <c r="F729" t="s">
        <v>103</v>
      </c>
      <c r="G729" t="s">
        <v>104</v>
      </c>
      <c r="H729" s="31">
        <v>24.65</v>
      </c>
      <c r="I729" t="s">
        <v>105</v>
      </c>
      <c r="J729" s="31">
        <f>ROUND(E729/I727* H729,5)</f>
        <v>12.324999999999999</v>
      </c>
    </row>
    <row r="730" spans="1:27" x14ac:dyDescent="0.25">
      <c r="B730" t="s">
        <v>415</v>
      </c>
      <c r="C730" t="s">
        <v>87</v>
      </c>
      <c r="D730" t="s">
        <v>416</v>
      </c>
      <c r="E730" s="30">
        <v>0.25</v>
      </c>
      <c r="F730" t="s">
        <v>103</v>
      </c>
      <c r="G730" t="s">
        <v>104</v>
      </c>
      <c r="H730" s="31">
        <v>87.12</v>
      </c>
      <c r="I730" t="s">
        <v>105</v>
      </c>
      <c r="J730" s="31">
        <f>ROUND(E730/I727* H730,5)</f>
        <v>21.78</v>
      </c>
    </row>
    <row r="731" spans="1:27" x14ac:dyDescent="0.25">
      <c r="B731" t="s">
        <v>419</v>
      </c>
      <c r="C731" t="s">
        <v>87</v>
      </c>
      <c r="D731" t="s">
        <v>420</v>
      </c>
      <c r="E731" s="30">
        <v>0.5</v>
      </c>
      <c r="F731" t="s">
        <v>103</v>
      </c>
      <c r="G731" t="s">
        <v>104</v>
      </c>
      <c r="H731" s="31">
        <v>28.69</v>
      </c>
      <c r="I731" t="s">
        <v>105</v>
      </c>
      <c r="J731" s="31">
        <f>ROUND(E731/I727* H731,5)</f>
        <v>14.345000000000001</v>
      </c>
    </row>
    <row r="732" spans="1:27" x14ac:dyDescent="0.25">
      <c r="D732" s="32" t="s">
        <v>106</v>
      </c>
      <c r="K732" s="31">
        <f>SUM(J729:J731)</f>
        <v>48.45</v>
      </c>
    </row>
    <row r="733" spans="1:27" x14ac:dyDescent="0.25">
      <c r="B733" s="21" t="s">
        <v>107</v>
      </c>
    </row>
    <row r="734" spans="1:27" x14ac:dyDescent="0.25">
      <c r="B734" t="s">
        <v>421</v>
      </c>
      <c r="C734" t="s">
        <v>87</v>
      </c>
      <c r="D734" t="s">
        <v>422</v>
      </c>
      <c r="E734" s="30">
        <v>0.5</v>
      </c>
      <c r="F734" t="s">
        <v>103</v>
      </c>
      <c r="G734" t="s">
        <v>104</v>
      </c>
      <c r="H734" s="31">
        <v>54.8</v>
      </c>
      <c r="I734" t="s">
        <v>105</v>
      </c>
      <c r="J734" s="31">
        <f>ROUND(E734/I727* H734,5)</f>
        <v>27.4</v>
      </c>
    </row>
    <row r="735" spans="1:27" x14ac:dyDescent="0.25">
      <c r="D735" s="32" t="s">
        <v>110</v>
      </c>
      <c r="K735" s="31">
        <f>SUM(J734:J734)</f>
        <v>27.4</v>
      </c>
    </row>
    <row r="737" spans="1:27" x14ac:dyDescent="0.25">
      <c r="D737" s="32" t="s">
        <v>119</v>
      </c>
      <c r="H737">
        <v>1.5</v>
      </c>
      <c r="I737" t="s">
        <v>120</v>
      </c>
      <c r="J737">
        <f>ROUND(H737/100*K732,5)</f>
        <v>0.72675000000000001</v>
      </c>
    </row>
    <row r="738" spans="1:27" x14ac:dyDescent="0.25">
      <c r="D738" s="32" t="s">
        <v>118</v>
      </c>
      <c r="K738" s="33">
        <f>SUM(J728:J737)</f>
        <v>76.57674999999999</v>
      </c>
    </row>
    <row r="739" spans="1:27" x14ac:dyDescent="0.25">
      <c r="D739" s="32" t="s">
        <v>202</v>
      </c>
      <c r="H739">
        <v>3</v>
      </c>
      <c r="I739" t="s">
        <v>120</v>
      </c>
      <c r="K739" s="31">
        <f>ROUND(H739/100*K738,5)</f>
        <v>2.2972999999999999</v>
      </c>
    </row>
    <row r="740" spans="1:27" x14ac:dyDescent="0.25">
      <c r="D740" s="32" t="s">
        <v>121</v>
      </c>
      <c r="K740" s="33">
        <f>SUM(K738:K739)</f>
        <v>78.874049999999983</v>
      </c>
    </row>
    <row r="742" spans="1:27" ht="45" customHeight="1" x14ac:dyDescent="0.25">
      <c r="A742" s="25"/>
      <c r="B742" s="25" t="s">
        <v>456</v>
      </c>
      <c r="C742" s="26" t="s">
        <v>14</v>
      </c>
      <c r="D742" s="6" t="s">
        <v>457</v>
      </c>
      <c r="E742" s="5"/>
      <c r="F742" s="5"/>
      <c r="G742" s="26"/>
      <c r="H742" s="28" t="s">
        <v>98</v>
      </c>
      <c r="I742" s="4">
        <v>1</v>
      </c>
      <c r="J742" s="5"/>
      <c r="K742" s="29">
        <f>ROUND(K754,2)</f>
        <v>28.05</v>
      </c>
      <c r="L742" s="27" t="s">
        <v>458</v>
      </c>
      <c r="M742" s="26"/>
      <c r="N742" s="26"/>
      <c r="O742" s="26"/>
      <c r="P742" s="26"/>
      <c r="Q742" s="26"/>
      <c r="R742" s="26"/>
      <c r="S742" s="26"/>
      <c r="T742" s="26"/>
      <c r="U742" s="26"/>
      <c r="V742" s="26"/>
      <c r="W742" s="26"/>
      <c r="X742" s="26"/>
      <c r="Y742" s="26"/>
      <c r="Z742" s="26"/>
      <c r="AA742" s="26"/>
    </row>
    <row r="743" spans="1:27" x14ac:dyDescent="0.25">
      <c r="B743" s="21" t="s">
        <v>100</v>
      </c>
    </row>
    <row r="744" spans="1:27" x14ac:dyDescent="0.25">
      <c r="B744" t="s">
        <v>417</v>
      </c>
      <c r="C744" t="s">
        <v>87</v>
      </c>
      <c r="D744" t="s">
        <v>418</v>
      </c>
      <c r="E744" s="30">
        <v>0.25</v>
      </c>
      <c r="F744" t="s">
        <v>103</v>
      </c>
      <c r="G744" t="s">
        <v>104</v>
      </c>
      <c r="H744" s="31">
        <v>24.65</v>
      </c>
      <c r="I744" t="s">
        <v>105</v>
      </c>
      <c r="J744" s="31">
        <f>ROUND(E744/I742* H744,5)</f>
        <v>6.1624999999999996</v>
      </c>
    </row>
    <row r="745" spans="1:27" x14ac:dyDescent="0.25">
      <c r="B745" t="s">
        <v>419</v>
      </c>
      <c r="C745" t="s">
        <v>87</v>
      </c>
      <c r="D745" t="s">
        <v>420</v>
      </c>
      <c r="E745" s="30">
        <v>0.25</v>
      </c>
      <c r="F745" t="s">
        <v>103</v>
      </c>
      <c r="G745" t="s">
        <v>104</v>
      </c>
      <c r="H745" s="31">
        <v>28.69</v>
      </c>
      <c r="I745" t="s">
        <v>105</v>
      </c>
      <c r="J745" s="31">
        <f>ROUND(E745/I742* H745,5)</f>
        <v>7.1725000000000003</v>
      </c>
    </row>
    <row r="746" spans="1:27" x14ac:dyDescent="0.25">
      <c r="D746" s="32" t="s">
        <v>106</v>
      </c>
      <c r="K746" s="31">
        <f>SUM(J744:J745)</f>
        <v>13.335000000000001</v>
      </c>
    </row>
    <row r="747" spans="1:27" x14ac:dyDescent="0.25">
      <c r="B747" s="21" t="s">
        <v>107</v>
      </c>
    </row>
    <row r="748" spans="1:27" x14ac:dyDescent="0.25">
      <c r="B748" t="s">
        <v>421</v>
      </c>
      <c r="C748" t="s">
        <v>87</v>
      </c>
      <c r="D748" t="s">
        <v>422</v>
      </c>
      <c r="E748" s="30">
        <v>0.25</v>
      </c>
      <c r="F748" t="s">
        <v>103</v>
      </c>
      <c r="G748" t="s">
        <v>104</v>
      </c>
      <c r="H748" s="31">
        <v>54.8</v>
      </c>
      <c r="I748" t="s">
        <v>105</v>
      </c>
      <c r="J748" s="31">
        <f>ROUND(E748/I742* H748,5)</f>
        <v>13.7</v>
      </c>
    </row>
    <row r="749" spans="1:27" x14ac:dyDescent="0.25">
      <c r="D749" s="32" t="s">
        <v>110</v>
      </c>
      <c r="K749" s="31">
        <f>SUM(J748:J748)</f>
        <v>13.7</v>
      </c>
    </row>
    <row r="751" spans="1:27" x14ac:dyDescent="0.25">
      <c r="D751" s="32" t="s">
        <v>119</v>
      </c>
      <c r="H751">
        <v>1.5</v>
      </c>
      <c r="I751" t="s">
        <v>120</v>
      </c>
      <c r="J751">
        <f>ROUND(H751/100*K746,5)</f>
        <v>0.20003000000000001</v>
      </c>
    </row>
    <row r="752" spans="1:27" x14ac:dyDescent="0.25">
      <c r="D752" s="32" t="s">
        <v>118</v>
      </c>
      <c r="K752" s="33">
        <f>SUM(J743:J751)</f>
        <v>27.235030000000002</v>
      </c>
    </row>
    <row r="753" spans="1:27" x14ac:dyDescent="0.25">
      <c r="D753" s="32" t="s">
        <v>202</v>
      </c>
      <c r="H753">
        <v>3</v>
      </c>
      <c r="I753" t="s">
        <v>120</v>
      </c>
      <c r="K753" s="31">
        <f>ROUND(H753/100*K752,5)</f>
        <v>0.81705000000000005</v>
      </c>
    </row>
    <row r="754" spans="1:27" x14ac:dyDescent="0.25">
      <c r="D754" s="32" t="s">
        <v>121</v>
      </c>
      <c r="K754" s="33">
        <f>SUM(K752:K753)</f>
        <v>28.052080000000004</v>
      </c>
    </row>
    <row r="756" spans="1:27" ht="45" customHeight="1" x14ac:dyDescent="0.25">
      <c r="A756" s="25" t="s">
        <v>459</v>
      </c>
      <c r="B756" s="25" t="s">
        <v>84</v>
      </c>
      <c r="C756" s="26" t="s">
        <v>17</v>
      </c>
      <c r="D756" s="6" t="s">
        <v>85</v>
      </c>
      <c r="E756" s="5"/>
      <c r="F756" s="5"/>
      <c r="G756" s="26"/>
      <c r="H756" s="28" t="s">
        <v>98</v>
      </c>
      <c r="I756" s="4">
        <v>1</v>
      </c>
      <c r="J756" s="5"/>
      <c r="K756" s="29">
        <f>ROUND(K765,2)</f>
        <v>15.39</v>
      </c>
      <c r="L756" s="27" t="s">
        <v>460</v>
      </c>
      <c r="M756" s="26"/>
      <c r="N756" s="26"/>
      <c r="O756" s="26"/>
      <c r="P756" s="26"/>
      <c r="Q756" s="26"/>
      <c r="R756" s="26"/>
      <c r="S756" s="26"/>
      <c r="T756" s="26"/>
      <c r="U756" s="26"/>
      <c r="V756" s="26"/>
      <c r="W756" s="26"/>
      <c r="X756" s="26"/>
      <c r="Y756" s="26"/>
      <c r="Z756" s="26"/>
      <c r="AA756" s="26"/>
    </row>
    <row r="757" spans="1:27" x14ac:dyDescent="0.25">
      <c r="B757" s="21" t="s">
        <v>107</v>
      </c>
    </row>
    <row r="758" spans="1:27" x14ac:dyDescent="0.25">
      <c r="B758" t="s">
        <v>291</v>
      </c>
      <c r="C758" t="s">
        <v>87</v>
      </c>
      <c r="D758" t="s">
        <v>287</v>
      </c>
      <c r="E758" s="30">
        <v>7.0000000000000007E-2</v>
      </c>
      <c r="F758" t="s">
        <v>103</v>
      </c>
      <c r="G758" t="s">
        <v>104</v>
      </c>
      <c r="H758" s="31">
        <v>49.21</v>
      </c>
      <c r="I758" t="s">
        <v>105</v>
      </c>
      <c r="J758" s="31">
        <f>ROUND(E758/I756* H758,5)</f>
        <v>3.4447000000000001</v>
      </c>
    </row>
    <row r="759" spans="1:27" x14ac:dyDescent="0.25">
      <c r="D759" s="32" t="s">
        <v>110</v>
      </c>
      <c r="K759" s="31">
        <f>SUM(J758:J758)</f>
        <v>3.4447000000000001</v>
      </c>
    </row>
    <row r="760" spans="1:27" x14ac:dyDescent="0.25">
      <c r="B760" s="21" t="s">
        <v>111</v>
      </c>
    </row>
    <row r="761" spans="1:27" x14ac:dyDescent="0.25">
      <c r="B761" t="s">
        <v>461</v>
      </c>
      <c r="C761" t="s">
        <v>113</v>
      </c>
      <c r="D761" t="s">
        <v>462</v>
      </c>
      <c r="E761" s="30">
        <v>1.45</v>
      </c>
      <c r="G761" t="s">
        <v>104</v>
      </c>
      <c r="H761" s="31">
        <v>7.93</v>
      </c>
      <c r="I761" t="s">
        <v>105</v>
      </c>
      <c r="J761" s="31">
        <f>ROUND(E761* H761,5)</f>
        <v>11.4985</v>
      </c>
    </row>
    <row r="762" spans="1:27" x14ac:dyDescent="0.25">
      <c r="D762" s="32" t="s">
        <v>117</v>
      </c>
      <c r="K762" s="31">
        <f>SUM(J761:J761)</f>
        <v>11.4985</v>
      </c>
    </row>
    <row r="763" spans="1:27" x14ac:dyDescent="0.25">
      <c r="D763" s="32" t="s">
        <v>118</v>
      </c>
      <c r="K763" s="33">
        <f>SUM(J757:J762)</f>
        <v>14.943200000000001</v>
      </c>
    </row>
    <row r="764" spans="1:27" x14ac:dyDescent="0.25">
      <c r="D764" s="32" t="s">
        <v>202</v>
      </c>
      <c r="H764">
        <v>3</v>
      </c>
      <c r="I764" t="s">
        <v>120</v>
      </c>
      <c r="K764" s="31">
        <f>ROUND(H764/100*K763,5)</f>
        <v>0.44829999999999998</v>
      </c>
    </row>
    <row r="765" spans="1:27" x14ac:dyDescent="0.25">
      <c r="D765" s="32" t="s">
        <v>121</v>
      </c>
      <c r="K765" s="33">
        <f>SUM(K763:K764)</f>
        <v>15.391500000000001</v>
      </c>
    </row>
    <row r="767" spans="1:27" ht="45" customHeight="1" x14ac:dyDescent="0.25">
      <c r="A767" s="25" t="s">
        <v>463</v>
      </c>
      <c r="B767" s="25" t="s">
        <v>30</v>
      </c>
      <c r="C767" s="26" t="s">
        <v>14</v>
      </c>
      <c r="D767" s="6" t="s">
        <v>31</v>
      </c>
      <c r="E767" s="5"/>
      <c r="F767" s="5"/>
      <c r="G767" s="26"/>
      <c r="H767" s="28" t="s">
        <v>98</v>
      </c>
      <c r="I767" s="4">
        <v>1</v>
      </c>
      <c r="J767" s="5"/>
      <c r="K767" s="29">
        <f>ROUND(K785,2)</f>
        <v>121.13</v>
      </c>
      <c r="L767" s="27" t="s">
        <v>464</v>
      </c>
      <c r="M767" s="26"/>
      <c r="N767" s="26"/>
      <c r="O767" s="26"/>
      <c r="P767" s="26"/>
      <c r="Q767" s="26"/>
      <c r="R767" s="26"/>
      <c r="S767" s="26"/>
      <c r="T767" s="26"/>
      <c r="U767" s="26"/>
      <c r="V767" s="26"/>
      <c r="W767" s="26"/>
      <c r="X767" s="26"/>
      <c r="Y767" s="26"/>
      <c r="Z767" s="26"/>
      <c r="AA767" s="26"/>
    </row>
    <row r="768" spans="1:27" x14ac:dyDescent="0.25">
      <c r="B768" s="21" t="s">
        <v>100</v>
      </c>
    </row>
    <row r="769" spans="2:11" x14ac:dyDescent="0.25">
      <c r="B769" t="s">
        <v>146</v>
      </c>
      <c r="C769" t="s">
        <v>87</v>
      </c>
      <c r="D769" t="s">
        <v>102</v>
      </c>
      <c r="E769" s="30">
        <v>1.05</v>
      </c>
      <c r="F769" t="s">
        <v>103</v>
      </c>
      <c r="G769" t="s">
        <v>104</v>
      </c>
      <c r="H769" s="31">
        <v>23.96</v>
      </c>
      <c r="I769" t="s">
        <v>105</v>
      </c>
      <c r="J769" s="31">
        <f>ROUND(E769/I767* H769,5)</f>
        <v>25.158000000000001</v>
      </c>
    </row>
    <row r="770" spans="2:11" x14ac:dyDescent="0.25">
      <c r="B770" t="s">
        <v>465</v>
      </c>
      <c r="C770" t="s">
        <v>87</v>
      </c>
      <c r="D770" t="s">
        <v>466</v>
      </c>
      <c r="E770" s="30">
        <v>1.4</v>
      </c>
      <c r="F770" t="s">
        <v>103</v>
      </c>
      <c r="G770" t="s">
        <v>104</v>
      </c>
      <c r="H770" s="31">
        <v>27.76</v>
      </c>
      <c r="I770" t="s">
        <v>105</v>
      </c>
      <c r="J770" s="31">
        <f>ROUND(E770/I767* H770,5)</f>
        <v>38.863999999999997</v>
      </c>
    </row>
    <row r="771" spans="2:11" x14ac:dyDescent="0.25">
      <c r="D771" s="32" t="s">
        <v>106</v>
      </c>
      <c r="K771" s="31">
        <f>SUM(J769:J770)</f>
        <v>64.021999999999991</v>
      </c>
    </row>
    <row r="772" spans="2:11" x14ac:dyDescent="0.25">
      <c r="B772" s="21" t="s">
        <v>107</v>
      </c>
    </row>
    <row r="773" spans="2:11" x14ac:dyDescent="0.25">
      <c r="B773" t="s">
        <v>219</v>
      </c>
      <c r="C773" t="s">
        <v>87</v>
      </c>
      <c r="D773" t="s">
        <v>220</v>
      </c>
      <c r="E773" s="30">
        <v>0.3</v>
      </c>
      <c r="F773" t="s">
        <v>103</v>
      </c>
      <c r="G773" t="s">
        <v>104</v>
      </c>
      <c r="H773" s="31">
        <v>50.9</v>
      </c>
      <c r="I773" t="s">
        <v>105</v>
      </c>
      <c r="J773" s="31">
        <f>ROUND(E773/I767* H773,5)</f>
        <v>15.27</v>
      </c>
    </row>
    <row r="774" spans="2:11" x14ac:dyDescent="0.25">
      <c r="B774" t="s">
        <v>467</v>
      </c>
      <c r="C774" t="s">
        <v>87</v>
      </c>
      <c r="D774" t="s">
        <v>468</v>
      </c>
      <c r="E774" s="30">
        <v>0.25</v>
      </c>
      <c r="F774" t="s">
        <v>103</v>
      </c>
      <c r="G774" t="s">
        <v>104</v>
      </c>
      <c r="H774" s="31">
        <v>45.77</v>
      </c>
      <c r="I774" t="s">
        <v>105</v>
      </c>
      <c r="J774" s="31">
        <f>ROUND(E774/I767* H774,5)</f>
        <v>11.442500000000001</v>
      </c>
    </row>
    <row r="775" spans="2:11" x14ac:dyDescent="0.25">
      <c r="B775" t="s">
        <v>469</v>
      </c>
      <c r="C775" t="s">
        <v>87</v>
      </c>
      <c r="D775" t="s">
        <v>470</v>
      </c>
      <c r="E775" s="30">
        <v>0.3</v>
      </c>
      <c r="F775" t="s">
        <v>103</v>
      </c>
      <c r="G775" t="s">
        <v>104</v>
      </c>
      <c r="H775" s="31">
        <v>1.89</v>
      </c>
      <c r="I775" t="s">
        <v>105</v>
      </c>
      <c r="J775" s="31">
        <f>ROUND(E775/I767* H775,5)</f>
        <v>0.56699999999999995</v>
      </c>
    </row>
    <row r="776" spans="2:11" x14ac:dyDescent="0.25">
      <c r="B776" t="s">
        <v>471</v>
      </c>
      <c r="C776" t="s">
        <v>87</v>
      </c>
      <c r="D776" t="s">
        <v>472</v>
      </c>
      <c r="E776" s="30">
        <v>0.25</v>
      </c>
      <c r="F776" t="s">
        <v>103</v>
      </c>
      <c r="G776" t="s">
        <v>104</v>
      </c>
      <c r="H776" s="31">
        <v>16.12</v>
      </c>
      <c r="I776" t="s">
        <v>105</v>
      </c>
      <c r="J776" s="31">
        <f>ROUND(E776/I767* H776,5)</f>
        <v>4.03</v>
      </c>
    </row>
    <row r="777" spans="2:11" x14ac:dyDescent="0.25">
      <c r="D777" s="32" t="s">
        <v>110</v>
      </c>
      <c r="K777" s="31">
        <f>SUM(J773:J776)</f>
        <v>31.3095</v>
      </c>
    </row>
    <row r="778" spans="2:11" x14ac:dyDescent="0.25">
      <c r="B778" s="21" t="s">
        <v>111</v>
      </c>
    </row>
    <row r="779" spans="2:11" x14ac:dyDescent="0.25">
      <c r="B779" t="s">
        <v>473</v>
      </c>
      <c r="C779" t="s">
        <v>17</v>
      </c>
      <c r="D779" t="s">
        <v>474</v>
      </c>
      <c r="E779" s="30">
        <v>0.3</v>
      </c>
      <c r="G779" t="s">
        <v>104</v>
      </c>
      <c r="H779" s="31">
        <v>71.03</v>
      </c>
      <c r="I779" t="s">
        <v>105</v>
      </c>
      <c r="J779" s="31">
        <f>ROUND(E779* H779,5)</f>
        <v>21.309000000000001</v>
      </c>
    </row>
    <row r="780" spans="2:11" x14ac:dyDescent="0.25">
      <c r="D780" s="32" t="s">
        <v>117</v>
      </c>
      <c r="K780" s="31">
        <f>SUM(J779:J779)</f>
        <v>21.309000000000001</v>
      </c>
    </row>
    <row r="782" spans="2:11" x14ac:dyDescent="0.25">
      <c r="D782" s="32" t="s">
        <v>119</v>
      </c>
      <c r="H782">
        <v>1.5</v>
      </c>
      <c r="I782" t="s">
        <v>120</v>
      </c>
      <c r="J782">
        <f>ROUND(H782/100*K771,5)</f>
        <v>0.96033000000000002</v>
      </c>
    </row>
    <row r="783" spans="2:11" x14ac:dyDescent="0.25">
      <c r="D783" s="32" t="s">
        <v>118</v>
      </c>
      <c r="K783" s="33">
        <f>SUM(J768:J782)</f>
        <v>117.60082999999997</v>
      </c>
    </row>
    <row r="784" spans="2:11" x14ac:dyDescent="0.25">
      <c r="D784" s="32" t="s">
        <v>202</v>
      </c>
      <c r="H784">
        <v>3</v>
      </c>
      <c r="I784" t="s">
        <v>120</v>
      </c>
      <c r="K784" s="31">
        <f>ROUND(H784/100*K783,5)</f>
        <v>3.5280200000000002</v>
      </c>
    </row>
    <row r="785" spans="1:27" x14ac:dyDescent="0.25">
      <c r="D785" s="32" t="s">
        <v>121</v>
      </c>
      <c r="K785" s="33">
        <f>SUM(K783:K784)</f>
        <v>121.12884999999997</v>
      </c>
    </row>
    <row r="787" spans="1:27" ht="45" customHeight="1" x14ac:dyDescent="0.25">
      <c r="A787" s="25" t="s">
        <v>475</v>
      </c>
      <c r="B787" s="25" t="s">
        <v>86</v>
      </c>
      <c r="C787" s="26" t="s">
        <v>87</v>
      </c>
      <c r="D787" s="6" t="s">
        <v>88</v>
      </c>
      <c r="E787" s="5"/>
      <c r="F787" s="5"/>
      <c r="G787" s="26"/>
      <c r="H787" s="28" t="s">
        <v>98</v>
      </c>
      <c r="I787" s="4">
        <v>1</v>
      </c>
      <c r="J787" s="5"/>
      <c r="K787" s="29">
        <f>ROUND(K793,2)</f>
        <v>28.16</v>
      </c>
      <c r="L787" s="27" t="s">
        <v>476</v>
      </c>
      <c r="M787" s="26"/>
      <c r="N787" s="26"/>
      <c r="O787" s="26"/>
      <c r="P787" s="26"/>
      <c r="Q787" s="26"/>
      <c r="R787" s="26"/>
      <c r="S787" s="26"/>
      <c r="T787" s="26"/>
      <c r="U787" s="26"/>
      <c r="V787" s="26"/>
      <c r="W787" s="26"/>
      <c r="X787" s="26"/>
      <c r="Y787" s="26"/>
      <c r="Z787" s="26"/>
      <c r="AA787" s="26"/>
    </row>
    <row r="788" spans="1:27" x14ac:dyDescent="0.25">
      <c r="B788" s="21" t="s">
        <v>100</v>
      </c>
    </row>
    <row r="789" spans="1:27" x14ac:dyDescent="0.25">
      <c r="B789" t="s">
        <v>477</v>
      </c>
      <c r="C789" t="s">
        <v>87</v>
      </c>
      <c r="D789" t="s">
        <v>478</v>
      </c>
      <c r="E789" s="30">
        <v>1.8</v>
      </c>
      <c r="F789" t="s">
        <v>103</v>
      </c>
      <c r="G789" t="s">
        <v>104</v>
      </c>
      <c r="H789" s="31">
        <v>15.19</v>
      </c>
      <c r="I789" t="s">
        <v>105</v>
      </c>
      <c r="J789" s="31">
        <f>ROUND(E789/I787* H789,5)</f>
        <v>27.341999999999999</v>
      </c>
    </row>
    <row r="790" spans="1:27" x14ac:dyDescent="0.25">
      <c r="D790" s="32" t="s">
        <v>106</v>
      </c>
      <c r="K790" s="31">
        <f>SUM(J789:J789)</f>
        <v>27.341999999999999</v>
      </c>
    </row>
    <row r="791" spans="1:27" x14ac:dyDescent="0.25">
      <c r="D791" s="32" t="s">
        <v>118</v>
      </c>
      <c r="K791" s="33">
        <f>SUM(J788:J790)</f>
        <v>27.341999999999999</v>
      </c>
    </row>
    <row r="792" spans="1:27" x14ac:dyDescent="0.25">
      <c r="D792" s="32" t="s">
        <v>202</v>
      </c>
      <c r="H792">
        <v>3</v>
      </c>
      <c r="I792" t="s">
        <v>120</v>
      </c>
      <c r="K792" s="31">
        <f>ROUND(H792/100*K791,5)</f>
        <v>0.82025999999999999</v>
      </c>
    </row>
    <row r="793" spans="1:27" x14ac:dyDescent="0.25">
      <c r="D793" s="32" t="s">
        <v>121</v>
      </c>
      <c r="K793" s="33">
        <f>SUM(K791:K792)</f>
        <v>28.16226</v>
      </c>
    </row>
    <row r="795" spans="1:27" ht="45" customHeight="1" x14ac:dyDescent="0.25">
      <c r="A795" s="25" t="s">
        <v>479</v>
      </c>
      <c r="B795" s="25" t="s">
        <v>16</v>
      </c>
      <c r="C795" s="26" t="s">
        <v>17</v>
      </c>
      <c r="D795" s="6" t="s">
        <v>18</v>
      </c>
      <c r="E795" s="5"/>
      <c r="F795" s="5"/>
      <c r="G795" s="26"/>
      <c r="H795" s="28" t="s">
        <v>98</v>
      </c>
      <c r="I795" s="4">
        <v>1</v>
      </c>
      <c r="J795" s="5"/>
      <c r="K795" s="29">
        <f>ROUND(K806,2)</f>
        <v>14</v>
      </c>
      <c r="L795" s="27" t="s">
        <v>480</v>
      </c>
      <c r="M795" s="26"/>
      <c r="N795" s="26"/>
      <c r="O795" s="26"/>
      <c r="P795" s="26"/>
      <c r="Q795" s="26"/>
      <c r="R795" s="26"/>
      <c r="S795" s="26"/>
      <c r="T795" s="26"/>
      <c r="U795" s="26"/>
      <c r="V795" s="26"/>
      <c r="W795" s="26"/>
      <c r="X795" s="26"/>
      <c r="Y795" s="26"/>
      <c r="Z795" s="26"/>
      <c r="AA795" s="26"/>
    </row>
    <row r="796" spans="1:27" x14ac:dyDescent="0.25">
      <c r="B796" s="21" t="s">
        <v>100</v>
      </c>
    </row>
    <row r="797" spans="1:27" x14ac:dyDescent="0.25">
      <c r="B797" t="s">
        <v>252</v>
      </c>
      <c r="C797" t="s">
        <v>87</v>
      </c>
      <c r="D797" t="s">
        <v>197</v>
      </c>
      <c r="E797" s="30">
        <v>0.1</v>
      </c>
      <c r="F797" t="s">
        <v>103</v>
      </c>
      <c r="G797" t="s">
        <v>104</v>
      </c>
      <c r="H797" s="31">
        <v>23.17</v>
      </c>
      <c r="I797" t="s">
        <v>105</v>
      </c>
      <c r="J797" s="31">
        <f>ROUND(E797/I795* H797,5)</f>
        <v>2.3170000000000002</v>
      </c>
    </row>
    <row r="798" spans="1:27" x14ac:dyDescent="0.25">
      <c r="D798" s="32" t="s">
        <v>106</v>
      </c>
      <c r="K798" s="31">
        <f>SUM(J797:J797)</f>
        <v>2.3170000000000002</v>
      </c>
    </row>
    <row r="799" spans="1:27" x14ac:dyDescent="0.25">
      <c r="B799" s="21" t="s">
        <v>107</v>
      </c>
    </row>
    <row r="800" spans="1:27" x14ac:dyDescent="0.25">
      <c r="B800" t="s">
        <v>481</v>
      </c>
      <c r="C800" t="s">
        <v>87</v>
      </c>
      <c r="D800" t="s">
        <v>482</v>
      </c>
      <c r="E800" s="30">
        <v>0.1</v>
      </c>
      <c r="F800" t="s">
        <v>103</v>
      </c>
      <c r="G800" t="s">
        <v>104</v>
      </c>
      <c r="H800" s="31">
        <v>112.41</v>
      </c>
      <c r="I800" t="s">
        <v>105</v>
      </c>
      <c r="J800" s="31">
        <f>ROUND(E800/I795* H800,5)</f>
        <v>11.241</v>
      </c>
    </row>
    <row r="801" spans="1:27" x14ac:dyDescent="0.25">
      <c r="D801" s="32" t="s">
        <v>110</v>
      </c>
      <c r="K801" s="31">
        <f>SUM(J800:J800)</f>
        <v>11.241</v>
      </c>
    </row>
    <row r="803" spans="1:27" x14ac:dyDescent="0.25">
      <c r="D803" s="32" t="s">
        <v>119</v>
      </c>
      <c r="H803">
        <v>1.5</v>
      </c>
      <c r="I803" t="s">
        <v>120</v>
      </c>
      <c r="J803">
        <f>ROUND(H803/100*K798,5)</f>
        <v>3.4759999999999999E-2</v>
      </c>
    </row>
    <row r="804" spans="1:27" x14ac:dyDescent="0.25">
      <c r="D804" s="32" t="s">
        <v>118</v>
      </c>
      <c r="K804" s="33">
        <f>SUM(J796:J803)</f>
        <v>13.59276</v>
      </c>
    </row>
    <row r="805" spans="1:27" x14ac:dyDescent="0.25">
      <c r="D805" s="32" t="s">
        <v>202</v>
      </c>
      <c r="H805">
        <v>3</v>
      </c>
      <c r="I805" t="s">
        <v>120</v>
      </c>
      <c r="K805" s="31">
        <f>ROUND(H805/100*K804,5)</f>
        <v>0.40777999999999998</v>
      </c>
    </row>
    <row r="806" spans="1:27" x14ac:dyDescent="0.25">
      <c r="D806" s="32" t="s">
        <v>121</v>
      </c>
      <c r="K806" s="33">
        <f>SUM(K804:K805)</f>
        <v>14.000540000000001</v>
      </c>
    </row>
    <row r="808" spans="1:27" ht="45" customHeight="1" x14ac:dyDescent="0.25">
      <c r="A808" s="25" t="s">
        <v>483</v>
      </c>
      <c r="B808" s="25" t="s">
        <v>32</v>
      </c>
      <c r="C808" s="26" t="s">
        <v>17</v>
      </c>
      <c r="D808" s="6" t="s">
        <v>33</v>
      </c>
      <c r="E808" s="5"/>
      <c r="F808" s="5"/>
      <c r="G808" s="26"/>
      <c r="H808" s="28" t="s">
        <v>98</v>
      </c>
      <c r="I808" s="4">
        <v>1</v>
      </c>
      <c r="J808" s="5"/>
      <c r="K808" s="29">
        <f>ROUND(K819,2)</f>
        <v>99.72</v>
      </c>
      <c r="L808" s="27" t="s">
        <v>484</v>
      </c>
      <c r="M808" s="26"/>
      <c r="N808" s="26"/>
      <c r="O808" s="26"/>
      <c r="P808" s="26"/>
      <c r="Q808" s="26"/>
      <c r="R808" s="26"/>
      <c r="S808" s="26"/>
      <c r="T808" s="26"/>
      <c r="U808" s="26"/>
      <c r="V808" s="26"/>
      <c r="W808" s="26"/>
      <c r="X808" s="26"/>
      <c r="Y808" s="26"/>
      <c r="Z808" s="26"/>
      <c r="AA808" s="26"/>
    </row>
    <row r="809" spans="1:27" x14ac:dyDescent="0.25">
      <c r="B809" s="21" t="s">
        <v>100</v>
      </c>
    </row>
    <row r="810" spans="1:27" x14ac:dyDescent="0.25">
      <c r="B810" t="s">
        <v>252</v>
      </c>
      <c r="C810" t="s">
        <v>87</v>
      </c>
      <c r="D810" t="s">
        <v>197</v>
      </c>
      <c r="E810" s="30">
        <v>4</v>
      </c>
      <c r="F810" t="s">
        <v>103</v>
      </c>
      <c r="G810" t="s">
        <v>104</v>
      </c>
      <c r="H810" s="31">
        <v>23.17</v>
      </c>
      <c r="I810" t="s">
        <v>105</v>
      </c>
      <c r="J810" s="31">
        <f>ROUND(E810/I808* H810,5)</f>
        <v>92.68</v>
      </c>
    </row>
    <row r="811" spans="1:27" x14ac:dyDescent="0.25">
      <c r="D811" s="32" t="s">
        <v>106</v>
      </c>
      <c r="K811" s="31">
        <f>SUM(J810:J810)</f>
        <v>92.68</v>
      </c>
    </row>
    <row r="812" spans="1:27" x14ac:dyDescent="0.25">
      <c r="B812" s="21" t="s">
        <v>107</v>
      </c>
    </row>
    <row r="813" spans="1:27" x14ac:dyDescent="0.25">
      <c r="B813" t="s">
        <v>485</v>
      </c>
      <c r="C813" t="s">
        <v>87</v>
      </c>
      <c r="D813" t="s">
        <v>486</v>
      </c>
      <c r="E813" s="30">
        <v>0.5</v>
      </c>
      <c r="F813" t="s">
        <v>103</v>
      </c>
      <c r="G813" t="s">
        <v>104</v>
      </c>
      <c r="H813" s="31">
        <v>5.49</v>
      </c>
      <c r="I813" t="s">
        <v>105</v>
      </c>
      <c r="J813" s="31">
        <f>ROUND(E813/I808* H813,5)</f>
        <v>2.7450000000000001</v>
      </c>
    </row>
    <row r="814" spans="1:27" x14ac:dyDescent="0.25">
      <c r="D814" s="32" t="s">
        <v>110</v>
      </c>
      <c r="K814" s="31">
        <f>SUM(J813:J813)</f>
        <v>2.7450000000000001</v>
      </c>
    </row>
    <row r="816" spans="1:27" x14ac:dyDescent="0.25">
      <c r="D816" s="32" t="s">
        <v>119</v>
      </c>
      <c r="H816">
        <v>1.5</v>
      </c>
      <c r="I816" t="s">
        <v>120</v>
      </c>
      <c r="J816">
        <f>ROUND(H816/100*K811,5)</f>
        <v>1.3902000000000001</v>
      </c>
    </row>
    <row r="817" spans="1:27" x14ac:dyDescent="0.25">
      <c r="D817" s="32" t="s">
        <v>118</v>
      </c>
      <c r="K817" s="33">
        <f>SUM(J809:J816)</f>
        <v>96.815200000000004</v>
      </c>
    </row>
    <row r="818" spans="1:27" x14ac:dyDescent="0.25">
      <c r="D818" s="32" t="s">
        <v>202</v>
      </c>
      <c r="H818">
        <v>3</v>
      </c>
      <c r="I818" t="s">
        <v>120</v>
      </c>
      <c r="K818" s="31">
        <f>ROUND(H818/100*K817,5)</f>
        <v>2.9044599999999998</v>
      </c>
    </row>
    <row r="819" spans="1:27" x14ac:dyDescent="0.25">
      <c r="D819" s="32" t="s">
        <v>121</v>
      </c>
      <c r="K819" s="33">
        <f>SUM(K817:K818)</f>
        <v>99.719660000000005</v>
      </c>
    </row>
    <row r="821" spans="1:27" ht="45" customHeight="1" x14ac:dyDescent="0.25">
      <c r="A821" s="25" t="s">
        <v>487</v>
      </c>
      <c r="B821" s="25" t="s">
        <v>64</v>
      </c>
      <c r="C821" s="26" t="s">
        <v>14</v>
      </c>
      <c r="D821" s="6" t="s">
        <v>65</v>
      </c>
      <c r="E821" s="5"/>
      <c r="F821" s="5"/>
      <c r="G821" s="26"/>
      <c r="H821" s="28" t="s">
        <v>98</v>
      </c>
      <c r="I821" s="4">
        <v>1</v>
      </c>
      <c r="J821" s="5"/>
      <c r="K821" s="29">
        <f>ROUND(K833,2)</f>
        <v>41.19</v>
      </c>
      <c r="L821" s="27" t="s">
        <v>488</v>
      </c>
      <c r="M821" s="26"/>
      <c r="N821" s="26"/>
      <c r="O821" s="26"/>
      <c r="P821" s="26"/>
      <c r="Q821" s="26"/>
      <c r="R821" s="26"/>
      <c r="S821" s="26"/>
      <c r="T821" s="26"/>
      <c r="U821" s="26"/>
      <c r="V821" s="26"/>
      <c r="W821" s="26"/>
      <c r="X821" s="26"/>
      <c r="Y821" s="26"/>
      <c r="Z821" s="26"/>
      <c r="AA821" s="26"/>
    </row>
    <row r="822" spans="1:27" x14ac:dyDescent="0.25">
      <c r="B822" s="21" t="s">
        <v>100</v>
      </c>
    </row>
    <row r="823" spans="1:27" x14ac:dyDescent="0.25">
      <c r="B823" t="s">
        <v>489</v>
      </c>
      <c r="C823" t="s">
        <v>87</v>
      </c>
      <c r="D823" t="s">
        <v>490</v>
      </c>
      <c r="E823" s="30">
        <v>1</v>
      </c>
      <c r="F823" t="s">
        <v>103</v>
      </c>
      <c r="G823" t="s">
        <v>104</v>
      </c>
      <c r="H823" s="31">
        <v>26.84</v>
      </c>
      <c r="I823" t="s">
        <v>105</v>
      </c>
      <c r="J823" s="31">
        <f>ROUND(E823/I821* H823,5)</f>
        <v>26.84</v>
      </c>
    </row>
    <row r="824" spans="1:27" x14ac:dyDescent="0.25">
      <c r="D824" s="32" t="s">
        <v>106</v>
      </c>
      <c r="K824" s="31">
        <f>SUM(J823:J823)</f>
        <v>26.84</v>
      </c>
    </row>
    <row r="825" spans="1:27" x14ac:dyDescent="0.25">
      <c r="B825" s="21" t="s">
        <v>111</v>
      </c>
    </row>
    <row r="826" spans="1:27" x14ac:dyDescent="0.25">
      <c r="B826" t="s">
        <v>491</v>
      </c>
      <c r="C826" t="s">
        <v>14</v>
      </c>
      <c r="D826" t="s">
        <v>492</v>
      </c>
      <c r="E826" s="30">
        <v>1</v>
      </c>
      <c r="G826" t="s">
        <v>104</v>
      </c>
      <c r="H826" s="31">
        <v>10.09</v>
      </c>
      <c r="I826" t="s">
        <v>105</v>
      </c>
      <c r="J826" s="31">
        <f>ROUND(E826* H826,5)</f>
        <v>10.09</v>
      </c>
    </row>
    <row r="827" spans="1:27" x14ac:dyDescent="0.25">
      <c r="B827" t="s">
        <v>493</v>
      </c>
      <c r="C827" t="s">
        <v>14</v>
      </c>
      <c r="D827" t="s">
        <v>494</v>
      </c>
      <c r="E827" s="30">
        <v>1</v>
      </c>
      <c r="G827" t="s">
        <v>104</v>
      </c>
      <c r="H827" s="31">
        <v>2.79</v>
      </c>
      <c r="I827" t="s">
        <v>105</v>
      </c>
      <c r="J827" s="31">
        <f>ROUND(E827* H827,5)</f>
        <v>2.79</v>
      </c>
    </row>
    <row r="828" spans="1:27" x14ac:dyDescent="0.25">
      <c r="D828" s="32" t="s">
        <v>117</v>
      </c>
      <c r="K828" s="31">
        <f>SUM(J826:J827)</f>
        <v>12.879999999999999</v>
      </c>
    </row>
    <row r="830" spans="1:27" x14ac:dyDescent="0.25">
      <c r="D830" s="32" t="s">
        <v>119</v>
      </c>
      <c r="H830">
        <v>1</v>
      </c>
      <c r="I830" t="s">
        <v>120</v>
      </c>
      <c r="J830">
        <f>ROUND(H830/100*K824,5)</f>
        <v>0.26840000000000003</v>
      </c>
    </row>
    <row r="831" spans="1:27" x14ac:dyDescent="0.25">
      <c r="D831" s="32" t="s">
        <v>118</v>
      </c>
      <c r="K831" s="33">
        <f>SUM(J822:J830)</f>
        <v>39.988399999999999</v>
      </c>
    </row>
    <row r="832" spans="1:27" x14ac:dyDescent="0.25">
      <c r="D832" s="32" t="s">
        <v>202</v>
      </c>
      <c r="H832">
        <v>3</v>
      </c>
      <c r="I832" t="s">
        <v>120</v>
      </c>
      <c r="K832" s="31">
        <f>ROUND(H832/100*K831,5)</f>
        <v>1.1996500000000001</v>
      </c>
    </row>
    <row r="833" spans="1:27" x14ac:dyDescent="0.25">
      <c r="D833" s="32" t="s">
        <v>121</v>
      </c>
      <c r="K833" s="33">
        <f>SUM(K831:K832)</f>
        <v>41.188049999999997</v>
      </c>
    </row>
    <row r="835" spans="1:27" ht="45" customHeight="1" x14ac:dyDescent="0.25">
      <c r="A835" s="25" t="s">
        <v>495</v>
      </c>
      <c r="B835" s="25" t="s">
        <v>40</v>
      </c>
      <c r="C835" s="26" t="s">
        <v>22</v>
      </c>
      <c r="D835" s="6" t="s">
        <v>41</v>
      </c>
      <c r="E835" s="5"/>
      <c r="F835" s="5"/>
      <c r="G835" s="26"/>
      <c r="H835" s="28" t="s">
        <v>98</v>
      </c>
      <c r="I835" s="4">
        <v>1</v>
      </c>
      <c r="J835" s="5"/>
      <c r="K835" s="29">
        <f>ROUND(K847,2)</f>
        <v>6.73</v>
      </c>
      <c r="L835" s="27" t="s">
        <v>496</v>
      </c>
      <c r="M835" s="26"/>
      <c r="N835" s="26"/>
      <c r="O835" s="26"/>
      <c r="P835" s="26"/>
      <c r="Q835" s="26"/>
      <c r="R835" s="26"/>
      <c r="S835" s="26"/>
      <c r="T835" s="26"/>
      <c r="U835" s="26"/>
      <c r="V835" s="26"/>
      <c r="W835" s="26"/>
      <c r="X835" s="26"/>
      <c r="Y835" s="26"/>
      <c r="Z835" s="26"/>
      <c r="AA835" s="26"/>
    </row>
    <row r="836" spans="1:27" x14ac:dyDescent="0.25">
      <c r="B836" s="21" t="s">
        <v>100</v>
      </c>
    </row>
    <row r="837" spans="1:27" x14ac:dyDescent="0.25">
      <c r="B837" t="s">
        <v>343</v>
      </c>
      <c r="C837" t="s">
        <v>87</v>
      </c>
      <c r="D837" t="s">
        <v>136</v>
      </c>
      <c r="E837" s="30">
        <v>0.04</v>
      </c>
      <c r="F837" t="s">
        <v>103</v>
      </c>
      <c r="G837" t="s">
        <v>104</v>
      </c>
      <c r="H837" s="31">
        <v>24.61</v>
      </c>
      <c r="I837" t="s">
        <v>105</v>
      </c>
      <c r="J837" s="31">
        <f>ROUND(E837/I835* H837,5)</f>
        <v>0.98440000000000005</v>
      </c>
    </row>
    <row r="838" spans="1:27" x14ac:dyDescent="0.25">
      <c r="B838" t="s">
        <v>341</v>
      </c>
      <c r="C838" t="s">
        <v>87</v>
      </c>
      <c r="D838" t="s">
        <v>342</v>
      </c>
      <c r="E838" s="30">
        <v>0.04</v>
      </c>
      <c r="F838" t="s">
        <v>103</v>
      </c>
      <c r="G838" t="s">
        <v>104</v>
      </c>
      <c r="H838" s="31">
        <v>28.69</v>
      </c>
      <c r="I838" t="s">
        <v>105</v>
      </c>
      <c r="J838" s="31">
        <f>ROUND(E838/I835* H838,5)</f>
        <v>1.1476</v>
      </c>
    </row>
    <row r="839" spans="1:27" x14ac:dyDescent="0.25">
      <c r="D839" s="32" t="s">
        <v>106</v>
      </c>
      <c r="K839" s="31">
        <f>SUM(J837:J838)</f>
        <v>2.1320000000000001</v>
      </c>
    </row>
    <row r="840" spans="1:27" x14ac:dyDescent="0.25">
      <c r="B840" s="21" t="s">
        <v>111</v>
      </c>
    </row>
    <row r="841" spans="1:27" x14ac:dyDescent="0.25">
      <c r="B841" t="s">
        <v>497</v>
      </c>
      <c r="C841" t="s">
        <v>22</v>
      </c>
      <c r="D841" t="s">
        <v>498</v>
      </c>
      <c r="E841" s="30">
        <v>1.02</v>
      </c>
      <c r="G841" t="s">
        <v>104</v>
      </c>
      <c r="H841" s="31">
        <v>4.28</v>
      </c>
      <c r="I841" t="s">
        <v>105</v>
      </c>
      <c r="J841" s="31">
        <f>ROUND(E841* H841,5)</f>
        <v>4.3655999999999997</v>
      </c>
    </row>
    <row r="842" spans="1:27" x14ac:dyDescent="0.25">
      <c r="D842" s="32" t="s">
        <v>117</v>
      </c>
      <c r="K842" s="31">
        <f>SUM(J841:J841)</f>
        <v>4.3655999999999997</v>
      </c>
    </row>
    <row r="844" spans="1:27" x14ac:dyDescent="0.25">
      <c r="D844" s="32" t="s">
        <v>119</v>
      </c>
      <c r="H844">
        <v>1.5</v>
      </c>
      <c r="I844" t="s">
        <v>120</v>
      </c>
      <c r="J844">
        <f>ROUND(H844/100*K839,5)</f>
        <v>3.1980000000000001E-2</v>
      </c>
    </row>
    <row r="845" spans="1:27" x14ac:dyDescent="0.25">
      <c r="D845" s="32" t="s">
        <v>118</v>
      </c>
      <c r="K845" s="33">
        <f>SUM(J836:J844)</f>
        <v>6.5295800000000002</v>
      </c>
    </row>
    <row r="846" spans="1:27" x14ac:dyDescent="0.25">
      <c r="D846" s="32" t="s">
        <v>202</v>
      </c>
      <c r="H846">
        <v>3</v>
      </c>
      <c r="I846" t="s">
        <v>120</v>
      </c>
      <c r="K846" s="31">
        <f>ROUND(H846/100*K845,5)</f>
        <v>0.19589000000000001</v>
      </c>
    </row>
    <row r="847" spans="1:27" x14ac:dyDescent="0.25">
      <c r="D847" s="32" t="s">
        <v>121</v>
      </c>
      <c r="K847" s="33">
        <f>SUM(K845:K846)</f>
        <v>6.7254700000000005</v>
      </c>
    </row>
    <row r="849" spans="1:27" ht="45" customHeight="1" x14ac:dyDescent="0.25">
      <c r="A849" s="25" t="s">
        <v>499</v>
      </c>
      <c r="B849" s="25" t="s">
        <v>42</v>
      </c>
      <c r="C849" s="26" t="s">
        <v>22</v>
      </c>
      <c r="D849" s="6" t="s">
        <v>43</v>
      </c>
      <c r="E849" s="5"/>
      <c r="F849" s="5"/>
      <c r="G849" s="26"/>
      <c r="H849" s="28" t="s">
        <v>98</v>
      </c>
      <c r="I849" s="4">
        <v>1</v>
      </c>
      <c r="J849" s="5"/>
      <c r="K849" s="29">
        <f>ROUND(K861,2)</f>
        <v>9.8800000000000008</v>
      </c>
      <c r="L849" s="27" t="s">
        <v>500</v>
      </c>
      <c r="M849" s="26"/>
      <c r="N849" s="26"/>
      <c r="O849" s="26"/>
      <c r="P849" s="26"/>
      <c r="Q849" s="26"/>
      <c r="R849" s="26"/>
      <c r="S849" s="26"/>
      <c r="T849" s="26"/>
      <c r="U849" s="26"/>
      <c r="V849" s="26"/>
      <c r="W849" s="26"/>
      <c r="X849" s="26"/>
      <c r="Y849" s="26"/>
      <c r="Z849" s="26"/>
      <c r="AA849" s="26"/>
    </row>
    <row r="850" spans="1:27" x14ac:dyDescent="0.25">
      <c r="B850" s="21" t="s">
        <v>100</v>
      </c>
    </row>
    <row r="851" spans="1:27" x14ac:dyDescent="0.25">
      <c r="B851" t="s">
        <v>341</v>
      </c>
      <c r="C851" t="s">
        <v>87</v>
      </c>
      <c r="D851" t="s">
        <v>342</v>
      </c>
      <c r="E851" s="30">
        <v>0.05</v>
      </c>
      <c r="F851" t="s">
        <v>103</v>
      </c>
      <c r="G851" t="s">
        <v>104</v>
      </c>
      <c r="H851" s="31">
        <v>28.69</v>
      </c>
      <c r="I851" t="s">
        <v>105</v>
      </c>
      <c r="J851" s="31">
        <f>ROUND(E851/I849* H851,5)</f>
        <v>1.4345000000000001</v>
      </c>
    </row>
    <row r="852" spans="1:27" x14ac:dyDescent="0.25">
      <c r="B852" t="s">
        <v>343</v>
      </c>
      <c r="C852" t="s">
        <v>87</v>
      </c>
      <c r="D852" t="s">
        <v>136</v>
      </c>
      <c r="E852" s="30">
        <v>0.05</v>
      </c>
      <c r="F852" t="s">
        <v>103</v>
      </c>
      <c r="G852" t="s">
        <v>104</v>
      </c>
      <c r="H852" s="31">
        <v>24.61</v>
      </c>
      <c r="I852" t="s">
        <v>105</v>
      </c>
      <c r="J852" s="31">
        <f>ROUND(E852/I849* H852,5)</f>
        <v>1.2304999999999999</v>
      </c>
    </row>
    <row r="853" spans="1:27" x14ac:dyDescent="0.25">
      <c r="D853" s="32" t="s">
        <v>106</v>
      </c>
      <c r="K853" s="31">
        <f>SUM(J851:J852)</f>
        <v>2.665</v>
      </c>
    </row>
    <row r="854" spans="1:27" x14ac:dyDescent="0.25">
      <c r="B854" s="21" t="s">
        <v>111</v>
      </c>
    </row>
    <row r="855" spans="1:27" x14ac:dyDescent="0.25">
      <c r="B855" t="s">
        <v>501</v>
      </c>
      <c r="C855" t="s">
        <v>22</v>
      </c>
      <c r="D855" t="s">
        <v>502</v>
      </c>
      <c r="E855" s="30">
        <v>1.02</v>
      </c>
      <c r="G855" t="s">
        <v>104</v>
      </c>
      <c r="H855" s="31">
        <v>6.75</v>
      </c>
      <c r="I855" t="s">
        <v>105</v>
      </c>
      <c r="J855" s="31">
        <f>ROUND(E855* H855,5)</f>
        <v>6.8849999999999998</v>
      </c>
    </row>
    <row r="856" spans="1:27" x14ac:dyDescent="0.25">
      <c r="D856" s="32" t="s">
        <v>117</v>
      </c>
      <c r="K856" s="31">
        <f>SUM(J855:J855)</f>
        <v>6.8849999999999998</v>
      </c>
    </row>
    <row r="858" spans="1:27" x14ac:dyDescent="0.25">
      <c r="D858" s="32" t="s">
        <v>119</v>
      </c>
      <c r="H858">
        <v>1.5</v>
      </c>
      <c r="I858" t="s">
        <v>120</v>
      </c>
      <c r="J858">
        <f>ROUND(H858/100*K853,5)</f>
        <v>3.9980000000000002E-2</v>
      </c>
    </row>
    <row r="859" spans="1:27" x14ac:dyDescent="0.25">
      <c r="D859" s="32" t="s">
        <v>118</v>
      </c>
      <c r="K859" s="33">
        <f>SUM(J850:J858)</f>
        <v>9.5899800000000006</v>
      </c>
    </row>
    <row r="860" spans="1:27" x14ac:dyDescent="0.25">
      <c r="D860" s="32" t="s">
        <v>202</v>
      </c>
      <c r="H860">
        <v>3</v>
      </c>
      <c r="I860" t="s">
        <v>120</v>
      </c>
      <c r="K860" s="31">
        <f>ROUND(H860/100*K859,5)</f>
        <v>0.28770000000000001</v>
      </c>
    </row>
    <row r="861" spans="1:27" x14ac:dyDescent="0.25">
      <c r="D861" s="32" t="s">
        <v>121</v>
      </c>
      <c r="K861" s="33">
        <f>SUM(K859:K860)</f>
        <v>9.8776799999999998</v>
      </c>
    </row>
    <row r="863" spans="1:27" ht="45" customHeight="1" x14ac:dyDescent="0.25">
      <c r="A863" s="25" t="s">
        <v>503</v>
      </c>
      <c r="B863" s="25" t="s">
        <v>44</v>
      </c>
      <c r="C863" s="26" t="s">
        <v>22</v>
      </c>
      <c r="D863" s="6" t="s">
        <v>45</v>
      </c>
      <c r="E863" s="5"/>
      <c r="F863" s="5"/>
      <c r="G863" s="26"/>
      <c r="H863" s="28" t="s">
        <v>98</v>
      </c>
      <c r="I863" s="4">
        <v>1</v>
      </c>
      <c r="J863" s="5"/>
      <c r="K863" s="29">
        <f>ROUND(K875,2)</f>
        <v>10.01</v>
      </c>
      <c r="L863" s="27" t="s">
        <v>504</v>
      </c>
      <c r="M863" s="26"/>
      <c r="N863" s="26"/>
      <c r="O863" s="26"/>
      <c r="P863" s="26"/>
      <c r="Q863" s="26"/>
      <c r="R863" s="26"/>
      <c r="S863" s="26"/>
      <c r="T863" s="26"/>
      <c r="U863" s="26"/>
      <c r="V863" s="26"/>
      <c r="W863" s="26"/>
      <c r="X863" s="26"/>
      <c r="Y863" s="26"/>
      <c r="Z863" s="26"/>
      <c r="AA863" s="26"/>
    </row>
    <row r="864" spans="1:27" x14ac:dyDescent="0.25">
      <c r="B864" s="21" t="s">
        <v>100</v>
      </c>
    </row>
    <row r="865" spans="1:27" x14ac:dyDescent="0.25">
      <c r="B865" t="s">
        <v>341</v>
      </c>
      <c r="C865" t="s">
        <v>87</v>
      </c>
      <c r="D865" t="s">
        <v>342</v>
      </c>
      <c r="E865" s="30">
        <v>0.05</v>
      </c>
      <c r="F865" t="s">
        <v>103</v>
      </c>
      <c r="G865" t="s">
        <v>104</v>
      </c>
      <c r="H865" s="31">
        <v>28.69</v>
      </c>
      <c r="I865" t="s">
        <v>105</v>
      </c>
      <c r="J865" s="31">
        <f>ROUND(E865/I863* H865,5)</f>
        <v>1.4345000000000001</v>
      </c>
    </row>
    <row r="866" spans="1:27" x14ac:dyDescent="0.25">
      <c r="B866" t="s">
        <v>343</v>
      </c>
      <c r="C866" t="s">
        <v>87</v>
      </c>
      <c r="D866" t="s">
        <v>136</v>
      </c>
      <c r="E866" s="30">
        <v>0.05</v>
      </c>
      <c r="F866" t="s">
        <v>103</v>
      </c>
      <c r="G866" t="s">
        <v>104</v>
      </c>
      <c r="H866" s="31">
        <v>24.61</v>
      </c>
      <c r="I866" t="s">
        <v>105</v>
      </c>
      <c r="J866" s="31">
        <f>ROUND(E866/I863* H866,5)</f>
        <v>1.2304999999999999</v>
      </c>
    </row>
    <row r="867" spans="1:27" x14ac:dyDescent="0.25">
      <c r="D867" s="32" t="s">
        <v>106</v>
      </c>
      <c r="K867" s="31">
        <f>SUM(J865:J866)</f>
        <v>2.665</v>
      </c>
    </row>
    <row r="868" spans="1:27" x14ac:dyDescent="0.25">
      <c r="B868" s="21" t="s">
        <v>111</v>
      </c>
    </row>
    <row r="869" spans="1:27" x14ac:dyDescent="0.25">
      <c r="B869" t="s">
        <v>505</v>
      </c>
      <c r="C869" t="s">
        <v>22</v>
      </c>
      <c r="D869" t="s">
        <v>506</v>
      </c>
      <c r="E869" s="30">
        <v>1.02</v>
      </c>
      <c r="G869" t="s">
        <v>104</v>
      </c>
      <c r="H869" s="31">
        <v>6.88</v>
      </c>
      <c r="I869" t="s">
        <v>105</v>
      </c>
      <c r="J869" s="31">
        <f>ROUND(E869* H869,5)</f>
        <v>7.0175999999999998</v>
      </c>
    </row>
    <row r="870" spans="1:27" x14ac:dyDescent="0.25">
      <c r="D870" s="32" t="s">
        <v>117</v>
      </c>
      <c r="K870" s="31">
        <f>SUM(J869:J869)</f>
        <v>7.0175999999999998</v>
      </c>
    </row>
    <row r="872" spans="1:27" x14ac:dyDescent="0.25">
      <c r="D872" s="32" t="s">
        <v>119</v>
      </c>
      <c r="H872">
        <v>1.5</v>
      </c>
      <c r="I872" t="s">
        <v>120</v>
      </c>
      <c r="J872">
        <f>ROUND(H872/100*K867,5)</f>
        <v>3.9980000000000002E-2</v>
      </c>
    </row>
    <row r="873" spans="1:27" x14ac:dyDescent="0.25">
      <c r="D873" s="32" t="s">
        <v>118</v>
      </c>
      <c r="K873" s="33">
        <f>SUM(J864:J872)</f>
        <v>9.7225800000000007</v>
      </c>
    </row>
    <row r="874" spans="1:27" x14ac:dyDescent="0.25">
      <c r="D874" s="32" t="s">
        <v>202</v>
      </c>
      <c r="H874">
        <v>3</v>
      </c>
      <c r="I874" t="s">
        <v>120</v>
      </c>
      <c r="K874" s="31">
        <f>ROUND(H874/100*K873,5)</f>
        <v>0.29167999999999999</v>
      </c>
    </row>
    <row r="875" spans="1:27" x14ac:dyDescent="0.25">
      <c r="D875" s="32" t="s">
        <v>121</v>
      </c>
      <c r="K875" s="33">
        <f>SUM(K873:K874)</f>
        <v>10.01426</v>
      </c>
    </row>
    <row r="877" spans="1:27" ht="45" customHeight="1" x14ac:dyDescent="0.25">
      <c r="A877" s="25" t="s">
        <v>507</v>
      </c>
      <c r="B877" s="25" t="s">
        <v>54</v>
      </c>
      <c r="C877" s="26" t="s">
        <v>14</v>
      </c>
      <c r="D877" s="6" t="s">
        <v>55</v>
      </c>
      <c r="E877" s="5"/>
      <c r="F877" s="5"/>
      <c r="G877" s="26"/>
      <c r="H877" s="28" t="s">
        <v>98</v>
      </c>
      <c r="I877" s="4">
        <v>1</v>
      </c>
      <c r="J877" s="5"/>
      <c r="K877" s="29">
        <f>ROUND(K890,2)</f>
        <v>45.65</v>
      </c>
      <c r="L877" s="27" t="s">
        <v>508</v>
      </c>
      <c r="M877" s="26"/>
      <c r="N877" s="26"/>
      <c r="O877" s="26"/>
      <c r="P877" s="26"/>
      <c r="Q877" s="26"/>
      <c r="R877" s="26"/>
      <c r="S877" s="26"/>
      <c r="T877" s="26"/>
      <c r="U877" s="26"/>
      <c r="V877" s="26"/>
      <c r="W877" s="26"/>
      <c r="X877" s="26"/>
      <c r="Y877" s="26"/>
      <c r="Z877" s="26"/>
      <c r="AA877" s="26"/>
    </row>
    <row r="878" spans="1:27" x14ac:dyDescent="0.25">
      <c r="B878" s="21" t="s">
        <v>100</v>
      </c>
    </row>
    <row r="879" spans="1:27" x14ac:dyDescent="0.25">
      <c r="B879" t="s">
        <v>343</v>
      </c>
      <c r="C879" t="s">
        <v>87</v>
      </c>
      <c r="D879" t="s">
        <v>136</v>
      </c>
      <c r="E879" s="30">
        <v>0.2</v>
      </c>
      <c r="F879" t="s">
        <v>103</v>
      </c>
      <c r="G879" t="s">
        <v>104</v>
      </c>
      <c r="H879" s="31">
        <v>24.61</v>
      </c>
      <c r="I879" t="s">
        <v>105</v>
      </c>
      <c r="J879" s="31">
        <f>ROUND(E879/I877* H879,5)</f>
        <v>4.9219999999999997</v>
      </c>
    </row>
    <row r="880" spans="1:27" x14ac:dyDescent="0.25">
      <c r="B880" t="s">
        <v>341</v>
      </c>
      <c r="C880" t="s">
        <v>87</v>
      </c>
      <c r="D880" t="s">
        <v>342</v>
      </c>
      <c r="E880" s="30">
        <v>0.2</v>
      </c>
      <c r="F880" t="s">
        <v>103</v>
      </c>
      <c r="G880" t="s">
        <v>104</v>
      </c>
      <c r="H880" s="31">
        <v>28.69</v>
      </c>
      <c r="I880" t="s">
        <v>105</v>
      </c>
      <c r="J880" s="31">
        <f>ROUND(E880/I877* H880,5)</f>
        <v>5.7380000000000004</v>
      </c>
    </row>
    <row r="881" spans="1:27" x14ac:dyDescent="0.25">
      <c r="D881" s="32" t="s">
        <v>106</v>
      </c>
      <c r="K881" s="31">
        <f>SUM(J879:J880)</f>
        <v>10.66</v>
      </c>
    </row>
    <row r="882" spans="1:27" x14ac:dyDescent="0.25">
      <c r="B882" s="21" t="s">
        <v>111</v>
      </c>
    </row>
    <row r="883" spans="1:27" x14ac:dyDescent="0.25">
      <c r="B883" t="s">
        <v>509</v>
      </c>
      <c r="C883" t="s">
        <v>14</v>
      </c>
      <c r="D883" t="s">
        <v>510</v>
      </c>
      <c r="E883" s="30">
        <v>1</v>
      </c>
      <c r="G883" t="s">
        <v>104</v>
      </c>
      <c r="H883" s="31">
        <v>33.049999999999997</v>
      </c>
      <c r="I883" t="s">
        <v>105</v>
      </c>
      <c r="J883" s="31">
        <f>ROUND(E883* H883,5)</f>
        <v>33.049999999999997</v>
      </c>
    </row>
    <row r="884" spans="1:27" x14ac:dyDescent="0.25">
      <c r="B884" t="s">
        <v>366</v>
      </c>
      <c r="C884" t="s">
        <v>14</v>
      </c>
      <c r="D884" t="s">
        <v>367</v>
      </c>
      <c r="E884" s="30">
        <v>1</v>
      </c>
      <c r="G884" t="s">
        <v>104</v>
      </c>
      <c r="H884" s="31">
        <v>0.45</v>
      </c>
      <c r="I884" t="s">
        <v>105</v>
      </c>
      <c r="J884" s="31">
        <f>ROUND(E884* H884,5)</f>
        <v>0.45</v>
      </c>
    </row>
    <row r="885" spans="1:27" x14ac:dyDescent="0.25">
      <c r="D885" s="32" t="s">
        <v>117</v>
      </c>
      <c r="K885" s="31">
        <f>SUM(J883:J884)</f>
        <v>33.5</v>
      </c>
    </row>
    <row r="887" spans="1:27" x14ac:dyDescent="0.25">
      <c r="D887" s="32" t="s">
        <v>119</v>
      </c>
      <c r="H887">
        <v>1.5</v>
      </c>
      <c r="I887" t="s">
        <v>120</v>
      </c>
      <c r="J887">
        <f>ROUND(H887/100*K881,5)</f>
        <v>0.15989999999999999</v>
      </c>
    </row>
    <row r="888" spans="1:27" x14ac:dyDescent="0.25">
      <c r="D888" s="32" t="s">
        <v>118</v>
      </c>
      <c r="K888" s="33">
        <f>SUM(J878:J887)</f>
        <v>44.319899999999997</v>
      </c>
    </row>
    <row r="889" spans="1:27" x14ac:dyDescent="0.25">
      <c r="D889" s="32" t="s">
        <v>202</v>
      </c>
      <c r="H889">
        <v>3</v>
      </c>
      <c r="I889" t="s">
        <v>120</v>
      </c>
      <c r="K889" s="31">
        <f>ROUND(H889/100*K888,5)</f>
        <v>1.3295999999999999</v>
      </c>
    </row>
    <row r="890" spans="1:27" x14ac:dyDescent="0.25">
      <c r="D890" s="32" t="s">
        <v>121</v>
      </c>
      <c r="K890" s="33">
        <f>SUM(K888:K889)</f>
        <v>45.649499999999996</v>
      </c>
    </row>
    <row r="892" spans="1:27" ht="45" customHeight="1" x14ac:dyDescent="0.25">
      <c r="A892" s="25" t="s">
        <v>511</v>
      </c>
      <c r="B892" s="25" t="s">
        <v>56</v>
      </c>
      <c r="C892" s="26" t="s">
        <v>14</v>
      </c>
      <c r="D892" s="6" t="s">
        <v>57</v>
      </c>
      <c r="E892" s="5"/>
      <c r="F892" s="5"/>
      <c r="G892" s="26"/>
      <c r="H892" s="28" t="s">
        <v>98</v>
      </c>
      <c r="I892" s="4">
        <v>1</v>
      </c>
      <c r="J892" s="5"/>
      <c r="K892" s="29">
        <f>ROUND(K905,2)</f>
        <v>222.03</v>
      </c>
      <c r="L892" s="27" t="s">
        <v>512</v>
      </c>
      <c r="M892" s="26"/>
      <c r="N892" s="26"/>
      <c r="O892" s="26"/>
      <c r="P892" s="26"/>
      <c r="Q892" s="26"/>
      <c r="R892" s="26"/>
      <c r="S892" s="26"/>
      <c r="T892" s="26"/>
      <c r="U892" s="26"/>
      <c r="V892" s="26"/>
      <c r="W892" s="26"/>
      <c r="X892" s="26"/>
      <c r="Y892" s="26"/>
      <c r="Z892" s="26"/>
      <c r="AA892" s="26"/>
    </row>
    <row r="893" spans="1:27" x14ac:dyDescent="0.25">
      <c r="B893" s="21" t="s">
        <v>100</v>
      </c>
    </row>
    <row r="894" spans="1:27" x14ac:dyDescent="0.25">
      <c r="B894" t="s">
        <v>341</v>
      </c>
      <c r="C894" t="s">
        <v>87</v>
      </c>
      <c r="D894" t="s">
        <v>342</v>
      </c>
      <c r="E894" s="30">
        <v>0.35</v>
      </c>
      <c r="F894" t="s">
        <v>103</v>
      </c>
      <c r="G894" t="s">
        <v>104</v>
      </c>
      <c r="H894" s="31">
        <v>28.69</v>
      </c>
      <c r="I894" t="s">
        <v>105</v>
      </c>
      <c r="J894" s="31">
        <f>ROUND(E894/I892* H894,5)</f>
        <v>10.041499999999999</v>
      </c>
    </row>
    <row r="895" spans="1:27" x14ac:dyDescent="0.25">
      <c r="B895" t="s">
        <v>343</v>
      </c>
      <c r="C895" t="s">
        <v>87</v>
      </c>
      <c r="D895" t="s">
        <v>136</v>
      </c>
      <c r="E895" s="30">
        <v>0.2</v>
      </c>
      <c r="F895" t="s">
        <v>103</v>
      </c>
      <c r="G895" t="s">
        <v>104</v>
      </c>
      <c r="H895" s="31">
        <v>24.61</v>
      </c>
      <c r="I895" t="s">
        <v>105</v>
      </c>
      <c r="J895" s="31">
        <f>ROUND(E895/I892* H895,5)</f>
        <v>4.9219999999999997</v>
      </c>
    </row>
    <row r="896" spans="1:27" x14ac:dyDescent="0.25">
      <c r="D896" s="32" t="s">
        <v>106</v>
      </c>
      <c r="K896" s="31">
        <f>SUM(J894:J895)</f>
        <v>14.9635</v>
      </c>
    </row>
    <row r="897" spans="1:27" x14ac:dyDescent="0.25">
      <c r="B897" s="21" t="s">
        <v>111</v>
      </c>
    </row>
    <row r="898" spans="1:27" x14ac:dyDescent="0.25">
      <c r="B898" t="s">
        <v>376</v>
      </c>
      <c r="C898" t="s">
        <v>14</v>
      </c>
      <c r="D898" t="s">
        <v>377</v>
      </c>
      <c r="E898" s="30">
        <v>1</v>
      </c>
      <c r="G898" t="s">
        <v>104</v>
      </c>
      <c r="H898" s="31">
        <v>0.41</v>
      </c>
      <c r="I898" t="s">
        <v>105</v>
      </c>
      <c r="J898" s="31">
        <f>ROUND(E898* H898,5)</f>
        <v>0.41</v>
      </c>
    </row>
    <row r="899" spans="1:27" x14ac:dyDescent="0.25">
      <c r="B899" t="s">
        <v>513</v>
      </c>
      <c r="C899" t="s">
        <v>14</v>
      </c>
      <c r="D899" t="s">
        <v>514</v>
      </c>
      <c r="E899" s="30">
        <v>1</v>
      </c>
      <c r="G899" t="s">
        <v>104</v>
      </c>
      <c r="H899" s="31">
        <v>199.97</v>
      </c>
      <c r="I899" t="s">
        <v>105</v>
      </c>
      <c r="J899" s="31">
        <f>ROUND(E899* H899,5)</f>
        <v>199.97</v>
      </c>
    </row>
    <row r="900" spans="1:27" x14ac:dyDescent="0.25">
      <c r="D900" s="32" t="s">
        <v>117</v>
      </c>
      <c r="K900" s="31">
        <f>SUM(J898:J899)</f>
        <v>200.38</v>
      </c>
    </row>
    <row r="902" spans="1:27" x14ac:dyDescent="0.25">
      <c r="D902" s="32" t="s">
        <v>119</v>
      </c>
      <c r="H902">
        <v>1.5</v>
      </c>
      <c r="I902" t="s">
        <v>120</v>
      </c>
      <c r="J902">
        <f>ROUND(H902/100*K896,5)</f>
        <v>0.22445000000000001</v>
      </c>
    </row>
    <row r="903" spans="1:27" x14ac:dyDescent="0.25">
      <c r="D903" s="32" t="s">
        <v>118</v>
      </c>
      <c r="K903" s="33">
        <f>SUM(J893:J902)</f>
        <v>215.56795</v>
      </c>
    </row>
    <row r="904" spans="1:27" x14ac:dyDescent="0.25">
      <c r="D904" s="32" t="s">
        <v>202</v>
      </c>
      <c r="H904">
        <v>3</v>
      </c>
      <c r="I904" t="s">
        <v>120</v>
      </c>
      <c r="K904" s="31">
        <f>ROUND(H904/100*K903,5)</f>
        <v>6.4670399999999999</v>
      </c>
    </row>
    <row r="905" spans="1:27" x14ac:dyDescent="0.25">
      <c r="D905" s="32" t="s">
        <v>121</v>
      </c>
      <c r="K905" s="33">
        <f>SUM(K903:K904)</f>
        <v>222.03498999999999</v>
      </c>
    </row>
    <row r="907" spans="1:27" ht="45" customHeight="1" x14ac:dyDescent="0.25">
      <c r="A907" s="25" t="s">
        <v>515</v>
      </c>
      <c r="B907" s="25" t="s">
        <v>62</v>
      </c>
      <c r="C907" s="26" t="s">
        <v>14</v>
      </c>
      <c r="D907" s="6" t="s">
        <v>63</v>
      </c>
      <c r="E907" s="5"/>
      <c r="F907" s="5"/>
      <c r="G907" s="26"/>
      <c r="H907" s="28" t="s">
        <v>98</v>
      </c>
      <c r="I907" s="4">
        <v>1</v>
      </c>
      <c r="J907" s="5"/>
      <c r="K907" s="29">
        <f>ROUND(K920,2)</f>
        <v>510.32</v>
      </c>
      <c r="L907" s="27" t="s">
        <v>63</v>
      </c>
      <c r="M907" s="26"/>
      <c r="N907" s="26"/>
      <c r="O907" s="26"/>
      <c r="P907" s="26"/>
      <c r="Q907" s="26"/>
      <c r="R907" s="26"/>
      <c r="S907" s="26"/>
      <c r="T907" s="26"/>
      <c r="U907" s="26"/>
      <c r="V907" s="26"/>
      <c r="W907" s="26"/>
      <c r="X907" s="26"/>
      <c r="Y907" s="26"/>
      <c r="Z907" s="26"/>
      <c r="AA907" s="26"/>
    </row>
    <row r="908" spans="1:27" x14ac:dyDescent="0.25">
      <c r="B908" s="21" t="s">
        <v>100</v>
      </c>
    </row>
    <row r="909" spans="1:27" x14ac:dyDescent="0.25">
      <c r="B909" t="s">
        <v>419</v>
      </c>
      <c r="C909" t="s">
        <v>87</v>
      </c>
      <c r="D909" t="s">
        <v>420</v>
      </c>
      <c r="E909" s="30">
        <v>1</v>
      </c>
      <c r="F909" t="s">
        <v>103</v>
      </c>
      <c r="G909" t="s">
        <v>104</v>
      </c>
      <c r="H909" s="31">
        <v>28.69</v>
      </c>
      <c r="I909" t="s">
        <v>105</v>
      </c>
      <c r="J909" s="31">
        <f>ROUND(E909/I907* H909,5)</f>
        <v>28.69</v>
      </c>
    </row>
    <row r="910" spans="1:27" x14ac:dyDescent="0.25">
      <c r="B910" t="s">
        <v>415</v>
      </c>
      <c r="C910" t="s">
        <v>87</v>
      </c>
      <c r="D910" t="s">
        <v>416</v>
      </c>
      <c r="E910" s="30">
        <v>0.75</v>
      </c>
      <c r="F910" t="s">
        <v>103</v>
      </c>
      <c r="G910" t="s">
        <v>104</v>
      </c>
      <c r="H910" s="31">
        <v>87.12</v>
      </c>
      <c r="I910" t="s">
        <v>105</v>
      </c>
      <c r="J910" s="31">
        <f>ROUND(E910/I907* H910,5)</f>
        <v>65.34</v>
      </c>
    </row>
    <row r="911" spans="1:27" x14ac:dyDescent="0.25">
      <c r="B911" t="s">
        <v>417</v>
      </c>
      <c r="C911" t="s">
        <v>87</v>
      </c>
      <c r="D911" t="s">
        <v>418</v>
      </c>
      <c r="E911" s="30">
        <v>1</v>
      </c>
      <c r="F911" t="s">
        <v>103</v>
      </c>
      <c r="G911" t="s">
        <v>104</v>
      </c>
      <c r="H911" s="31">
        <v>24.65</v>
      </c>
      <c r="I911" t="s">
        <v>105</v>
      </c>
      <c r="J911" s="31">
        <f>ROUND(E911/I907* H911,5)</f>
        <v>24.65</v>
      </c>
    </row>
    <row r="912" spans="1:27" x14ac:dyDescent="0.25">
      <c r="D912" s="32" t="s">
        <v>106</v>
      </c>
      <c r="K912" s="31">
        <f>SUM(J909:J911)</f>
        <v>118.68</v>
      </c>
    </row>
    <row r="913" spans="1:27" x14ac:dyDescent="0.25">
      <c r="B913" s="21" t="s">
        <v>404</v>
      </c>
    </row>
    <row r="914" spans="1:27" x14ac:dyDescent="0.25">
      <c r="B914" t="s">
        <v>516</v>
      </c>
      <c r="C914" t="s">
        <v>14</v>
      </c>
      <c r="D914" t="s">
        <v>63</v>
      </c>
      <c r="E914" s="30">
        <v>1</v>
      </c>
      <c r="G914" t="s">
        <v>104</v>
      </c>
      <c r="H914" s="31">
        <v>375</v>
      </c>
      <c r="I914" t="s">
        <v>105</v>
      </c>
      <c r="J914" s="31">
        <f>ROUND(E914* H914,5)</f>
        <v>375</v>
      </c>
    </row>
    <row r="915" spans="1:27" x14ac:dyDescent="0.25">
      <c r="D915" s="32" t="s">
        <v>406</v>
      </c>
      <c r="K915" s="31">
        <f>SUM(J914:J914)</f>
        <v>375</v>
      </c>
    </row>
    <row r="917" spans="1:27" x14ac:dyDescent="0.25">
      <c r="D917" s="32" t="s">
        <v>119</v>
      </c>
      <c r="H917">
        <v>1.5</v>
      </c>
      <c r="I917" t="s">
        <v>120</v>
      </c>
      <c r="J917">
        <f>ROUND(H917/100*K912,5)</f>
        <v>1.7802</v>
      </c>
    </row>
    <row r="918" spans="1:27" x14ac:dyDescent="0.25">
      <c r="D918" s="32" t="s">
        <v>118</v>
      </c>
      <c r="K918" s="33">
        <f>SUM(J908:J917)</f>
        <v>495.46019999999999</v>
      </c>
    </row>
    <row r="919" spans="1:27" x14ac:dyDescent="0.25">
      <c r="D919" s="32" t="s">
        <v>202</v>
      </c>
      <c r="H919">
        <v>3</v>
      </c>
      <c r="I919" t="s">
        <v>120</v>
      </c>
      <c r="K919" s="31">
        <f>ROUND(H919/100*K918,5)</f>
        <v>14.863810000000001</v>
      </c>
    </row>
    <row r="920" spans="1:27" x14ac:dyDescent="0.25">
      <c r="D920" s="32" t="s">
        <v>121</v>
      </c>
      <c r="K920" s="33">
        <f>SUM(K918:K919)</f>
        <v>510.32400999999999</v>
      </c>
    </row>
    <row r="922" spans="1:27" ht="45" customHeight="1" x14ac:dyDescent="0.25">
      <c r="A922" s="25" t="s">
        <v>517</v>
      </c>
      <c r="B922" s="25" t="s">
        <v>52</v>
      </c>
      <c r="C922" s="26" t="s">
        <v>14</v>
      </c>
      <c r="D922" s="6" t="s">
        <v>53</v>
      </c>
      <c r="E922" s="5"/>
      <c r="F922" s="5"/>
      <c r="G922" s="26"/>
      <c r="H922" s="28" t="s">
        <v>98</v>
      </c>
      <c r="I922" s="4">
        <v>1</v>
      </c>
      <c r="J922" s="5"/>
      <c r="K922" s="29">
        <f>ROUND(K934,2)</f>
        <v>10.97</v>
      </c>
      <c r="L922" s="27" t="s">
        <v>518</v>
      </c>
      <c r="M922" s="26"/>
      <c r="N922" s="26"/>
      <c r="O922" s="26"/>
      <c r="P922" s="26"/>
      <c r="Q922" s="26"/>
      <c r="R922" s="26"/>
      <c r="S922" s="26"/>
      <c r="T922" s="26"/>
      <c r="U922" s="26"/>
      <c r="V922" s="26"/>
      <c r="W922" s="26"/>
      <c r="X922" s="26"/>
      <c r="Y922" s="26"/>
      <c r="Z922" s="26"/>
      <c r="AA922" s="26"/>
    </row>
    <row r="923" spans="1:27" x14ac:dyDescent="0.25">
      <c r="B923" s="21" t="s">
        <v>100</v>
      </c>
    </row>
    <row r="924" spans="1:27" x14ac:dyDescent="0.25">
      <c r="B924" t="s">
        <v>343</v>
      </c>
      <c r="C924" t="s">
        <v>87</v>
      </c>
      <c r="D924" t="s">
        <v>136</v>
      </c>
      <c r="E924" s="30">
        <v>0.13300000000000001</v>
      </c>
      <c r="F924" t="s">
        <v>103</v>
      </c>
      <c r="G924" t="s">
        <v>104</v>
      </c>
      <c r="H924" s="31">
        <v>24.61</v>
      </c>
      <c r="I924" t="s">
        <v>105</v>
      </c>
      <c r="J924" s="31">
        <f>ROUND(E924/I922* H924,5)</f>
        <v>3.2731300000000001</v>
      </c>
    </row>
    <row r="925" spans="1:27" x14ac:dyDescent="0.25">
      <c r="B925" t="s">
        <v>341</v>
      </c>
      <c r="C925" t="s">
        <v>87</v>
      </c>
      <c r="D925" t="s">
        <v>342</v>
      </c>
      <c r="E925" s="30">
        <v>0.15</v>
      </c>
      <c r="F925" t="s">
        <v>103</v>
      </c>
      <c r="G925" t="s">
        <v>104</v>
      </c>
      <c r="H925" s="31">
        <v>28.69</v>
      </c>
      <c r="I925" t="s">
        <v>105</v>
      </c>
      <c r="J925" s="31">
        <f>ROUND(E925/I922* H925,5)</f>
        <v>4.3034999999999997</v>
      </c>
    </row>
    <row r="926" spans="1:27" x14ac:dyDescent="0.25">
      <c r="D926" s="32" t="s">
        <v>106</v>
      </c>
      <c r="K926" s="31">
        <f>SUM(J924:J925)</f>
        <v>7.5766299999999998</v>
      </c>
    </row>
    <row r="927" spans="1:27" x14ac:dyDescent="0.25">
      <c r="B927" s="21" t="s">
        <v>111</v>
      </c>
    </row>
    <row r="928" spans="1:27" x14ac:dyDescent="0.25">
      <c r="B928" t="s">
        <v>519</v>
      </c>
      <c r="C928" t="s">
        <v>14</v>
      </c>
      <c r="D928" t="s">
        <v>520</v>
      </c>
      <c r="E928" s="30">
        <v>1</v>
      </c>
      <c r="G928" t="s">
        <v>104</v>
      </c>
      <c r="H928" s="31">
        <v>2.96</v>
      </c>
      <c r="I928" t="s">
        <v>105</v>
      </c>
      <c r="J928" s="31">
        <f>ROUND(E928* H928,5)</f>
        <v>2.96</v>
      </c>
    </row>
    <row r="929" spans="1:27" x14ac:dyDescent="0.25">
      <c r="D929" s="32" t="s">
        <v>117</v>
      </c>
      <c r="K929" s="31">
        <f>SUM(J928:J928)</f>
        <v>2.96</v>
      </c>
    </row>
    <row r="931" spans="1:27" x14ac:dyDescent="0.25">
      <c r="D931" s="32" t="s">
        <v>119</v>
      </c>
      <c r="H931">
        <v>1.5</v>
      </c>
      <c r="I931" t="s">
        <v>120</v>
      </c>
      <c r="J931">
        <f>ROUND(H931/100*K926,5)</f>
        <v>0.11365</v>
      </c>
    </row>
    <row r="932" spans="1:27" x14ac:dyDescent="0.25">
      <c r="D932" s="32" t="s">
        <v>118</v>
      </c>
      <c r="K932" s="33">
        <f>SUM(J923:J931)</f>
        <v>10.650279999999999</v>
      </c>
    </row>
    <row r="933" spans="1:27" x14ac:dyDescent="0.25">
      <c r="D933" s="32" t="s">
        <v>202</v>
      </c>
      <c r="H933">
        <v>3</v>
      </c>
      <c r="I933" t="s">
        <v>120</v>
      </c>
      <c r="K933" s="31">
        <f>ROUND(H933/100*K932,5)</f>
        <v>0.31951000000000002</v>
      </c>
    </row>
    <row r="934" spans="1:27" x14ac:dyDescent="0.25">
      <c r="D934" s="32" t="s">
        <v>121</v>
      </c>
      <c r="K934" s="33">
        <f>SUM(K932:K933)</f>
        <v>10.969789999999998</v>
      </c>
    </row>
    <row r="936" spans="1:27" ht="45" customHeight="1" x14ac:dyDescent="0.25">
      <c r="A936" s="25" t="s">
        <v>521</v>
      </c>
      <c r="B936" s="25" t="s">
        <v>58</v>
      </c>
      <c r="C936" s="26" t="s">
        <v>14</v>
      </c>
      <c r="D936" s="6" t="s">
        <v>59</v>
      </c>
      <c r="E936" s="5"/>
      <c r="F936" s="5"/>
      <c r="G936" s="26"/>
      <c r="H936" s="28" t="s">
        <v>98</v>
      </c>
      <c r="I936" s="4">
        <v>1</v>
      </c>
      <c r="J936" s="5"/>
      <c r="K936" s="29">
        <f>ROUND(K947,2)</f>
        <v>2872.73</v>
      </c>
      <c r="L936" s="27" t="s">
        <v>522</v>
      </c>
      <c r="M936" s="26"/>
      <c r="N936" s="26"/>
      <c r="O936" s="26"/>
      <c r="P936" s="26"/>
      <c r="Q936" s="26"/>
      <c r="R936" s="26"/>
      <c r="S936" s="26"/>
      <c r="T936" s="26"/>
      <c r="U936" s="26"/>
      <c r="V936" s="26"/>
      <c r="W936" s="26"/>
      <c r="X936" s="26"/>
      <c r="Y936" s="26"/>
      <c r="Z936" s="26"/>
      <c r="AA936" s="26"/>
    </row>
    <row r="937" spans="1:27" x14ac:dyDescent="0.25">
      <c r="B937" s="21" t="s">
        <v>100</v>
      </c>
    </row>
    <row r="938" spans="1:27" x14ac:dyDescent="0.25">
      <c r="B938" t="s">
        <v>419</v>
      </c>
      <c r="C938" t="s">
        <v>87</v>
      </c>
      <c r="D938" t="s">
        <v>420</v>
      </c>
      <c r="E938" s="30">
        <v>1.5</v>
      </c>
      <c r="F938" t="s">
        <v>103</v>
      </c>
      <c r="G938" t="s">
        <v>104</v>
      </c>
      <c r="H938" s="31">
        <v>28.69</v>
      </c>
      <c r="I938" t="s">
        <v>105</v>
      </c>
      <c r="J938" s="31">
        <f>ROUND(E938/I936* H938,5)</f>
        <v>43.034999999999997</v>
      </c>
    </row>
    <row r="939" spans="1:27" x14ac:dyDescent="0.25">
      <c r="B939" t="s">
        <v>417</v>
      </c>
      <c r="C939" t="s">
        <v>87</v>
      </c>
      <c r="D939" t="s">
        <v>418</v>
      </c>
      <c r="E939" s="30">
        <v>1.5</v>
      </c>
      <c r="F939" t="s">
        <v>103</v>
      </c>
      <c r="G939" t="s">
        <v>104</v>
      </c>
      <c r="H939" s="31">
        <v>24.65</v>
      </c>
      <c r="I939" t="s">
        <v>105</v>
      </c>
      <c r="J939" s="31">
        <f>ROUND(E939/I936* H939,5)</f>
        <v>36.975000000000001</v>
      </c>
    </row>
    <row r="940" spans="1:27" x14ac:dyDescent="0.25">
      <c r="D940" s="32" t="s">
        <v>106</v>
      </c>
      <c r="K940" s="31">
        <f>SUM(J938:J939)</f>
        <v>80.009999999999991</v>
      </c>
    </row>
    <row r="941" spans="1:27" x14ac:dyDescent="0.25">
      <c r="B941" s="21" t="s">
        <v>111</v>
      </c>
    </row>
    <row r="942" spans="1:27" x14ac:dyDescent="0.25">
      <c r="B942" t="s">
        <v>383</v>
      </c>
      <c r="C942" t="s">
        <v>14</v>
      </c>
      <c r="D942" t="s">
        <v>384</v>
      </c>
      <c r="E942" s="30">
        <v>1</v>
      </c>
      <c r="G942" t="s">
        <v>104</v>
      </c>
      <c r="H942" s="31">
        <v>42.05</v>
      </c>
      <c r="I942" t="s">
        <v>105</v>
      </c>
      <c r="J942" s="31">
        <f>ROUND(E942* H942,5)</f>
        <v>42.05</v>
      </c>
    </row>
    <row r="943" spans="1:27" x14ac:dyDescent="0.25">
      <c r="B943" t="s">
        <v>523</v>
      </c>
      <c r="C943" t="s">
        <v>14</v>
      </c>
      <c r="D943" t="s">
        <v>524</v>
      </c>
      <c r="E943" s="30">
        <v>1</v>
      </c>
      <c r="G943" t="s">
        <v>104</v>
      </c>
      <c r="H943" s="31">
        <v>2667</v>
      </c>
      <c r="I943" t="s">
        <v>105</v>
      </c>
      <c r="J943" s="31">
        <f>ROUND(E943* H943,5)</f>
        <v>2667</v>
      </c>
    </row>
    <row r="944" spans="1:27" x14ac:dyDescent="0.25">
      <c r="D944" s="32" t="s">
        <v>117</v>
      </c>
      <c r="K944" s="31">
        <f>SUM(J942:J943)</f>
        <v>2709.05</v>
      </c>
    </row>
    <row r="945" spans="1:27" x14ac:dyDescent="0.25">
      <c r="D945" s="32" t="s">
        <v>118</v>
      </c>
      <c r="K945" s="33">
        <f>SUM(J937:J944)</f>
        <v>2789.06</v>
      </c>
    </row>
    <row r="946" spans="1:27" x14ac:dyDescent="0.25">
      <c r="D946" s="32" t="s">
        <v>202</v>
      </c>
      <c r="H946">
        <v>3</v>
      </c>
      <c r="I946" t="s">
        <v>120</v>
      </c>
      <c r="K946" s="31">
        <f>ROUND(H946/100*K945,5)</f>
        <v>83.671800000000005</v>
      </c>
    </row>
    <row r="947" spans="1:27" x14ac:dyDescent="0.25">
      <c r="D947" s="32" t="s">
        <v>121</v>
      </c>
      <c r="K947" s="33">
        <f>SUM(K945:K946)</f>
        <v>2872.7318</v>
      </c>
    </row>
    <row r="949" spans="1:27" ht="45" customHeight="1" x14ac:dyDescent="0.25">
      <c r="A949" s="25" t="s">
        <v>525</v>
      </c>
      <c r="B949" s="25" t="s">
        <v>28</v>
      </c>
      <c r="C949" s="26" t="s">
        <v>14</v>
      </c>
      <c r="D949" s="6" t="s">
        <v>29</v>
      </c>
      <c r="E949" s="5"/>
      <c r="F949" s="5"/>
      <c r="G949" s="26"/>
      <c r="H949" s="28" t="s">
        <v>98</v>
      </c>
      <c r="I949" s="4">
        <v>1</v>
      </c>
      <c r="J949" s="5"/>
      <c r="K949" s="29">
        <f>ROUND(K966,2)</f>
        <v>246.96</v>
      </c>
      <c r="L949" s="27" t="s">
        <v>526</v>
      </c>
      <c r="M949" s="26"/>
      <c r="N949" s="26"/>
      <c r="O949" s="26"/>
      <c r="P949" s="26"/>
      <c r="Q949" s="26"/>
      <c r="R949" s="26"/>
      <c r="S949" s="26"/>
      <c r="T949" s="26"/>
      <c r="U949" s="26"/>
      <c r="V949" s="26"/>
      <c r="W949" s="26"/>
      <c r="X949" s="26"/>
      <c r="Y949" s="26"/>
      <c r="Z949" s="26"/>
      <c r="AA949" s="26"/>
    </row>
    <row r="950" spans="1:27" x14ac:dyDescent="0.25">
      <c r="B950" s="21" t="s">
        <v>100</v>
      </c>
    </row>
    <row r="951" spans="1:27" x14ac:dyDescent="0.25">
      <c r="B951" t="s">
        <v>343</v>
      </c>
      <c r="C951" t="s">
        <v>87</v>
      </c>
      <c r="D951" t="s">
        <v>136</v>
      </c>
      <c r="E951" s="30">
        <v>0.316</v>
      </c>
      <c r="F951" t="s">
        <v>103</v>
      </c>
      <c r="G951" t="s">
        <v>104</v>
      </c>
      <c r="H951" s="31">
        <v>24.61</v>
      </c>
      <c r="I951" t="s">
        <v>105</v>
      </c>
      <c r="J951" s="31">
        <f>ROUND(E951/I949* H951,5)</f>
        <v>7.7767600000000003</v>
      </c>
    </row>
    <row r="952" spans="1:27" x14ac:dyDescent="0.25">
      <c r="B952" t="s">
        <v>252</v>
      </c>
      <c r="C952" t="s">
        <v>87</v>
      </c>
      <c r="D952" t="s">
        <v>197</v>
      </c>
      <c r="E952" s="30">
        <v>0.25</v>
      </c>
      <c r="F952" t="s">
        <v>103</v>
      </c>
      <c r="G952" t="s">
        <v>104</v>
      </c>
      <c r="H952" s="31">
        <v>23.17</v>
      </c>
      <c r="I952" t="s">
        <v>105</v>
      </c>
      <c r="J952" s="31">
        <f>ROUND(E952/I949* H952,5)</f>
        <v>5.7925000000000004</v>
      </c>
    </row>
    <row r="953" spans="1:27" x14ac:dyDescent="0.25">
      <c r="B953" t="s">
        <v>341</v>
      </c>
      <c r="C953" t="s">
        <v>87</v>
      </c>
      <c r="D953" t="s">
        <v>342</v>
      </c>
      <c r="E953" s="30">
        <v>0.316</v>
      </c>
      <c r="F953" t="s">
        <v>103</v>
      </c>
      <c r="G953" t="s">
        <v>104</v>
      </c>
      <c r="H953" s="31">
        <v>28.69</v>
      </c>
      <c r="I953" t="s">
        <v>105</v>
      </c>
      <c r="J953" s="31">
        <f>ROUND(E953/I949* H953,5)</f>
        <v>9.0660399999999992</v>
      </c>
    </row>
    <row r="954" spans="1:27" x14ac:dyDescent="0.25">
      <c r="D954" s="32" t="s">
        <v>106</v>
      </c>
      <c r="K954" s="31">
        <f>SUM(J951:J953)</f>
        <v>22.635300000000001</v>
      </c>
    </row>
    <row r="955" spans="1:27" x14ac:dyDescent="0.25">
      <c r="B955" s="21" t="s">
        <v>107</v>
      </c>
    </row>
    <row r="956" spans="1:27" x14ac:dyDescent="0.25">
      <c r="B956" t="s">
        <v>381</v>
      </c>
      <c r="C956" t="s">
        <v>87</v>
      </c>
      <c r="D956" t="s">
        <v>382</v>
      </c>
      <c r="E956" s="30">
        <v>0.316</v>
      </c>
      <c r="F956" t="s">
        <v>103</v>
      </c>
      <c r="G956" t="s">
        <v>104</v>
      </c>
      <c r="H956" s="31">
        <v>39.85</v>
      </c>
      <c r="I956" t="s">
        <v>105</v>
      </c>
      <c r="J956" s="31">
        <f>ROUND(E956/I949* H956,5)</f>
        <v>12.592599999999999</v>
      </c>
    </row>
    <row r="957" spans="1:27" x14ac:dyDescent="0.25">
      <c r="D957" s="32" t="s">
        <v>110</v>
      </c>
      <c r="K957" s="31">
        <f>SUM(J956:J956)</f>
        <v>12.592599999999999</v>
      </c>
    </row>
    <row r="958" spans="1:27" x14ac:dyDescent="0.25">
      <c r="B958" s="21" t="s">
        <v>111</v>
      </c>
    </row>
    <row r="959" spans="1:27" x14ac:dyDescent="0.25">
      <c r="B959" t="s">
        <v>527</v>
      </c>
      <c r="C959" t="s">
        <v>14</v>
      </c>
      <c r="D959" t="s">
        <v>528</v>
      </c>
      <c r="E959" s="30">
        <v>1</v>
      </c>
      <c r="G959" t="s">
        <v>104</v>
      </c>
      <c r="H959" s="31">
        <v>40.049999999999997</v>
      </c>
      <c r="I959" t="s">
        <v>105</v>
      </c>
      <c r="J959" s="31">
        <f>ROUND(E959* H959,5)</f>
        <v>40.049999999999997</v>
      </c>
    </row>
    <row r="960" spans="1:27" x14ac:dyDescent="0.25">
      <c r="B960" t="s">
        <v>529</v>
      </c>
      <c r="C960" t="s">
        <v>14</v>
      </c>
      <c r="D960" t="s">
        <v>530</v>
      </c>
      <c r="E960" s="30">
        <v>1</v>
      </c>
      <c r="G960" t="s">
        <v>104</v>
      </c>
      <c r="H960" s="31">
        <v>164.15</v>
      </c>
      <c r="I960" t="s">
        <v>105</v>
      </c>
      <c r="J960" s="31">
        <f>ROUND(E960* H960,5)</f>
        <v>164.15</v>
      </c>
    </row>
    <row r="961" spans="1:27" x14ac:dyDescent="0.25">
      <c r="D961" s="32" t="s">
        <v>117</v>
      </c>
      <c r="K961" s="31">
        <f>SUM(J959:J960)</f>
        <v>204.2</v>
      </c>
    </row>
    <row r="963" spans="1:27" x14ac:dyDescent="0.25">
      <c r="D963" s="32" t="s">
        <v>119</v>
      </c>
      <c r="H963">
        <v>1.5</v>
      </c>
      <c r="I963" t="s">
        <v>120</v>
      </c>
      <c r="J963">
        <f>ROUND(H963/100*K954,5)</f>
        <v>0.33953</v>
      </c>
    </row>
    <row r="964" spans="1:27" x14ac:dyDescent="0.25">
      <c r="D964" s="32" t="s">
        <v>118</v>
      </c>
      <c r="K964" s="33">
        <f>SUM(J950:J963)</f>
        <v>239.76742999999999</v>
      </c>
    </row>
    <row r="965" spans="1:27" x14ac:dyDescent="0.25">
      <c r="D965" s="32" t="s">
        <v>202</v>
      </c>
      <c r="H965">
        <v>3</v>
      </c>
      <c r="I965" t="s">
        <v>120</v>
      </c>
      <c r="K965" s="31">
        <f>ROUND(H965/100*K964,5)</f>
        <v>7.1930199999999997</v>
      </c>
    </row>
    <row r="966" spans="1:27" x14ac:dyDescent="0.25">
      <c r="D966" s="32" t="s">
        <v>121</v>
      </c>
      <c r="K966" s="33">
        <f>SUM(K964:K965)</f>
        <v>246.96044999999998</v>
      </c>
    </row>
    <row r="968" spans="1:27" ht="45" customHeight="1" x14ac:dyDescent="0.25">
      <c r="A968" s="25" t="s">
        <v>531</v>
      </c>
      <c r="B968" s="25" t="s">
        <v>60</v>
      </c>
      <c r="C968" s="26" t="s">
        <v>14</v>
      </c>
      <c r="D968" s="6" t="s">
        <v>61</v>
      </c>
      <c r="E968" s="5"/>
      <c r="F968" s="5"/>
      <c r="G968" s="26"/>
      <c r="H968" s="28" t="s">
        <v>98</v>
      </c>
      <c r="I968" s="4">
        <v>1</v>
      </c>
      <c r="J968" s="5"/>
      <c r="K968" s="29">
        <f>ROUND(K983,2)</f>
        <v>2264.73</v>
      </c>
      <c r="L968" s="27" t="s">
        <v>61</v>
      </c>
      <c r="M968" s="26"/>
      <c r="N968" s="26"/>
      <c r="O968" s="26"/>
      <c r="P968" s="26"/>
      <c r="Q968" s="26"/>
      <c r="R968" s="26"/>
      <c r="S968" s="26"/>
      <c r="T968" s="26"/>
      <c r="U968" s="26"/>
      <c r="V968" s="26"/>
      <c r="W968" s="26"/>
      <c r="X968" s="26"/>
      <c r="Y968" s="26"/>
      <c r="Z968" s="26"/>
      <c r="AA968" s="26"/>
    </row>
    <row r="969" spans="1:27" x14ac:dyDescent="0.25">
      <c r="B969" s="21" t="s">
        <v>100</v>
      </c>
    </row>
    <row r="970" spans="1:27" x14ac:dyDescent="0.25">
      <c r="B970" t="s">
        <v>341</v>
      </c>
      <c r="C970" t="s">
        <v>87</v>
      </c>
      <c r="D970" t="s">
        <v>342</v>
      </c>
      <c r="E970" s="30">
        <v>0.27200000000000002</v>
      </c>
      <c r="F970" t="s">
        <v>103</v>
      </c>
      <c r="G970" t="s">
        <v>104</v>
      </c>
      <c r="H970" s="31">
        <v>28.69</v>
      </c>
      <c r="I970" t="s">
        <v>105</v>
      </c>
      <c r="J970" s="31">
        <f>ROUND(E970/I968* H970,5)</f>
        <v>7.8036799999999999</v>
      </c>
    </row>
    <row r="971" spans="1:27" x14ac:dyDescent="0.25">
      <c r="B971" t="s">
        <v>343</v>
      </c>
      <c r="C971" t="s">
        <v>87</v>
      </c>
      <c r="D971" t="s">
        <v>136</v>
      </c>
      <c r="E971" s="30">
        <v>0.27200000000000002</v>
      </c>
      <c r="F971" t="s">
        <v>103</v>
      </c>
      <c r="G971" t="s">
        <v>104</v>
      </c>
      <c r="H971" s="31">
        <v>24.61</v>
      </c>
      <c r="I971" t="s">
        <v>105</v>
      </c>
      <c r="J971" s="31">
        <f>ROUND(E971/I968* H971,5)</f>
        <v>6.6939200000000003</v>
      </c>
    </row>
    <row r="972" spans="1:27" x14ac:dyDescent="0.25">
      <c r="D972" s="32" t="s">
        <v>106</v>
      </c>
      <c r="K972" s="31">
        <f>SUM(J970:J971)</f>
        <v>14.4976</v>
      </c>
    </row>
    <row r="973" spans="1:27" x14ac:dyDescent="0.25">
      <c r="B973" s="21" t="s">
        <v>111</v>
      </c>
    </row>
    <row r="974" spans="1:27" x14ac:dyDescent="0.25">
      <c r="B974" t="s">
        <v>383</v>
      </c>
      <c r="C974" t="s">
        <v>14</v>
      </c>
      <c r="D974" t="s">
        <v>384</v>
      </c>
      <c r="E974" s="30">
        <v>1</v>
      </c>
      <c r="G974" t="s">
        <v>104</v>
      </c>
      <c r="H974" s="31">
        <v>42.05</v>
      </c>
      <c r="I974" t="s">
        <v>105</v>
      </c>
      <c r="J974" s="31">
        <f>ROUND(E974* H974,5)</f>
        <v>42.05</v>
      </c>
    </row>
    <row r="975" spans="1:27" x14ac:dyDescent="0.25">
      <c r="D975" s="32" t="s">
        <v>117</v>
      </c>
      <c r="K975" s="31">
        <f>SUM(J974:J974)</f>
        <v>42.05</v>
      </c>
    </row>
    <row r="976" spans="1:27" x14ac:dyDescent="0.25">
      <c r="B976" s="21" t="s">
        <v>404</v>
      </c>
    </row>
    <row r="977" spans="1:27" x14ac:dyDescent="0.25">
      <c r="B977" t="s">
        <v>532</v>
      </c>
      <c r="C977" t="s">
        <v>14</v>
      </c>
      <c r="D977" t="s">
        <v>61</v>
      </c>
      <c r="E977" s="30">
        <v>1</v>
      </c>
      <c r="G977" t="s">
        <v>104</v>
      </c>
      <c r="H977" s="31">
        <v>2142</v>
      </c>
      <c r="I977" t="s">
        <v>105</v>
      </c>
      <c r="J977" s="31">
        <f>ROUND(E977* H977,5)</f>
        <v>2142</v>
      </c>
    </row>
    <row r="978" spans="1:27" x14ac:dyDescent="0.25">
      <c r="D978" s="32" t="s">
        <v>406</v>
      </c>
      <c r="K978" s="31">
        <f>SUM(J977:J977)</f>
        <v>2142</v>
      </c>
    </row>
    <row r="980" spans="1:27" x14ac:dyDescent="0.25">
      <c r="D980" s="32" t="s">
        <v>119</v>
      </c>
      <c r="H980">
        <v>1.5</v>
      </c>
      <c r="I980" t="s">
        <v>120</v>
      </c>
      <c r="J980">
        <f>ROUND(H980/100*K972,5)</f>
        <v>0.21745999999999999</v>
      </c>
    </row>
    <row r="981" spans="1:27" x14ac:dyDescent="0.25">
      <c r="D981" s="32" t="s">
        <v>118</v>
      </c>
      <c r="K981" s="33">
        <f>SUM(J969:J980)</f>
        <v>2198.7650599999997</v>
      </c>
    </row>
    <row r="982" spans="1:27" x14ac:dyDescent="0.25">
      <c r="D982" s="32" t="s">
        <v>202</v>
      </c>
      <c r="H982">
        <v>3</v>
      </c>
      <c r="I982" t="s">
        <v>120</v>
      </c>
      <c r="K982" s="31">
        <f>ROUND(H982/100*K981,5)</f>
        <v>65.962950000000006</v>
      </c>
    </row>
    <row r="983" spans="1:27" x14ac:dyDescent="0.25">
      <c r="D983" s="32" t="s">
        <v>121</v>
      </c>
      <c r="K983" s="33">
        <f>SUM(K981:K982)</f>
        <v>2264.7280099999998</v>
      </c>
    </row>
    <row r="985" spans="1:27" ht="45" customHeight="1" x14ac:dyDescent="0.25">
      <c r="A985" s="25" t="s">
        <v>533</v>
      </c>
      <c r="B985" s="25" t="s">
        <v>38</v>
      </c>
      <c r="C985" s="26" t="s">
        <v>14</v>
      </c>
      <c r="D985" s="6" t="s">
        <v>39</v>
      </c>
      <c r="E985" s="5"/>
      <c r="F985" s="5"/>
      <c r="G985" s="26"/>
      <c r="H985" s="28" t="s">
        <v>98</v>
      </c>
      <c r="I985" s="4">
        <v>1</v>
      </c>
      <c r="J985" s="5"/>
      <c r="K985" s="29">
        <f>ROUND(K996,2)</f>
        <v>743.95</v>
      </c>
      <c r="L985" s="27" t="s">
        <v>39</v>
      </c>
      <c r="M985" s="26"/>
      <c r="N985" s="26"/>
      <c r="O985" s="26"/>
      <c r="P985" s="26"/>
      <c r="Q985" s="26"/>
      <c r="R985" s="26"/>
      <c r="S985" s="26"/>
      <c r="T985" s="26"/>
      <c r="U985" s="26"/>
      <c r="V985" s="26"/>
      <c r="W985" s="26"/>
      <c r="X985" s="26"/>
      <c r="Y985" s="26"/>
      <c r="Z985" s="26"/>
      <c r="AA985" s="26"/>
    </row>
    <row r="986" spans="1:27" x14ac:dyDescent="0.25">
      <c r="B986" s="21" t="s">
        <v>100</v>
      </c>
    </row>
    <row r="987" spans="1:27" x14ac:dyDescent="0.25">
      <c r="B987" t="s">
        <v>419</v>
      </c>
      <c r="C987" t="s">
        <v>87</v>
      </c>
      <c r="D987" t="s">
        <v>420</v>
      </c>
      <c r="E987" s="30">
        <v>0.25</v>
      </c>
      <c r="F987" t="s">
        <v>103</v>
      </c>
      <c r="G987" t="s">
        <v>104</v>
      </c>
      <c r="H987" s="31">
        <v>28.69</v>
      </c>
      <c r="I987" t="s">
        <v>105</v>
      </c>
      <c r="J987" s="31">
        <f>ROUND(E987/I985* H987,5)</f>
        <v>7.1725000000000003</v>
      </c>
    </row>
    <row r="988" spans="1:27" x14ac:dyDescent="0.25">
      <c r="D988" s="32" t="s">
        <v>106</v>
      </c>
      <c r="K988" s="31">
        <f>SUM(J987:J987)</f>
        <v>7.1725000000000003</v>
      </c>
    </row>
    <row r="989" spans="1:27" x14ac:dyDescent="0.25">
      <c r="B989" s="21" t="s">
        <v>111</v>
      </c>
    </row>
    <row r="990" spans="1:27" x14ac:dyDescent="0.25">
      <c r="B990" t="s">
        <v>162</v>
      </c>
      <c r="C990" t="s">
        <v>14</v>
      </c>
      <c r="D990" t="s">
        <v>163</v>
      </c>
      <c r="E990" s="30">
        <v>1</v>
      </c>
      <c r="G990" t="s">
        <v>104</v>
      </c>
      <c r="H990" s="31">
        <v>715</v>
      </c>
      <c r="I990" t="s">
        <v>105</v>
      </c>
      <c r="J990" s="31">
        <f>ROUND(E990* H990,5)</f>
        <v>715</v>
      </c>
    </row>
    <row r="991" spans="1:27" x14ac:dyDescent="0.25">
      <c r="D991" s="32" t="s">
        <v>117</v>
      </c>
      <c r="K991" s="31">
        <f>SUM(J990:J990)</f>
        <v>715</v>
      </c>
    </row>
    <row r="993" spans="1:27" x14ac:dyDescent="0.25">
      <c r="D993" s="32" t="s">
        <v>119</v>
      </c>
      <c r="H993">
        <v>1.5</v>
      </c>
      <c r="I993" t="s">
        <v>120</v>
      </c>
      <c r="J993">
        <f>ROUND(H993/100*K988,5)</f>
        <v>0.10759000000000001</v>
      </c>
    </row>
    <row r="994" spans="1:27" x14ac:dyDescent="0.25">
      <c r="D994" s="32" t="s">
        <v>118</v>
      </c>
      <c r="K994" s="33">
        <f>SUM(J986:J993)</f>
        <v>722.28008999999997</v>
      </c>
    </row>
    <row r="995" spans="1:27" x14ac:dyDescent="0.25">
      <c r="D995" s="32" t="s">
        <v>202</v>
      </c>
      <c r="H995">
        <v>3</v>
      </c>
      <c r="I995" t="s">
        <v>120</v>
      </c>
      <c r="K995" s="31">
        <f>ROUND(H995/100*K994,5)</f>
        <v>21.668399999999998</v>
      </c>
    </row>
    <row r="996" spans="1:27" x14ac:dyDescent="0.25">
      <c r="D996" s="32" t="s">
        <v>121</v>
      </c>
      <c r="K996" s="33">
        <f>SUM(K994:K995)</f>
        <v>743.94848999999999</v>
      </c>
    </row>
    <row r="998" spans="1:27" ht="45" customHeight="1" x14ac:dyDescent="0.25">
      <c r="A998" s="25" t="s">
        <v>534</v>
      </c>
      <c r="B998" s="25" t="s">
        <v>48</v>
      </c>
      <c r="C998" s="26" t="s">
        <v>14</v>
      </c>
      <c r="D998" s="6" t="s">
        <v>49</v>
      </c>
      <c r="E998" s="5"/>
      <c r="F998" s="5"/>
      <c r="G998" s="26"/>
      <c r="H998" s="28" t="s">
        <v>98</v>
      </c>
      <c r="I998" s="4">
        <v>1</v>
      </c>
      <c r="J998" s="5"/>
      <c r="K998" s="29">
        <f>ROUND(K1011,2)</f>
        <v>8480.26</v>
      </c>
      <c r="L998" s="27" t="s">
        <v>535</v>
      </c>
      <c r="M998" s="26"/>
      <c r="N998" s="26"/>
      <c r="O998" s="26"/>
      <c r="P998" s="26"/>
      <c r="Q998" s="26"/>
      <c r="R998" s="26"/>
      <c r="S998" s="26"/>
      <c r="T998" s="26"/>
      <c r="U998" s="26"/>
      <c r="V998" s="26"/>
      <c r="W998" s="26"/>
      <c r="X998" s="26"/>
      <c r="Y998" s="26"/>
      <c r="Z998" s="26"/>
      <c r="AA998" s="26"/>
    </row>
    <row r="999" spans="1:27" x14ac:dyDescent="0.25">
      <c r="B999" s="21" t="s">
        <v>100</v>
      </c>
    </row>
    <row r="1000" spans="1:27" x14ac:dyDescent="0.25">
      <c r="B1000" t="s">
        <v>417</v>
      </c>
      <c r="C1000" t="s">
        <v>87</v>
      </c>
      <c r="D1000" t="s">
        <v>418</v>
      </c>
      <c r="E1000" s="30">
        <v>1</v>
      </c>
      <c r="F1000" t="s">
        <v>103</v>
      </c>
      <c r="G1000" t="s">
        <v>104</v>
      </c>
      <c r="H1000" s="31">
        <v>24.65</v>
      </c>
      <c r="I1000" t="s">
        <v>105</v>
      </c>
      <c r="J1000" s="31">
        <f>ROUND(E1000/I998* H1000,5)</f>
        <v>24.65</v>
      </c>
    </row>
    <row r="1001" spans="1:27" x14ac:dyDescent="0.25">
      <c r="B1001" t="s">
        <v>419</v>
      </c>
      <c r="C1001" t="s">
        <v>87</v>
      </c>
      <c r="D1001" t="s">
        <v>420</v>
      </c>
      <c r="E1001" s="30">
        <v>1</v>
      </c>
      <c r="F1001" t="s">
        <v>103</v>
      </c>
      <c r="G1001" t="s">
        <v>104</v>
      </c>
      <c r="H1001" s="31">
        <v>28.69</v>
      </c>
      <c r="I1001" t="s">
        <v>105</v>
      </c>
      <c r="J1001" s="31">
        <f>ROUND(E1001/I998* H1001,5)</f>
        <v>28.69</v>
      </c>
    </row>
    <row r="1002" spans="1:27" x14ac:dyDescent="0.25">
      <c r="B1002" t="s">
        <v>341</v>
      </c>
      <c r="C1002" t="s">
        <v>87</v>
      </c>
      <c r="D1002" t="s">
        <v>342</v>
      </c>
      <c r="E1002" s="30">
        <v>1</v>
      </c>
      <c r="F1002" t="s">
        <v>103</v>
      </c>
      <c r="G1002" t="s">
        <v>104</v>
      </c>
      <c r="H1002" s="31">
        <v>28.69</v>
      </c>
      <c r="I1002" t="s">
        <v>105</v>
      </c>
      <c r="J1002" s="31">
        <f>ROUND(E1002/I998* H1002,5)</f>
        <v>28.69</v>
      </c>
    </row>
    <row r="1003" spans="1:27" x14ac:dyDescent="0.25">
      <c r="D1003" s="32" t="s">
        <v>106</v>
      </c>
      <c r="K1003" s="31">
        <f>SUM(J1000:J1002)</f>
        <v>82.03</v>
      </c>
    </row>
    <row r="1004" spans="1:27" x14ac:dyDescent="0.25">
      <c r="B1004" s="21" t="s">
        <v>111</v>
      </c>
    </row>
    <row r="1005" spans="1:27" x14ac:dyDescent="0.25">
      <c r="B1005" t="s">
        <v>536</v>
      </c>
      <c r="C1005" t="s">
        <v>14</v>
      </c>
      <c r="D1005" t="s">
        <v>537</v>
      </c>
      <c r="E1005" s="30">
        <v>1</v>
      </c>
      <c r="G1005" t="s">
        <v>104</v>
      </c>
      <c r="H1005" s="31">
        <v>8150</v>
      </c>
      <c r="I1005" t="s">
        <v>105</v>
      </c>
      <c r="J1005" s="31">
        <f>ROUND(E1005* H1005,5)</f>
        <v>8150</v>
      </c>
    </row>
    <row r="1006" spans="1:27" x14ac:dyDescent="0.25">
      <c r="D1006" s="32" t="s">
        <v>117</v>
      </c>
      <c r="K1006" s="31">
        <f>SUM(J1005:J1005)</f>
        <v>8150</v>
      </c>
    </row>
    <row r="1008" spans="1:27" x14ac:dyDescent="0.25">
      <c r="D1008" s="32" t="s">
        <v>119</v>
      </c>
      <c r="H1008">
        <v>1.5</v>
      </c>
      <c r="I1008" t="s">
        <v>120</v>
      </c>
      <c r="J1008">
        <f>ROUND(H1008/100*K1003,5)</f>
        <v>1.23045</v>
      </c>
    </row>
    <row r="1009" spans="1:27" x14ac:dyDescent="0.25">
      <c r="D1009" s="32" t="s">
        <v>118</v>
      </c>
      <c r="K1009" s="33">
        <f>SUM(J999:J1008)</f>
        <v>8233.2604499999998</v>
      </c>
    </row>
    <row r="1010" spans="1:27" x14ac:dyDescent="0.25">
      <c r="D1010" s="32" t="s">
        <v>202</v>
      </c>
      <c r="H1010">
        <v>3</v>
      </c>
      <c r="I1010" t="s">
        <v>120</v>
      </c>
      <c r="K1010" s="31">
        <f>ROUND(H1010/100*K1009,5)</f>
        <v>246.99780999999999</v>
      </c>
    </row>
    <row r="1011" spans="1:27" x14ac:dyDescent="0.25">
      <c r="D1011" s="32" t="s">
        <v>121</v>
      </c>
      <c r="K1011" s="33">
        <f>SUM(K1009:K1010)</f>
        <v>8480.2582600000005</v>
      </c>
    </row>
    <row r="1013" spans="1:27" ht="45" customHeight="1" x14ac:dyDescent="0.25">
      <c r="A1013" s="25" t="s">
        <v>538</v>
      </c>
      <c r="B1013" s="25" t="s">
        <v>46</v>
      </c>
      <c r="C1013" s="26" t="s">
        <v>14</v>
      </c>
      <c r="D1013" s="6" t="s">
        <v>47</v>
      </c>
      <c r="E1013" s="5"/>
      <c r="F1013" s="5"/>
      <c r="G1013" s="26"/>
      <c r="H1013" s="28" t="s">
        <v>98</v>
      </c>
      <c r="I1013" s="4">
        <v>1</v>
      </c>
      <c r="J1013" s="5"/>
      <c r="K1013" s="29">
        <f>ROUND(K1026,2)</f>
        <v>5225.46</v>
      </c>
      <c r="L1013" s="27" t="s">
        <v>539</v>
      </c>
      <c r="M1013" s="26"/>
      <c r="N1013" s="26"/>
      <c r="O1013" s="26"/>
      <c r="P1013" s="26"/>
      <c r="Q1013" s="26"/>
      <c r="R1013" s="26"/>
      <c r="S1013" s="26"/>
      <c r="T1013" s="26"/>
      <c r="U1013" s="26"/>
      <c r="V1013" s="26"/>
      <c r="W1013" s="26"/>
      <c r="X1013" s="26"/>
      <c r="Y1013" s="26"/>
      <c r="Z1013" s="26"/>
      <c r="AA1013" s="26"/>
    </row>
    <row r="1014" spans="1:27" x14ac:dyDescent="0.25">
      <c r="B1014" s="21" t="s">
        <v>100</v>
      </c>
    </row>
    <row r="1015" spans="1:27" x14ac:dyDescent="0.25">
      <c r="B1015" t="s">
        <v>419</v>
      </c>
      <c r="C1015" t="s">
        <v>87</v>
      </c>
      <c r="D1015" t="s">
        <v>420</v>
      </c>
      <c r="E1015" s="30">
        <v>1</v>
      </c>
      <c r="F1015" t="s">
        <v>103</v>
      </c>
      <c r="G1015" t="s">
        <v>104</v>
      </c>
      <c r="H1015" s="31">
        <v>28.69</v>
      </c>
      <c r="I1015" t="s">
        <v>105</v>
      </c>
      <c r="J1015" s="31">
        <f>ROUND(E1015/I1013* H1015,5)</f>
        <v>28.69</v>
      </c>
    </row>
    <row r="1016" spans="1:27" x14ac:dyDescent="0.25">
      <c r="B1016" t="s">
        <v>417</v>
      </c>
      <c r="C1016" t="s">
        <v>87</v>
      </c>
      <c r="D1016" t="s">
        <v>418</v>
      </c>
      <c r="E1016" s="30">
        <v>1</v>
      </c>
      <c r="F1016" t="s">
        <v>103</v>
      </c>
      <c r="G1016" t="s">
        <v>104</v>
      </c>
      <c r="H1016" s="31">
        <v>24.65</v>
      </c>
      <c r="I1016" t="s">
        <v>105</v>
      </c>
      <c r="J1016" s="31">
        <f>ROUND(E1016/I1013* H1016,5)</f>
        <v>24.65</v>
      </c>
    </row>
    <row r="1017" spans="1:27" x14ac:dyDescent="0.25">
      <c r="B1017" t="s">
        <v>341</v>
      </c>
      <c r="C1017" t="s">
        <v>87</v>
      </c>
      <c r="D1017" t="s">
        <v>342</v>
      </c>
      <c r="E1017" s="30">
        <v>1</v>
      </c>
      <c r="F1017" t="s">
        <v>103</v>
      </c>
      <c r="G1017" t="s">
        <v>104</v>
      </c>
      <c r="H1017" s="31">
        <v>28.69</v>
      </c>
      <c r="I1017" t="s">
        <v>105</v>
      </c>
      <c r="J1017" s="31">
        <f>ROUND(E1017/I1013* H1017,5)</f>
        <v>28.69</v>
      </c>
    </row>
    <row r="1018" spans="1:27" x14ac:dyDescent="0.25">
      <c r="D1018" s="32" t="s">
        <v>106</v>
      </c>
      <c r="K1018" s="31">
        <f>SUM(J1015:J1017)</f>
        <v>82.03</v>
      </c>
    </row>
    <row r="1019" spans="1:27" x14ac:dyDescent="0.25">
      <c r="B1019" s="21" t="s">
        <v>111</v>
      </c>
    </row>
    <row r="1020" spans="1:27" x14ac:dyDescent="0.25">
      <c r="B1020" t="s">
        <v>540</v>
      </c>
      <c r="C1020" t="s">
        <v>14</v>
      </c>
      <c r="D1020" t="s">
        <v>541</v>
      </c>
      <c r="E1020" s="30">
        <v>1</v>
      </c>
      <c r="G1020" t="s">
        <v>104</v>
      </c>
      <c r="H1020" s="31">
        <v>4990</v>
      </c>
      <c r="I1020" t="s">
        <v>105</v>
      </c>
      <c r="J1020" s="31">
        <f>ROUND(E1020* H1020,5)</f>
        <v>4990</v>
      </c>
    </row>
    <row r="1021" spans="1:27" x14ac:dyDescent="0.25">
      <c r="D1021" s="32" t="s">
        <v>117</v>
      </c>
      <c r="K1021" s="31">
        <f>SUM(J1020:J1020)</f>
        <v>4990</v>
      </c>
    </row>
    <row r="1023" spans="1:27" x14ac:dyDescent="0.25">
      <c r="D1023" s="32" t="s">
        <v>119</v>
      </c>
      <c r="H1023">
        <v>1.5</v>
      </c>
      <c r="I1023" t="s">
        <v>120</v>
      </c>
      <c r="J1023">
        <f>ROUND(H1023/100*K1018,5)</f>
        <v>1.23045</v>
      </c>
    </row>
    <row r="1024" spans="1:27" x14ac:dyDescent="0.25">
      <c r="D1024" s="32" t="s">
        <v>118</v>
      </c>
      <c r="K1024" s="33">
        <f>SUM(J1014:J1023)</f>
        <v>5073.2604499999998</v>
      </c>
    </row>
    <row r="1025" spans="1:27" x14ac:dyDescent="0.25">
      <c r="D1025" s="32" t="s">
        <v>202</v>
      </c>
      <c r="H1025">
        <v>3</v>
      </c>
      <c r="I1025" t="s">
        <v>120</v>
      </c>
      <c r="K1025" s="31">
        <f>ROUND(H1025/100*K1024,5)</f>
        <v>152.19781</v>
      </c>
    </row>
    <row r="1026" spans="1:27" x14ac:dyDescent="0.25">
      <c r="D1026" s="32" t="s">
        <v>121</v>
      </c>
      <c r="K1026" s="33">
        <f>SUM(K1024:K1025)</f>
        <v>5225.4582599999994</v>
      </c>
    </row>
    <row r="1028" spans="1:27" ht="45" customHeight="1" x14ac:dyDescent="0.25">
      <c r="A1028" s="25" t="s">
        <v>542</v>
      </c>
      <c r="B1028" s="25" t="s">
        <v>50</v>
      </c>
      <c r="C1028" s="26" t="s">
        <v>14</v>
      </c>
      <c r="D1028" s="6" t="s">
        <v>51</v>
      </c>
      <c r="E1028" s="5"/>
      <c r="F1028" s="5"/>
      <c r="G1028" s="26"/>
      <c r="H1028" s="28" t="s">
        <v>98</v>
      </c>
      <c r="I1028" s="4">
        <v>1</v>
      </c>
      <c r="J1028" s="5"/>
      <c r="K1028" s="29">
        <f>ROUND(K1039,2)</f>
        <v>4719.49</v>
      </c>
      <c r="L1028" s="27" t="s">
        <v>543</v>
      </c>
      <c r="M1028" s="26"/>
      <c r="N1028" s="26"/>
      <c r="O1028" s="26"/>
      <c r="P1028" s="26"/>
      <c r="Q1028" s="26"/>
      <c r="R1028" s="26"/>
      <c r="S1028" s="26"/>
      <c r="T1028" s="26"/>
      <c r="U1028" s="26"/>
      <c r="V1028" s="26"/>
      <c r="W1028" s="26"/>
      <c r="X1028" s="26"/>
      <c r="Y1028" s="26"/>
      <c r="Z1028" s="26"/>
      <c r="AA1028" s="26"/>
    </row>
    <row r="1029" spans="1:27" x14ac:dyDescent="0.25">
      <c r="B1029" s="21" t="s">
        <v>100</v>
      </c>
    </row>
    <row r="1030" spans="1:27" x14ac:dyDescent="0.25">
      <c r="B1030" t="s">
        <v>341</v>
      </c>
      <c r="C1030" t="s">
        <v>87</v>
      </c>
      <c r="D1030" t="s">
        <v>342</v>
      </c>
      <c r="E1030" s="30">
        <v>1</v>
      </c>
      <c r="F1030" t="s">
        <v>103</v>
      </c>
      <c r="G1030" t="s">
        <v>104</v>
      </c>
      <c r="H1030" s="31">
        <v>28.69</v>
      </c>
      <c r="I1030" t="s">
        <v>105</v>
      </c>
      <c r="J1030" s="31">
        <f>ROUND(E1030/I1028* H1030,5)</f>
        <v>28.69</v>
      </c>
    </row>
    <row r="1031" spans="1:27" x14ac:dyDescent="0.25">
      <c r="B1031" t="s">
        <v>417</v>
      </c>
      <c r="C1031" t="s">
        <v>87</v>
      </c>
      <c r="D1031" t="s">
        <v>418</v>
      </c>
      <c r="E1031" s="30">
        <v>1</v>
      </c>
      <c r="F1031" t="s">
        <v>103</v>
      </c>
      <c r="G1031" t="s">
        <v>104</v>
      </c>
      <c r="H1031" s="31">
        <v>24.65</v>
      </c>
      <c r="I1031" t="s">
        <v>105</v>
      </c>
      <c r="J1031" s="31">
        <f>ROUND(E1031/I1028* H1031,5)</f>
        <v>24.65</v>
      </c>
    </row>
    <row r="1032" spans="1:27" x14ac:dyDescent="0.25">
      <c r="B1032" t="s">
        <v>419</v>
      </c>
      <c r="C1032" t="s">
        <v>87</v>
      </c>
      <c r="D1032" t="s">
        <v>420</v>
      </c>
      <c r="E1032" s="30">
        <v>1</v>
      </c>
      <c r="F1032" t="s">
        <v>103</v>
      </c>
      <c r="G1032" t="s">
        <v>104</v>
      </c>
      <c r="H1032" s="31">
        <v>28.69</v>
      </c>
      <c r="I1032" t="s">
        <v>105</v>
      </c>
      <c r="J1032" s="31">
        <f>ROUND(E1032/I1028* H1032,5)</f>
        <v>28.69</v>
      </c>
    </row>
    <row r="1033" spans="1:27" x14ac:dyDescent="0.25">
      <c r="D1033" s="32" t="s">
        <v>106</v>
      </c>
      <c r="K1033" s="31">
        <f>SUM(J1030:J1032)</f>
        <v>82.03</v>
      </c>
    </row>
    <row r="1034" spans="1:27" x14ac:dyDescent="0.25">
      <c r="B1034" s="21" t="s">
        <v>111</v>
      </c>
    </row>
    <row r="1035" spans="1:27" x14ac:dyDescent="0.25">
      <c r="B1035" t="s">
        <v>544</v>
      </c>
      <c r="C1035" t="s">
        <v>14</v>
      </c>
      <c r="D1035" t="s">
        <v>545</v>
      </c>
      <c r="E1035" s="30">
        <v>1</v>
      </c>
      <c r="G1035" t="s">
        <v>104</v>
      </c>
      <c r="H1035" s="31">
        <v>4500</v>
      </c>
      <c r="I1035" t="s">
        <v>105</v>
      </c>
      <c r="J1035" s="31">
        <f>ROUND(E1035* H1035,5)</f>
        <v>4500</v>
      </c>
    </row>
    <row r="1036" spans="1:27" x14ac:dyDescent="0.25">
      <c r="D1036" s="32" t="s">
        <v>117</v>
      </c>
      <c r="K1036" s="31">
        <f>SUM(J1035:J1035)</f>
        <v>4500</v>
      </c>
    </row>
    <row r="1037" spans="1:27" x14ac:dyDescent="0.25">
      <c r="D1037" s="32" t="s">
        <v>118</v>
      </c>
      <c r="K1037" s="33">
        <f>SUM(J1029:J1036)</f>
        <v>4582.03</v>
      </c>
    </row>
    <row r="1038" spans="1:27" x14ac:dyDescent="0.25">
      <c r="D1038" s="32" t="s">
        <v>202</v>
      </c>
      <c r="H1038">
        <v>3</v>
      </c>
      <c r="I1038" t="s">
        <v>120</v>
      </c>
      <c r="K1038" s="31">
        <f>ROUND(H1038/100*K1037,5)</f>
        <v>137.46090000000001</v>
      </c>
    </row>
    <row r="1039" spans="1:27" x14ac:dyDescent="0.25">
      <c r="D1039" s="32" t="s">
        <v>121</v>
      </c>
      <c r="K1039" s="33">
        <f>SUM(K1037:K1038)</f>
        <v>4719.4908999999998</v>
      </c>
    </row>
    <row r="1041" spans="1:27" ht="45" customHeight="1" x14ac:dyDescent="0.25">
      <c r="A1041" s="25" t="s">
        <v>546</v>
      </c>
      <c r="B1041" s="25" t="s">
        <v>66</v>
      </c>
      <c r="C1041" s="26" t="s">
        <v>14</v>
      </c>
      <c r="D1041" s="6" t="s">
        <v>67</v>
      </c>
      <c r="E1041" s="5"/>
      <c r="F1041" s="5"/>
      <c r="G1041" s="26"/>
      <c r="H1041" s="28" t="s">
        <v>98</v>
      </c>
      <c r="I1041" s="4">
        <v>1</v>
      </c>
      <c r="J1041" s="5"/>
      <c r="K1041" s="29">
        <f>ROUND(K1058,2)</f>
        <v>12079.14</v>
      </c>
      <c r="L1041" s="27" t="s">
        <v>547</v>
      </c>
      <c r="M1041" s="26"/>
      <c r="N1041" s="26"/>
      <c r="O1041" s="26"/>
      <c r="P1041" s="26"/>
      <c r="Q1041" s="26"/>
      <c r="R1041" s="26"/>
      <c r="S1041" s="26"/>
      <c r="T1041" s="26"/>
      <c r="U1041" s="26"/>
      <c r="V1041" s="26"/>
      <c r="W1041" s="26"/>
      <c r="X1041" s="26"/>
      <c r="Y1041" s="26"/>
      <c r="Z1041" s="26"/>
      <c r="AA1041" s="26"/>
    </row>
    <row r="1042" spans="1:27" x14ac:dyDescent="0.25">
      <c r="B1042" s="21" t="s">
        <v>100</v>
      </c>
    </row>
    <row r="1043" spans="1:27" x14ac:dyDescent="0.25">
      <c r="B1043" t="s">
        <v>419</v>
      </c>
      <c r="C1043" t="s">
        <v>87</v>
      </c>
      <c r="D1043" t="s">
        <v>420</v>
      </c>
      <c r="E1043" s="30">
        <v>4</v>
      </c>
      <c r="F1043" t="s">
        <v>103</v>
      </c>
      <c r="G1043" t="s">
        <v>104</v>
      </c>
      <c r="H1043" s="31">
        <v>28.69</v>
      </c>
      <c r="I1043" t="s">
        <v>105</v>
      </c>
      <c r="J1043" s="31">
        <f>ROUND(E1043/I1041* H1043,5)</f>
        <v>114.76</v>
      </c>
    </row>
    <row r="1044" spans="1:27" x14ac:dyDescent="0.25">
      <c r="B1044" t="s">
        <v>417</v>
      </c>
      <c r="C1044" t="s">
        <v>87</v>
      </c>
      <c r="D1044" t="s">
        <v>418</v>
      </c>
      <c r="E1044" s="30">
        <v>4</v>
      </c>
      <c r="F1044" t="s">
        <v>103</v>
      </c>
      <c r="G1044" t="s">
        <v>104</v>
      </c>
      <c r="H1044" s="31">
        <v>24.65</v>
      </c>
      <c r="I1044" t="s">
        <v>105</v>
      </c>
      <c r="J1044" s="31">
        <f>ROUND(E1044/I1041* H1044,5)</f>
        <v>98.6</v>
      </c>
    </row>
    <row r="1045" spans="1:27" x14ac:dyDescent="0.25">
      <c r="B1045" t="s">
        <v>415</v>
      </c>
      <c r="C1045" t="s">
        <v>87</v>
      </c>
      <c r="D1045" t="s">
        <v>416</v>
      </c>
      <c r="E1045" s="30">
        <v>1.5</v>
      </c>
      <c r="F1045" t="s">
        <v>103</v>
      </c>
      <c r="G1045" t="s">
        <v>104</v>
      </c>
      <c r="H1045" s="31">
        <v>87.12</v>
      </c>
      <c r="I1045" t="s">
        <v>105</v>
      </c>
      <c r="J1045" s="31">
        <f>ROUND(E1045/I1041* H1045,5)</f>
        <v>130.68</v>
      </c>
    </row>
    <row r="1046" spans="1:27" x14ac:dyDescent="0.25">
      <c r="D1046" s="32" t="s">
        <v>106</v>
      </c>
      <c r="K1046" s="31">
        <f>SUM(J1043:J1045)</f>
        <v>344.04</v>
      </c>
    </row>
    <row r="1047" spans="1:27" x14ac:dyDescent="0.25">
      <c r="B1047" s="21" t="s">
        <v>107</v>
      </c>
    </row>
    <row r="1048" spans="1:27" x14ac:dyDescent="0.25">
      <c r="B1048" t="s">
        <v>421</v>
      </c>
      <c r="C1048" t="s">
        <v>87</v>
      </c>
      <c r="D1048" t="s">
        <v>422</v>
      </c>
      <c r="E1048" s="30">
        <v>4</v>
      </c>
      <c r="F1048" t="s">
        <v>103</v>
      </c>
      <c r="G1048" t="s">
        <v>104</v>
      </c>
      <c r="H1048" s="31">
        <v>54.8</v>
      </c>
      <c r="I1048" t="s">
        <v>105</v>
      </c>
      <c r="J1048" s="31">
        <f>ROUND(E1048/I1041* H1048,5)</f>
        <v>219.2</v>
      </c>
    </row>
    <row r="1049" spans="1:27" x14ac:dyDescent="0.25">
      <c r="D1049" s="32" t="s">
        <v>110</v>
      </c>
      <c r="K1049" s="31">
        <f>SUM(J1048:J1048)</f>
        <v>219.2</v>
      </c>
    </row>
    <row r="1050" spans="1:27" x14ac:dyDescent="0.25">
      <c r="B1050" s="21" t="s">
        <v>95</v>
      </c>
    </row>
    <row r="1051" spans="1:27" ht="285" x14ac:dyDescent="0.25">
      <c r="B1051" t="s">
        <v>185</v>
      </c>
      <c r="C1051" t="s">
        <v>14</v>
      </c>
      <c r="D1051" s="34" t="s">
        <v>186</v>
      </c>
      <c r="E1051" s="30">
        <v>1</v>
      </c>
      <c r="G1051" t="s">
        <v>104</v>
      </c>
      <c r="H1051" s="31">
        <v>6490.6872000000003</v>
      </c>
      <c r="I1051" t="s">
        <v>105</v>
      </c>
      <c r="J1051" s="31">
        <f>ROUND(E1051* H1051,5)</f>
        <v>6490.6872000000003</v>
      </c>
    </row>
    <row r="1052" spans="1:27" x14ac:dyDescent="0.25">
      <c r="B1052" t="s">
        <v>153</v>
      </c>
      <c r="C1052" t="s">
        <v>14</v>
      </c>
      <c r="D1052" t="s">
        <v>154</v>
      </c>
      <c r="E1052" s="30">
        <v>1</v>
      </c>
      <c r="G1052" t="s">
        <v>104</v>
      </c>
      <c r="H1052" s="31">
        <v>4668.2344000000003</v>
      </c>
      <c r="I1052" t="s">
        <v>105</v>
      </c>
      <c r="J1052" s="31">
        <f>ROUND(E1052* H1052,5)</f>
        <v>4668.2344000000003</v>
      </c>
    </row>
    <row r="1053" spans="1:27" x14ac:dyDescent="0.25">
      <c r="D1053" s="32" t="s">
        <v>301</v>
      </c>
      <c r="K1053" s="31">
        <f>SUM(J1051:J1052)</f>
        <v>11158.921600000001</v>
      </c>
    </row>
    <row r="1055" spans="1:27" x14ac:dyDescent="0.25">
      <c r="D1055" s="32" t="s">
        <v>119</v>
      </c>
      <c r="H1055">
        <v>1.5</v>
      </c>
      <c r="I1055" t="s">
        <v>120</v>
      </c>
      <c r="J1055">
        <f>ROUND(H1055/100*K1046,5)</f>
        <v>5.1605999999999996</v>
      </c>
    </row>
    <row r="1056" spans="1:27" x14ac:dyDescent="0.25">
      <c r="D1056" s="32" t="s">
        <v>118</v>
      </c>
      <c r="K1056" s="33">
        <f>SUM(J1042:J1055)</f>
        <v>11727.322199999999</v>
      </c>
    </row>
    <row r="1057" spans="1:27" x14ac:dyDescent="0.25">
      <c r="D1057" s="32" t="s">
        <v>202</v>
      </c>
      <c r="H1057">
        <v>3</v>
      </c>
      <c r="I1057" t="s">
        <v>120</v>
      </c>
      <c r="K1057" s="31">
        <f>ROUND(H1057/100*K1056,5)</f>
        <v>351.81966999999997</v>
      </c>
    </row>
    <row r="1058" spans="1:27" x14ac:dyDescent="0.25">
      <c r="D1058" s="32" t="s">
        <v>121</v>
      </c>
      <c r="K1058" s="33">
        <f>SUM(K1056:K1057)</f>
        <v>12079.141869999999</v>
      </c>
    </row>
    <row r="1060" spans="1:27" ht="45" customHeight="1" x14ac:dyDescent="0.25">
      <c r="A1060" s="25" t="s">
        <v>548</v>
      </c>
      <c r="B1060" s="25" t="s">
        <v>71</v>
      </c>
      <c r="C1060" s="26" t="s">
        <v>14</v>
      </c>
      <c r="D1060" s="6" t="s">
        <v>72</v>
      </c>
      <c r="E1060" s="5"/>
      <c r="F1060" s="5"/>
      <c r="G1060" s="26"/>
      <c r="H1060" s="28" t="s">
        <v>98</v>
      </c>
      <c r="I1060" s="4">
        <v>1</v>
      </c>
      <c r="J1060" s="5"/>
      <c r="K1060" s="29">
        <f>ROUND(K1069,2)</f>
        <v>302.25</v>
      </c>
      <c r="L1060" s="27" t="s">
        <v>549</v>
      </c>
      <c r="M1060" s="26"/>
      <c r="N1060" s="26"/>
      <c r="O1060" s="26"/>
      <c r="P1060" s="26"/>
      <c r="Q1060" s="26"/>
      <c r="R1060" s="26"/>
      <c r="S1060" s="26"/>
      <c r="T1060" s="26"/>
      <c r="U1060" s="26"/>
      <c r="V1060" s="26"/>
      <c r="W1060" s="26"/>
      <c r="X1060" s="26"/>
      <c r="Y1060" s="26"/>
      <c r="Z1060" s="26"/>
      <c r="AA1060" s="26"/>
    </row>
    <row r="1061" spans="1:27" x14ac:dyDescent="0.25">
      <c r="B1061" s="21" t="s">
        <v>100</v>
      </c>
    </row>
    <row r="1062" spans="1:27" x14ac:dyDescent="0.25">
      <c r="B1062" t="s">
        <v>419</v>
      </c>
      <c r="C1062" t="s">
        <v>87</v>
      </c>
      <c r="D1062" t="s">
        <v>420</v>
      </c>
      <c r="E1062" s="30">
        <v>5</v>
      </c>
      <c r="F1062" t="s">
        <v>103</v>
      </c>
      <c r="G1062" t="s">
        <v>104</v>
      </c>
      <c r="H1062" s="31">
        <v>28.69</v>
      </c>
      <c r="I1062" t="s">
        <v>105</v>
      </c>
      <c r="J1062" s="31">
        <f>ROUND(E1062/I1060* H1062,5)</f>
        <v>143.44999999999999</v>
      </c>
    </row>
    <row r="1063" spans="1:27" x14ac:dyDescent="0.25">
      <c r="D1063" s="32" t="s">
        <v>106</v>
      </c>
      <c r="K1063" s="31">
        <f>SUM(J1062:J1062)</f>
        <v>143.44999999999999</v>
      </c>
    </row>
    <row r="1064" spans="1:27" x14ac:dyDescent="0.25">
      <c r="B1064" s="21" t="s">
        <v>404</v>
      </c>
    </row>
    <row r="1065" spans="1:27" x14ac:dyDescent="0.25">
      <c r="B1065" t="s">
        <v>550</v>
      </c>
      <c r="C1065" t="s">
        <v>14</v>
      </c>
      <c r="D1065" t="s">
        <v>551</v>
      </c>
      <c r="E1065" s="30">
        <v>1</v>
      </c>
      <c r="G1065" t="s">
        <v>104</v>
      </c>
      <c r="H1065" s="31">
        <v>150</v>
      </c>
      <c r="I1065" t="s">
        <v>105</v>
      </c>
      <c r="J1065" s="31">
        <f>ROUND(E1065* H1065,5)</f>
        <v>150</v>
      </c>
    </row>
    <row r="1066" spans="1:27" x14ac:dyDescent="0.25">
      <c r="D1066" s="32" t="s">
        <v>406</v>
      </c>
      <c r="K1066" s="31">
        <f>SUM(J1065:J1065)</f>
        <v>150</v>
      </c>
    </row>
    <row r="1067" spans="1:27" x14ac:dyDescent="0.25">
      <c r="D1067" s="32" t="s">
        <v>118</v>
      </c>
      <c r="K1067" s="33">
        <f>SUM(J1061:J1066)</f>
        <v>293.45</v>
      </c>
    </row>
    <row r="1068" spans="1:27" x14ac:dyDescent="0.25">
      <c r="D1068" s="32" t="s">
        <v>202</v>
      </c>
      <c r="H1068">
        <v>3</v>
      </c>
      <c r="I1068" t="s">
        <v>120</v>
      </c>
      <c r="K1068" s="31">
        <f>ROUND(H1068/100*K1067,5)</f>
        <v>8.8034999999999997</v>
      </c>
    </row>
    <row r="1069" spans="1:27" x14ac:dyDescent="0.25">
      <c r="D1069" s="32" t="s">
        <v>121</v>
      </c>
      <c r="K1069" s="33">
        <f>SUM(K1067:K1068)</f>
        <v>302.25349999999997</v>
      </c>
    </row>
    <row r="1071" spans="1:27" ht="45" customHeight="1" x14ac:dyDescent="0.25">
      <c r="A1071" s="25" t="s">
        <v>552</v>
      </c>
      <c r="B1071" s="25" t="s">
        <v>73</v>
      </c>
      <c r="C1071" s="26" t="s">
        <v>14</v>
      </c>
      <c r="D1071" s="6" t="s">
        <v>74</v>
      </c>
      <c r="E1071" s="5"/>
      <c r="F1071" s="5"/>
      <c r="G1071" s="26"/>
      <c r="H1071" s="28" t="s">
        <v>98</v>
      </c>
      <c r="I1071" s="4">
        <v>1</v>
      </c>
      <c r="J1071" s="5"/>
      <c r="K1071" s="29">
        <v>25200</v>
      </c>
      <c r="L1071" s="27" t="s">
        <v>553</v>
      </c>
      <c r="M1071" s="26"/>
      <c r="N1071" s="26"/>
      <c r="O1071" s="26"/>
      <c r="P1071" s="26"/>
      <c r="Q1071" s="26"/>
      <c r="R1071" s="26"/>
      <c r="S1071" s="26"/>
      <c r="T1071" s="26"/>
      <c r="U1071" s="26"/>
      <c r="V1071" s="26"/>
      <c r="W1071" s="26"/>
      <c r="X1071" s="26"/>
      <c r="Y1071" s="26"/>
      <c r="Z1071" s="26"/>
      <c r="AA1071" s="26"/>
    </row>
    <row r="1072" spans="1:27" ht="45" customHeight="1" x14ac:dyDescent="0.25">
      <c r="A1072" s="25" t="s">
        <v>554</v>
      </c>
      <c r="B1072" s="25" t="s">
        <v>75</v>
      </c>
      <c r="C1072" s="26" t="s">
        <v>14</v>
      </c>
      <c r="D1072" s="6" t="s">
        <v>76</v>
      </c>
      <c r="E1072" s="5"/>
      <c r="F1072" s="5"/>
      <c r="G1072" s="26"/>
      <c r="H1072" s="28" t="s">
        <v>98</v>
      </c>
      <c r="I1072" s="4">
        <v>1</v>
      </c>
      <c r="J1072" s="5"/>
      <c r="K1072" s="29">
        <v>6000</v>
      </c>
      <c r="L1072" s="27" t="s">
        <v>555</v>
      </c>
      <c r="M1072" s="26"/>
      <c r="N1072" s="26"/>
      <c r="O1072" s="26"/>
      <c r="P1072" s="26"/>
      <c r="Q1072" s="26"/>
      <c r="R1072" s="26"/>
      <c r="S1072" s="26"/>
      <c r="T1072" s="26"/>
      <c r="U1072" s="26"/>
      <c r="V1072" s="26"/>
      <c r="W1072" s="26"/>
      <c r="X1072" s="26"/>
      <c r="Y1072" s="26"/>
      <c r="Z1072" s="26"/>
      <c r="AA1072" s="26"/>
    </row>
    <row r="1073" spans="1:27" ht="45" customHeight="1" x14ac:dyDescent="0.25">
      <c r="A1073" s="25" t="s">
        <v>556</v>
      </c>
      <c r="B1073" s="25" t="s">
        <v>77</v>
      </c>
      <c r="C1073" s="26" t="s">
        <v>14</v>
      </c>
      <c r="D1073" s="6" t="s">
        <v>78</v>
      </c>
      <c r="E1073" s="5"/>
      <c r="F1073" s="5"/>
      <c r="G1073" s="26"/>
      <c r="H1073" s="28" t="s">
        <v>98</v>
      </c>
      <c r="I1073" s="4">
        <v>1</v>
      </c>
      <c r="J1073" s="5"/>
      <c r="K1073" s="29">
        <v>30500</v>
      </c>
      <c r="L1073" s="27" t="s">
        <v>557</v>
      </c>
      <c r="M1073" s="26"/>
      <c r="N1073" s="26"/>
      <c r="O1073" s="26"/>
      <c r="P1073" s="26"/>
      <c r="Q1073" s="26"/>
      <c r="R1073" s="26"/>
      <c r="S1073" s="26"/>
      <c r="T1073" s="26"/>
      <c r="U1073" s="26"/>
      <c r="V1073" s="26"/>
      <c r="W1073" s="26"/>
      <c r="X1073" s="26"/>
      <c r="Y1073" s="26"/>
      <c r="Z1073" s="26"/>
      <c r="AA1073" s="26"/>
    </row>
    <row r="1074" spans="1:27" ht="45" customHeight="1" x14ac:dyDescent="0.25">
      <c r="A1074" s="25" t="s">
        <v>558</v>
      </c>
      <c r="B1074" s="25" t="s">
        <v>79</v>
      </c>
      <c r="C1074" s="26" t="s">
        <v>14</v>
      </c>
      <c r="D1074" s="6" t="s">
        <v>80</v>
      </c>
      <c r="E1074" s="5"/>
      <c r="F1074" s="5"/>
      <c r="G1074" s="26"/>
      <c r="H1074" s="28" t="s">
        <v>98</v>
      </c>
      <c r="I1074" s="4">
        <v>1</v>
      </c>
      <c r="J1074" s="5"/>
      <c r="K1074" s="29">
        <f>ROUND(K1076,2)</f>
        <v>0</v>
      </c>
      <c r="L1074" s="27" t="s">
        <v>80</v>
      </c>
      <c r="M1074" s="26"/>
      <c r="N1074" s="26"/>
      <c r="O1074" s="26"/>
      <c r="P1074" s="26"/>
      <c r="Q1074" s="26"/>
      <c r="R1074" s="26"/>
      <c r="S1074" s="26"/>
      <c r="T1074" s="26"/>
      <c r="U1074" s="26"/>
      <c r="V1074" s="26"/>
      <c r="W1074" s="26"/>
      <c r="X1074" s="26"/>
      <c r="Y1074" s="26"/>
      <c r="Z1074" s="26"/>
      <c r="AA1074" s="26"/>
    </row>
    <row r="1075" spans="1:27" x14ac:dyDescent="0.25">
      <c r="D1075" s="32" t="s">
        <v>118</v>
      </c>
      <c r="K1075" s="33">
        <f>SUM(J1074:J1074)</f>
        <v>0</v>
      </c>
    </row>
    <row r="1076" spans="1:27" x14ac:dyDescent="0.25">
      <c r="D1076" s="32" t="s">
        <v>121</v>
      </c>
      <c r="K1076" s="33">
        <f>SUM(K1075:K1075)</f>
        <v>0</v>
      </c>
    </row>
    <row r="1078" spans="1:27" x14ac:dyDescent="0.25">
      <c r="A1078" s="23" t="s">
        <v>192</v>
      </c>
      <c r="B1078" s="23"/>
    </row>
    <row r="1079" spans="1:27" ht="45" customHeight="1" x14ac:dyDescent="0.25">
      <c r="A1079" s="25"/>
      <c r="B1079" s="25" t="s">
        <v>559</v>
      </c>
      <c r="C1079" s="26" t="s">
        <v>22</v>
      </c>
      <c r="D1079" s="6" t="s">
        <v>560</v>
      </c>
      <c r="E1079" s="5"/>
      <c r="F1079" s="5"/>
      <c r="G1079" s="26"/>
      <c r="H1079" s="28" t="s">
        <v>98</v>
      </c>
      <c r="I1079" s="4">
        <v>1</v>
      </c>
      <c r="J1079" s="5"/>
      <c r="K1079" s="29">
        <f>ROUND(K1102,2)</f>
        <v>66.38</v>
      </c>
      <c r="L1079" s="27" t="s">
        <v>561</v>
      </c>
      <c r="M1079" s="26"/>
      <c r="N1079" s="26"/>
      <c r="O1079" s="26"/>
      <c r="P1079" s="26"/>
      <c r="Q1079" s="26"/>
      <c r="R1079" s="26"/>
      <c r="S1079" s="26"/>
      <c r="T1079" s="26"/>
      <c r="U1079" s="26"/>
      <c r="V1079" s="26"/>
      <c r="W1079" s="26"/>
      <c r="X1079" s="26"/>
      <c r="Y1079" s="26"/>
      <c r="Z1079" s="26"/>
      <c r="AA1079" s="26"/>
    </row>
    <row r="1080" spans="1:27" x14ac:dyDescent="0.25">
      <c r="B1080" s="21" t="s">
        <v>100</v>
      </c>
    </row>
    <row r="1081" spans="1:27" x14ac:dyDescent="0.25">
      <c r="B1081" t="s">
        <v>196</v>
      </c>
      <c r="C1081" t="s">
        <v>87</v>
      </c>
      <c r="D1081" t="s">
        <v>197</v>
      </c>
      <c r="E1081" s="30">
        <v>1.2E-2</v>
      </c>
      <c r="F1081" t="s">
        <v>103</v>
      </c>
      <c r="G1081" t="s">
        <v>104</v>
      </c>
      <c r="H1081" s="31">
        <v>23.17</v>
      </c>
      <c r="I1081" t="s">
        <v>105</v>
      </c>
      <c r="J1081" s="31">
        <f>ROUND(E1081/I1079* H1081,5)</f>
        <v>0.27804000000000001</v>
      </c>
    </row>
    <row r="1082" spans="1:27" x14ac:dyDescent="0.25">
      <c r="B1082" t="s">
        <v>465</v>
      </c>
      <c r="C1082" t="s">
        <v>87</v>
      </c>
      <c r="D1082" t="s">
        <v>466</v>
      </c>
      <c r="E1082" s="30">
        <v>1.2E-2</v>
      </c>
      <c r="F1082" t="s">
        <v>103</v>
      </c>
      <c r="G1082" t="s">
        <v>104</v>
      </c>
      <c r="H1082" s="31">
        <v>27.76</v>
      </c>
      <c r="I1082" t="s">
        <v>105</v>
      </c>
      <c r="J1082" s="31">
        <f>ROUND(E1082/I1079* H1082,5)</f>
        <v>0.33312000000000003</v>
      </c>
    </row>
    <row r="1083" spans="1:27" x14ac:dyDescent="0.25">
      <c r="B1083" t="s">
        <v>146</v>
      </c>
      <c r="C1083" t="s">
        <v>87</v>
      </c>
      <c r="D1083" t="s">
        <v>102</v>
      </c>
      <c r="E1083" s="30">
        <v>8.3000000000000004E-2</v>
      </c>
      <c r="F1083" t="s">
        <v>103</v>
      </c>
      <c r="G1083" t="s">
        <v>104</v>
      </c>
      <c r="H1083" s="31">
        <v>23.96</v>
      </c>
      <c r="I1083" t="s">
        <v>105</v>
      </c>
      <c r="J1083" s="31">
        <f>ROUND(E1083/I1079* H1083,5)</f>
        <v>1.98868</v>
      </c>
    </row>
    <row r="1084" spans="1:27" x14ac:dyDescent="0.25">
      <c r="D1084" s="32" t="s">
        <v>106</v>
      </c>
      <c r="K1084" s="31">
        <f>SUM(J1081:J1083)</f>
        <v>2.5998399999999999</v>
      </c>
    </row>
    <row r="1085" spans="1:27" x14ac:dyDescent="0.25">
      <c r="B1085" s="21" t="s">
        <v>111</v>
      </c>
    </row>
    <row r="1086" spans="1:27" x14ac:dyDescent="0.25">
      <c r="B1086" t="s">
        <v>562</v>
      </c>
      <c r="C1086" t="s">
        <v>17</v>
      </c>
      <c r="D1086" t="s">
        <v>563</v>
      </c>
      <c r="E1086" s="30">
        <v>0.12</v>
      </c>
      <c r="G1086" t="s">
        <v>104</v>
      </c>
      <c r="H1086" s="31">
        <v>17.84</v>
      </c>
      <c r="I1086" t="s">
        <v>105</v>
      </c>
      <c r="J1086" s="31">
        <f>ROUND(E1086* H1086,5)</f>
        <v>2.1408</v>
      </c>
    </row>
    <row r="1087" spans="1:27" x14ac:dyDescent="0.25">
      <c r="D1087" s="32" t="s">
        <v>117</v>
      </c>
      <c r="K1087" s="31">
        <f>SUM(J1086:J1086)</f>
        <v>2.1408</v>
      </c>
    </row>
    <row r="1088" spans="1:27" x14ac:dyDescent="0.25">
      <c r="B1088" s="21" t="s">
        <v>192</v>
      </c>
    </row>
    <row r="1089" spans="1:27" x14ac:dyDescent="0.25">
      <c r="B1089" t="s">
        <v>265</v>
      </c>
      <c r="C1089" t="s">
        <v>22</v>
      </c>
      <c r="D1089" t="s">
        <v>266</v>
      </c>
      <c r="E1089" s="30">
        <v>2.02</v>
      </c>
      <c r="G1089" t="s">
        <v>104</v>
      </c>
      <c r="H1089" s="31">
        <v>8.0705100000000005</v>
      </c>
      <c r="I1089" t="s">
        <v>105</v>
      </c>
      <c r="J1089" s="31">
        <f t="shared" ref="J1089:J1096" si="3">ROUND(E1089* H1089,5)</f>
        <v>16.302430000000001</v>
      </c>
    </row>
    <row r="1090" spans="1:27" x14ac:dyDescent="0.25">
      <c r="B1090" t="s">
        <v>308</v>
      </c>
      <c r="C1090" t="s">
        <v>204</v>
      </c>
      <c r="D1090" t="s">
        <v>309</v>
      </c>
      <c r="E1090" s="30">
        <v>0.12</v>
      </c>
      <c r="G1090" t="s">
        <v>104</v>
      </c>
      <c r="H1090" s="31">
        <v>31.620450000000002</v>
      </c>
      <c r="I1090" t="s">
        <v>105</v>
      </c>
      <c r="J1090" s="31">
        <f t="shared" si="3"/>
        <v>3.7944499999999999</v>
      </c>
    </row>
    <row r="1091" spans="1:27" x14ac:dyDescent="0.25">
      <c r="B1091" t="s">
        <v>259</v>
      </c>
      <c r="C1091" t="s">
        <v>204</v>
      </c>
      <c r="D1091" t="s">
        <v>260</v>
      </c>
      <c r="E1091" s="30">
        <v>0.12</v>
      </c>
      <c r="G1091" t="s">
        <v>104</v>
      </c>
      <c r="H1091" s="31">
        <v>16.462859999999999</v>
      </c>
      <c r="I1091" t="s">
        <v>105</v>
      </c>
      <c r="J1091" s="31">
        <f t="shared" si="3"/>
        <v>1.9755400000000001</v>
      </c>
    </row>
    <row r="1092" spans="1:27" x14ac:dyDescent="0.25">
      <c r="B1092" t="s">
        <v>273</v>
      </c>
      <c r="C1092" t="s">
        <v>17</v>
      </c>
      <c r="D1092" t="s">
        <v>274</v>
      </c>
      <c r="E1092" s="30">
        <v>0.24</v>
      </c>
      <c r="G1092" t="s">
        <v>104</v>
      </c>
      <c r="H1092" s="31">
        <v>14.598979999999999</v>
      </c>
      <c r="I1092" t="s">
        <v>105</v>
      </c>
      <c r="J1092" s="31">
        <f t="shared" si="3"/>
        <v>3.5037600000000002</v>
      </c>
    </row>
    <row r="1093" spans="1:27" x14ac:dyDescent="0.25">
      <c r="B1093" t="s">
        <v>262</v>
      </c>
      <c r="C1093" t="s">
        <v>204</v>
      </c>
      <c r="D1093" t="s">
        <v>263</v>
      </c>
      <c r="E1093" s="30">
        <v>0.12</v>
      </c>
      <c r="G1093" t="s">
        <v>104</v>
      </c>
      <c r="H1093" s="31">
        <v>16.329650000000001</v>
      </c>
      <c r="I1093" t="s">
        <v>105</v>
      </c>
      <c r="J1093" s="31">
        <f t="shared" si="3"/>
        <v>1.95956</v>
      </c>
    </row>
    <row r="1094" spans="1:27" x14ac:dyDescent="0.25">
      <c r="B1094" t="s">
        <v>233</v>
      </c>
      <c r="C1094" t="s">
        <v>17</v>
      </c>
      <c r="D1094" t="s">
        <v>234</v>
      </c>
      <c r="E1094" s="30">
        <v>0.24</v>
      </c>
      <c r="G1094" t="s">
        <v>104</v>
      </c>
      <c r="H1094" s="31">
        <v>87.477649999999997</v>
      </c>
      <c r="I1094" t="s">
        <v>105</v>
      </c>
      <c r="J1094" s="31">
        <f t="shared" si="3"/>
        <v>20.99464</v>
      </c>
    </row>
    <row r="1095" spans="1:27" x14ac:dyDescent="0.25">
      <c r="B1095" t="s">
        <v>226</v>
      </c>
      <c r="C1095" t="s">
        <v>17</v>
      </c>
      <c r="D1095" t="s">
        <v>227</v>
      </c>
      <c r="E1095" s="30">
        <v>0.24</v>
      </c>
      <c r="G1095" t="s">
        <v>104</v>
      </c>
      <c r="H1095" s="31">
        <v>21.3996</v>
      </c>
      <c r="I1095" t="s">
        <v>105</v>
      </c>
      <c r="J1095" s="31">
        <f t="shared" si="3"/>
        <v>5.1359000000000004</v>
      </c>
    </row>
    <row r="1096" spans="1:27" x14ac:dyDescent="0.25">
      <c r="B1096" t="s">
        <v>221</v>
      </c>
      <c r="C1096" t="s">
        <v>17</v>
      </c>
      <c r="D1096" t="s">
        <v>222</v>
      </c>
      <c r="E1096" s="30">
        <v>0.24</v>
      </c>
      <c r="G1096" t="s">
        <v>104</v>
      </c>
      <c r="H1096" s="31">
        <v>25.001999999999999</v>
      </c>
      <c r="I1096" t="s">
        <v>105</v>
      </c>
      <c r="J1096" s="31">
        <f t="shared" si="3"/>
        <v>6.0004799999999996</v>
      </c>
    </row>
    <row r="1097" spans="1:27" x14ac:dyDescent="0.25">
      <c r="D1097" s="32" t="s">
        <v>564</v>
      </c>
      <c r="K1097" s="31">
        <f>SUM(J1089:J1096)</f>
        <v>59.666759999999996</v>
      </c>
    </row>
    <row r="1099" spans="1:27" x14ac:dyDescent="0.25">
      <c r="D1099" s="32" t="s">
        <v>119</v>
      </c>
      <c r="H1099">
        <v>1.5</v>
      </c>
      <c r="I1099" t="s">
        <v>120</v>
      </c>
      <c r="J1099">
        <f>ROUND(H1099/100*K1084,5)</f>
        <v>3.9E-2</v>
      </c>
    </row>
    <row r="1100" spans="1:27" x14ac:dyDescent="0.25">
      <c r="D1100" s="32" t="s">
        <v>118</v>
      </c>
      <c r="K1100" s="33">
        <f>SUM(J1080:J1099)</f>
        <v>64.446400000000011</v>
      </c>
    </row>
    <row r="1101" spans="1:27" x14ac:dyDescent="0.25">
      <c r="D1101" s="32" t="s">
        <v>202</v>
      </c>
      <c r="H1101">
        <v>3</v>
      </c>
      <c r="I1101" t="s">
        <v>120</v>
      </c>
      <c r="K1101" s="31">
        <f>ROUND(H1101/100*K1100,5)</f>
        <v>1.9333899999999999</v>
      </c>
    </row>
    <row r="1102" spans="1:27" x14ac:dyDescent="0.25">
      <c r="D1102" s="32" t="s">
        <v>121</v>
      </c>
      <c r="K1102" s="33">
        <f>SUM(K1100:K1101)</f>
        <v>66.379790000000014</v>
      </c>
    </row>
    <row r="1104" spans="1:27" ht="45" customHeight="1" x14ac:dyDescent="0.25">
      <c r="A1104" s="25"/>
      <c r="B1104" s="25" t="s">
        <v>565</v>
      </c>
      <c r="C1104" s="26" t="s">
        <v>22</v>
      </c>
      <c r="D1104" s="6" t="s">
        <v>566</v>
      </c>
      <c r="E1104" s="5"/>
      <c r="F1104" s="5"/>
      <c r="G1104" s="26"/>
      <c r="H1104" s="28" t="s">
        <v>98</v>
      </c>
      <c r="I1104" s="4">
        <v>1</v>
      </c>
      <c r="J1104" s="5"/>
      <c r="K1104" s="29">
        <f>ROUND(K1128,2)</f>
        <v>74.3</v>
      </c>
      <c r="L1104" s="27" t="s">
        <v>567</v>
      </c>
      <c r="M1104" s="26"/>
      <c r="N1104" s="26"/>
      <c r="O1104" s="26"/>
      <c r="P1104" s="26"/>
      <c r="Q1104" s="26"/>
      <c r="R1104" s="26"/>
      <c r="S1104" s="26"/>
      <c r="T1104" s="26"/>
      <c r="U1104" s="26"/>
      <c r="V1104" s="26"/>
      <c r="W1104" s="26"/>
      <c r="X1104" s="26"/>
      <c r="Y1104" s="26"/>
      <c r="Z1104" s="26"/>
      <c r="AA1104" s="26"/>
    </row>
    <row r="1105" spans="2:11" x14ac:dyDescent="0.25">
      <c r="B1105" s="21" t="s">
        <v>100</v>
      </c>
    </row>
    <row r="1106" spans="2:11" x14ac:dyDescent="0.25">
      <c r="B1106" t="s">
        <v>146</v>
      </c>
      <c r="C1106" t="s">
        <v>87</v>
      </c>
      <c r="D1106" t="s">
        <v>102</v>
      </c>
      <c r="E1106" s="30">
        <v>8.3000000000000004E-2</v>
      </c>
      <c r="F1106" t="s">
        <v>103</v>
      </c>
      <c r="G1106" t="s">
        <v>104</v>
      </c>
      <c r="H1106" s="31">
        <v>23.96</v>
      </c>
      <c r="I1106" t="s">
        <v>105</v>
      </c>
      <c r="J1106" s="31">
        <f>ROUND(E1106/I1104* H1106,5)</f>
        <v>1.98868</v>
      </c>
    </row>
    <row r="1107" spans="2:11" x14ac:dyDescent="0.25">
      <c r="B1107" t="s">
        <v>196</v>
      </c>
      <c r="C1107" t="s">
        <v>87</v>
      </c>
      <c r="D1107" t="s">
        <v>197</v>
      </c>
      <c r="E1107" s="30">
        <v>1.2E-2</v>
      </c>
      <c r="F1107" t="s">
        <v>103</v>
      </c>
      <c r="G1107" t="s">
        <v>104</v>
      </c>
      <c r="H1107" s="31">
        <v>23.17</v>
      </c>
      <c r="I1107" t="s">
        <v>105</v>
      </c>
      <c r="J1107" s="31">
        <f>ROUND(E1107/I1104* H1107,5)</f>
        <v>0.27804000000000001</v>
      </c>
    </row>
    <row r="1108" spans="2:11" x14ac:dyDescent="0.25">
      <c r="B1108" t="s">
        <v>465</v>
      </c>
      <c r="C1108" t="s">
        <v>87</v>
      </c>
      <c r="D1108" t="s">
        <v>466</v>
      </c>
      <c r="E1108" s="30">
        <v>1.2E-2</v>
      </c>
      <c r="F1108" t="s">
        <v>103</v>
      </c>
      <c r="G1108" t="s">
        <v>104</v>
      </c>
      <c r="H1108" s="31">
        <v>27.76</v>
      </c>
      <c r="I1108" t="s">
        <v>105</v>
      </c>
      <c r="J1108" s="31">
        <f>ROUND(E1108/I1104* H1108,5)</f>
        <v>0.33312000000000003</v>
      </c>
    </row>
    <row r="1109" spans="2:11" x14ac:dyDescent="0.25">
      <c r="D1109" s="32" t="s">
        <v>106</v>
      </c>
      <c r="K1109" s="31">
        <f>SUM(J1106:J1108)</f>
        <v>2.5998399999999999</v>
      </c>
    </row>
    <row r="1110" spans="2:11" x14ac:dyDescent="0.25">
      <c r="B1110" s="21" t="s">
        <v>111</v>
      </c>
    </row>
    <row r="1111" spans="2:11" x14ac:dyDescent="0.25">
      <c r="B1111" t="s">
        <v>240</v>
      </c>
      <c r="C1111" t="s">
        <v>17</v>
      </c>
      <c r="D1111" t="s">
        <v>241</v>
      </c>
      <c r="E1111" s="30">
        <v>0.09</v>
      </c>
      <c r="G1111" t="s">
        <v>104</v>
      </c>
      <c r="H1111" s="31">
        <v>59.55</v>
      </c>
      <c r="I1111" t="s">
        <v>105</v>
      </c>
      <c r="J1111" s="31">
        <f>ROUND(E1111* H1111,5)</f>
        <v>5.3594999999999997</v>
      </c>
    </row>
    <row r="1112" spans="2:11" x14ac:dyDescent="0.25">
      <c r="D1112" s="32" t="s">
        <v>117</v>
      </c>
      <c r="K1112" s="31">
        <f>SUM(J1111:J1111)</f>
        <v>5.3594999999999997</v>
      </c>
    </row>
    <row r="1113" spans="2:11" x14ac:dyDescent="0.25">
      <c r="B1113" s="21" t="s">
        <v>192</v>
      </c>
    </row>
    <row r="1114" spans="2:11" x14ac:dyDescent="0.25">
      <c r="B1114" t="s">
        <v>329</v>
      </c>
      <c r="C1114" t="s">
        <v>204</v>
      </c>
      <c r="D1114" t="s">
        <v>330</v>
      </c>
      <c r="E1114" s="30">
        <v>0.7</v>
      </c>
      <c r="G1114" t="s">
        <v>104</v>
      </c>
      <c r="H1114" s="31">
        <v>0.28533999999999998</v>
      </c>
      <c r="I1114" t="s">
        <v>105</v>
      </c>
      <c r="J1114" s="31">
        <f t="shared" ref="J1114:J1122" si="4">ROUND(E1114* H1114,5)</f>
        <v>0.19974</v>
      </c>
    </row>
    <row r="1115" spans="2:11" x14ac:dyDescent="0.25">
      <c r="B1115" t="s">
        <v>221</v>
      </c>
      <c r="C1115" t="s">
        <v>17</v>
      </c>
      <c r="D1115" t="s">
        <v>222</v>
      </c>
      <c r="E1115" s="30">
        <v>0.16</v>
      </c>
      <c r="G1115" t="s">
        <v>104</v>
      </c>
      <c r="H1115" s="31">
        <v>25.001999999999999</v>
      </c>
      <c r="I1115" t="s">
        <v>105</v>
      </c>
      <c r="J1115" s="31">
        <f t="shared" si="4"/>
        <v>4.0003200000000003</v>
      </c>
    </row>
    <row r="1116" spans="2:11" x14ac:dyDescent="0.25">
      <c r="B1116" t="s">
        <v>226</v>
      </c>
      <c r="C1116" t="s">
        <v>17</v>
      </c>
      <c r="D1116" t="s">
        <v>227</v>
      </c>
      <c r="E1116" s="30">
        <v>0.16</v>
      </c>
      <c r="G1116" t="s">
        <v>104</v>
      </c>
      <c r="H1116" s="31">
        <v>21.3996</v>
      </c>
      <c r="I1116" t="s">
        <v>105</v>
      </c>
      <c r="J1116" s="31">
        <f t="shared" si="4"/>
        <v>3.42394</v>
      </c>
    </row>
    <row r="1117" spans="2:11" x14ac:dyDescent="0.25">
      <c r="B1117" t="s">
        <v>233</v>
      </c>
      <c r="C1117" t="s">
        <v>17</v>
      </c>
      <c r="D1117" t="s">
        <v>234</v>
      </c>
      <c r="E1117" s="30">
        <v>0.11</v>
      </c>
      <c r="G1117" t="s">
        <v>104</v>
      </c>
      <c r="H1117" s="31">
        <v>87.477649999999997</v>
      </c>
      <c r="I1117" t="s">
        <v>105</v>
      </c>
      <c r="J1117" s="31">
        <f t="shared" si="4"/>
        <v>9.6225400000000008</v>
      </c>
    </row>
    <row r="1118" spans="2:11" x14ac:dyDescent="0.25">
      <c r="B1118" t="s">
        <v>253</v>
      </c>
      <c r="C1118" t="s">
        <v>204</v>
      </c>
      <c r="D1118" t="s">
        <v>254</v>
      </c>
      <c r="E1118" s="30">
        <v>0.35</v>
      </c>
      <c r="G1118" t="s">
        <v>104</v>
      </c>
      <c r="H1118" s="31">
        <v>13.469480000000001</v>
      </c>
      <c r="I1118" t="s">
        <v>105</v>
      </c>
      <c r="J1118" s="31">
        <f t="shared" si="4"/>
        <v>4.7143199999999998</v>
      </c>
    </row>
    <row r="1119" spans="2:11" x14ac:dyDescent="0.25">
      <c r="B1119" t="s">
        <v>262</v>
      </c>
      <c r="C1119" t="s">
        <v>204</v>
      </c>
      <c r="D1119" t="s">
        <v>263</v>
      </c>
      <c r="E1119" s="30">
        <v>0.35</v>
      </c>
      <c r="G1119" t="s">
        <v>104</v>
      </c>
      <c r="H1119" s="31">
        <v>16.329650000000001</v>
      </c>
      <c r="I1119" t="s">
        <v>105</v>
      </c>
      <c r="J1119" s="31">
        <f t="shared" si="4"/>
        <v>5.7153799999999997</v>
      </c>
    </row>
    <row r="1120" spans="2:11" x14ac:dyDescent="0.25">
      <c r="B1120" t="s">
        <v>270</v>
      </c>
      <c r="C1120" t="s">
        <v>22</v>
      </c>
      <c r="D1120" t="s">
        <v>271</v>
      </c>
      <c r="E1120" s="30">
        <v>2</v>
      </c>
      <c r="G1120" t="s">
        <v>104</v>
      </c>
      <c r="H1120" s="31">
        <v>5.4879499999999997</v>
      </c>
      <c r="I1120" t="s">
        <v>105</v>
      </c>
      <c r="J1120" s="31">
        <f t="shared" si="4"/>
        <v>10.975899999999999</v>
      </c>
    </row>
    <row r="1121" spans="1:27" x14ac:dyDescent="0.25">
      <c r="B1121" t="s">
        <v>318</v>
      </c>
      <c r="C1121" t="s">
        <v>113</v>
      </c>
      <c r="D1121" t="s">
        <v>319</v>
      </c>
      <c r="E1121" s="30">
        <v>0.36</v>
      </c>
      <c r="G1121" t="s">
        <v>104</v>
      </c>
      <c r="H1121" s="31">
        <v>62.675350000000002</v>
      </c>
      <c r="I1121" t="s">
        <v>105</v>
      </c>
      <c r="J1121" s="31">
        <f t="shared" si="4"/>
        <v>22.563130000000001</v>
      </c>
    </row>
    <row r="1122" spans="1:27" x14ac:dyDescent="0.25">
      <c r="B1122" t="s">
        <v>273</v>
      </c>
      <c r="C1122" t="s">
        <v>17</v>
      </c>
      <c r="D1122" t="s">
        <v>274</v>
      </c>
      <c r="E1122" s="30">
        <v>0.2</v>
      </c>
      <c r="G1122" t="s">
        <v>104</v>
      </c>
      <c r="H1122" s="31">
        <v>14.598979999999999</v>
      </c>
      <c r="I1122" t="s">
        <v>105</v>
      </c>
      <c r="J1122" s="31">
        <f t="shared" si="4"/>
        <v>2.9198</v>
      </c>
    </row>
    <row r="1123" spans="1:27" x14ac:dyDescent="0.25">
      <c r="D1123" s="32" t="s">
        <v>564</v>
      </c>
      <c r="K1123" s="31">
        <f>SUM(J1114:J1122)</f>
        <v>64.135069999999999</v>
      </c>
    </row>
    <row r="1125" spans="1:27" x14ac:dyDescent="0.25">
      <c r="D1125" s="32" t="s">
        <v>119</v>
      </c>
      <c r="H1125">
        <v>1.5</v>
      </c>
      <c r="I1125" t="s">
        <v>120</v>
      </c>
      <c r="J1125">
        <f>ROUND(H1125/100*K1109,5)</f>
        <v>3.9E-2</v>
      </c>
    </row>
    <row r="1126" spans="1:27" x14ac:dyDescent="0.25">
      <c r="D1126" s="32" t="s">
        <v>118</v>
      </c>
      <c r="K1126" s="33">
        <f>SUM(J1105:J1125)</f>
        <v>72.133409999999998</v>
      </c>
    </row>
    <row r="1127" spans="1:27" x14ac:dyDescent="0.25">
      <c r="D1127" s="32" t="s">
        <v>202</v>
      </c>
      <c r="H1127">
        <v>3</v>
      </c>
      <c r="I1127" t="s">
        <v>120</v>
      </c>
      <c r="K1127" s="31">
        <f>ROUND(H1127/100*K1126,5)</f>
        <v>2.1640000000000001</v>
      </c>
    </row>
    <row r="1128" spans="1:27" x14ac:dyDescent="0.25">
      <c r="D1128" s="32" t="s">
        <v>121</v>
      </c>
      <c r="K1128" s="33">
        <f>SUM(K1126:K1127)</f>
        <v>74.297409999999999</v>
      </c>
    </row>
    <row r="1130" spans="1:27" ht="45" customHeight="1" x14ac:dyDescent="0.25">
      <c r="A1130" s="25"/>
      <c r="B1130" s="25" t="s">
        <v>568</v>
      </c>
      <c r="C1130" s="26" t="s">
        <v>22</v>
      </c>
      <c r="D1130" s="6" t="s">
        <v>569</v>
      </c>
      <c r="E1130" s="5"/>
      <c r="F1130" s="5"/>
      <c r="G1130" s="26"/>
      <c r="H1130" s="28" t="s">
        <v>98</v>
      </c>
      <c r="I1130" s="4">
        <v>1</v>
      </c>
      <c r="J1130" s="5"/>
      <c r="K1130" s="29">
        <f>ROUND(K1151,2)</f>
        <v>48.4</v>
      </c>
      <c r="L1130" s="27" t="s">
        <v>570</v>
      </c>
      <c r="M1130" s="26"/>
      <c r="N1130" s="26"/>
      <c r="O1130" s="26"/>
      <c r="P1130" s="26"/>
      <c r="Q1130" s="26"/>
      <c r="R1130" s="26"/>
      <c r="S1130" s="26"/>
      <c r="T1130" s="26"/>
      <c r="U1130" s="26"/>
      <c r="V1130" s="26"/>
      <c r="W1130" s="26"/>
      <c r="X1130" s="26"/>
      <c r="Y1130" s="26"/>
      <c r="Z1130" s="26"/>
      <c r="AA1130" s="26"/>
    </row>
    <row r="1131" spans="1:27" x14ac:dyDescent="0.25">
      <c r="B1131" s="21" t="s">
        <v>100</v>
      </c>
    </row>
    <row r="1132" spans="1:27" x14ac:dyDescent="0.25">
      <c r="B1132" t="s">
        <v>465</v>
      </c>
      <c r="C1132" t="s">
        <v>87</v>
      </c>
      <c r="D1132" t="s">
        <v>466</v>
      </c>
      <c r="E1132" s="30">
        <v>1.2E-2</v>
      </c>
      <c r="F1132" t="s">
        <v>103</v>
      </c>
      <c r="G1132" t="s">
        <v>104</v>
      </c>
      <c r="H1132" s="31">
        <v>27.76</v>
      </c>
      <c r="I1132" t="s">
        <v>105</v>
      </c>
      <c r="J1132" s="31">
        <f>ROUND(E1132/I1130* H1132,5)</f>
        <v>0.33312000000000003</v>
      </c>
    </row>
    <row r="1133" spans="1:27" x14ac:dyDescent="0.25">
      <c r="B1133" t="s">
        <v>196</v>
      </c>
      <c r="C1133" t="s">
        <v>87</v>
      </c>
      <c r="D1133" t="s">
        <v>197</v>
      </c>
      <c r="E1133" s="30">
        <v>1.2E-2</v>
      </c>
      <c r="F1133" t="s">
        <v>103</v>
      </c>
      <c r="G1133" t="s">
        <v>104</v>
      </c>
      <c r="H1133" s="31">
        <v>23.17</v>
      </c>
      <c r="I1133" t="s">
        <v>105</v>
      </c>
      <c r="J1133" s="31">
        <f>ROUND(E1133/I1130* H1133,5)</f>
        <v>0.27804000000000001</v>
      </c>
    </row>
    <row r="1134" spans="1:27" x14ac:dyDescent="0.25">
      <c r="B1134" t="s">
        <v>146</v>
      </c>
      <c r="C1134" t="s">
        <v>87</v>
      </c>
      <c r="D1134" t="s">
        <v>102</v>
      </c>
      <c r="E1134" s="30">
        <v>8.3000000000000004E-2</v>
      </c>
      <c r="F1134" t="s">
        <v>103</v>
      </c>
      <c r="G1134" t="s">
        <v>104</v>
      </c>
      <c r="H1134" s="31">
        <v>23.96</v>
      </c>
      <c r="I1134" t="s">
        <v>105</v>
      </c>
      <c r="J1134" s="31">
        <f>ROUND(E1134/I1130* H1134,5)</f>
        <v>1.98868</v>
      </c>
    </row>
    <row r="1135" spans="1:27" x14ac:dyDescent="0.25">
      <c r="D1135" s="32" t="s">
        <v>106</v>
      </c>
      <c r="K1135" s="31">
        <f>SUM(J1132:J1134)</f>
        <v>2.5998399999999999</v>
      </c>
    </row>
    <row r="1136" spans="1:27" x14ac:dyDescent="0.25">
      <c r="B1136" s="21" t="s">
        <v>111</v>
      </c>
    </row>
    <row r="1137" spans="2:11" x14ac:dyDescent="0.25">
      <c r="B1137" t="s">
        <v>562</v>
      </c>
      <c r="C1137" t="s">
        <v>17</v>
      </c>
      <c r="D1137" t="s">
        <v>563</v>
      </c>
      <c r="E1137" s="30">
        <v>0.05</v>
      </c>
      <c r="G1137" t="s">
        <v>104</v>
      </c>
      <c r="H1137" s="31">
        <v>17.84</v>
      </c>
      <c r="I1137" t="s">
        <v>105</v>
      </c>
      <c r="J1137" s="31">
        <f>ROUND(E1137* H1137,5)</f>
        <v>0.89200000000000002</v>
      </c>
    </row>
    <row r="1138" spans="2:11" x14ac:dyDescent="0.25">
      <c r="D1138" s="32" t="s">
        <v>117</v>
      </c>
      <c r="K1138" s="31">
        <f>SUM(J1137:J1137)</f>
        <v>0.89200000000000002</v>
      </c>
    </row>
    <row r="1139" spans="2:11" x14ac:dyDescent="0.25">
      <c r="B1139" s="21" t="s">
        <v>192</v>
      </c>
    </row>
    <row r="1140" spans="2:11" x14ac:dyDescent="0.25">
      <c r="B1140" t="s">
        <v>226</v>
      </c>
      <c r="C1140" t="s">
        <v>17</v>
      </c>
      <c r="D1140" t="s">
        <v>227</v>
      </c>
      <c r="E1140" s="30">
        <v>0.32</v>
      </c>
      <c r="G1140" t="s">
        <v>104</v>
      </c>
      <c r="H1140" s="31">
        <v>21.3996</v>
      </c>
      <c r="I1140" t="s">
        <v>105</v>
      </c>
      <c r="J1140" s="31">
        <f t="shared" ref="J1140:J1145" si="5">ROUND(E1140* H1140,5)</f>
        <v>6.8478700000000003</v>
      </c>
    </row>
    <row r="1141" spans="2:11" x14ac:dyDescent="0.25">
      <c r="B1141" t="s">
        <v>233</v>
      </c>
      <c r="C1141" t="s">
        <v>17</v>
      </c>
      <c r="D1141" t="s">
        <v>234</v>
      </c>
      <c r="E1141" s="30">
        <v>4.4999999999999998E-2</v>
      </c>
      <c r="G1141" t="s">
        <v>104</v>
      </c>
      <c r="H1141" s="31">
        <v>87.477649999999997</v>
      </c>
      <c r="I1141" t="s">
        <v>105</v>
      </c>
      <c r="J1141" s="31">
        <f t="shared" si="5"/>
        <v>3.93649</v>
      </c>
    </row>
    <row r="1142" spans="2:11" x14ac:dyDescent="0.25">
      <c r="B1142" t="s">
        <v>262</v>
      </c>
      <c r="C1142" t="s">
        <v>204</v>
      </c>
      <c r="D1142" t="s">
        <v>263</v>
      </c>
      <c r="E1142" s="30">
        <v>0.2</v>
      </c>
      <c r="G1142" t="s">
        <v>104</v>
      </c>
      <c r="H1142" s="31">
        <v>16.329650000000001</v>
      </c>
      <c r="I1142" t="s">
        <v>105</v>
      </c>
      <c r="J1142" s="31">
        <f t="shared" si="5"/>
        <v>3.26593</v>
      </c>
    </row>
    <row r="1143" spans="2:11" x14ac:dyDescent="0.25">
      <c r="B1143" t="s">
        <v>273</v>
      </c>
      <c r="C1143" t="s">
        <v>17</v>
      </c>
      <c r="D1143" t="s">
        <v>274</v>
      </c>
      <c r="E1143" s="30">
        <v>0.35</v>
      </c>
      <c r="G1143" t="s">
        <v>104</v>
      </c>
      <c r="H1143" s="31">
        <v>14.598979999999999</v>
      </c>
      <c r="I1143" t="s">
        <v>105</v>
      </c>
      <c r="J1143" s="31">
        <f t="shared" si="5"/>
        <v>5.1096399999999997</v>
      </c>
    </row>
    <row r="1144" spans="2:11" x14ac:dyDescent="0.25">
      <c r="B1144" t="s">
        <v>265</v>
      </c>
      <c r="C1144" t="s">
        <v>22</v>
      </c>
      <c r="D1144" t="s">
        <v>266</v>
      </c>
      <c r="E1144" s="30">
        <v>2.02</v>
      </c>
      <c r="G1144" t="s">
        <v>104</v>
      </c>
      <c r="H1144" s="31">
        <v>8.0705100000000005</v>
      </c>
      <c r="I1144" t="s">
        <v>105</v>
      </c>
      <c r="J1144" s="31">
        <f t="shared" si="5"/>
        <v>16.302430000000001</v>
      </c>
    </row>
    <row r="1145" spans="2:11" x14ac:dyDescent="0.25">
      <c r="B1145" t="s">
        <v>221</v>
      </c>
      <c r="C1145" t="s">
        <v>17</v>
      </c>
      <c r="D1145" t="s">
        <v>222</v>
      </c>
      <c r="E1145" s="30">
        <v>0.32</v>
      </c>
      <c r="G1145" t="s">
        <v>104</v>
      </c>
      <c r="H1145" s="31">
        <v>25.001999999999999</v>
      </c>
      <c r="I1145" t="s">
        <v>105</v>
      </c>
      <c r="J1145" s="31">
        <f t="shared" si="5"/>
        <v>8.0006400000000006</v>
      </c>
    </row>
    <row r="1146" spans="2:11" x14ac:dyDescent="0.25">
      <c r="D1146" s="32" t="s">
        <v>564</v>
      </c>
      <c r="K1146" s="31">
        <f>SUM(J1140:J1145)</f>
        <v>43.463000000000008</v>
      </c>
    </row>
    <row r="1148" spans="2:11" x14ac:dyDescent="0.25">
      <c r="D1148" s="32" t="s">
        <v>119</v>
      </c>
      <c r="H1148">
        <v>1.5</v>
      </c>
      <c r="I1148" t="s">
        <v>120</v>
      </c>
      <c r="J1148">
        <f>ROUND(H1148/100*K1135,5)</f>
        <v>3.9E-2</v>
      </c>
    </row>
    <row r="1149" spans="2:11" x14ac:dyDescent="0.25">
      <c r="D1149" s="32" t="s">
        <v>118</v>
      </c>
      <c r="K1149" s="33">
        <f>SUM(J1131:J1148)</f>
        <v>46.993840000000006</v>
      </c>
    </row>
    <row r="1150" spans="2:11" x14ac:dyDescent="0.25">
      <c r="D1150" s="32" t="s">
        <v>202</v>
      </c>
      <c r="H1150">
        <v>3</v>
      </c>
      <c r="I1150" t="s">
        <v>120</v>
      </c>
      <c r="K1150" s="31">
        <f>ROUND(H1150/100*K1149,5)</f>
        <v>1.4098200000000001</v>
      </c>
    </row>
    <row r="1151" spans="2:11" x14ac:dyDescent="0.25">
      <c r="D1151" s="32" t="s">
        <v>121</v>
      </c>
      <c r="K1151" s="33">
        <f>SUM(K1149:K1150)</f>
        <v>48.403660000000009</v>
      </c>
    </row>
    <row r="1153" spans="1:27" ht="45" customHeight="1" x14ac:dyDescent="0.25">
      <c r="A1153" s="25"/>
      <c r="B1153" s="25" t="s">
        <v>571</v>
      </c>
      <c r="C1153" s="26" t="s">
        <v>22</v>
      </c>
      <c r="D1153" s="6" t="s">
        <v>572</v>
      </c>
      <c r="E1153" s="5"/>
      <c r="F1153" s="5"/>
      <c r="G1153" s="26"/>
      <c r="H1153" s="28" t="s">
        <v>98</v>
      </c>
      <c r="I1153" s="4">
        <v>1</v>
      </c>
      <c r="J1153" s="5"/>
      <c r="K1153" s="29">
        <f>ROUND(K1173,2)</f>
        <v>80.59</v>
      </c>
      <c r="L1153" s="27" t="s">
        <v>573</v>
      </c>
      <c r="M1153" s="26"/>
      <c r="N1153" s="26"/>
      <c r="O1153" s="26"/>
      <c r="P1153" s="26"/>
      <c r="Q1153" s="26"/>
      <c r="R1153" s="26"/>
      <c r="S1153" s="26"/>
      <c r="T1153" s="26"/>
      <c r="U1153" s="26"/>
      <c r="V1153" s="26"/>
      <c r="W1153" s="26"/>
      <c r="X1153" s="26"/>
      <c r="Y1153" s="26"/>
      <c r="Z1153" s="26"/>
      <c r="AA1153" s="26"/>
    </row>
    <row r="1154" spans="1:27" x14ac:dyDescent="0.25">
      <c r="B1154" s="21" t="s">
        <v>100</v>
      </c>
    </row>
    <row r="1155" spans="1:27" x14ac:dyDescent="0.25">
      <c r="B1155" t="s">
        <v>196</v>
      </c>
      <c r="C1155" t="s">
        <v>87</v>
      </c>
      <c r="D1155" t="s">
        <v>197</v>
      </c>
      <c r="E1155" s="30">
        <v>1.2E-2</v>
      </c>
      <c r="F1155" t="s">
        <v>103</v>
      </c>
      <c r="G1155" t="s">
        <v>104</v>
      </c>
      <c r="H1155" s="31">
        <v>23.17</v>
      </c>
      <c r="I1155" t="s">
        <v>105</v>
      </c>
      <c r="J1155" s="31">
        <f>ROUND(E1155/I1153* H1155,5)</f>
        <v>0.27804000000000001</v>
      </c>
    </row>
    <row r="1156" spans="1:27" x14ac:dyDescent="0.25">
      <c r="B1156" t="s">
        <v>465</v>
      </c>
      <c r="C1156" t="s">
        <v>87</v>
      </c>
      <c r="D1156" t="s">
        <v>466</v>
      </c>
      <c r="E1156" s="30">
        <v>1.2E-2</v>
      </c>
      <c r="F1156" t="s">
        <v>103</v>
      </c>
      <c r="G1156" t="s">
        <v>104</v>
      </c>
      <c r="H1156" s="31">
        <v>27.76</v>
      </c>
      <c r="I1156" t="s">
        <v>105</v>
      </c>
      <c r="J1156" s="31">
        <f>ROUND(E1156/I1153* H1156,5)</f>
        <v>0.33312000000000003</v>
      </c>
    </row>
    <row r="1157" spans="1:27" x14ac:dyDescent="0.25">
      <c r="D1157" s="32" t="s">
        <v>106</v>
      </c>
      <c r="K1157" s="31">
        <f>SUM(J1155:J1156)</f>
        <v>0.61116000000000004</v>
      </c>
    </row>
    <row r="1158" spans="1:27" x14ac:dyDescent="0.25">
      <c r="B1158" s="21" t="s">
        <v>111</v>
      </c>
    </row>
    <row r="1159" spans="1:27" x14ac:dyDescent="0.25">
      <c r="B1159" t="s">
        <v>574</v>
      </c>
      <c r="C1159" t="s">
        <v>22</v>
      </c>
      <c r="D1159" t="s">
        <v>575</v>
      </c>
      <c r="E1159" s="30">
        <v>1</v>
      </c>
      <c r="G1159" t="s">
        <v>104</v>
      </c>
      <c r="H1159" s="31">
        <v>0.16</v>
      </c>
      <c r="I1159" t="s">
        <v>105</v>
      </c>
      <c r="J1159" s="31">
        <f>ROUND(E1159* H1159,5)</f>
        <v>0.16</v>
      </c>
    </row>
    <row r="1160" spans="1:27" x14ac:dyDescent="0.25">
      <c r="B1160" t="s">
        <v>576</v>
      </c>
      <c r="C1160" t="s">
        <v>22</v>
      </c>
      <c r="D1160" t="s">
        <v>577</v>
      </c>
      <c r="E1160" s="30">
        <v>1</v>
      </c>
      <c r="G1160" t="s">
        <v>104</v>
      </c>
      <c r="H1160" s="31">
        <v>0.31</v>
      </c>
      <c r="I1160" t="s">
        <v>105</v>
      </c>
      <c r="J1160" s="31">
        <f>ROUND(E1160* H1160,5)</f>
        <v>0.31</v>
      </c>
    </row>
    <row r="1161" spans="1:27" x14ac:dyDescent="0.25">
      <c r="B1161" t="s">
        <v>578</v>
      </c>
      <c r="C1161" t="s">
        <v>22</v>
      </c>
      <c r="D1161" t="s">
        <v>579</v>
      </c>
      <c r="E1161" s="30">
        <v>1</v>
      </c>
      <c r="G1161" t="s">
        <v>104</v>
      </c>
      <c r="H1161" s="31">
        <v>0.11</v>
      </c>
      <c r="I1161" t="s">
        <v>105</v>
      </c>
      <c r="J1161" s="31">
        <f>ROUND(E1161* H1161,5)</f>
        <v>0.11</v>
      </c>
    </row>
    <row r="1162" spans="1:27" x14ac:dyDescent="0.25">
      <c r="B1162" t="s">
        <v>580</v>
      </c>
      <c r="C1162" t="s">
        <v>22</v>
      </c>
      <c r="D1162" t="s">
        <v>581</v>
      </c>
      <c r="E1162" s="30">
        <v>1</v>
      </c>
      <c r="G1162" t="s">
        <v>104</v>
      </c>
      <c r="H1162" s="31">
        <v>0.16</v>
      </c>
      <c r="I1162" t="s">
        <v>105</v>
      </c>
      <c r="J1162" s="31">
        <f>ROUND(E1162* H1162,5)</f>
        <v>0.16</v>
      </c>
    </row>
    <row r="1163" spans="1:27" x14ac:dyDescent="0.25">
      <c r="B1163" t="s">
        <v>582</v>
      </c>
      <c r="C1163" t="s">
        <v>22</v>
      </c>
      <c r="D1163" t="s">
        <v>583</v>
      </c>
      <c r="E1163" s="30">
        <v>1.02</v>
      </c>
      <c r="G1163" t="s">
        <v>104</v>
      </c>
      <c r="H1163" s="31">
        <v>2.15</v>
      </c>
      <c r="I1163" t="s">
        <v>105</v>
      </c>
      <c r="J1163" s="31">
        <f>ROUND(E1163* H1163,5)</f>
        <v>2.1930000000000001</v>
      </c>
    </row>
    <row r="1164" spans="1:27" x14ac:dyDescent="0.25">
      <c r="D1164" s="32" t="s">
        <v>117</v>
      </c>
      <c r="K1164" s="31">
        <f>SUM(J1159:J1163)</f>
        <v>2.9329999999999998</v>
      </c>
    </row>
    <row r="1165" spans="1:27" x14ac:dyDescent="0.25">
      <c r="B1165" s="21" t="s">
        <v>192</v>
      </c>
    </row>
    <row r="1166" spans="1:27" x14ac:dyDescent="0.25">
      <c r="B1166" t="s">
        <v>565</v>
      </c>
      <c r="C1166" t="s">
        <v>22</v>
      </c>
      <c r="D1166" t="s">
        <v>566</v>
      </c>
      <c r="E1166" s="30">
        <v>1</v>
      </c>
      <c r="G1166" t="s">
        <v>104</v>
      </c>
      <c r="H1166" s="31">
        <v>72.133409999999998</v>
      </c>
      <c r="I1166" t="s">
        <v>105</v>
      </c>
      <c r="J1166" s="31">
        <f>ROUND(E1166* H1166,5)</f>
        <v>72.133409999999998</v>
      </c>
    </row>
    <row r="1167" spans="1:27" x14ac:dyDescent="0.25">
      <c r="B1167" t="s">
        <v>242</v>
      </c>
      <c r="C1167" t="s">
        <v>22</v>
      </c>
      <c r="D1167" t="s">
        <v>243</v>
      </c>
      <c r="E1167" s="30">
        <v>1</v>
      </c>
      <c r="G1167" t="s">
        <v>104</v>
      </c>
      <c r="H1167" s="31">
        <v>2.5533999999999999</v>
      </c>
      <c r="I1167" t="s">
        <v>105</v>
      </c>
      <c r="J1167" s="31">
        <f>ROUND(E1167* H1167,5)</f>
        <v>2.5533999999999999</v>
      </c>
    </row>
    <row r="1168" spans="1:27" x14ac:dyDescent="0.25">
      <c r="D1168" s="32" t="s">
        <v>564</v>
      </c>
      <c r="K1168" s="31">
        <f>SUM(J1166:J1167)</f>
        <v>74.686809999999994</v>
      </c>
    </row>
    <row r="1170" spans="1:27" x14ac:dyDescent="0.25">
      <c r="D1170" s="32" t="s">
        <v>119</v>
      </c>
      <c r="H1170">
        <v>1.5</v>
      </c>
      <c r="I1170" t="s">
        <v>120</v>
      </c>
      <c r="J1170">
        <f>ROUND(H1170/100*K1157,5)</f>
        <v>9.1699999999999993E-3</v>
      </c>
    </row>
    <row r="1171" spans="1:27" x14ac:dyDescent="0.25">
      <c r="D1171" s="32" t="s">
        <v>118</v>
      </c>
      <c r="K1171" s="33">
        <f>SUM(J1154:J1170)</f>
        <v>78.240139999999997</v>
      </c>
    </row>
    <row r="1172" spans="1:27" x14ac:dyDescent="0.25">
      <c r="D1172" s="32" t="s">
        <v>202</v>
      </c>
      <c r="H1172">
        <v>3</v>
      </c>
      <c r="I1172" t="s">
        <v>120</v>
      </c>
      <c r="K1172" s="31">
        <f>ROUND(H1172/100*K1171,5)</f>
        <v>2.3472</v>
      </c>
    </row>
    <row r="1173" spans="1:27" x14ac:dyDescent="0.25">
      <c r="D1173" s="32" t="s">
        <v>121</v>
      </c>
      <c r="K1173" s="33">
        <f>SUM(K1171:K1172)</f>
        <v>80.587339999999998</v>
      </c>
    </row>
    <row r="1175" spans="1:27" ht="45" customHeight="1" x14ac:dyDescent="0.25">
      <c r="A1175" s="25"/>
      <c r="B1175" s="25" t="s">
        <v>584</v>
      </c>
      <c r="C1175" s="26" t="s">
        <v>14</v>
      </c>
      <c r="D1175" s="6" t="s">
        <v>585</v>
      </c>
      <c r="E1175" s="5"/>
      <c r="F1175" s="5"/>
      <c r="G1175" s="26"/>
      <c r="H1175" s="28" t="s">
        <v>98</v>
      </c>
      <c r="I1175" s="4">
        <v>1</v>
      </c>
      <c r="J1175" s="5"/>
      <c r="K1175" s="29">
        <f>ROUND(K1196,2)</f>
        <v>1453.49</v>
      </c>
      <c r="L1175" s="27" t="s">
        <v>586</v>
      </c>
      <c r="M1175" s="26"/>
      <c r="N1175" s="26"/>
      <c r="O1175" s="26"/>
      <c r="P1175" s="26"/>
      <c r="Q1175" s="26"/>
      <c r="R1175" s="26"/>
      <c r="S1175" s="26"/>
      <c r="T1175" s="26"/>
      <c r="U1175" s="26"/>
      <c r="V1175" s="26"/>
      <c r="W1175" s="26"/>
      <c r="X1175" s="26"/>
      <c r="Y1175" s="26"/>
      <c r="Z1175" s="26"/>
      <c r="AA1175" s="26"/>
    </row>
    <row r="1176" spans="1:27" x14ac:dyDescent="0.25">
      <c r="B1176" s="21" t="s">
        <v>100</v>
      </c>
    </row>
    <row r="1177" spans="1:27" x14ac:dyDescent="0.25">
      <c r="B1177" t="s">
        <v>196</v>
      </c>
      <c r="C1177" t="s">
        <v>87</v>
      </c>
      <c r="D1177" t="s">
        <v>197</v>
      </c>
      <c r="E1177" s="30">
        <v>1</v>
      </c>
      <c r="F1177" t="s">
        <v>103</v>
      </c>
      <c r="G1177" t="s">
        <v>104</v>
      </c>
      <c r="H1177" s="31">
        <v>23.17</v>
      </c>
      <c r="I1177" t="s">
        <v>105</v>
      </c>
      <c r="J1177" s="31">
        <f>ROUND(E1177/I1175* H1177,5)</f>
        <v>23.17</v>
      </c>
    </row>
    <row r="1178" spans="1:27" x14ac:dyDescent="0.25">
      <c r="B1178" t="s">
        <v>587</v>
      </c>
      <c r="C1178" t="s">
        <v>87</v>
      </c>
      <c r="D1178" t="s">
        <v>136</v>
      </c>
      <c r="E1178" s="30">
        <v>1</v>
      </c>
      <c r="F1178" t="s">
        <v>103</v>
      </c>
      <c r="G1178" t="s">
        <v>104</v>
      </c>
      <c r="H1178" s="31">
        <v>24.61</v>
      </c>
      <c r="I1178" t="s">
        <v>105</v>
      </c>
      <c r="J1178" s="31">
        <f>ROUND(E1178/I1175* H1178,5)</f>
        <v>24.61</v>
      </c>
    </row>
    <row r="1179" spans="1:27" x14ac:dyDescent="0.25">
      <c r="B1179" t="s">
        <v>588</v>
      </c>
      <c r="C1179" t="s">
        <v>87</v>
      </c>
      <c r="D1179" t="s">
        <v>342</v>
      </c>
      <c r="E1179" s="30">
        <v>1</v>
      </c>
      <c r="F1179" t="s">
        <v>103</v>
      </c>
      <c r="G1179" t="s">
        <v>104</v>
      </c>
      <c r="H1179" s="31">
        <v>28.69</v>
      </c>
      <c r="I1179" t="s">
        <v>105</v>
      </c>
      <c r="J1179" s="31">
        <f>ROUND(E1179/I1175* H1179,5)</f>
        <v>28.69</v>
      </c>
    </row>
    <row r="1180" spans="1:27" x14ac:dyDescent="0.25">
      <c r="D1180" s="32" t="s">
        <v>106</v>
      </c>
      <c r="K1180" s="31">
        <f>SUM(J1177:J1179)</f>
        <v>76.47</v>
      </c>
    </row>
    <row r="1181" spans="1:27" x14ac:dyDescent="0.25">
      <c r="B1181" s="21" t="s">
        <v>107</v>
      </c>
    </row>
    <row r="1182" spans="1:27" x14ac:dyDescent="0.25">
      <c r="B1182" t="s">
        <v>589</v>
      </c>
      <c r="C1182" t="s">
        <v>87</v>
      </c>
      <c r="D1182" t="s">
        <v>399</v>
      </c>
      <c r="E1182" s="30">
        <v>1</v>
      </c>
      <c r="F1182" t="s">
        <v>103</v>
      </c>
      <c r="G1182" t="s">
        <v>104</v>
      </c>
      <c r="H1182" s="31">
        <v>44.61</v>
      </c>
      <c r="I1182" t="s">
        <v>105</v>
      </c>
      <c r="J1182" s="31">
        <f>ROUND(E1182/I1175* H1182,5)</f>
        <v>44.61</v>
      </c>
    </row>
    <row r="1183" spans="1:27" x14ac:dyDescent="0.25">
      <c r="D1183" s="32" t="s">
        <v>110</v>
      </c>
      <c r="K1183" s="31">
        <f>SUM(J1182:J1182)</f>
        <v>44.61</v>
      </c>
    </row>
    <row r="1184" spans="1:27" x14ac:dyDescent="0.25">
      <c r="B1184" s="21" t="s">
        <v>111</v>
      </c>
    </row>
    <row r="1185" spans="1:27" x14ac:dyDescent="0.25">
      <c r="B1185" t="s">
        <v>590</v>
      </c>
      <c r="C1185" t="s">
        <v>14</v>
      </c>
      <c r="D1185" t="s">
        <v>591</v>
      </c>
      <c r="E1185" s="30">
        <v>1</v>
      </c>
      <c r="G1185" t="s">
        <v>104</v>
      </c>
      <c r="H1185" s="31">
        <v>197.2</v>
      </c>
      <c r="I1185" t="s">
        <v>105</v>
      </c>
      <c r="J1185" s="31">
        <f>ROUND(E1185* H1185,5)</f>
        <v>197.2</v>
      </c>
    </row>
    <row r="1186" spans="1:27" x14ac:dyDescent="0.25">
      <c r="B1186" t="s">
        <v>592</v>
      </c>
      <c r="C1186" t="s">
        <v>14</v>
      </c>
      <c r="D1186" t="s">
        <v>593</v>
      </c>
      <c r="E1186" s="30">
        <v>1</v>
      </c>
      <c r="G1186" t="s">
        <v>104</v>
      </c>
      <c r="H1186" s="31">
        <v>862.75</v>
      </c>
      <c r="I1186" t="s">
        <v>105</v>
      </c>
      <c r="J1186" s="31">
        <f>ROUND(E1186* H1186,5)</f>
        <v>862.75</v>
      </c>
    </row>
    <row r="1187" spans="1:27" x14ac:dyDescent="0.25">
      <c r="D1187" s="32" t="s">
        <v>117</v>
      </c>
      <c r="K1187" s="31">
        <f>SUM(J1185:J1186)</f>
        <v>1059.95</v>
      </c>
    </row>
    <row r="1188" spans="1:27" x14ac:dyDescent="0.25">
      <c r="B1188" s="21" t="s">
        <v>192</v>
      </c>
    </row>
    <row r="1189" spans="1:27" x14ac:dyDescent="0.25">
      <c r="B1189" t="s">
        <v>193</v>
      </c>
      <c r="C1189" t="s">
        <v>17</v>
      </c>
      <c r="D1189" t="s">
        <v>194</v>
      </c>
      <c r="E1189" s="30">
        <v>1.9</v>
      </c>
      <c r="G1189" t="s">
        <v>104</v>
      </c>
      <c r="H1189" s="31">
        <v>104.65018000000001</v>
      </c>
      <c r="I1189" t="s">
        <v>105</v>
      </c>
      <c r="J1189" s="31">
        <f>ROUND(E1189* H1189,5)</f>
        <v>198.83534</v>
      </c>
    </row>
    <row r="1190" spans="1:27" x14ac:dyDescent="0.25">
      <c r="B1190" t="s">
        <v>203</v>
      </c>
      <c r="C1190" t="s">
        <v>204</v>
      </c>
      <c r="D1190" t="s">
        <v>205</v>
      </c>
      <c r="E1190" s="30">
        <v>2.34</v>
      </c>
      <c r="G1190" t="s">
        <v>104</v>
      </c>
      <c r="H1190" s="31">
        <v>12.88036</v>
      </c>
      <c r="I1190" t="s">
        <v>105</v>
      </c>
      <c r="J1190" s="31">
        <f>ROUND(E1190* H1190,5)</f>
        <v>30.140039999999999</v>
      </c>
    </row>
    <row r="1191" spans="1:27" x14ac:dyDescent="0.25">
      <c r="D1191" s="32" t="s">
        <v>564</v>
      </c>
      <c r="K1191" s="31">
        <f>SUM(J1189:J1190)</f>
        <v>228.97538</v>
      </c>
    </row>
    <row r="1193" spans="1:27" x14ac:dyDescent="0.25">
      <c r="D1193" s="32" t="s">
        <v>119</v>
      </c>
      <c r="H1193">
        <v>1.5</v>
      </c>
      <c r="I1193" t="s">
        <v>120</v>
      </c>
      <c r="J1193">
        <f>ROUND(H1193/100*K1180,5)</f>
        <v>1.1470499999999999</v>
      </c>
    </row>
    <row r="1194" spans="1:27" x14ac:dyDescent="0.25">
      <c r="D1194" s="32" t="s">
        <v>118</v>
      </c>
      <c r="K1194" s="33">
        <f>SUM(J1176:J1193)</f>
        <v>1411.1524300000001</v>
      </c>
    </row>
    <row r="1195" spans="1:27" x14ac:dyDescent="0.25">
      <c r="D1195" s="32" t="s">
        <v>202</v>
      </c>
      <c r="H1195">
        <v>3</v>
      </c>
      <c r="I1195" t="s">
        <v>120</v>
      </c>
      <c r="K1195" s="31">
        <f>ROUND(H1195/100*K1194,5)</f>
        <v>42.334569999999999</v>
      </c>
    </row>
    <row r="1196" spans="1:27" x14ac:dyDescent="0.25">
      <c r="D1196" s="32" t="s">
        <v>121</v>
      </c>
      <c r="K1196" s="33">
        <f>SUM(K1194:K1195)</f>
        <v>1453.4870000000001</v>
      </c>
    </row>
    <row r="1198" spans="1:27" ht="45" customHeight="1" x14ac:dyDescent="0.25">
      <c r="A1198" s="25"/>
      <c r="B1198" s="25" t="s">
        <v>594</v>
      </c>
      <c r="C1198" s="26" t="s">
        <v>14</v>
      </c>
      <c r="D1198" s="6" t="s">
        <v>595</v>
      </c>
      <c r="E1198" s="5"/>
      <c r="F1198" s="5"/>
      <c r="G1198" s="26"/>
      <c r="H1198" s="28" t="s">
        <v>98</v>
      </c>
      <c r="I1198" s="4">
        <v>1</v>
      </c>
      <c r="J1198" s="5"/>
      <c r="K1198" s="29">
        <f>ROUND(K1206,2)</f>
        <v>7140.28</v>
      </c>
      <c r="L1198" s="27" t="s">
        <v>596</v>
      </c>
      <c r="M1198" s="26"/>
      <c r="N1198" s="26"/>
      <c r="O1198" s="26"/>
      <c r="P1198" s="26"/>
      <c r="Q1198" s="26"/>
      <c r="R1198" s="26"/>
      <c r="S1198" s="26"/>
      <c r="T1198" s="26"/>
      <c r="U1198" s="26"/>
      <c r="V1198" s="26"/>
      <c r="W1198" s="26"/>
      <c r="X1198" s="26"/>
      <c r="Y1198" s="26"/>
      <c r="Z1198" s="26"/>
      <c r="AA1198" s="26"/>
    </row>
    <row r="1199" spans="1:27" x14ac:dyDescent="0.25">
      <c r="B1199" s="21" t="s">
        <v>192</v>
      </c>
    </row>
    <row r="1200" spans="1:27" x14ac:dyDescent="0.25">
      <c r="B1200" t="s">
        <v>597</v>
      </c>
      <c r="C1200" t="s">
        <v>14</v>
      </c>
      <c r="D1200" t="s">
        <v>598</v>
      </c>
      <c r="E1200" s="30">
        <v>1</v>
      </c>
      <c r="G1200" t="s">
        <v>104</v>
      </c>
      <c r="H1200" s="31">
        <v>54.470059999999997</v>
      </c>
      <c r="I1200" t="s">
        <v>105</v>
      </c>
      <c r="J1200" s="31">
        <f>ROUND(E1200* H1200,5)</f>
        <v>54.470059999999997</v>
      </c>
    </row>
    <row r="1201" spans="1:27" x14ac:dyDescent="0.25">
      <c r="B1201" t="s">
        <v>449</v>
      </c>
      <c r="C1201" t="s">
        <v>14</v>
      </c>
      <c r="D1201" t="s">
        <v>450</v>
      </c>
      <c r="E1201" s="30">
        <v>12</v>
      </c>
      <c r="G1201" t="s">
        <v>104</v>
      </c>
      <c r="H1201" s="31">
        <v>420</v>
      </c>
      <c r="I1201" t="s">
        <v>105</v>
      </c>
      <c r="J1201" s="31">
        <f>ROUND(E1201* H1201,5)</f>
        <v>5040</v>
      </c>
    </row>
    <row r="1202" spans="1:27" x14ac:dyDescent="0.25">
      <c r="B1202" t="s">
        <v>599</v>
      </c>
      <c r="C1202" t="s">
        <v>14</v>
      </c>
      <c r="D1202" t="s">
        <v>600</v>
      </c>
      <c r="E1202" s="30">
        <v>12</v>
      </c>
      <c r="G1202" t="s">
        <v>104</v>
      </c>
      <c r="H1202" s="31">
        <v>153.15350000000001</v>
      </c>
      <c r="I1202" t="s">
        <v>105</v>
      </c>
      <c r="J1202" s="31">
        <f>ROUND(E1202* H1202,5)</f>
        <v>1837.8420000000001</v>
      </c>
    </row>
    <row r="1203" spans="1:27" x14ac:dyDescent="0.25">
      <c r="D1203" s="32" t="s">
        <v>564</v>
      </c>
      <c r="K1203" s="31">
        <f>SUM(J1200:J1202)</f>
        <v>6932.3120600000002</v>
      </c>
    </row>
    <row r="1204" spans="1:27" x14ac:dyDescent="0.25">
      <c r="D1204" s="32" t="s">
        <v>118</v>
      </c>
      <c r="K1204" s="33">
        <f>SUM(J1199:J1203)</f>
        <v>6932.3120600000002</v>
      </c>
    </row>
    <row r="1205" spans="1:27" x14ac:dyDescent="0.25">
      <c r="D1205" s="32" t="s">
        <v>202</v>
      </c>
      <c r="H1205">
        <v>3</v>
      </c>
      <c r="I1205" t="s">
        <v>120</v>
      </c>
      <c r="K1205" s="31">
        <f>ROUND(H1205/100*K1204,5)</f>
        <v>207.96935999999999</v>
      </c>
    </row>
    <row r="1206" spans="1:27" x14ac:dyDescent="0.25">
      <c r="D1206" s="32" t="s">
        <v>121</v>
      </c>
      <c r="K1206" s="33">
        <f>SUM(K1204:K1205)</f>
        <v>7140.2814200000003</v>
      </c>
    </row>
    <row r="1208" spans="1:27" ht="45" customHeight="1" x14ac:dyDescent="0.25">
      <c r="A1208" s="25"/>
      <c r="B1208" s="25" t="s">
        <v>599</v>
      </c>
      <c r="C1208" s="26" t="s">
        <v>14</v>
      </c>
      <c r="D1208" s="6" t="s">
        <v>600</v>
      </c>
      <c r="E1208" s="5"/>
      <c r="F1208" s="5"/>
      <c r="G1208" s="26"/>
      <c r="H1208" s="28" t="s">
        <v>98</v>
      </c>
      <c r="I1208" s="4">
        <v>1</v>
      </c>
      <c r="J1208" s="5"/>
      <c r="K1208" s="29">
        <f>ROUND(K1214,2)</f>
        <v>157.75</v>
      </c>
      <c r="L1208" s="27" t="s">
        <v>601</v>
      </c>
      <c r="M1208" s="26"/>
      <c r="N1208" s="26"/>
      <c r="O1208" s="26"/>
      <c r="P1208" s="26"/>
      <c r="Q1208" s="26"/>
      <c r="R1208" s="26"/>
      <c r="S1208" s="26"/>
      <c r="T1208" s="26"/>
      <c r="U1208" s="26"/>
      <c r="V1208" s="26"/>
      <c r="W1208" s="26"/>
      <c r="X1208" s="26"/>
      <c r="Y1208" s="26"/>
      <c r="Z1208" s="26"/>
      <c r="AA1208" s="26"/>
    </row>
    <row r="1209" spans="1:27" x14ac:dyDescent="0.25">
      <c r="B1209" s="21" t="s">
        <v>192</v>
      </c>
    </row>
    <row r="1210" spans="1:27" x14ac:dyDescent="0.25">
      <c r="B1210" t="s">
        <v>453</v>
      </c>
      <c r="C1210" t="s">
        <v>14</v>
      </c>
      <c r="D1210" t="s">
        <v>454</v>
      </c>
      <c r="E1210" s="30">
        <v>2</v>
      </c>
      <c r="G1210" t="s">
        <v>104</v>
      </c>
      <c r="H1210" s="31">
        <v>76.576750000000004</v>
      </c>
      <c r="I1210" t="s">
        <v>105</v>
      </c>
      <c r="J1210" s="31">
        <f>ROUND(E1210* H1210,5)</f>
        <v>153.15350000000001</v>
      </c>
    </row>
    <row r="1211" spans="1:27" x14ac:dyDescent="0.25">
      <c r="D1211" s="32" t="s">
        <v>564</v>
      </c>
      <c r="K1211" s="31">
        <f>SUM(J1210:J1210)</f>
        <v>153.15350000000001</v>
      </c>
    </row>
    <row r="1212" spans="1:27" x14ac:dyDescent="0.25">
      <c r="D1212" s="32" t="s">
        <v>118</v>
      </c>
      <c r="K1212" s="33">
        <f>SUM(J1209:J1211)</f>
        <v>153.15350000000001</v>
      </c>
    </row>
    <row r="1213" spans="1:27" x14ac:dyDescent="0.25">
      <c r="D1213" s="32" t="s">
        <v>202</v>
      </c>
      <c r="H1213">
        <v>3</v>
      </c>
      <c r="I1213" t="s">
        <v>120</v>
      </c>
      <c r="K1213" s="31">
        <f>ROUND(H1213/100*K1212,5)</f>
        <v>4.5946100000000003</v>
      </c>
    </row>
    <row r="1214" spans="1:27" x14ac:dyDescent="0.25">
      <c r="D1214" s="32" t="s">
        <v>121</v>
      </c>
      <c r="K1214" s="33">
        <f>SUM(K1212:K1213)</f>
        <v>157.74811</v>
      </c>
    </row>
    <row r="1216" spans="1:27" ht="45" customHeight="1" x14ac:dyDescent="0.25">
      <c r="A1216" s="25"/>
      <c r="B1216" s="25" t="s">
        <v>597</v>
      </c>
      <c r="C1216" s="26" t="s">
        <v>14</v>
      </c>
      <c r="D1216" s="6" t="s">
        <v>598</v>
      </c>
      <c r="E1216" s="5"/>
      <c r="F1216" s="5"/>
      <c r="G1216" s="26"/>
      <c r="H1216" s="28" t="s">
        <v>98</v>
      </c>
      <c r="I1216" s="4">
        <v>1</v>
      </c>
      <c r="J1216" s="5"/>
      <c r="K1216" s="29">
        <f>ROUND(K1222,2)</f>
        <v>56.1</v>
      </c>
      <c r="L1216" s="27" t="s">
        <v>602</v>
      </c>
      <c r="M1216" s="26"/>
      <c r="N1216" s="26"/>
      <c r="O1216" s="26"/>
      <c r="P1216" s="26"/>
      <c r="Q1216" s="26"/>
      <c r="R1216" s="26"/>
      <c r="S1216" s="26"/>
      <c r="T1216" s="26"/>
      <c r="U1216" s="26"/>
      <c r="V1216" s="26"/>
      <c r="W1216" s="26"/>
      <c r="X1216" s="26"/>
      <c r="Y1216" s="26"/>
      <c r="Z1216" s="26"/>
      <c r="AA1216" s="26"/>
    </row>
    <row r="1217" spans="1:27" x14ac:dyDescent="0.25">
      <c r="B1217" s="21" t="s">
        <v>192</v>
      </c>
    </row>
    <row r="1218" spans="1:27" x14ac:dyDescent="0.25">
      <c r="B1218" t="s">
        <v>456</v>
      </c>
      <c r="C1218" t="s">
        <v>14</v>
      </c>
      <c r="D1218" t="s">
        <v>457</v>
      </c>
      <c r="E1218" s="30">
        <v>2</v>
      </c>
      <c r="G1218" t="s">
        <v>104</v>
      </c>
      <c r="H1218" s="31">
        <v>27.235029999999998</v>
      </c>
      <c r="I1218" t="s">
        <v>105</v>
      </c>
      <c r="J1218" s="31">
        <f>ROUND(E1218* H1218,5)</f>
        <v>54.470059999999997</v>
      </c>
    </row>
    <row r="1219" spans="1:27" x14ac:dyDescent="0.25">
      <c r="D1219" s="32" t="s">
        <v>564</v>
      </c>
      <c r="K1219" s="31">
        <f>SUM(J1218:J1218)</f>
        <v>54.470059999999997</v>
      </c>
    </row>
    <row r="1220" spans="1:27" x14ac:dyDescent="0.25">
      <c r="D1220" s="32" t="s">
        <v>118</v>
      </c>
      <c r="K1220" s="33">
        <f>SUM(J1217:J1219)</f>
        <v>54.470059999999997</v>
      </c>
    </row>
    <row r="1221" spans="1:27" x14ac:dyDescent="0.25">
      <c r="D1221" s="32" t="s">
        <v>202</v>
      </c>
      <c r="H1221">
        <v>3</v>
      </c>
      <c r="I1221" t="s">
        <v>120</v>
      </c>
      <c r="K1221" s="31">
        <f>ROUND(H1221/100*K1220,5)</f>
        <v>1.6341000000000001</v>
      </c>
    </row>
    <row r="1222" spans="1:27" x14ac:dyDescent="0.25">
      <c r="D1222" s="32" t="s">
        <v>121</v>
      </c>
      <c r="K1222" s="33">
        <f>SUM(K1220:K1221)</f>
        <v>56.104159999999993</v>
      </c>
    </row>
    <row r="1224" spans="1:27" ht="45" customHeight="1" x14ac:dyDescent="0.25">
      <c r="A1224" s="25" t="s">
        <v>603</v>
      </c>
      <c r="B1224" s="25" t="s">
        <v>26</v>
      </c>
      <c r="C1224" s="26" t="s">
        <v>22</v>
      </c>
      <c r="D1224" s="6" t="s">
        <v>27</v>
      </c>
      <c r="E1224" s="5"/>
      <c r="F1224" s="5"/>
      <c r="G1224" s="26"/>
      <c r="H1224" s="28" t="s">
        <v>98</v>
      </c>
      <c r="I1224" s="4">
        <v>1</v>
      </c>
      <c r="J1224" s="5"/>
      <c r="K1224" s="29">
        <f>ROUND(K1244,2)</f>
        <v>80.59</v>
      </c>
      <c r="L1224" s="27" t="s">
        <v>604</v>
      </c>
      <c r="M1224" s="26"/>
      <c r="N1224" s="26"/>
      <c r="O1224" s="26"/>
      <c r="P1224" s="26"/>
      <c r="Q1224" s="26"/>
      <c r="R1224" s="26"/>
      <c r="S1224" s="26"/>
      <c r="T1224" s="26"/>
      <c r="U1224" s="26"/>
      <c r="V1224" s="26"/>
      <c r="W1224" s="26"/>
      <c r="X1224" s="26"/>
      <c r="Y1224" s="26"/>
      <c r="Z1224" s="26"/>
      <c r="AA1224" s="26"/>
    </row>
    <row r="1225" spans="1:27" x14ac:dyDescent="0.25">
      <c r="B1225" s="21" t="s">
        <v>100</v>
      </c>
    </row>
    <row r="1226" spans="1:27" x14ac:dyDescent="0.25">
      <c r="B1226" t="s">
        <v>196</v>
      </c>
      <c r="C1226" t="s">
        <v>87</v>
      </c>
      <c r="D1226" t="s">
        <v>197</v>
      </c>
      <c r="E1226" s="30">
        <v>1.2E-2</v>
      </c>
      <c r="F1226" t="s">
        <v>103</v>
      </c>
      <c r="G1226" t="s">
        <v>104</v>
      </c>
      <c r="H1226" s="31">
        <v>23.17</v>
      </c>
      <c r="I1226" t="s">
        <v>105</v>
      </c>
      <c r="J1226" s="31">
        <f>ROUND(E1226/I1224* H1226,5)</f>
        <v>0.27804000000000001</v>
      </c>
    </row>
    <row r="1227" spans="1:27" x14ac:dyDescent="0.25">
      <c r="B1227" t="s">
        <v>465</v>
      </c>
      <c r="C1227" t="s">
        <v>87</v>
      </c>
      <c r="D1227" t="s">
        <v>466</v>
      </c>
      <c r="E1227" s="30">
        <v>1.2E-2</v>
      </c>
      <c r="F1227" t="s">
        <v>103</v>
      </c>
      <c r="G1227" t="s">
        <v>104</v>
      </c>
      <c r="H1227" s="31">
        <v>27.76</v>
      </c>
      <c r="I1227" t="s">
        <v>105</v>
      </c>
      <c r="J1227" s="31">
        <f>ROUND(E1227/I1224* H1227,5)</f>
        <v>0.33312000000000003</v>
      </c>
    </row>
    <row r="1228" spans="1:27" x14ac:dyDescent="0.25">
      <c r="D1228" s="32" t="s">
        <v>106</v>
      </c>
      <c r="K1228" s="31">
        <f>SUM(J1226:J1227)</f>
        <v>0.61116000000000004</v>
      </c>
    </row>
    <row r="1229" spans="1:27" x14ac:dyDescent="0.25">
      <c r="B1229" s="21" t="s">
        <v>111</v>
      </c>
    </row>
    <row r="1230" spans="1:27" x14ac:dyDescent="0.25">
      <c r="B1230" t="s">
        <v>580</v>
      </c>
      <c r="C1230" t="s">
        <v>22</v>
      </c>
      <c r="D1230" t="s">
        <v>581</v>
      </c>
      <c r="E1230" s="30">
        <v>1</v>
      </c>
      <c r="G1230" t="s">
        <v>104</v>
      </c>
      <c r="H1230" s="31">
        <v>0.16</v>
      </c>
      <c r="I1230" t="s">
        <v>105</v>
      </c>
      <c r="J1230" s="31">
        <f>ROUND(E1230* H1230,5)</f>
        <v>0.16</v>
      </c>
    </row>
    <row r="1231" spans="1:27" x14ac:dyDescent="0.25">
      <c r="B1231" t="s">
        <v>578</v>
      </c>
      <c r="C1231" t="s">
        <v>22</v>
      </c>
      <c r="D1231" t="s">
        <v>579</v>
      </c>
      <c r="E1231" s="30">
        <v>1</v>
      </c>
      <c r="G1231" t="s">
        <v>104</v>
      </c>
      <c r="H1231" s="31">
        <v>0.11</v>
      </c>
      <c r="I1231" t="s">
        <v>105</v>
      </c>
      <c r="J1231" s="31">
        <f>ROUND(E1231* H1231,5)</f>
        <v>0.11</v>
      </c>
    </row>
    <row r="1232" spans="1:27" x14ac:dyDescent="0.25">
      <c r="B1232" t="s">
        <v>576</v>
      </c>
      <c r="C1232" t="s">
        <v>22</v>
      </c>
      <c r="D1232" t="s">
        <v>577</v>
      </c>
      <c r="E1232" s="30">
        <v>1</v>
      </c>
      <c r="G1232" t="s">
        <v>104</v>
      </c>
      <c r="H1232" s="31">
        <v>0.31</v>
      </c>
      <c r="I1232" t="s">
        <v>105</v>
      </c>
      <c r="J1232" s="31">
        <f>ROUND(E1232* H1232,5)</f>
        <v>0.31</v>
      </c>
    </row>
    <row r="1233" spans="1:27" x14ac:dyDescent="0.25">
      <c r="B1233" t="s">
        <v>582</v>
      </c>
      <c r="C1233" t="s">
        <v>22</v>
      </c>
      <c r="D1233" t="s">
        <v>583</v>
      </c>
      <c r="E1233" s="30">
        <v>1.02</v>
      </c>
      <c r="G1233" t="s">
        <v>104</v>
      </c>
      <c r="H1233" s="31">
        <v>2.15</v>
      </c>
      <c r="I1233" t="s">
        <v>105</v>
      </c>
      <c r="J1233" s="31">
        <f>ROUND(E1233* H1233,5)</f>
        <v>2.1930000000000001</v>
      </c>
    </row>
    <row r="1234" spans="1:27" x14ac:dyDescent="0.25">
      <c r="B1234" t="s">
        <v>574</v>
      </c>
      <c r="C1234" t="s">
        <v>22</v>
      </c>
      <c r="D1234" t="s">
        <v>575</v>
      </c>
      <c r="E1234" s="30">
        <v>1</v>
      </c>
      <c r="G1234" t="s">
        <v>104</v>
      </c>
      <c r="H1234" s="31">
        <v>0.16</v>
      </c>
      <c r="I1234" t="s">
        <v>105</v>
      </c>
      <c r="J1234" s="31">
        <f>ROUND(E1234* H1234,5)</f>
        <v>0.16</v>
      </c>
    </row>
    <row r="1235" spans="1:27" x14ac:dyDescent="0.25">
      <c r="D1235" s="32" t="s">
        <v>117</v>
      </c>
      <c r="K1235" s="31">
        <f>SUM(J1230:J1234)</f>
        <v>2.9330000000000003</v>
      </c>
    </row>
    <row r="1236" spans="1:27" x14ac:dyDescent="0.25">
      <c r="B1236" s="21" t="s">
        <v>192</v>
      </c>
    </row>
    <row r="1237" spans="1:27" x14ac:dyDescent="0.25">
      <c r="B1237" t="s">
        <v>242</v>
      </c>
      <c r="C1237" t="s">
        <v>22</v>
      </c>
      <c r="D1237" t="s">
        <v>243</v>
      </c>
      <c r="E1237" s="30">
        <v>1</v>
      </c>
      <c r="G1237" t="s">
        <v>104</v>
      </c>
      <c r="H1237" s="31">
        <v>2.5533999999999999</v>
      </c>
      <c r="I1237" t="s">
        <v>105</v>
      </c>
      <c r="J1237" s="31">
        <f>ROUND(E1237* H1237,5)</f>
        <v>2.5533999999999999</v>
      </c>
    </row>
    <row r="1238" spans="1:27" x14ac:dyDescent="0.25">
      <c r="B1238" t="s">
        <v>565</v>
      </c>
      <c r="C1238" t="s">
        <v>22</v>
      </c>
      <c r="D1238" t="s">
        <v>566</v>
      </c>
      <c r="E1238" s="30">
        <v>1</v>
      </c>
      <c r="G1238" t="s">
        <v>104</v>
      </c>
      <c r="H1238" s="31">
        <v>72.133409999999998</v>
      </c>
      <c r="I1238" t="s">
        <v>105</v>
      </c>
      <c r="J1238" s="31">
        <f>ROUND(E1238* H1238,5)</f>
        <v>72.133409999999998</v>
      </c>
    </row>
    <row r="1239" spans="1:27" x14ac:dyDescent="0.25">
      <c r="D1239" s="32" t="s">
        <v>564</v>
      </c>
      <c r="K1239" s="31">
        <f>SUM(J1237:J1238)</f>
        <v>74.686809999999994</v>
      </c>
    </row>
    <row r="1241" spans="1:27" x14ac:dyDescent="0.25">
      <c r="D1241" s="32" t="s">
        <v>119</v>
      </c>
      <c r="H1241">
        <v>1.5</v>
      </c>
      <c r="I1241" t="s">
        <v>120</v>
      </c>
      <c r="J1241">
        <f>ROUND(H1241/100*K1228,5)</f>
        <v>9.1699999999999993E-3</v>
      </c>
    </row>
    <row r="1242" spans="1:27" x14ac:dyDescent="0.25">
      <c r="D1242" s="32" t="s">
        <v>118</v>
      </c>
      <c r="K1242" s="33">
        <f>SUM(J1225:J1241)</f>
        <v>78.240139999999997</v>
      </c>
    </row>
    <row r="1243" spans="1:27" x14ac:dyDescent="0.25">
      <c r="D1243" s="32" t="s">
        <v>202</v>
      </c>
      <c r="H1243">
        <v>3</v>
      </c>
      <c r="I1243" t="s">
        <v>120</v>
      </c>
      <c r="K1243" s="31">
        <f>ROUND(H1243/100*K1242,5)</f>
        <v>2.3472</v>
      </c>
    </row>
    <row r="1244" spans="1:27" x14ac:dyDescent="0.25">
      <c r="D1244" s="32" t="s">
        <v>121</v>
      </c>
      <c r="K1244" s="33">
        <f>SUM(K1242:K1243)</f>
        <v>80.587339999999998</v>
      </c>
    </row>
    <row r="1246" spans="1:27" ht="45" customHeight="1" x14ac:dyDescent="0.25">
      <c r="A1246" s="25" t="s">
        <v>605</v>
      </c>
      <c r="B1246" s="25" t="s">
        <v>21</v>
      </c>
      <c r="C1246" s="26" t="s">
        <v>22</v>
      </c>
      <c r="D1246" s="6" t="s">
        <v>23</v>
      </c>
      <c r="E1246" s="5"/>
      <c r="F1246" s="5"/>
      <c r="G1246" s="26"/>
      <c r="H1246" s="28" t="s">
        <v>98</v>
      </c>
      <c r="I1246" s="4">
        <v>1</v>
      </c>
      <c r="J1246" s="5"/>
      <c r="K1246" s="29">
        <f>ROUND(K1266,2)</f>
        <v>54.69</v>
      </c>
      <c r="L1246" s="27" t="s">
        <v>606</v>
      </c>
      <c r="M1246" s="26"/>
      <c r="N1246" s="26"/>
      <c r="O1246" s="26"/>
      <c r="P1246" s="26"/>
      <c r="Q1246" s="26"/>
      <c r="R1246" s="26"/>
      <c r="S1246" s="26"/>
      <c r="T1246" s="26"/>
      <c r="U1246" s="26"/>
      <c r="V1246" s="26"/>
      <c r="W1246" s="26"/>
      <c r="X1246" s="26"/>
      <c r="Y1246" s="26"/>
      <c r="Z1246" s="26"/>
      <c r="AA1246" s="26"/>
    </row>
    <row r="1247" spans="1:27" x14ac:dyDescent="0.25">
      <c r="B1247" s="21" t="s">
        <v>100</v>
      </c>
    </row>
    <row r="1248" spans="1:27" x14ac:dyDescent="0.25">
      <c r="B1248" t="s">
        <v>465</v>
      </c>
      <c r="C1248" t="s">
        <v>87</v>
      </c>
      <c r="D1248" t="s">
        <v>466</v>
      </c>
      <c r="E1248" s="30">
        <v>1.2E-2</v>
      </c>
      <c r="F1248" t="s">
        <v>103</v>
      </c>
      <c r="G1248" t="s">
        <v>104</v>
      </c>
      <c r="H1248" s="31">
        <v>27.76</v>
      </c>
      <c r="I1248" t="s">
        <v>105</v>
      </c>
      <c r="J1248" s="31">
        <f>ROUND(E1248/I1246* H1248,5)</f>
        <v>0.33312000000000003</v>
      </c>
    </row>
    <row r="1249" spans="2:11" x14ac:dyDescent="0.25">
      <c r="B1249" t="s">
        <v>196</v>
      </c>
      <c r="C1249" t="s">
        <v>87</v>
      </c>
      <c r="D1249" t="s">
        <v>197</v>
      </c>
      <c r="E1249" s="30">
        <v>1.2E-2</v>
      </c>
      <c r="F1249" t="s">
        <v>103</v>
      </c>
      <c r="G1249" t="s">
        <v>104</v>
      </c>
      <c r="H1249" s="31">
        <v>23.17</v>
      </c>
      <c r="I1249" t="s">
        <v>105</v>
      </c>
      <c r="J1249" s="31">
        <f>ROUND(E1249/I1246* H1249,5)</f>
        <v>0.27804000000000001</v>
      </c>
    </row>
    <row r="1250" spans="2:11" x14ac:dyDescent="0.25">
      <c r="D1250" s="32" t="s">
        <v>106</v>
      </c>
      <c r="K1250" s="31">
        <f>SUM(J1248:J1249)</f>
        <v>0.61116000000000004</v>
      </c>
    </row>
    <row r="1251" spans="2:11" x14ac:dyDescent="0.25">
      <c r="B1251" s="21" t="s">
        <v>111</v>
      </c>
    </row>
    <row r="1252" spans="2:11" x14ac:dyDescent="0.25">
      <c r="B1252" t="s">
        <v>582</v>
      </c>
      <c r="C1252" t="s">
        <v>22</v>
      </c>
      <c r="D1252" t="s">
        <v>583</v>
      </c>
      <c r="E1252" s="30">
        <v>1.02</v>
      </c>
      <c r="G1252" t="s">
        <v>104</v>
      </c>
      <c r="H1252" s="31">
        <v>2.15</v>
      </c>
      <c r="I1252" t="s">
        <v>105</v>
      </c>
      <c r="J1252" s="31">
        <f>ROUND(E1252* H1252,5)</f>
        <v>2.1930000000000001</v>
      </c>
    </row>
    <row r="1253" spans="2:11" x14ac:dyDescent="0.25">
      <c r="B1253" t="s">
        <v>580</v>
      </c>
      <c r="C1253" t="s">
        <v>22</v>
      </c>
      <c r="D1253" t="s">
        <v>581</v>
      </c>
      <c r="E1253" s="30">
        <v>1</v>
      </c>
      <c r="G1253" t="s">
        <v>104</v>
      </c>
      <c r="H1253" s="31">
        <v>0.16</v>
      </c>
      <c r="I1253" t="s">
        <v>105</v>
      </c>
      <c r="J1253" s="31">
        <f>ROUND(E1253* H1253,5)</f>
        <v>0.16</v>
      </c>
    </row>
    <row r="1254" spans="2:11" x14ac:dyDescent="0.25">
      <c r="B1254" t="s">
        <v>578</v>
      </c>
      <c r="C1254" t="s">
        <v>22</v>
      </c>
      <c r="D1254" t="s">
        <v>579</v>
      </c>
      <c r="E1254" s="30">
        <v>1</v>
      </c>
      <c r="G1254" t="s">
        <v>104</v>
      </c>
      <c r="H1254" s="31">
        <v>0.11</v>
      </c>
      <c r="I1254" t="s">
        <v>105</v>
      </c>
      <c r="J1254" s="31">
        <f>ROUND(E1254* H1254,5)</f>
        <v>0.11</v>
      </c>
    </row>
    <row r="1255" spans="2:11" x14ac:dyDescent="0.25">
      <c r="B1255" t="s">
        <v>576</v>
      </c>
      <c r="C1255" t="s">
        <v>22</v>
      </c>
      <c r="D1255" t="s">
        <v>577</v>
      </c>
      <c r="E1255" s="30">
        <v>1</v>
      </c>
      <c r="G1255" t="s">
        <v>104</v>
      </c>
      <c r="H1255" s="31">
        <v>0.31</v>
      </c>
      <c r="I1255" t="s">
        <v>105</v>
      </c>
      <c r="J1255" s="31">
        <f>ROUND(E1255* H1255,5)</f>
        <v>0.31</v>
      </c>
    </row>
    <row r="1256" spans="2:11" x14ac:dyDescent="0.25">
      <c r="B1256" t="s">
        <v>574</v>
      </c>
      <c r="C1256" t="s">
        <v>22</v>
      </c>
      <c r="D1256" t="s">
        <v>575</v>
      </c>
      <c r="E1256" s="30">
        <v>1</v>
      </c>
      <c r="G1256" t="s">
        <v>104</v>
      </c>
      <c r="H1256" s="31">
        <v>0.16</v>
      </c>
      <c r="I1256" t="s">
        <v>105</v>
      </c>
      <c r="J1256" s="31">
        <f>ROUND(E1256* H1256,5)</f>
        <v>0.16</v>
      </c>
    </row>
    <row r="1257" spans="2:11" x14ac:dyDescent="0.25">
      <c r="D1257" s="32" t="s">
        <v>117</v>
      </c>
      <c r="K1257" s="31">
        <f>SUM(J1252:J1256)</f>
        <v>2.9330000000000003</v>
      </c>
    </row>
    <row r="1258" spans="2:11" x14ac:dyDescent="0.25">
      <c r="B1258" s="21" t="s">
        <v>192</v>
      </c>
    </row>
    <row r="1259" spans="2:11" x14ac:dyDescent="0.25">
      <c r="B1259" t="s">
        <v>568</v>
      </c>
      <c r="C1259" t="s">
        <v>22</v>
      </c>
      <c r="D1259" t="s">
        <v>569</v>
      </c>
      <c r="E1259" s="30">
        <v>1</v>
      </c>
      <c r="G1259" t="s">
        <v>104</v>
      </c>
      <c r="H1259" s="31">
        <v>46.993839999999999</v>
      </c>
      <c r="I1259" t="s">
        <v>105</v>
      </c>
      <c r="J1259" s="31">
        <f>ROUND(E1259* H1259,5)</f>
        <v>46.993839999999999</v>
      </c>
    </row>
    <row r="1260" spans="2:11" x14ac:dyDescent="0.25">
      <c r="B1260" t="s">
        <v>242</v>
      </c>
      <c r="C1260" t="s">
        <v>22</v>
      </c>
      <c r="D1260" t="s">
        <v>243</v>
      </c>
      <c r="E1260" s="30">
        <v>1</v>
      </c>
      <c r="G1260" t="s">
        <v>104</v>
      </c>
      <c r="H1260" s="31">
        <v>2.5533999999999999</v>
      </c>
      <c r="I1260" t="s">
        <v>105</v>
      </c>
      <c r="J1260" s="31">
        <f>ROUND(E1260* H1260,5)</f>
        <v>2.5533999999999999</v>
      </c>
    </row>
    <row r="1261" spans="2:11" x14ac:dyDescent="0.25">
      <c r="D1261" s="32" t="s">
        <v>564</v>
      </c>
      <c r="K1261" s="31">
        <f>SUM(J1259:J1260)</f>
        <v>49.547240000000002</v>
      </c>
    </row>
    <row r="1263" spans="2:11" x14ac:dyDescent="0.25">
      <c r="D1263" s="32" t="s">
        <v>119</v>
      </c>
      <c r="H1263">
        <v>1.5</v>
      </c>
      <c r="I1263" t="s">
        <v>120</v>
      </c>
      <c r="J1263">
        <f>ROUND(H1263/100*K1250,5)</f>
        <v>9.1699999999999993E-3</v>
      </c>
    </row>
    <row r="1264" spans="2:11" x14ac:dyDescent="0.25">
      <c r="D1264" s="32" t="s">
        <v>118</v>
      </c>
      <c r="K1264" s="33">
        <f>SUM(J1247:J1263)</f>
        <v>53.100569999999991</v>
      </c>
    </row>
    <row r="1265" spans="1:27" x14ac:dyDescent="0.25">
      <c r="D1265" s="32" t="s">
        <v>202</v>
      </c>
      <c r="H1265">
        <v>3</v>
      </c>
      <c r="I1265" t="s">
        <v>120</v>
      </c>
      <c r="K1265" s="31">
        <f>ROUND(H1265/100*K1264,5)</f>
        <v>1.5930200000000001</v>
      </c>
    </row>
    <row r="1266" spans="1:27" x14ac:dyDescent="0.25">
      <c r="D1266" s="32" t="s">
        <v>121</v>
      </c>
      <c r="K1266" s="33">
        <f>SUM(K1264:K1265)</f>
        <v>54.693589999999993</v>
      </c>
    </row>
    <row r="1268" spans="1:27" ht="45" customHeight="1" x14ac:dyDescent="0.25">
      <c r="A1268" s="25" t="s">
        <v>607</v>
      </c>
      <c r="B1268" s="25" t="s">
        <v>24</v>
      </c>
      <c r="C1268" s="26" t="s">
        <v>22</v>
      </c>
      <c r="D1268" s="6" t="s">
        <v>25</v>
      </c>
      <c r="E1268" s="5"/>
      <c r="F1268" s="5"/>
      <c r="G1268" s="26"/>
      <c r="H1268" s="28" t="s">
        <v>98</v>
      </c>
      <c r="I1268" s="4">
        <v>1</v>
      </c>
      <c r="J1268" s="5"/>
      <c r="K1268" s="29">
        <f>ROUND(K1288,2)</f>
        <v>72.67</v>
      </c>
      <c r="L1268" s="27" t="s">
        <v>608</v>
      </c>
      <c r="M1268" s="26"/>
      <c r="N1268" s="26"/>
      <c r="O1268" s="26"/>
      <c r="P1268" s="26"/>
      <c r="Q1268" s="26"/>
      <c r="R1268" s="26"/>
      <c r="S1268" s="26"/>
      <c r="T1268" s="26"/>
      <c r="U1268" s="26"/>
      <c r="V1268" s="26"/>
      <c r="W1268" s="26"/>
      <c r="X1268" s="26"/>
      <c r="Y1268" s="26"/>
      <c r="Z1268" s="26"/>
      <c r="AA1268" s="26"/>
    </row>
    <row r="1269" spans="1:27" x14ac:dyDescent="0.25">
      <c r="B1269" s="21" t="s">
        <v>100</v>
      </c>
    </row>
    <row r="1270" spans="1:27" x14ac:dyDescent="0.25">
      <c r="B1270" t="s">
        <v>465</v>
      </c>
      <c r="C1270" t="s">
        <v>87</v>
      </c>
      <c r="D1270" t="s">
        <v>466</v>
      </c>
      <c r="E1270" s="30">
        <v>1.2E-2</v>
      </c>
      <c r="F1270" t="s">
        <v>103</v>
      </c>
      <c r="G1270" t="s">
        <v>104</v>
      </c>
      <c r="H1270" s="31">
        <v>27.76</v>
      </c>
      <c r="I1270" t="s">
        <v>105</v>
      </c>
      <c r="J1270" s="31">
        <f>ROUND(E1270/I1268* H1270,5)</f>
        <v>0.33312000000000003</v>
      </c>
    </row>
    <row r="1271" spans="1:27" x14ac:dyDescent="0.25">
      <c r="B1271" t="s">
        <v>196</v>
      </c>
      <c r="C1271" t="s">
        <v>87</v>
      </c>
      <c r="D1271" t="s">
        <v>197</v>
      </c>
      <c r="E1271" s="30">
        <v>1.2E-2</v>
      </c>
      <c r="F1271" t="s">
        <v>103</v>
      </c>
      <c r="G1271" t="s">
        <v>104</v>
      </c>
      <c r="H1271" s="31">
        <v>23.17</v>
      </c>
      <c r="I1271" t="s">
        <v>105</v>
      </c>
      <c r="J1271" s="31">
        <f>ROUND(E1271/I1268* H1271,5)</f>
        <v>0.27804000000000001</v>
      </c>
    </row>
    <row r="1272" spans="1:27" x14ac:dyDescent="0.25">
      <c r="D1272" s="32" t="s">
        <v>106</v>
      </c>
      <c r="K1272" s="31">
        <f>SUM(J1270:J1271)</f>
        <v>0.61116000000000004</v>
      </c>
    </row>
    <row r="1273" spans="1:27" x14ac:dyDescent="0.25">
      <c r="B1273" s="21" t="s">
        <v>111</v>
      </c>
    </row>
    <row r="1274" spans="1:27" x14ac:dyDescent="0.25">
      <c r="B1274" t="s">
        <v>574</v>
      </c>
      <c r="C1274" t="s">
        <v>22</v>
      </c>
      <c r="D1274" t="s">
        <v>575</v>
      </c>
      <c r="E1274" s="30">
        <v>1</v>
      </c>
      <c r="G1274" t="s">
        <v>104</v>
      </c>
      <c r="H1274" s="31">
        <v>0.16</v>
      </c>
      <c r="I1274" t="s">
        <v>105</v>
      </c>
      <c r="J1274" s="31">
        <f>ROUND(E1274* H1274,5)</f>
        <v>0.16</v>
      </c>
    </row>
    <row r="1275" spans="1:27" x14ac:dyDescent="0.25">
      <c r="B1275" t="s">
        <v>576</v>
      </c>
      <c r="C1275" t="s">
        <v>22</v>
      </c>
      <c r="D1275" t="s">
        <v>577</v>
      </c>
      <c r="E1275" s="30">
        <v>1</v>
      </c>
      <c r="G1275" t="s">
        <v>104</v>
      </c>
      <c r="H1275" s="31">
        <v>0.31</v>
      </c>
      <c r="I1275" t="s">
        <v>105</v>
      </c>
      <c r="J1275" s="31">
        <f>ROUND(E1275* H1275,5)</f>
        <v>0.31</v>
      </c>
    </row>
    <row r="1276" spans="1:27" x14ac:dyDescent="0.25">
      <c r="B1276" t="s">
        <v>578</v>
      </c>
      <c r="C1276" t="s">
        <v>22</v>
      </c>
      <c r="D1276" t="s">
        <v>579</v>
      </c>
      <c r="E1276" s="30">
        <v>1</v>
      </c>
      <c r="G1276" t="s">
        <v>104</v>
      </c>
      <c r="H1276" s="31">
        <v>0.11</v>
      </c>
      <c r="I1276" t="s">
        <v>105</v>
      </c>
      <c r="J1276" s="31">
        <f>ROUND(E1276* H1276,5)</f>
        <v>0.11</v>
      </c>
    </row>
    <row r="1277" spans="1:27" x14ac:dyDescent="0.25">
      <c r="B1277" t="s">
        <v>580</v>
      </c>
      <c r="C1277" t="s">
        <v>22</v>
      </c>
      <c r="D1277" t="s">
        <v>581</v>
      </c>
      <c r="E1277" s="30">
        <v>1</v>
      </c>
      <c r="G1277" t="s">
        <v>104</v>
      </c>
      <c r="H1277" s="31">
        <v>0.16</v>
      </c>
      <c r="I1277" t="s">
        <v>105</v>
      </c>
      <c r="J1277" s="31">
        <f>ROUND(E1277* H1277,5)</f>
        <v>0.16</v>
      </c>
    </row>
    <row r="1278" spans="1:27" x14ac:dyDescent="0.25">
      <c r="B1278" t="s">
        <v>582</v>
      </c>
      <c r="C1278" t="s">
        <v>22</v>
      </c>
      <c r="D1278" t="s">
        <v>583</v>
      </c>
      <c r="E1278" s="30">
        <v>1.02</v>
      </c>
      <c r="G1278" t="s">
        <v>104</v>
      </c>
      <c r="H1278" s="31">
        <v>2.15</v>
      </c>
      <c r="I1278" t="s">
        <v>105</v>
      </c>
      <c r="J1278" s="31">
        <f>ROUND(E1278* H1278,5)</f>
        <v>2.1930000000000001</v>
      </c>
    </row>
    <row r="1279" spans="1:27" x14ac:dyDescent="0.25">
      <c r="D1279" s="32" t="s">
        <v>117</v>
      </c>
      <c r="K1279" s="31">
        <f>SUM(J1274:J1278)</f>
        <v>2.9329999999999998</v>
      </c>
    </row>
    <row r="1280" spans="1:27" x14ac:dyDescent="0.25">
      <c r="B1280" s="21" t="s">
        <v>192</v>
      </c>
    </row>
    <row r="1281" spans="1:27" x14ac:dyDescent="0.25">
      <c r="B1281" t="s">
        <v>559</v>
      </c>
      <c r="C1281" t="s">
        <v>22</v>
      </c>
      <c r="D1281" t="s">
        <v>560</v>
      </c>
      <c r="E1281" s="30">
        <v>1</v>
      </c>
      <c r="G1281" t="s">
        <v>104</v>
      </c>
      <c r="H1281" s="31">
        <v>64.446399999999997</v>
      </c>
      <c r="I1281" t="s">
        <v>105</v>
      </c>
      <c r="J1281" s="31">
        <f>ROUND(E1281* H1281,5)</f>
        <v>64.446399999999997</v>
      </c>
    </row>
    <row r="1282" spans="1:27" x14ac:dyDescent="0.25">
      <c r="B1282" t="s">
        <v>242</v>
      </c>
      <c r="C1282" t="s">
        <v>22</v>
      </c>
      <c r="D1282" t="s">
        <v>243</v>
      </c>
      <c r="E1282" s="30">
        <v>1</v>
      </c>
      <c r="G1282" t="s">
        <v>104</v>
      </c>
      <c r="H1282" s="31">
        <v>2.5533999999999999</v>
      </c>
      <c r="I1282" t="s">
        <v>105</v>
      </c>
      <c r="J1282" s="31">
        <f>ROUND(E1282* H1282,5)</f>
        <v>2.5533999999999999</v>
      </c>
    </row>
    <row r="1283" spans="1:27" x14ac:dyDescent="0.25">
      <c r="D1283" s="32" t="s">
        <v>564</v>
      </c>
      <c r="K1283" s="31">
        <f>SUM(J1281:J1282)</f>
        <v>66.999799999999993</v>
      </c>
    </row>
    <row r="1285" spans="1:27" x14ac:dyDescent="0.25">
      <c r="D1285" s="32" t="s">
        <v>119</v>
      </c>
      <c r="H1285">
        <v>1.5</v>
      </c>
      <c r="I1285" t="s">
        <v>120</v>
      </c>
      <c r="J1285">
        <f>ROUND(H1285/100*K1272,5)</f>
        <v>9.1699999999999993E-3</v>
      </c>
    </row>
    <row r="1286" spans="1:27" x14ac:dyDescent="0.25">
      <c r="D1286" s="32" t="s">
        <v>118</v>
      </c>
      <c r="K1286" s="33">
        <f>SUM(J1269:J1285)</f>
        <v>70.553129999999996</v>
      </c>
    </row>
    <row r="1287" spans="1:27" x14ac:dyDescent="0.25">
      <c r="D1287" s="32" t="s">
        <v>202</v>
      </c>
      <c r="H1287">
        <v>3</v>
      </c>
      <c r="I1287" t="s">
        <v>120</v>
      </c>
      <c r="K1287" s="31">
        <f>ROUND(H1287/100*K1286,5)</f>
        <v>2.11659</v>
      </c>
    </row>
    <row r="1288" spans="1:27" x14ac:dyDescent="0.25">
      <c r="D1288" s="32" t="s">
        <v>121</v>
      </c>
      <c r="K1288" s="33">
        <f>SUM(K1286:K1287)</f>
        <v>72.669719999999998</v>
      </c>
    </row>
    <row r="1290" spans="1:27" ht="45" customHeight="1" x14ac:dyDescent="0.25">
      <c r="A1290" s="25" t="s">
        <v>609</v>
      </c>
      <c r="B1290" s="25" t="s">
        <v>13</v>
      </c>
      <c r="C1290" s="26" t="s">
        <v>14</v>
      </c>
      <c r="D1290" s="6" t="s">
        <v>15</v>
      </c>
      <c r="E1290" s="5"/>
      <c r="F1290" s="5"/>
      <c r="G1290" s="26"/>
      <c r="H1290" s="28" t="s">
        <v>98</v>
      </c>
      <c r="I1290" s="4">
        <v>1</v>
      </c>
      <c r="J1290" s="5"/>
      <c r="K1290" s="29">
        <f>ROUND(K1313,2)</f>
        <v>221.58</v>
      </c>
      <c r="L1290" s="27" t="s">
        <v>610</v>
      </c>
      <c r="M1290" s="26"/>
      <c r="N1290" s="26"/>
      <c r="O1290" s="26"/>
      <c r="P1290" s="26"/>
      <c r="Q1290" s="26"/>
      <c r="R1290" s="26"/>
      <c r="S1290" s="26"/>
      <c r="T1290" s="26"/>
      <c r="U1290" s="26"/>
      <c r="V1290" s="26"/>
      <c r="W1290" s="26"/>
      <c r="X1290" s="26"/>
      <c r="Y1290" s="26"/>
      <c r="Z1290" s="26"/>
      <c r="AA1290" s="26"/>
    </row>
    <row r="1291" spans="1:27" x14ac:dyDescent="0.25">
      <c r="B1291" s="21" t="s">
        <v>100</v>
      </c>
    </row>
    <row r="1292" spans="1:27" x14ac:dyDescent="0.25">
      <c r="B1292" t="s">
        <v>465</v>
      </c>
      <c r="C1292" t="s">
        <v>87</v>
      </c>
      <c r="D1292" t="s">
        <v>466</v>
      </c>
      <c r="E1292" s="30">
        <v>9.4E-2</v>
      </c>
      <c r="F1292" t="s">
        <v>103</v>
      </c>
      <c r="G1292" t="s">
        <v>104</v>
      </c>
      <c r="H1292" s="31">
        <v>27.76</v>
      </c>
      <c r="I1292" t="s">
        <v>105</v>
      </c>
      <c r="J1292" s="31">
        <f>ROUND(E1292/I1290* H1292,5)</f>
        <v>2.6094400000000002</v>
      </c>
    </row>
    <row r="1293" spans="1:27" x14ac:dyDescent="0.25">
      <c r="B1293" t="s">
        <v>196</v>
      </c>
      <c r="C1293" t="s">
        <v>87</v>
      </c>
      <c r="D1293" t="s">
        <v>197</v>
      </c>
      <c r="E1293" s="30">
        <v>0.31319999999999998</v>
      </c>
      <c r="F1293" t="s">
        <v>103</v>
      </c>
      <c r="G1293" t="s">
        <v>104</v>
      </c>
      <c r="H1293" s="31">
        <v>23.17</v>
      </c>
      <c r="I1293" t="s">
        <v>105</v>
      </c>
      <c r="J1293" s="31">
        <f>ROUND(E1293/I1290* H1293,5)</f>
        <v>7.2568400000000004</v>
      </c>
    </row>
    <row r="1294" spans="1:27" x14ac:dyDescent="0.25">
      <c r="D1294" s="32" t="s">
        <v>106</v>
      </c>
      <c r="K1294" s="31">
        <f>SUM(J1292:J1293)</f>
        <v>9.8662799999999997</v>
      </c>
    </row>
    <row r="1295" spans="1:27" x14ac:dyDescent="0.25">
      <c r="B1295" s="21" t="s">
        <v>107</v>
      </c>
    </row>
    <row r="1296" spans="1:27" x14ac:dyDescent="0.25">
      <c r="B1296" t="s">
        <v>611</v>
      </c>
      <c r="C1296" t="s">
        <v>87</v>
      </c>
      <c r="D1296" t="s">
        <v>612</v>
      </c>
      <c r="E1296" s="30">
        <v>2.7900000000000001E-2</v>
      </c>
      <c r="F1296" t="s">
        <v>103</v>
      </c>
      <c r="G1296" t="s">
        <v>104</v>
      </c>
      <c r="H1296" s="31">
        <v>32.53</v>
      </c>
      <c r="I1296" t="s">
        <v>105</v>
      </c>
      <c r="J1296" s="31">
        <f>ROUND(E1296/I1290* H1296,5)</f>
        <v>0.90759000000000001</v>
      </c>
    </row>
    <row r="1297" spans="2:11" x14ac:dyDescent="0.25">
      <c r="D1297" s="32" t="s">
        <v>110</v>
      </c>
      <c r="K1297" s="31">
        <f>SUM(J1296:J1296)</f>
        <v>0.90759000000000001</v>
      </c>
    </row>
    <row r="1298" spans="2:11" x14ac:dyDescent="0.25">
      <c r="B1298" s="21" t="s">
        <v>111</v>
      </c>
    </row>
    <row r="1299" spans="2:11" x14ac:dyDescent="0.25">
      <c r="B1299" t="s">
        <v>613</v>
      </c>
      <c r="C1299" t="s">
        <v>14</v>
      </c>
      <c r="D1299" t="s">
        <v>614</v>
      </c>
      <c r="E1299" s="30">
        <v>1</v>
      </c>
      <c r="G1299" t="s">
        <v>104</v>
      </c>
      <c r="H1299" s="31">
        <v>31.99</v>
      </c>
      <c r="I1299" t="s">
        <v>105</v>
      </c>
      <c r="J1299" s="31">
        <f>ROUND(E1299* H1299,5)</f>
        <v>31.99</v>
      </c>
    </row>
    <row r="1300" spans="2:11" x14ac:dyDescent="0.25">
      <c r="B1300" t="s">
        <v>150</v>
      </c>
      <c r="C1300" t="s">
        <v>113</v>
      </c>
      <c r="D1300" t="s">
        <v>116</v>
      </c>
      <c r="E1300" s="30">
        <v>2.5000000000000001E-2</v>
      </c>
      <c r="G1300" t="s">
        <v>104</v>
      </c>
      <c r="H1300" s="31">
        <v>103.3</v>
      </c>
      <c r="I1300" t="s">
        <v>105</v>
      </c>
      <c r="J1300" s="31">
        <f>ROUND(E1300* H1300,5)</f>
        <v>2.5825</v>
      </c>
    </row>
    <row r="1301" spans="2:11" x14ac:dyDescent="0.25">
      <c r="B1301" t="s">
        <v>615</v>
      </c>
      <c r="C1301" t="s">
        <v>14</v>
      </c>
      <c r="D1301" t="s">
        <v>616</v>
      </c>
      <c r="E1301" s="30">
        <v>1</v>
      </c>
      <c r="G1301" t="s">
        <v>104</v>
      </c>
      <c r="H1301" s="31">
        <v>164.35</v>
      </c>
      <c r="I1301" t="s">
        <v>105</v>
      </c>
      <c r="J1301" s="31">
        <f>ROUND(E1301* H1301,5)</f>
        <v>164.35</v>
      </c>
    </row>
    <row r="1302" spans="2:11" x14ac:dyDescent="0.25">
      <c r="D1302" s="32" t="s">
        <v>117</v>
      </c>
      <c r="K1302" s="31">
        <f>SUM(J1299:J1301)</f>
        <v>198.92249999999999</v>
      </c>
    </row>
    <row r="1303" spans="2:11" x14ac:dyDescent="0.25">
      <c r="B1303" s="21" t="s">
        <v>95</v>
      </c>
    </row>
    <row r="1304" spans="2:11" x14ac:dyDescent="0.25">
      <c r="B1304" t="s">
        <v>143</v>
      </c>
      <c r="C1304" t="s">
        <v>17</v>
      </c>
      <c r="D1304" t="s">
        <v>144</v>
      </c>
      <c r="E1304" s="30">
        <v>0.03</v>
      </c>
      <c r="G1304" t="s">
        <v>104</v>
      </c>
      <c r="H1304" s="31">
        <v>161.70652999999999</v>
      </c>
      <c r="I1304" t="s">
        <v>105</v>
      </c>
      <c r="J1304" s="31">
        <f>ROUND(E1304* H1304,5)</f>
        <v>4.8512000000000004</v>
      </c>
    </row>
    <row r="1305" spans="2:11" x14ac:dyDescent="0.25">
      <c r="D1305" s="32" t="s">
        <v>301</v>
      </c>
      <c r="K1305" s="31">
        <f>SUM(J1304:J1304)</f>
        <v>4.8512000000000004</v>
      </c>
    </row>
    <row r="1306" spans="2:11" x14ac:dyDescent="0.25">
      <c r="B1306" s="21" t="s">
        <v>192</v>
      </c>
    </row>
    <row r="1307" spans="2:11" x14ac:dyDescent="0.25">
      <c r="B1307" t="s">
        <v>214</v>
      </c>
      <c r="C1307" t="s">
        <v>17</v>
      </c>
      <c r="D1307" t="s">
        <v>215</v>
      </c>
      <c r="E1307" s="30">
        <v>0.17299999999999999</v>
      </c>
      <c r="G1307" t="s">
        <v>104</v>
      </c>
      <c r="H1307" s="31">
        <v>2.7958099999999999</v>
      </c>
      <c r="I1307" t="s">
        <v>105</v>
      </c>
      <c r="J1307" s="31">
        <f>ROUND(E1307* H1307,5)</f>
        <v>0.48368</v>
      </c>
    </row>
    <row r="1308" spans="2:11" x14ac:dyDescent="0.25">
      <c r="D1308" s="32" t="s">
        <v>564</v>
      </c>
      <c r="K1308" s="31">
        <f>SUM(J1307:J1307)</f>
        <v>0.48368</v>
      </c>
    </row>
    <row r="1310" spans="2:11" x14ac:dyDescent="0.25">
      <c r="D1310" s="32" t="s">
        <v>119</v>
      </c>
      <c r="H1310">
        <v>1</v>
      </c>
      <c r="I1310" t="s">
        <v>120</v>
      </c>
      <c r="J1310">
        <f>ROUND(H1310/100*K1294,5)</f>
        <v>9.8659999999999998E-2</v>
      </c>
    </row>
    <row r="1311" spans="2:11" x14ac:dyDescent="0.25">
      <c r="D1311" s="32" t="s">
        <v>118</v>
      </c>
      <c r="K1311" s="33">
        <f>SUM(J1291:J1310)</f>
        <v>215.12991</v>
      </c>
    </row>
    <row r="1312" spans="2:11" x14ac:dyDescent="0.25">
      <c r="D1312" s="32" t="s">
        <v>202</v>
      </c>
      <c r="H1312">
        <v>3</v>
      </c>
      <c r="I1312" t="s">
        <v>120</v>
      </c>
      <c r="K1312" s="31">
        <f>ROUND(H1312/100*K1311,5)</f>
        <v>6.4539</v>
      </c>
    </row>
    <row r="1313" spans="1:27" x14ac:dyDescent="0.25">
      <c r="D1313" s="32" t="s">
        <v>121</v>
      </c>
      <c r="K1313" s="33">
        <f>SUM(K1311:K1312)</f>
        <v>221.58381</v>
      </c>
    </row>
    <row r="1315" spans="1:27" ht="45" customHeight="1" x14ac:dyDescent="0.25">
      <c r="A1315" s="25" t="s">
        <v>617</v>
      </c>
      <c r="B1315" s="25" t="s">
        <v>19</v>
      </c>
      <c r="C1315" s="26" t="s">
        <v>17</v>
      </c>
      <c r="D1315" s="6" t="s">
        <v>20</v>
      </c>
      <c r="E1315" s="5"/>
      <c r="F1315" s="5"/>
      <c r="G1315" s="26"/>
      <c r="H1315" s="28" t="s">
        <v>98</v>
      </c>
      <c r="I1315" s="4">
        <v>1</v>
      </c>
      <c r="J1315" s="5"/>
      <c r="K1315" s="29">
        <f>ROUND(K1321,2)</f>
        <v>168.54</v>
      </c>
      <c r="L1315" s="27" t="s">
        <v>618</v>
      </c>
      <c r="M1315" s="26"/>
      <c r="N1315" s="26"/>
      <c r="O1315" s="26"/>
      <c r="P1315" s="26"/>
      <c r="Q1315" s="26"/>
      <c r="R1315" s="26"/>
      <c r="S1315" s="26"/>
      <c r="T1315" s="26"/>
      <c r="U1315" s="26"/>
      <c r="V1315" s="26"/>
      <c r="W1315" s="26"/>
      <c r="X1315" s="26"/>
      <c r="Y1315" s="26"/>
      <c r="Z1315" s="26"/>
      <c r="AA1315" s="26"/>
    </row>
    <row r="1316" spans="1:27" x14ac:dyDescent="0.25">
      <c r="B1316" s="21" t="s">
        <v>192</v>
      </c>
    </row>
    <row r="1317" spans="1:27" x14ac:dyDescent="0.25">
      <c r="B1317" t="s">
        <v>298</v>
      </c>
      <c r="C1317" t="s">
        <v>132</v>
      </c>
      <c r="D1317" t="s">
        <v>299</v>
      </c>
      <c r="E1317" s="30">
        <v>30</v>
      </c>
      <c r="G1317" t="s">
        <v>104</v>
      </c>
      <c r="H1317" s="31">
        <v>1.69269</v>
      </c>
      <c r="I1317" t="s">
        <v>105</v>
      </c>
      <c r="J1317" s="31">
        <f>ROUND(E1317* H1317,5)</f>
        <v>50.780700000000003</v>
      </c>
    </row>
    <row r="1318" spans="1:27" x14ac:dyDescent="0.25">
      <c r="B1318" t="s">
        <v>302</v>
      </c>
      <c r="C1318" t="s">
        <v>17</v>
      </c>
      <c r="D1318" t="s">
        <v>303</v>
      </c>
      <c r="E1318" s="30">
        <v>1</v>
      </c>
      <c r="G1318" t="s">
        <v>104</v>
      </c>
      <c r="H1318" s="31">
        <v>112.8532</v>
      </c>
      <c r="I1318" t="s">
        <v>105</v>
      </c>
      <c r="J1318" s="31">
        <f>ROUND(E1318* H1318,5)</f>
        <v>112.8532</v>
      </c>
    </row>
    <row r="1319" spans="1:27" x14ac:dyDescent="0.25">
      <c r="D1319" s="32" t="s">
        <v>118</v>
      </c>
      <c r="K1319" s="33">
        <f>SUM(J1316:J1318)</f>
        <v>163.63390000000001</v>
      </c>
    </row>
    <row r="1320" spans="1:27" x14ac:dyDescent="0.25">
      <c r="D1320" s="32" t="s">
        <v>202</v>
      </c>
      <c r="H1320">
        <v>3</v>
      </c>
      <c r="I1320" t="s">
        <v>120</v>
      </c>
      <c r="K1320" s="31">
        <f>ROUND(H1320/100*K1319,5)</f>
        <v>4.9090199999999999</v>
      </c>
    </row>
    <row r="1321" spans="1:27" x14ac:dyDescent="0.25">
      <c r="D1321" s="32" t="s">
        <v>121</v>
      </c>
      <c r="K1321" s="33">
        <f>SUM(K1319:K1320)</f>
        <v>168.54292000000001</v>
      </c>
    </row>
  </sheetData>
  <sheetProtection sheet="1"/>
  <mergeCells count="193">
    <mergeCell ref="D1290:F1290"/>
    <mergeCell ref="I1290:J1290"/>
    <mergeCell ref="D1315:F1315"/>
    <mergeCell ref="I1315:J1315"/>
    <mergeCell ref="D1208:F1208"/>
    <mergeCell ref="I1208:J1208"/>
    <mergeCell ref="D1216:F1216"/>
    <mergeCell ref="I1216:J1216"/>
    <mergeCell ref="D1224:F1224"/>
    <mergeCell ref="I1224:J1224"/>
    <mergeCell ref="D1246:F1246"/>
    <mergeCell ref="I1246:J1246"/>
    <mergeCell ref="D1268:F1268"/>
    <mergeCell ref="I1268:J1268"/>
    <mergeCell ref="D1104:F1104"/>
    <mergeCell ref="I1104:J1104"/>
    <mergeCell ref="D1130:F1130"/>
    <mergeCell ref="I1130:J1130"/>
    <mergeCell ref="D1153:F1153"/>
    <mergeCell ref="I1153:J1153"/>
    <mergeCell ref="D1175:F1175"/>
    <mergeCell ref="I1175:J1175"/>
    <mergeCell ref="D1198:F1198"/>
    <mergeCell ref="I1198:J1198"/>
    <mergeCell ref="D1071:F1071"/>
    <mergeCell ref="I1071:J1071"/>
    <mergeCell ref="D1072:F1072"/>
    <mergeCell ref="I1072:J1072"/>
    <mergeCell ref="D1073:F1073"/>
    <mergeCell ref="I1073:J1073"/>
    <mergeCell ref="D1074:F1074"/>
    <mergeCell ref="I1074:J1074"/>
    <mergeCell ref="D1079:F1079"/>
    <mergeCell ref="I1079:J1079"/>
    <mergeCell ref="D998:F998"/>
    <mergeCell ref="I998:J998"/>
    <mergeCell ref="D1013:F1013"/>
    <mergeCell ref="I1013:J1013"/>
    <mergeCell ref="D1028:F1028"/>
    <mergeCell ref="I1028:J1028"/>
    <mergeCell ref="D1041:F1041"/>
    <mergeCell ref="I1041:J1041"/>
    <mergeCell ref="D1060:F1060"/>
    <mergeCell ref="I1060:J1060"/>
    <mergeCell ref="D922:F922"/>
    <mergeCell ref="I922:J922"/>
    <mergeCell ref="D936:F936"/>
    <mergeCell ref="I936:J936"/>
    <mergeCell ref="D949:F949"/>
    <mergeCell ref="I949:J949"/>
    <mergeCell ref="D968:F968"/>
    <mergeCell ref="I968:J968"/>
    <mergeCell ref="D985:F985"/>
    <mergeCell ref="I985:J985"/>
    <mergeCell ref="D849:F849"/>
    <mergeCell ref="I849:J849"/>
    <mergeCell ref="D863:F863"/>
    <mergeCell ref="I863:J863"/>
    <mergeCell ref="D877:F877"/>
    <mergeCell ref="I877:J877"/>
    <mergeCell ref="D892:F892"/>
    <mergeCell ref="I892:J892"/>
    <mergeCell ref="D907:F907"/>
    <mergeCell ref="I907:J907"/>
    <mergeCell ref="D787:F787"/>
    <mergeCell ref="I787:J787"/>
    <mergeCell ref="D795:F795"/>
    <mergeCell ref="I795:J795"/>
    <mergeCell ref="D808:F808"/>
    <mergeCell ref="I808:J808"/>
    <mergeCell ref="D821:F821"/>
    <mergeCell ref="I821:J821"/>
    <mergeCell ref="D835:F835"/>
    <mergeCell ref="I835:J835"/>
    <mergeCell ref="D719:F719"/>
    <mergeCell ref="I719:J719"/>
    <mergeCell ref="D727:F727"/>
    <mergeCell ref="I727:J727"/>
    <mergeCell ref="D742:F742"/>
    <mergeCell ref="I742:J742"/>
    <mergeCell ref="D756:F756"/>
    <mergeCell ref="I756:J756"/>
    <mergeCell ref="D767:F767"/>
    <mergeCell ref="I767:J767"/>
    <mergeCell ref="D675:F675"/>
    <mergeCell ref="I675:J675"/>
    <mergeCell ref="D689:F689"/>
    <mergeCell ref="I689:J689"/>
    <mergeCell ref="D690:F690"/>
    <mergeCell ref="I690:J690"/>
    <mergeCell ref="D699:F699"/>
    <mergeCell ref="I699:J699"/>
    <mergeCell ref="D709:F709"/>
    <mergeCell ref="I709:J709"/>
    <mergeCell ref="D580:F580"/>
    <mergeCell ref="I580:J580"/>
    <mergeCell ref="D601:F601"/>
    <mergeCell ref="I601:J601"/>
    <mergeCell ref="D624:F624"/>
    <mergeCell ref="I624:J624"/>
    <mergeCell ref="D638:F638"/>
    <mergeCell ref="I638:J638"/>
    <mergeCell ref="D656:F656"/>
    <mergeCell ref="I656:J656"/>
    <mergeCell ref="D508:F508"/>
    <mergeCell ref="I508:J508"/>
    <mergeCell ref="D523:F523"/>
    <mergeCell ref="I523:J523"/>
    <mergeCell ref="D538:F538"/>
    <mergeCell ref="I538:J538"/>
    <mergeCell ref="D558:F558"/>
    <mergeCell ref="I558:J558"/>
    <mergeCell ref="D579:F579"/>
    <mergeCell ref="I579:J579"/>
    <mergeCell ref="D437:F437"/>
    <mergeCell ref="I437:J437"/>
    <mergeCell ref="D451:F451"/>
    <mergeCell ref="I451:J451"/>
    <mergeCell ref="D465:F465"/>
    <mergeCell ref="I465:J465"/>
    <mergeCell ref="D479:F479"/>
    <mergeCell ref="I479:J479"/>
    <mergeCell ref="D493:F493"/>
    <mergeCell ref="I493:J493"/>
    <mergeCell ref="D350:F350"/>
    <mergeCell ref="I350:J350"/>
    <mergeCell ref="D367:F367"/>
    <mergeCell ref="I367:J367"/>
    <mergeCell ref="D381:F381"/>
    <mergeCell ref="I381:J381"/>
    <mergeCell ref="D401:F401"/>
    <mergeCell ref="I401:J401"/>
    <mergeCell ref="D420:F420"/>
    <mergeCell ref="I420:J420"/>
    <mergeCell ref="D297:F297"/>
    <mergeCell ref="I297:J297"/>
    <mergeCell ref="D313:F313"/>
    <mergeCell ref="I313:J313"/>
    <mergeCell ref="D322:F322"/>
    <mergeCell ref="I322:J322"/>
    <mergeCell ref="D331:F331"/>
    <mergeCell ref="I331:J331"/>
    <mergeCell ref="D342:F342"/>
    <mergeCell ref="I342:J342"/>
    <mergeCell ref="D230:F230"/>
    <mergeCell ref="I230:J230"/>
    <mergeCell ref="D244:F244"/>
    <mergeCell ref="I244:J244"/>
    <mergeCell ref="D258:F258"/>
    <mergeCell ref="I258:J258"/>
    <mergeCell ref="D271:F271"/>
    <mergeCell ref="I271:J271"/>
    <mergeCell ref="D284:F284"/>
    <mergeCell ref="I284:J284"/>
    <mergeCell ref="D185:F185"/>
    <mergeCell ref="I185:J185"/>
    <mergeCell ref="D204:F204"/>
    <mergeCell ref="I204:J204"/>
    <mergeCell ref="D205:F205"/>
    <mergeCell ref="I205:J205"/>
    <mergeCell ref="D206:F206"/>
    <mergeCell ref="I206:J206"/>
    <mergeCell ref="D216:F216"/>
    <mergeCell ref="I216:J216"/>
    <mergeCell ref="D125:F125"/>
    <mergeCell ref="I125:J125"/>
    <mergeCell ref="D139:F139"/>
    <mergeCell ref="I139:J139"/>
    <mergeCell ref="D154:F154"/>
    <mergeCell ref="I154:J154"/>
    <mergeCell ref="D168:F168"/>
    <mergeCell ref="I168:J168"/>
    <mergeCell ref="D176:F176"/>
    <mergeCell ref="I176:J176"/>
    <mergeCell ref="D43:F43"/>
    <mergeCell ref="I43:J43"/>
    <mergeCell ref="D56:F56"/>
    <mergeCell ref="I56:J56"/>
    <mergeCell ref="D73:F73"/>
    <mergeCell ref="I73:J73"/>
    <mergeCell ref="D91:F91"/>
    <mergeCell ref="I91:J91"/>
    <mergeCell ref="D107:F107"/>
    <mergeCell ref="I107:J107"/>
    <mergeCell ref="A1:K1"/>
    <mergeCell ref="A2:K2"/>
    <mergeCell ref="A3:K3"/>
    <mergeCell ref="A4:K4"/>
    <mergeCell ref="A6:K6"/>
    <mergeCell ref="D11:F11"/>
    <mergeCell ref="I11:J11"/>
    <mergeCell ref="D26:F26"/>
    <mergeCell ref="I26:J26"/>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0"/>
  <sheetViews>
    <sheetView workbookViewId="0">
      <pane ySplit="8" topLeftCell="A141" activePane="bottomLeft" state="frozenSplit"/>
      <selection pane="bottomLeft" sqref="A1:D1"/>
    </sheetView>
  </sheetViews>
  <sheetFormatPr baseColWidth="10" defaultColWidth="9.140625" defaultRowHeight="15" x14ac:dyDescent="0.25"/>
  <cols>
    <col min="1" max="1" width="14.7109375" customWidth="1"/>
    <col min="2" max="2" width="6.140625" customWidth="1"/>
    <col min="3" max="3" width="65.7109375" customWidth="1"/>
    <col min="4" max="4" width="13.7109375" customWidth="1"/>
    <col min="5" max="5" width="65.7109375" customWidth="1"/>
    <col min="6" max="7" width="13.7109375" customWidth="1"/>
  </cols>
  <sheetData>
    <row r="1" spans="1:7" x14ac:dyDescent="0.25">
      <c r="A1" s="8" t="s">
        <v>0</v>
      </c>
      <c r="B1" s="8" t="s">
        <v>0</v>
      </c>
      <c r="C1" s="8" t="s">
        <v>0</v>
      </c>
      <c r="D1" s="8" t="s">
        <v>0</v>
      </c>
    </row>
    <row r="2" spans="1:7" x14ac:dyDescent="0.25">
      <c r="A2" s="8" t="s">
        <v>1</v>
      </c>
      <c r="B2" s="8" t="s">
        <v>1</v>
      </c>
      <c r="C2" s="8" t="s">
        <v>1</v>
      </c>
      <c r="D2" s="8" t="s">
        <v>1</v>
      </c>
    </row>
    <row r="3" spans="1:7" x14ac:dyDescent="0.25">
      <c r="A3" s="8" t="s">
        <v>2</v>
      </c>
      <c r="B3" s="8" t="s">
        <v>2</v>
      </c>
      <c r="C3" s="8" t="s">
        <v>2</v>
      </c>
      <c r="D3" s="8" t="s">
        <v>2</v>
      </c>
    </row>
    <row r="4" spans="1:7" x14ac:dyDescent="0.25">
      <c r="A4" s="8"/>
      <c r="B4" s="8"/>
      <c r="C4" s="8"/>
      <c r="D4" s="8"/>
    </row>
    <row r="6" spans="1:7" ht="18.75" x14ac:dyDescent="0.3">
      <c r="A6" s="7" t="s">
        <v>89</v>
      </c>
      <c r="B6" s="7" t="s">
        <v>89</v>
      </c>
      <c r="C6" s="7" t="s">
        <v>89</v>
      </c>
      <c r="D6" s="7" t="s">
        <v>89</v>
      </c>
    </row>
    <row r="8" spans="1:7" x14ac:dyDescent="0.25">
      <c r="A8" s="24" t="s">
        <v>91</v>
      </c>
      <c r="B8" s="24" t="s">
        <v>92</v>
      </c>
      <c r="C8" s="24" t="s">
        <v>93</v>
      </c>
      <c r="D8" s="24" t="s">
        <v>4</v>
      </c>
      <c r="E8" s="24" t="s">
        <v>94</v>
      </c>
      <c r="F8" s="24" t="s">
        <v>619</v>
      </c>
      <c r="G8" s="24" t="s">
        <v>620</v>
      </c>
    </row>
    <row r="10" spans="1:7" x14ac:dyDescent="0.25">
      <c r="A10" s="23" t="s">
        <v>100</v>
      </c>
    </row>
    <row r="11" spans="1:7" x14ac:dyDescent="0.25">
      <c r="A11" t="s">
        <v>447</v>
      </c>
      <c r="B11" t="s">
        <v>87</v>
      </c>
      <c r="C11" t="s">
        <v>448</v>
      </c>
      <c r="D11" s="31">
        <v>21.76</v>
      </c>
      <c r="E11" t="s">
        <v>448</v>
      </c>
      <c r="F11" s="30">
        <v>0</v>
      </c>
      <c r="G11" s="30">
        <v>0</v>
      </c>
    </row>
    <row r="12" spans="1:7" x14ac:dyDescent="0.25">
      <c r="A12" t="s">
        <v>135</v>
      </c>
      <c r="B12" t="s">
        <v>87</v>
      </c>
      <c r="C12" t="s">
        <v>136</v>
      </c>
      <c r="D12" s="31">
        <v>25.36</v>
      </c>
      <c r="E12" t="s">
        <v>136</v>
      </c>
      <c r="F12" s="30">
        <v>0</v>
      </c>
      <c r="G12" s="30">
        <v>0</v>
      </c>
    </row>
    <row r="13" spans="1:7" x14ac:dyDescent="0.25">
      <c r="A13" t="s">
        <v>621</v>
      </c>
      <c r="B13" t="s">
        <v>87</v>
      </c>
      <c r="C13" t="s">
        <v>209</v>
      </c>
      <c r="D13" s="31">
        <v>25.4</v>
      </c>
      <c r="E13" t="s">
        <v>209</v>
      </c>
      <c r="F13" s="30">
        <v>0</v>
      </c>
      <c r="G13" s="30">
        <v>0</v>
      </c>
    </row>
    <row r="14" spans="1:7" x14ac:dyDescent="0.25">
      <c r="A14" t="s">
        <v>343</v>
      </c>
      <c r="B14" t="s">
        <v>87</v>
      </c>
      <c r="C14" t="s">
        <v>136</v>
      </c>
      <c r="D14" s="31">
        <v>24.61</v>
      </c>
      <c r="E14" t="s">
        <v>136</v>
      </c>
      <c r="F14" s="30">
        <v>0</v>
      </c>
      <c r="G14" s="30">
        <v>0</v>
      </c>
    </row>
    <row r="15" spans="1:7" x14ac:dyDescent="0.25">
      <c r="A15" t="s">
        <v>417</v>
      </c>
      <c r="B15" t="s">
        <v>87</v>
      </c>
      <c r="C15" t="s">
        <v>418</v>
      </c>
      <c r="D15" s="31">
        <v>24.65</v>
      </c>
      <c r="E15" t="s">
        <v>418</v>
      </c>
      <c r="F15" s="30">
        <v>0</v>
      </c>
      <c r="G15" s="30">
        <v>0</v>
      </c>
    </row>
    <row r="16" spans="1:7" x14ac:dyDescent="0.25">
      <c r="A16" t="s">
        <v>465</v>
      </c>
      <c r="B16" t="s">
        <v>87</v>
      </c>
      <c r="C16" t="s">
        <v>466</v>
      </c>
      <c r="D16" s="31">
        <v>27.76</v>
      </c>
      <c r="E16" t="s">
        <v>466</v>
      </c>
      <c r="F16" s="30">
        <v>0</v>
      </c>
      <c r="G16" s="30">
        <v>0</v>
      </c>
    </row>
    <row r="17" spans="1:7" x14ac:dyDescent="0.25">
      <c r="A17" t="s">
        <v>198</v>
      </c>
      <c r="B17" t="s">
        <v>87</v>
      </c>
      <c r="C17" t="s">
        <v>199</v>
      </c>
      <c r="D17" s="31">
        <v>26.63</v>
      </c>
      <c r="E17" t="s">
        <v>199</v>
      </c>
      <c r="F17" s="30">
        <v>0</v>
      </c>
      <c r="G17" s="30">
        <v>0</v>
      </c>
    </row>
    <row r="18" spans="1:7" x14ac:dyDescent="0.25">
      <c r="A18" t="s">
        <v>622</v>
      </c>
      <c r="B18" t="s">
        <v>87</v>
      </c>
      <c r="C18" t="s">
        <v>623</v>
      </c>
      <c r="D18" s="31">
        <v>27.76</v>
      </c>
      <c r="E18" t="s">
        <v>623</v>
      </c>
      <c r="F18" s="30">
        <v>0</v>
      </c>
      <c r="G18" s="30">
        <v>0</v>
      </c>
    </row>
    <row r="19" spans="1:7" x14ac:dyDescent="0.25">
      <c r="A19" t="s">
        <v>207</v>
      </c>
      <c r="B19" t="s">
        <v>87</v>
      </c>
      <c r="C19" t="s">
        <v>138</v>
      </c>
      <c r="D19" s="31">
        <v>27.76</v>
      </c>
      <c r="E19" t="s">
        <v>138</v>
      </c>
      <c r="F19" s="30">
        <v>0</v>
      </c>
      <c r="G19" s="30">
        <v>0</v>
      </c>
    </row>
    <row r="20" spans="1:7" x14ac:dyDescent="0.25">
      <c r="A20" t="s">
        <v>588</v>
      </c>
      <c r="B20" t="s">
        <v>87</v>
      </c>
      <c r="C20" t="s">
        <v>342</v>
      </c>
      <c r="D20" s="31">
        <v>28.69</v>
      </c>
      <c r="E20" t="s">
        <v>342</v>
      </c>
      <c r="F20" s="30">
        <v>0</v>
      </c>
      <c r="G20" s="30">
        <v>0</v>
      </c>
    </row>
    <row r="21" spans="1:7" x14ac:dyDescent="0.25">
      <c r="A21" t="s">
        <v>236</v>
      </c>
      <c r="B21" t="s">
        <v>87</v>
      </c>
      <c r="C21" t="s">
        <v>237</v>
      </c>
      <c r="D21" s="31">
        <v>27.76</v>
      </c>
      <c r="E21" t="s">
        <v>237</v>
      </c>
      <c r="F21" s="30">
        <v>0</v>
      </c>
      <c r="G21" s="30">
        <v>0</v>
      </c>
    </row>
    <row r="22" spans="1:7" x14ac:dyDescent="0.25">
      <c r="A22" t="s">
        <v>624</v>
      </c>
      <c r="B22" t="s">
        <v>87</v>
      </c>
      <c r="C22" t="s">
        <v>625</v>
      </c>
      <c r="D22" s="31">
        <v>24.65</v>
      </c>
      <c r="E22" t="s">
        <v>625</v>
      </c>
      <c r="F22" s="30">
        <v>0</v>
      </c>
      <c r="G22" s="30">
        <v>0</v>
      </c>
    </row>
    <row r="23" spans="1:7" x14ac:dyDescent="0.25">
      <c r="A23" t="s">
        <v>208</v>
      </c>
      <c r="B23" t="s">
        <v>87</v>
      </c>
      <c r="C23" t="s">
        <v>209</v>
      </c>
      <c r="D23" s="31">
        <v>24.65</v>
      </c>
      <c r="E23" t="s">
        <v>209</v>
      </c>
      <c r="F23" s="30">
        <v>0</v>
      </c>
      <c r="G23" s="30">
        <v>0</v>
      </c>
    </row>
    <row r="24" spans="1:7" x14ac:dyDescent="0.25">
      <c r="A24" t="s">
        <v>587</v>
      </c>
      <c r="B24" t="s">
        <v>87</v>
      </c>
      <c r="C24" t="s">
        <v>136</v>
      </c>
      <c r="D24" s="31">
        <v>24.61</v>
      </c>
      <c r="E24" t="s">
        <v>136</v>
      </c>
      <c r="F24" s="30">
        <v>0</v>
      </c>
      <c r="G24" s="30">
        <v>0</v>
      </c>
    </row>
    <row r="25" spans="1:7" x14ac:dyDescent="0.25">
      <c r="A25" t="s">
        <v>196</v>
      </c>
      <c r="B25" t="s">
        <v>87</v>
      </c>
      <c r="C25" t="s">
        <v>197</v>
      </c>
      <c r="D25" s="31">
        <v>23.17</v>
      </c>
      <c r="E25" t="s">
        <v>197</v>
      </c>
      <c r="F25" s="30">
        <v>0</v>
      </c>
      <c r="G25" s="30">
        <v>0</v>
      </c>
    </row>
    <row r="26" spans="1:7" x14ac:dyDescent="0.25">
      <c r="A26" t="s">
        <v>146</v>
      </c>
      <c r="B26" t="s">
        <v>87</v>
      </c>
      <c r="C26" t="s">
        <v>102</v>
      </c>
      <c r="D26" s="31">
        <v>23.96</v>
      </c>
      <c r="E26" t="s">
        <v>102</v>
      </c>
      <c r="F26" s="30">
        <v>0</v>
      </c>
      <c r="G26" s="30">
        <v>0</v>
      </c>
    </row>
    <row r="27" spans="1:7" x14ac:dyDescent="0.25">
      <c r="A27" t="s">
        <v>626</v>
      </c>
      <c r="B27" t="s">
        <v>87</v>
      </c>
      <c r="C27" t="s">
        <v>136</v>
      </c>
      <c r="D27" s="31">
        <v>25.36</v>
      </c>
      <c r="E27" t="s">
        <v>136</v>
      </c>
      <c r="F27" s="30">
        <v>0</v>
      </c>
      <c r="G27" s="30">
        <v>0</v>
      </c>
    </row>
    <row r="28" spans="1:7" x14ac:dyDescent="0.25">
      <c r="A28" t="s">
        <v>627</v>
      </c>
      <c r="B28" t="s">
        <v>87</v>
      </c>
      <c r="C28" t="s">
        <v>136</v>
      </c>
      <c r="D28" s="31">
        <v>25.36</v>
      </c>
      <c r="E28" t="s">
        <v>136</v>
      </c>
      <c r="F28" s="30">
        <v>0</v>
      </c>
      <c r="G28" s="30">
        <v>0</v>
      </c>
    </row>
    <row r="29" spans="1:7" x14ac:dyDescent="0.25">
      <c r="A29" t="s">
        <v>628</v>
      </c>
      <c r="B29" t="s">
        <v>87</v>
      </c>
      <c r="C29" t="s">
        <v>136</v>
      </c>
      <c r="D29" s="31">
        <v>25.36</v>
      </c>
      <c r="E29" t="s">
        <v>136</v>
      </c>
      <c r="F29" s="30">
        <v>0</v>
      </c>
      <c r="G29" s="30">
        <v>0</v>
      </c>
    </row>
    <row r="30" spans="1:7" x14ac:dyDescent="0.25">
      <c r="A30" t="s">
        <v>629</v>
      </c>
      <c r="B30" t="s">
        <v>87</v>
      </c>
      <c r="C30" t="s">
        <v>197</v>
      </c>
      <c r="D30" s="31">
        <v>23.88</v>
      </c>
      <c r="E30" t="s">
        <v>197</v>
      </c>
      <c r="F30" s="30">
        <v>0</v>
      </c>
      <c r="G30" s="30">
        <v>0</v>
      </c>
    </row>
    <row r="31" spans="1:7" x14ac:dyDescent="0.25">
      <c r="A31" t="s">
        <v>477</v>
      </c>
      <c r="B31" t="s">
        <v>87</v>
      </c>
      <c r="C31" t="s">
        <v>478</v>
      </c>
      <c r="D31" s="31">
        <v>15.19</v>
      </c>
      <c r="E31" t="s">
        <v>478</v>
      </c>
      <c r="F31" s="30">
        <v>0</v>
      </c>
      <c r="G31" s="30">
        <v>0</v>
      </c>
    </row>
    <row r="32" spans="1:7" x14ac:dyDescent="0.25">
      <c r="A32" t="s">
        <v>252</v>
      </c>
      <c r="B32" t="s">
        <v>87</v>
      </c>
      <c r="C32" t="s">
        <v>197</v>
      </c>
      <c r="D32" s="31">
        <v>23.17</v>
      </c>
      <c r="E32" t="s">
        <v>197</v>
      </c>
      <c r="F32" s="30">
        <v>0</v>
      </c>
      <c r="G32" s="30">
        <v>0</v>
      </c>
    </row>
    <row r="33" spans="1:7" x14ac:dyDescent="0.25">
      <c r="A33" t="s">
        <v>489</v>
      </c>
      <c r="B33" t="s">
        <v>87</v>
      </c>
      <c r="C33" t="s">
        <v>490</v>
      </c>
      <c r="D33" s="31">
        <v>26.84</v>
      </c>
      <c r="E33" t="s">
        <v>630</v>
      </c>
      <c r="F33" s="30">
        <v>0</v>
      </c>
      <c r="G33" s="30">
        <v>0</v>
      </c>
    </row>
    <row r="34" spans="1:7" x14ac:dyDescent="0.25">
      <c r="A34" t="s">
        <v>631</v>
      </c>
      <c r="B34" t="s">
        <v>87</v>
      </c>
      <c r="C34" t="s">
        <v>197</v>
      </c>
      <c r="D34" s="31">
        <v>23.88</v>
      </c>
      <c r="E34" t="s">
        <v>197</v>
      </c>
      <c r="F34" s="30">
        <v>0</v>
      </c>
      <c r="G34" s="30">
        <v>0</v>
      </c>
    </row>
    <row r="35" spans="1:7" x14ac:dyDescent="0.25">
      <c r="A35" t="s">
        <v>632</v>
      </c>
      <c r="B35" t="s">
        <v>87</v>
      </c>
      <c r="C35" t="s">
        <v>197</v>
      </c>
      <c r="D35" s="31">
        <v>23.88</v>
      </c>
      <c r="E35" t="s">
        <v>197</v>
      </c>
      <c r="F35" s="30">
        <v>0</v>
      </c>
      <c r="G35" s="30">
        <v>0</v>
      </c>
    </row>
    <row r="36" spans="1:7" x14ac:dyDescent="0.25">
      <c r="A36" t="s">
        <v>101</v>
      </c>
      <c r="B36" t="s">
        <v>87</v>
      </c>
      <c r="C36" t="s">
        <v>102</v>
      </c>
      <c r="D36" s="31">
        <v>23.47</v>
      </c>
      <c r="E36" t="s">
        <v>102</v>
      </c>
      <c r="F36" s="30">
        <v>0</v>
      </c>
      <c r="G36" s="30">
        <v>0</v>
      </c>
    </row>
    <row r="37" spans="1:7" x14ac:dyDescent="0.25">
      <c r="A37" t="s">
        <v>633</v>
      </c>
      <c r="B37" t="s">
        <v>87</v>
      </c>
      <c r="C37" t="s">
        <v>342</v>
      </c>
      <c r="D37" s="31">
        <v>29.57</v>
      </c>
      <c r="E37" t="s">
        <v>342</v>
      </c>
      <c r="F37" s="30">
        <v>0</v>
      </c>
      <c r="G37" s="30">
        <v>0</v>
      </c>
    </row>
    <row r="38" spans="1:7" x14ac:dyDescent="0.25">
      <c r="A38" t="s">
        <v>341</v>
      </c>
      <c r="B38" t="s">
        <v>87</v>
      </c>
      <c r="C38" t="s">
        <v>342</v>
      </c>
      <c r="D38" s="31">
        <v>28.69</v>
      </c>
      <c r="E38" t="s">
        <v>342</v>
      </c>
      <c r="F38" s="30">
        <v>0</v>
      </c>
      <c r="G38" s="30">
        <v>0</v>
      </c>
    </row>
    <row r="39" spans="1:7" x14ac:dyDescent="0.25">
      <c r="A39" t="s">
        <v>137</v>
      </c>
      <c r="B39" t="s">
        <v>87</v>
      </c>
      <c r="C39" t="s">
        <v>138</v>
      </c>
      <c r="D39" s="31">
        <v>28.61</v>
      </c>
      <c r="E39" t="s">
        <v>138</v>
      </c>
      <c r="F39" s="30">
        <v>0</v>
      </c>
      <c r="G39" s="30">
        <v>0</v>
      </c>
    </row>
    <row r="40" spans="1:7" x14ac:dyDescent="0.25">
      <c r="A40" t="s">
        <v>419</v>
      </c>
      <c r="B40" t="s">
        <v>87</v>
      </c>
      <c r="C40" t="s">
        <v>420</v>
      </c>
      <c r="D40" s="31">
        <v>28.69</v>
      </c>
      <c r="E40" t="s">
        <v>420</v>
      </c>
      <c r="F40" s="30">
        <v>0</v>
      </c>
      <c r="G40" s="30">
        <v>0</v>
      </c>
    </row>
    <row r="41" spans="1:7" x14ac:dyDescent="0.25">
      <c r="A41" t="s">
        <v>311</v>
      </c>
      <c r="B41" t="s">
        <v>87</v>
      </c>
      <c r="C41" t="s">
        <v>237</v>
      </c>
      <c r="D41" s="31">
        <v>27.19</v>
      </c>
      <c r="E41" t="s">
        <v>237</v>
      </c>
      <c r="F41" s="30">
        <v>0</v>
      </c>
      <c r="G41" s="30">
        <v>0</v>
      </c>
    </row>
    <row r="42" spans="1:7" x14ac:dyDescent="0.25">
      <c r="A42" t="s">
        <v>305</v>
      </c>
      <c r="B42" t="s">
        <v>87</v>
      </c>
      <c r="C42" t="s">
        <v>199</v>
      </c>
      <c r="D42" s="31">
        <v>28.61</v>
      </c>
      <c r="E42" t="s">
        <v>199</v>
      </c>
      <c r="F42" s="30">
        <v>0</v>
      </c>
      <c r="G42" s="30">
        <v>0</v>
      </c>
    </row>
    <row r="43" spans="1:7" x14ac:dyDescent="0.25">
      <c r="A43" t="s">
        <v>415</v>
      </c>
      <c r="B43" t="s">
        <v>87</v>
      </c>
      <c r="C43" t="s">
        <v>416</v>
      </c>
      <c r="D43" s="31">
        <v>87.12</v>
      </c>
      <c r="E43" t="s">
        <v>416</v>
      </c>
      <c r="F43" s="30">
        <v>0</v>
      </c>
      <c r="G43" s="30">
        <v>0</v>
      </c>
    </row>
    <row r="44" spans="1:7" x14ac:dyDescent="0.25">
      <c r="A44" t="s">
        <v>634</v>
      </c>
      <c r="B44" t="s">
        <v>87</v>
      </c>
      <c r="C44" t="s">
        <v>342</v>
      </c>
      <c r="D44" s="31">
        <v>29.57</v>
      </c>
      <c r="E44" t="s">
        <v>342</v>
      </c>
      <c r="F44" s="30">
        <v>0</v>
      </c>
      <c r="G44" s="30">
        <v>0</v>
      </c>
    </row>
    <row r="45" spans="1:7" x14ac:dyDescent="0.25">
      <c r="A45" t="s">
        <v>635</v>
      </c>
      <c r="B45" t="s">
        <v>87</v>
      </c>
      <c r="C45" t="s">
        <v>342</v>
      </c>
      <c r="D45" s="31">
        <v>29.57</v>
      </c>
      <c r="E45" t="s">
        <v>342</v>
      </c>
      <c r="F45" s="30">
        <v>0</v>
      </c>
      <c r="G45" s="30">
        <v>0</v>
      </c>
    </row>
    <row r="46" spans="1:7" x14ac:dyDescent="0.25">
      <c r="A46" t="s">
        <v>636</v>
      </c>
      <c r="B46" t="s">
        <v>87</v>
      </c>
      <c r="C46" t="s">
        <v>342</v>
      </c>
      <c r="D46" s="31">
        <v>29.57</v>
      </c>
      <c r="E46" t="s">
        <v>342</v>
      </c>
      <c r="F46" s="30">
        <v>0</v>
      </c>
      <c r="G46" s="30">
        <v>0</v>
      </c>
    </row>
    <row r="47" spans="1:7" x14ac:dyDescent="0.25">
      <c r="A47" t="s">
        <v>156</v>
      </c>
      <c r="B47" t="s">
        <v>87</v>
      </c>
      <c r="C47" t="s">
        <v>157</v>
      </c>
      <c r="D47" s="31">
        <v>45.12</v>
      </c>
      <c r="E47" t="s">
        <v>157</v>
      </c>
      <c r="F47" s="30">
        <v>0</v>
      </c>
      <c r="G47" s="30">
        <v>0</v>
      </c>
    </row>
    <row r="48" spans="1:7" x14ac:dyDescent="0.25">
      <c r="A48" s="23" t="s">
        <v>107</v>
      </c>
    </row>
    <row r="49" spans="1:7" x14ac:dyDescent="0.25">
      <c r="A49" t="s">
        <v>217</v>
      </c>
      <c r="B49" t="s">
        <v>87</v>
      </c>
      <c r="C49" t="s">
        <v>218</v>
      </c>
      <c r="D49" s="31">
        <v>64.48</v>
      </c>
      <c r="E49" t="s">
        <v>218</v>
      </c>
      <c r="F49" s="30">
        <v>0</v>
      </c>
      <c r="G49" s="30">
        <v>0</v>
      </c>
    </row>
    <row r="50" spans="1:7" x14ac:dyDescent="0.25">
      <c r="A50" t="s">
        <v>257</v>
      </c>
      <c r="B50" t="s">
        <v>87</v>
      </c>
      <c r="C50" t="s">
        <v>258</v>
      </c>
      <c r="D50" s="31">
        <v>15.71</v>
      </c>
      <c r="E50" t="s">
        <v>637</v>
      </c>
      <c r="F50" s="30">
        <v>-9999999999</v>
      </c>
      <c r="G50" s="30">
        <v>-9999999999</v>
      </c>
    </row>
    <row r="51" spans="1:7" x14ac:dyDescent="0.25">
      <c r="A51" t="s">
        <v>231</v>
      </c>
      <c r="B51" t="s">
        <v>87</v>
      </c>
      <c r="C51" t="s">
        <v>232</v>
      </c>
      <c r="D51" s="31">
        <v>80.959999999999994</v>
      </c>
      <c r="E51" t="s">
        <v>638</v>
      </c>
      <c r="F51" s="30">
        <v>0</v>
      </c>
      <c r="G51" s="30">
        <v>0</v>
      </c>
    </row>
    <row r="52" spans="1:7" x14ac:dyDescent="0.25">
      <c r="A52" t="s">
        <v>219</v>
      </c>
      <c r="B52" t="s">
        <v>87</v>
      </c>
      <c r="C52" t="s">
        <v>220</v>
      </c>
      <c r="D52" s="31">
        <v>50.9</v>
      </c>
      <c r="E52" t="s">
        <v>639</v>
      </c>
      <c r="F52" s="30">
        <v>0</v>
      </c>
      <c r="G52" s="30">
        <v>0</v>
      </c>
    </row>
    <row r="53" spans="1:7" x14ac:dyDescent="0.25">
      <c r="A53" t="s">
        <v>325</v>
      </c>
      <c r="B53" t="s">
        <v>87</v>
      </c>
      <c r="C53" t="s">
        <v>326</v>
      </c>
      <c r="D53" s="31">
        <v>67.72</v>
      </c>
      <c r="E53" t="s">
        <v>640</v>
      </c>
      <c r="F53" s="30">
        <v>-9999999999</v>
      </c>
      <c r="G53" s="30">
        <v>-9999999999</v>
      </c>
    </row>
    <row r="54" spans="1:7" x14ac:dyDescent="0.25">
      <c r="A54" t="s">
        <v>481</v>
      </c>
      <c r="B54" t="s">
        <v>87</v>
      </c>
      <c r="C54" t="s">
        <v>482</v>
      </c>
      <c r="D54" s="31">
        <v>112.41</v>
      </c>
      <c r="E54" t="s">
        <v>641</v>
      </c>
      <c r="F54" s="30">
        <v>56.847008403895998</v>
      </c>
      <c r="G54" s="30">
        <v>891.48298788436</v>
      </c>
    </row>
    <row r="55" spans="1:7" x14ac:dyDescent="0.25">
      <c r="A55" t="s">
        <v>279</v>
      </c>
      <c r="B55" t="s">
        <v>87</v>
      </c>
      <c r="C55" t="s">
        <v>280</v>
      </c>
      <c r="D55" s="31">
        <v>112.41</v>
      </c>
      <c r="E55" t="s">
        <v>642</v>
      </c>
      <c r="F55" s="30">
        <v>93.539168373682998</v>
      </c>
      <c r="G55" s="30">
        <v>1466.8947346097</v>
      </c>
    </row>
    <row r="56" spans="1:7" x14ac:dyDescent="0.25">
      <c r="A56" t="s">
        <v>485</v>
      </c>
      <c r="B56" t="s">
        <v>87</v>
      </c>
      <c r="C56" t="s">
        <v>486</v>
      </c>
      <c r="D56" s="31">
        <v>5.49</v>
      </c>
      <c r="E56" t="s">
        <v>643</v>
      </c>
      <c r="F56" s="30">
        <v>-9999999999</v>
      </c>
      <c r="G56" s="30">
        <v>-9999999999</v>
      </c>
    </row>
    <row r="57" spans="1:7" x14ac:dyDescent="0.25">
      <c r="A57" t="s">
        <v>256</v>
      </c>
      <c r="B57" t="s">
        <v>87</v>
      </c>
      <c r="C57" t="s">
        <v>220</v>
      </c>
      <c r="D57" s="31">
        <v>51.15</v>
      </c>
      <c r="E57" t="s">
        <v>644</v>
      </c>
      <c r="F57" s="30">
        <v>0</v>
      </c>
      <c r="G57" s="30">
        <v>0</v>
      </c>
    </row>
    <row r="58" spans="1:7" x14ac:dyDescent="0.25">
      <c r="A58" t="s">
        <v>611</v>
      </c>
      <c r="B58" t="s">
        <v>87</v>
      </c>
      <c r="C58" t="s">
        <v>612</v>
      </c>
      <c r="D58" s="31">
        <v>32.53</v>
      </c>
      <c r="E58" t="s">
        <v>645</v>
      </c>
      <c r="F58" s="30">
        <v>0</v>
      </c>
      <c r="G58" s="30">
        <v>0</v>
      </c>
    </row>
    <row r="59" spans="1:7" x14ac:dyDescent="0.25">
      <c r="A59" t="s">
        <v>467</v>
      </c>
      <c r="B59" t="s">
        <v>87</v>
      </c>
      <c r="C59" t="s">
        <v>468</v>
      </c>
      <c r="D59" s="31">
        <v>45.77</v>
      </c>
      <c r="E59" t="s">
        <v>468</v>
      </c>
      <c r="F59" s="30">
        <v>189.17699999999999</v>
      </c>
      <c r="G59" s="30">
        <v>724.26</v>
      </c>
    </row>
    <row r="60" spans="1:7" x14ac:dyDescent="0.25">
      <c r="A60" t="s">
        <v>291</v>
      </c>
      <c r="B60" t="s">
        <v>87</v>
      </c>
      <c r="C60" t="s">
        <v>287</v>
      </c>
      <c r="D60" s="31">
        <v>49.21</v>
      </c>
      <c r="E60" t="s">
        <v>287</v>
      </c>
      <c r="F60" s="30">
        <v>0</v>
      </c>
      <c r="G60" s="30">
        <v>0</v>
      </c>
    </row>
    <row r="61" spans="1:7" x14ac:dyDescent="0.25">
      <c r="A61" t="s">
        <v>589</v>
      </c>
      <c r="B61" t="s">
        <v>87</v>
      </c>
      <c r="C61" t="s">
        <v>399</v>
      </c>
      <c r="D61" s="31">
        <v>44.61</v>
      </c>
      <c r="E61" t="s">
        <v>399</v>
      </c>
      <c r="F61" s="30">
        <v>0</v>
      </c>
      <c r="G61" s="30">
        <v>0</v>
      </c>
    </row>
    <row r="62" spans="1:7" x14ac:dyDescent="0.25">
      <c r="A62" t="s">
        <v>224</v>
      </c>
      <c r="B62" t="s">
        <v>87</v>
      </c>
      <c r="C62" t="s">
        <v>225</v>
      </c>
      <c r="D62" s="31">
        <v>27.78</v>
      </c>
      <c r="E62" t="s">
        <v>646</v>
      </c>
      <c r="F62" s="30">
        <v>0</v>
      </c>
      <c r="G62" s="30">
        <v>0</v>
      </c>
    </row>
    <row r="63" spans="1:7" x14ac:dyDescent="0.25">
      <c r="A63" t="s">
        <v>647</v>
      </c>
      <c r="B63" t="s">
        <v>87</v>
      </c>
      <c r="C63" t="s">
        <v>648</v>
      </c>
      <c r="D63" s="31">
        <v>49.86</v>
      </c>
      <c r="E63" t="s">
        <v>649</v>
      </c>
      <c r="F63" s="30">
        <v>0</v>
      </c>
      <c r="G63" s="30">
        <v>0</v>
      </c>
    </row>
    <row r="64" spans="1:7" x14ac:dyDescent="0.25">
      <c r="A64" t="s">
        <v>421</v>
      </c>
      <c r="B64" t="s">
        <v>87</v>
      </c>
      <c r="C64" t="s">
        <v>422</v>
      </c>
      <c r="D64" s="31">
        <v>54.8</v>
      </c>
      <c r="E64" t="s">
        <v>650</v>
      </c>
      <c r="F64" s="30">
        <v>0</v>
      </c>
      <c r="G64" s="30">
        <v>0</v>
      </c>
    </row>
    <row r="65" spans="1:7" x14ac:dyDescent="0.25">
      <c r="A65" t="s">
        <v>381</v>
      </c>
      <c r="B65" t="s">
        <v>87</v>
      </c>
      <c r="C65" t="s">
        <v>382</v>
      </c>
      <c r="D65" s="31">
        <v>39.85</v>
      </c>
      <c r="E65" t="s">
        <v>651</v>
      </c>
      <c r="F65" s="30">
        <v>-9999999999</v>
      </c>
      <c r="G65" s="30">
        <v>-9999999999</v>
      </c>
    </row>
    <row r="66" spans="1:7" x14ac:dyDescent="0.25">
      <c r="A66" t="s">
        <v>398</v>
      </c>
      <c r="B66" t="s">
        <v>87</v>
      </c>
      <c r="C66" t="s">
        <v>399</v>
      </c>
      <c r="D66" s="31">
        <v>57.92</v>
      </c>
      <c r="E66" t="s">
        <v>399</v>
      </c>
      <c r="F66" s="30">
        <v>-9999999999</v>
      </c>
      <c r="G66" s="30">
        <v>-9999999999</v>
      </c>
    </row>
    <row r="67" spans="1:7" x14ac:dyDescent="0.25">
      <c r="A67" t="s">
        <v>286</v>
      </c>
      <c r="B67" t="s">
        <v>87</v>
      </c>
      <c r="C67" t="s">
        <v>287</v>
      </c>
      <c r="D67" s="31">
        <v>64.010000000000005</v>
      </c>
      <c r="E67" t="s">
        <v>652</v>
      </c>
      <c r="F67" s="30">
        <v>-9999999999</v>
      </c>
      <c r="G67" s="30">
        <v>-9999999999</v>
      </c>
    </row>
    <row r="68" spans="1:7" x14ac:dyDescent="0.25">
      <c r="A68" t="s">
        <v>469</v>
      </c>
      <c r="B68" t="s">
        <v>87</v>
      </c>
      <c r="C68" t="s">
        <v>470</v>
      </c>
      <c r="D68" s="31">
        <v>1.89</v>
      </c>
      <c r="E68" t="s">
        <v>470</v>
      </c>
      <c r="F68" s="30">
        <v>-9999999999</v>
      </c>
      <c r="G68" s="30">
        <v>-9999999999</v>
      </c>
    </row>
    <row r="69" spans="1:7" x14ac:dyDescent="0.25">
      <c r="A69" t="s">
        <v>147</v>
      </c>
      <c r="B69" t="s">
        <v>87</v>
      </c>
      <c r="C69" t="s">
        <v>109</v>
      </c>
      <c r="D69" s="31">
        <v>1.71</v>
      </c>
      <c r="E69" t="s">
        <v>653</v>
      </c>
      <c r="F69" s="30">
        <v>0</v>
      </c>
      <c r="G69" s="30">
        <v>0</v>
      </c>
    </row>
    <row r="70" spans="1:7" x14ac:dyDescent="0.25">
      <c r="A70" t="s">
        <v>332</v>
      </c>
      <c r="B70" t="s">
        <v>87</v>
      </c>
      <c r="C70" t="s">
        <v>333</v>
      </c>
      <c r="D70" s="31">
        <v>28.19</v>
      </c>
      <c r="E70" t="s">
        <v>654</v>
      </c>
      <c r="F70" s="30">
        <v>0</v>
      </c>
      <c r="G70" s="30">
        <v>0</v>
      </c>
    </row>
    <row r="71" spans="1:7" x14ac:dyDescent="0.25">
      <c r="A71" t="s">
        <v>655</v>
      </c>
      <c r="B71" t="s">
        <v>87</v>
      </c>
      <c r="C71" t="s">
        <v>656</v>
      </c>
      <c r="D71" s="31">
        <v>168.25</v>
      </c>
      <c r="E71" t="s">
        <v>657</v>
      </c>
      <c r="F71" s="30">
        <v>-9999999999</v>
      </c>
      <c r="G71" s="30">
        <v>-9999999999</v>
      </c>
    </row>
    <row r="72" spans="1:7" x14ac:dyDescent="0.25">
      <c r="A72" t="s">
        <v>323</v>
      </c>
      <c r="B72" t="s">
        <v>87</v>
      </c>
      <c r="C72" t="s">
        <v>324</v>
      </c>
      <c r="D72" s="31">
        <v>61.92</v>
      </c>
      <c r="E72" t="s">
        <v>658</v>
      </c>
      <c r="F72" s="30">
        <v>0</v>
      </c>
      <c r="G72" s="30">
        <v>0</v>
      </c>
    </row>
    <row r="73" spans="1:7" x14ac:dyDescent="0.25">
      <c r="A73" t="s">
        <v>334</v>
      </c>
      <c r="B73" t="s">
        <v>87</v>
      </c>
      <c r="C73" t="s">
        <v>335</v>
      </c>
      <c r="D73" s="31">
        <v>41.84</v>
      </c>
      <c r="E73" t="s">
        <v>335</v>
      </c>
      <c r="F73" s="30">
        <v>0</v>
      </c>
      <c r="G73" s="30">
        <v>0</v>
      </c>
    </row>
    <row r="74" spans="1:7" x14ac:dyDescent="0.25">
      <c r="A74" t="s">
        <v>321</v>
      </c>
      <c r="B74" t="s">
        <v>87</v>
      </c>
      <c r="C74" t="s">
        <v>322</v>
      </c>
      <c r="D74" s="31">
        <v>53.72</v>
      </c>
      <c r="E74" t="s">
        <v>659</v>
      </c>
      <c r="F74" s="30">
        <v>0</v>
      </c>
      <c r="G74" s="30">
        <v>0</v>
      </c>
    </row>
    <row r="75" spans="1:7" x14ac:dyDescent="0.25">
      <c r="A75" t="s">
        <v>108</v>
      </c>
      <c r="B75" t="s">
        <v>87</v>
      </c>
      <c r="C75" t="s">
        <v>109</v>
      </c>
      <c r="D75" s="31">
        <v>1.78</v>
      </c>
      <c r="E75" t="s">
        <v>653</v>
      </c>
      <c r="F75" s="30">
        <v>-9999999999</v>
      </c>
      <c r="G75" s="30">
        <v>-9999999999</v>
      </c>
    </row>
    <row r="76" spans="1:7" x14ac:dyDescent="0.25">
      <c r="A76" t="s">
        <v>268</v>
      </c>
      <c r="B76" t="s">
        <v>87</v>
      </c>
      <c r="C76" t="s">
        <v>269</v>
      </c>
      <c r="D76" s="31">
        <v>8.4600000000000009</v>
      </c>
      <c r="E76" t="s">
        <v>660</v>
      </c>
      <c r="F76" s="30">
        <v>-9999999999</v>
      </c>
      <c r="G76" s="30">
        <v>-9999999999</v>
      </c>
    </row>
    <row r="77" spans="1:7" x14ac:dyDescent="0.25">
      <c r="A77" t="s">
        <v>229</v>
      </c>
      <c r="B77" t="s">
        <v>17</v>
      </c>
      <c r="C77" t="s">
        <v>230</v>
      </c>
      <c r="D77" s="31">
        <v>20.59</v>
      </c>
      <c r="E77" t="s">
        <v>661</v>
      </c>
      <c r="F77" s="30">
        <v>0</v>
      </c>
      <c r="G77" s="30">
        <v>0</v>
      </c>
    </row>
    <row r="78" spans="1:7" x14ac:dyDescent="0.25">
      <c r="A78" t="s">
        <v>238</v>
      </c>
      <c r="B78" t="s">
        <v>87</v>
      </c>
      <c r="C78" t="s">
        <v>239</v>
      </c>
      <c r="D78" s="31">
        <v>5.1100000000000003</v>
      </c>
      <c r="E78" t="s">
        <v>239</v>
      </c>
      <c r="F78" s="30">
        <v>0</v>
      </c>
      <c r="G78" s="30">
        <v>0</v>
      </c>
    </row>
    <row r="79" spans="1:7" x14ac:dyDescent="0.25">
      <c r="A79" t="s">
        <v>662</v>
      </c>
      <c r="B79" t="s">
        <v>87</v>
      </c>
      <c r="C79" t="s">
        <v>663</v>
      </c>
      <c r="D79" s="31">
        <v>15.21</v>
      </c>
      <c r="E79" t="s">
        <v>664</v>
      </c>
      <c r="F79" s="30">
        <v>0</v>
      </c>
      <c r="G79" s="30">
        <v>0</v>
      </c>
    </row>
    <row r="80" spans="1:7" x14ac:dyDescent="0.25">
      <c r="A80" t="s">
        <v>471</v>
      </c>
      <c r="B80" t="s">
        <v>87</v>
      </c>
      <c r="C80" t="s">
        <v>472</v>
      </c>
      <c r="D80" s="31">
        <v>16.12</v>
      </c>
      <c r="E80" t="s">
        <v>472</v>
      </c>
      <c r="F80" s="30">
        <v>15.102</v>
      </c>
      <c r="G80" s="30">
        <v>57.819000000000003</v>
      </c>
    </row>
    <row r="81" spans="1:7" x14ac:dyDescent="0.25">
      <c r="A81" s="23" t="s">
        <v>111</v>
      </c>
    </row>
    <row r="82" spans="1:7" x14ac:dyDescent="0.25">
      <c r="A82" t="s">
        <v>152</v>
      </c>
      <c r="B82" t="s">
        <v>17</v>
      </c>
      <c r="C82" t="s">
        <v>126</v>
      </c>
      <c r="D82" s="31">
        <v>1.63</v>
      </c>
      <c r="E82" t="s">
        <v>126</v>
      </c>
      <c r="F82" s="30">
        <v>0</v>
      </c>
      <c r="G82" s="30">
        <v>0</v>
      </c>
    </row>
    <row r="83" spans="1:7" x14ac:dyDescent="0.25">
      <c r="A83" t="s">
        <v>125</v>
      </c>
      <c r="B83" t="s">
        <v>17</v>
      </c>
      <c r="C83" t="s">
        <v>126</v>
      </c>
      <c r="D83" s="31">
        <v>1.54</v>
      </c>
      <c r="E83" t="s">
        <v>126</v>
      </c>
      <c r="F83" s="30">
        <v>-9999999999</v>
      </c>
      <c r="G83" s="30">
        <v>-9999999999</v>
      </c>
    </row>
    <row r="84" spans="1:7" x14ac:dyDescent="0.25">
      <c r="A84" t="s">
        <v>151</v>
      </c>
      <c r="B84" t="s">
        <v>113</v>
      </c>
      <c r="C84" t="s">
        <v>114</v>
      </c>
      <c r="D84" s="31">
        <v>17.04</v>
      </c>
      <c r="E84" t="s">
        <v>665</v>
      </c>
      <c r="F84" s="30">
        <v>0</v>
      </c>
      <c r="G84" s="30">
        <v>0</v>
      </c>
    </row>
    <row r="85" spans="1:7" x14ac:dyDescent="0.25">
      <c r="A85" t="s">
        <v>562</v>
      </c>
      <c r="B85" t="s">
        <v>17</v>
      </c>
      <c r="C85" t="s">
        <v>563</v>
      </c>
      <c r="D85" s="31">
        <v>17.84</v>
      </c>
      <c r="E85" t="s">
        <v>563</v>
      </c>
      <c r="F85" s="30">
        <v>0</v>
      </c>
      <c r="G85" s="30">
        <v>0</v>
      </c>
    </row>
    <row r="86" spans="1:7" x14ac:dyDescent="0.25">
      <c r="A86" t="s">
        <v>127</v>
      </c>
      <c r="B86" t="s">
        <v>113</v>
      </c>
      <c r="C86" t="s">
        <v>128</v>
      </c>
      <c r="D86" s="31">
        <v>19.12</v>
      </c>
      <c r="E86" t="s">
        <v>666</v>
      </c>
      <c r="F86" s="30">
        <v>-9999999999</v>
      </c>
      <c r="G86" s="30">
        <v>-9999999999</v>
      </c>
    </row>
    <row r="87" spans="1:7" x14ac:dyDescent="0.25">
      <c r="A87" t="s">
        <v>281</v>
      </c>
      <c r="B87" t="s">
        <v>113</v>
      </c>
      <c r="C87" t="s">
        <v>282</v>
      </c>
      <c r="D87" s="31">
        <v>26.04</v>
      </c>
      <c r="E87" t="s">
        <v>667</v>
      </c>
      <c r="F87" s="30">
        <v>2.6549140898332002</v>
      </c>
      <c r="G87" s="30">
        <v>51.117290095321003</v>
      </c>
    </row>
    <row r="88" spans="1:7" x14ac:dyDescent="0.25">
      <c r="A88" t="s">
        <v>129</v>
      </c>
      <c r="B88" t="s">
        <v>113</v>
      </c>
      <c r="C88" t="s">
        <v>130</v>
      </c>
      <c r="D88" s="31">
        <v>19.309999999999999</v>
      </c>
      <c r="E88" t="s">
        <v>668</v>
      </c>
      <c r="F88" s="30">
        <v>-9999999999</v>
      </c>
      <c r="G88" s="30">
        <v>-9999999999</v>
      </c>
    </row>
    <row r="89" spans="1:7" x14ac:dyDescent="0.25">
      <c r="A89" t="s">
        <v>112</v>
      </c>
      <c r="B89" t="s">
        <v>113</v>
      </c>
      <c r="C89" t="s">
        <v>114</v>
      </c>
      <c r="D89" s="31">
        <v>17.03</v>
      </c>
      <c r="E89" t="s">
        <v>665</v>
      </c>
      <c r="F89" s="30">
        <v>-9999999999</v>
      </c>
      <c r="G89" s="30">
        <v>-9999999999</v>
      </c>
    </row>
    <row r="90" spans="1:7" x14ac:dyDescent="0.25">
      <c r="A90" t="s">
        <v>150</v>
      </c>
      <c r="B90" t="s">
        <v>113</v>
      </c>
      <c r="C90" t="s">
        <v>116</v>
      </c>
      <c r="D90" s="31">
        <v>103.3</v>
      </c>
      <c r="E90" t="s">
        <v>669</v>
      </c>
      <c r="F90" s="30">
        <v>0</v>
      </c>
      <c r="G90" s="30">
        <v>0</v>
      </c>
    </row>
    <row r="91" spans="1:7" x14ac:dyDescent="0.25">
      <c r="A91" t="s">
        <v>148</v>
      </c>
      <c r="B91" t="s">
        <v>132</v>
      </c>
      <c r="C91" t="s">
        <v>149</v>
      </c>
      <c r="D91" s="31">
        <v>0.22</v>
      </c>
      <c r="E91" t="s">
        <v>670</v>
      </c>
      <c r="F91" s="30">
        <v>0</v>
      </c>
      <c r="G91" s="30">
        <v>0</v>
      </c>
    </row>
    <row r="92" spans="1:7" x14ac:dyDescent="0.25">
      <c r="A92" t="s">
        <v>314</v>
      </c>
      <c r="B92" t="s">
        <v>113</v>
      </c>
      <c r="C92" t="s">
        <v>315</v>
      </c>
      <c r="D92" s="31">
        <v>160.66</v>
      </c>
      <c r="E92" t="s">
        <v>671</v>
      </c>
      <c r="F92" s="30">
        <v>0</v>
      </c>
      <c r="G92" s="30">
        <v>0</v>
      </c>
    </row>
    <row r="93" spans="1:7" x14ac:dyDescent="0.25">
      <c r="A93" t="s">
        <v>115</v>
      </c>
      <c r="B93" t="s">
        <v>113</v>
      </c>
      <c r="C93" t="s">
        <v>116</v>
      </c>
      <c r="D93" s="31">
        <v>103.55</v>
      </c>
      <c r="E93" t="s">
        <v>669</v>
      </c>
      <c r="F93" s="30">
        <v>-9999999999</v>
      </c>
      <c r="G93" s="30">
        <v>-9999999999</v>
      </c>
    </row>
    <row r="94" spans="1:7" x14ac:dyDescent="0.25">
      <c r="A94" t="s">
        <v>336</v>
      </c>
      <c r="B94" t="s">
        <v>132</v>
      </c>
      <c r="C94" t="s">
        <v>337</v>
      </c>
      <c r="D94" s="31">
        <v>0.25</v>
      </c>
      <c r="E94" t="s">
        <v>672</v>
      </c>
      <c r="F94" s="30">
        <v>0</v>
      </c>
      <c r="G94" s="30">
        <v>0</v>
      </c>
    </row>
    <row r="95" spans="1:7" x14ac:dyDescent="0.25">
      <c r="A95" t="s">
        <v>240</v>
      </c>
      <c r="B95" t="s">
        <v>17</v>
      </c>
      <c r="C95" t="s">
        <v>241</v>
      </c>
      <c r="D95" s="31">
        <v>59.55</v>
      </c>
      <c r="E95" t="s">
        <v>673</v>
      </c>
      <c r="F95" s="30">
        <v>0</v>
      </c>
      <c r="G95" s="30">
        <v>0</v>
      </c>
    </row>
    <row r="96" spans="1:7" x14ac:dyDescent="0.25">
      <c r="A96" t="s">
        <v>200</v>
      </c>
      <c r="B96" t="s">
        <v>17</v>
      </c>
      <c r="C96" t="s">
        <v>201</v>
      </c>
      <c r="D96" s="31">
        <v>81.25</v>
      </c>
      <c r="E96" t="s">
        <v>674</v>
      </c>
      <c r="F96" s="30">
        <v>0</v>
      </c>
      <c r="G96" s="30">
        <v>0</v>
      </c>
    </row>
    <row r="97" spans="1:7" x14ac:dyDescent="0.25">
      <c r="A97" t="s">
        <v>675</v>
      </c>
      <c r="B97" t="s">
        <v>17</v>
      </c>
      <c r="C97" t="s">
        <v>676</v>
      </c>
      <c r="D97" s="31">
        <v>80.94</v>
      </c>
      <c r="E97" t="s">
        <v>677</v>
      </c>
      <c r="F97" s="30">
        <v>-9999999999</v>
      </c>
      <c r="G97" s="30">
        <v>-9999999999</v>
      </c>
    </row>
    <row r="98" spans="1:7" x14ac:dyDescent="0.25">
      <c r="A98" t="s">
        <v>385</v>
      </c>
      <c r="B98" t="s">
        <v>17</v>
      </c>
      <c r="C98" t="s">
        <v>386</v>
      </c>
      <c r="D98" s="31">
        <v>83.48</v>
      </c>
      <c r="E98" t="s">
        <v>678</v>
      </c>
      <c r="F98" s="30">
        <v>-9999999999</v>
      </c>
      <c r="G98" s="30">
        <v>-9999999999</v>
      </c>
    </row>
    <row r="99" spans="1:7" x14ac:dyDescent="0.25">
      <c r="A99" t="s">
        <v>306</v>
      </c>
      <c r="B99" t="s">
        <v>17</v>
      </c>
      <c r="C99" t="s">
        <v>307</v>
      </c>
      <c r="D99" s="31">
        <v>94.2</v>
      </c>
      <c r="E99" t="s">
        <v>679</v>
      </c>
      <c r="F99" s="30">
        <v>-9999999999</v>
      </c>
      <c r="G99" s="30">
        <v>-9999999999</v>
      </c>
    </row>
    <row r="100" spans="1:7" x14ac:dyDescent="0.25">
      <c r="A100" t="s">
        <v>312</v>
      </c>
      <c r="B100" t="s">
        <v>132</v>
      </c>
      <c r="C100" t="s">
        <v>313</v>
      </c>
      <c r="D100" s="31">
        <v>3.23</v>
      </c>
      <c r="E100" t="s">
        <v>680</v>
      </c>
      <c r="F100" s="30">
        <v>0</v>
      </c>
      <c r="G100" s="30">
        <v>0</v>
      </c>
    </row>
    <row r="101" spans="1:7" x14ac:dyDescent="0.25">
      <c r="A101" t="s">
        <v>212</v>
      </c>
      <c r="B101" t="s">
        <v>132</v>
      </c>
      <c r="C101" t="s">
        <v>213</v>
      </c>
      <c r="D101" s="31">
        <v>1.22</v>
      </c>
      <c r="E101" t="s">
        <v>681</v>
      </c>
      <c r="F101" s="30">
        <v>0</v>
      </c>
      <c r="G101" s="30">
        <v>0</v>
      </c>
    </row>
    <row r="102" spans="1:7" x14ac:dyDescent="0.25">
      <c r="A102" t="s">
        <v>682</v>
      </c>
      <c r="B102" t="s">
        <v>132</v>
      </c>
      <c r="C102" t="s">
        <v>683</v>
      </c>
      <c r="D102" s="31">
        <v>1.36</v>
      </c>
      <c r="E102" t="s">
        <v>683</v>
      </c>
      <c r="F102" s="30">
        <v>0</v>
      </c>
      <c r="G102" s="30">
        <v>0</v>
      </c>
    </row>
    <row r="103" spans="1:7" x14ac:dyDescent="0.25">
      <c r="A103" t="s">
        <v>139</v>
      </c>
      <c r="B103" t="s">
        <v>132</v>
      </c>
      <c r="C103" t="s">
        <v>140</v>
      </c>
      <c r="D103" s="31">
        <v>2.09</v>
      </c>
      <c r="E103" t="s">
        <v>684</v>
      </c>
      <c r="F103" s="30">
        <v>-9999999999</v>
      </c>
      <c r="G103" s="30">
        <v>-9999999999</v>
      </c>
    </row>
    <row r="104" spans="1:7" x14ac:dyDescent="0.25">
      <c r="A104" t="s">
        <v>685</v>
      </c>
      <c r="B104" t="s">
        <v>132</v>
      </c>
      <c r="C104" t="s">
        <v>686</v>
      </c>
      <c r="D104" s="31">
        <v>0.63</v>
      </c>
      <c r="E104" t="s">
        <v>687</v>
      </c>
      <c r="F104" s="30">
        <v>0</v>
      </c>
      <c r="G104" s="30">
        <v>0</v>
      </c>
    </row>
    <row r="105" spans="1:7" x14ac:dyDescent="0.25">
      <c r="A105" t="s">
        <v>210</v>
      </c>
      <c r="B105" t="s">
        <v>204</v>
      </c>
      <c r="C105" t="s">
        <v>211</v>
      </c>
      <c r="D105" s="31">
        <v>9.25</v>
      </c>
      <c r="E105" t="s">
        <v>688</v>
      </c>
      <c r="F105" s="30">
        <v>0</v>
      </c>
      <c r="G105" s="30">
        <v>0</v>
      </c>
    </row>
    <row r="106" spans="1:7" x14ac:dyDescent="0.25">
      <c r="A106" t="s">
        <v>141</v>
      </c>
      <c r="B106" t="s">
        <v>132</v>
      </c>
      <c r="C106" t="s">
        <v>142</v>
      </c>
      <c r="D106" s="31">
        <v>0.96</v>
      </c>
      <c r="E106" t="s">
        <v>687</v>
      </c>
      <c r="F106" s="30">
        <v>-9999999999</v>
      </c>
      <c r="G106" s="30">
        <v>-9999999999</v>
      </c>
    </row>
    <row r="107" spans="1:7" x14ac:dyDescent="0.25">
      <c r="A107" t="s">
        <v>689</v>
      </c>
      <c r="B107" t="s">
        <v>22</v>
      </c>
      <c r="C107" t="s">
        <v>690</v>
      </c>
      <c r="D107" s="31">
        <v>0.35</v>
      </c>
      <c r="E107" t="s">
        <v>691</v>
      </c>
      <c r="F107" s="30">
        <v>0</v>
      </c>
      <c r="G107" s="30">
        <v>0</v>
      </c>
    </row>
    <row r="108" spans="1:7" x14ac:dyDescent="0.25">
      <c r="A108" t="s">
        <v>692</v>
      </c>
      <c r="B108" t="s">
        <v>17</v>
      </c>
      <c r="C108" t="s">
        <v>693</v>
      </c>
      <c r="D108" s="31">
        <v>242.53</v>
      </c>
      <c r="E108" t="s">
        <v>694</v>
      </c>
      <c r="F108" s="30">
        <v>0</v>
      </c>
      <c r="G108" s="30">
        <v>0</v>
      </c>
    </row>
    <row r="109" spans="1:7" x14ac:dyDescent="0.25">
      <c r="A109" t="s">
        <v>695</v>
      </c>
      <c r="B109" t="s">
        <v>696</v>
      </c>
      <c r="C109" t="s">
        <v>697</v>
      </c>
      <c r="D109" s="31">
        <v>22.49</v>
      </c>
      <c r="E109" t="s">
        <v>698</v>
      </c>
      <c r="F109" s="30">
        <v>0</v>
      </c>
      <c r="G109" s="30">
        <v>0</v>
      </c>
    </row>
    <row r="110" spans="1:7" x14ac:dyDescent="0.25">
      <c r="A110" t="s">
        <v>699</v>
      </c>
      <c r="B110" t="s">
        <v>204</v>
      </c>
      <c r="C110" t="s">
        <v>700</v>
      </c>
      <c r="D110" s="31">
        <v>1.27</v>
      </c>
      <c r="E110" t="s">
        <v>701</v>
      </c>
      <c r="F110" s="30">
        <v>0</v>
      </c>
      <c r="G110" s="30">
        <v>0</v>
      </c>
    </row>
    <row r="111" spans="1:7" x14ac:dyDescent="0.25">
      <c r="A111" t="s">
        <v>702</v>
      </c>
      <c r="B111" t="s">
        <v>703</v>
      </c>
      <c r="C111" t="s">
        <v>704</v>
      </c>
      <c r="D111" s="31">
        <v>2.75</v>
      </c>
      <c r="E111" t="s">
        <v>704</v>
      </c>
      <c r="F111" s="30">
        <v>0</v>
      </c>
      <c r="G111" s="30">
        <v>0</v>
      </c>
    </row>
    <row r="112" spans="1:7" x14ac:dyDescent="0.25">
      <c r="A112" t="s">
        <v>705</v>
      </c>
      <c r="B112" t="s">
        <v>14</v>
      </c>
      <c r="C112" t="s">
        <v>706</v>
      </c>
      <c r="D112" s="31">
        <v>1.31</v>
      </c>
      <c r="E112" t="s">
        <v>707</v>
      </c>
      <c r="F112" s="30">
        <v>0</v>
      </c>
      <c r="G112" s="30">
        <v>0</v>
      </c>
    </row>
    <row r="113" spans="1:7" x14ac:dyDescent="0.25">
      <c r="A113" t="s">
        <v>461</v>
      </c>
      <c r="B113" t="s">
        <v>113</v>
      </c>
      <c r="C113" t="s">
        <v>462</v>
      </c>
      <c r="D113" s="31">
        <v>7.93</v>
      </c>
      <c r="E113" t="s">
        <v>708</v>
      </c>
      <c r="F113" s="30">
        <v>0</v>
      </c>
      <c r="G113" s="30">
        <v>0</v>
      </c>
    </row>
    <row r="114" spans="1:7" x14ac:dyDescent="0.25">
      <c r="A114" t="s">
        <v>292</v>
      </c>
      <c r="B114" t="s">
        <v>113</v>
      </c>
      <c r="C114" t="s">
        <v>293</v>
      </c>
      <c r="D114" s="31">
        <v>97</v>
      </c>
      <c r="E114" t="s">
        <v>709</v>
      </c>
      <c r="F114" s="30">
        <v>0</v>
      </c>
      <c r="G114" s="30">
        <v>0</v>
      </c>
    </row>
    <row r="115" spans="1:7" x14ac:dyDescent="0.25">
      <c r="A115" t="s">
        <v>297</v>
      </c>
      <c r="B115" t="s">
        <v>113</v>
      </c>
      <c r="C115" t="s">
        <v>295</v>
      </c>
      <c r="D115" s="31">
        <v>23</v>
      </c>
      <c r="E115" t="s">
        <v>296</v>
      </c>
      <c r="F115" s="30">
        <v>-9999999999</v>
      </c>
      <c r="G115" s="30">
        <v>-9999999999</v>
      </c>
    </row>
    <row r="116" spans="1:7" x14ac:dyDescent="0.25">
      <c r="A116" t="s">
        <v>316</v>
      </c>
      <c r="B116" t="s">
        <v>204</v>
      </c>
      <c r="C116" t="s">
        <v>317</v>
      </c>
      <c r="D116" s="31">
        <v>9.49</v>
      </c>
      <c r="E116" t="s">
        <v>710</v>
      </c>
      <c r="F116" s="30">
        <v>0</v>
      </c>
      <c r="G116" s="30">
        <v>0</v>
      </c>
    </row>
    <row r="117" spans="1:7" x14ac:dyDescent="0.25">
      <c r="A117" t="s">
        <v>327</v>
      </c>
      <c r="B117" t="s">
        <v>113</v>
      </c>
      <c r="C117" t="s">
        <v>328</v>
      </c>
      <c r="D117" s="31">
        <v>57.92</v>
      </c>
      <c r="E117" t="s">
        <v>711</v>
      </c>
      <c r="F117" s="30">
        <v>0</v>
      </c>
      <c r="G117" s="30">
        <v>0</v>
      </c>
    </row>
    <row r="118" spans="1:7" x14ac:dyDescent="0.25">
      <c r="A118" t="s">
        <v>491</v>
      </c>
      <c r="B118" t="s">
        <v>14</v>
      </c>
      <c r="C118" t="s">
        <v>492</v>
      </c>
      <c r="D118" s="31">
        <v>10.09</v>
      </c>
      <c r="E118" t="s">
        <v>712</v>
      </c>
      <c r="F118" s="30">
        <v>0</v>
      </c>
      <c r="G118" s="30">
        <v>0</v>
      </c>
    </row>
    <row r="119" spans="1:7" x14ac:dyDescent="0.25">
      <c r="A119" t="s">
        <v>493</v>
      </c>
      <c r="B119" t="s">
        <v>14</v>
      </c>
      <c r="C119" t="s">
        <v>494</v>
      </c>
      <c r="D119" s="31">
        <v>2.79</v>
      </c>
      <c r="E119" t="s">
        <v>713</v>
      </c>
      <c r="F119" s="30">
        <v>0</v>
      </c>
      <c r="G119" s="30">
        <v>0</v>
      </c>
    </row>
    <row r="120" spans="1:7" x14ac:dyDescent="0.25">
      <c r="A120" t="s">
        <v>580</v>
      </c>
      <c r="B120" t="s">
        <v>22</v>
      </c>
      <c r="C120" t="s">
        <v>581</v>
      </c>
      <c r="D120" s="31">
        <v>0.16</v>
      </c>
      <c r="E120" t="s">
        <v>581</v>
      </c>
      <c r="F120" s="30">
        <v>0</v>
      </c>
      <c r="G120" s="30">
        <v>0</v>
      </c>
    </row>
    <row r="121" spans="1:7" x14ac:dyDescent="0.25">
      <c r="A121" t="s">
        <v>578</v>
      </c>
      <c r="B121" t="s">
        <v>22</v>
      </c>
      <c r="C121" t="s">
        <v>579</v>
      </c>
      <c r="D121" s="31">
        <v>0.11</v>
      </c>
      <c r="E121" t="s">
        <v>579</v>
      </c>
      <c r="F121" s="30">
        <v>0</v>
      </c>
      <c r="G121" s="30">
        <v>0</v>
      </c>
    </row>
    <row r="122" spans="1:7" x14ac:dyDescent="0.25">
      <c r="A122" t="s">
        <v>576</v>
      </c>
      <c r="B122" t="s">
        <v>22</v>
      </c>
      <c r="C122" t="s">
        <v>577</v>
      </c>
      <c r="D122" s="31">
        <v>0.31</v>
      </c>
      <c r="E122" t="s">
        <v>714</v>
      </c>
      <c r="F122" s="30">
        <v>0</v>
      </c>
      <c r="G122" s="30">
        <v>0</v>
      </c>
    </row>
    <row r="123" spans="1:7" x14ac:dyDescent="0.25">
      <c r="A123" t="s">
        <v>574</v>
      </c>
      <c r="B123" t="s">
        <v>22</v>
      </c>
      <c r="C123" t="s">
        <v>575</v>
      </c>
      <c r="D123" s="31">
        <v>0.16</v>
      </c>
      <c r="E123" t="s">
        <v>715</v>
      </c>
      <c r="F123" s="30">
        <v>0</v>
      </c>
      <c r="G123" s="30">
        <v>0</v>
      </c>
    </row>
    <row r="124" spans="1:7" x14ac:dyDescent="0.25">
      <c r="A124" t="s">
        <v>615</v>
      </c>
      <c r="B124" t="s">
        <v>14</v>
      </c>
      <c r="C124" t="s">
        <v>616</v>
      </c>
      <c r="D124" s="31">
        <v>164.35</v>
      </c>
      <c r="E124" t="s">
        <v>716</v>
      </c>
      <c r="F124" s="30">
        <v>0</v>
      </c>
      <c r="G124" s="30">
        <v>0</v>
      </c>
    </row>
    <row r="125" spans="1:7" x14ac:dyDescent="0.25">
      <c r="A125" t="s">
        <v>613</v>
      </c>
      <c r="B125" t="s">
        <v>14</v>
      </c>
      <c r="C125" t="s">
        <v>614</v>
      </c>
      <c r="D125" s="31">
        <v>31.99</v>
      </c>
      <c r="E125" t="s">
        <v>717</v>
      </c>
      <c r="F125" s="30">
        <v>0</v>
      </c>
      <c r="G125" s="30">
        <v>0</v>
      </c>
    </row>
    <row r="126" spans="1:7" x14ac:dyDescent="0.25">
      <c r="A126" t="s">
        <v>718</v>
      </c>
      <c r="B126" t="s">
        <v>22</v>
      </c>
      <c r="C126" t="s">
        <v>719</v>
      </c>
      <c r="D126" s="31">
        <v>1.1000000000000001</v>
      </c>
      <c r="E126" t="s">
        <v>720</v>
      </c>
      <c r="F126" s="30">
        <v>0</v>
      </c>
      <c r="G126" s="30">
        <v>0</v>
      </c>
    </row>
    <row r="127" spans="1:7" x14ac:dyDescent="0.25">
      <c r="A127" t="s">
        <v>582</v>
      </c>
      <c r="B127" t="s">
        <v>22</v>
      </c>
      <c r="C127" t="s">
        <v>583</v>
      </c>
      <c r="D127" s="31">
        <v>2.15</v>
      </c>
      <c r="E127" t="s">
        <v>720</v>
      </c>
      <c r="F127" s="30">
        <v>-9999999999</v>
      </c>
      <c r="G127" s="30">
        <v>-9999999999</v>
      </c>
    </row>
    <row r="128" spans="1:7" x14ac:dyDescent="0.25">
      <c r="A128" t="s">
        <v>354</v>
      </c>
      <c r="B128" t="s">
        <v>22</v>
      </c>
      <c r="C128" t="s">
        <v>355</v>
      </c>
      <c r="D128" s="31">
        <v>1.36</v>
      </c>
      <c r="E128" t="s">
        <v>721</v>
      </c>
      <c r="F128" s="30">
        <v>-9999999999</v>
      </c>
      <c r="G128" s="30">
        <v>-9999999999</v>
      </c>
    </row>
    <row r="129" spans="1:7" x14ac:dyDescent="0.25">
      <c r="A129" t="s">
        <v>359</v>
      </c>
      <c r="B129" t="s">
        <v>22</v>
      </c>
      <c r="C129" t="s">
        <v>360</v>
      </c>
      <c r="D129" s="31">
        <v>2.82</v>
      </c>
      <c r="E129" t="s">
        <v>722</v>
      </c>
      <c r="F129" s="30">
        <v>-9999999999</v>
      </c>
      <c r="G129" s="30">
        <v>-9999999999</v>
      </c>
    </row>
    <row r="130" spans="1:7" x14ac:dyDescent="0.25">
      <c r="A130" t="s">
        <v>497</v>
      </c>
      <c r="B130" t="s">
        <v>22</v>
      </c>
      <c r="C130" t="s">
        <v>498</v>
      </c>
      <c r="D130" s="31">
        <v>4.28</v>
      </c>
      <c r="E130" t="s">
        <v>723</v>
      </c>
      <c r="F130" s="30">
        <v>-9999999999</v>
      </c>
      <c r="G130" s="30">
        <v>-9999999999</v>
      </c>
    </row>
    <row r="131" spans="1:7" x14ac:dyDescent="0.25">
      <c r="A131" t="s">
        <v>501</v>
      </c>
      <c r="B131" t="s">
        <v>22</v>
      </c>
      <c r="C131" t="s">
        <v>502</v>
      </c>
      <c r="D131" s="31">
        <v>6.75</v>
      </c>
      <c r="E131" t="s">
        <v>724</v>
      </c>
      <c r="F131" s="30">
        <v>-9999999999</v>
      </c>
      <c r="G131" s="30">
        <v>-9999999999</v>
      </c>
    </row>
    <row r="132" spans="1:7" x14ac:dyDescent="0.25">
      <c r="A132" t="s">
        <v>349</v>
      </c>
      <c r="B132" t="s">
        <v>22</v>
      </c>
      <c r="C132" t="s">
        <v>350</v>
      </c>
      <c r="D132" s="31">
        <v>4.8499999999999996</v>
      </c>
      <c r="E132" t="s">
        <v>725</v>
      </c>
      <c r="F132" s="30">
        <v>-9999999999</v>
      </c>
      <c r="G132" s="30">
        <v>-9999999999</v>
      </c>
    </row>
    <row r="133" spans="1:7" x14ac:dyDescent="0.25">
      <c r="A133" t="s">
        <v>344</v>
      </c>
      <c r="B133" t="s">
        <v>22</v>
      </c>
      <c r="C133" t="s">
        <v>345</v>
      </c>
      <c r="D133" s="31">
        <v>3.18</v>
      </c>
      <c r="E133" t="s">
        <v>726</v>
      </c>
      <c r="F133" s="30">
        <v>-9999999999</v>
      </c>
      <c r="G133" s="30">
        <v>-9999999999</v>
      </c>
    </row>
    <row r="134" spans="1:7" x14ac:dyDescent="0.25">
      <c r="A134" t="s">
        <v>505</v>
      </c>
      <c r="B134" t="s">
        <v>22</v>
      </c>
      <c r="C134" t="s">
        <v>506</v>
      </c>
      <c r="D134" s="31">
        <v>6.88</v>
      </c>
      <c r="E134" t="s">
        <v>727</v>
      </c>
      <c r="F134" s="30">
        <v>0</v>
      </c>
      <c r="G134" s="30">
        <v>0</v>
      </c>
    </row>
    <row r="135" spans="1:7" x14ac:dyDescent="0.25">
      <c r="A135" t="s">
        <v>728</v>
      </c>
      <c r="B135" t="s">
        <v>14</v>
      </c>
      <c r="C135" t="s">
        <v>729</v>
      </c>
      <c r="D135" s="31">
        <v>27.98</v>
      </c>
      <c r="E135" t="s">
        <v>730</v>
      </c>
      <c r="F135" s="30">
        <v>0</v>
      </c>
      <c r="G135" s="30">
        <v>0</v>
      </c>
    </row>
    <row r="136" spans="1:7" x14ac:dyDescent="0.25">
      <c r="A136" t="s">
        <v>731</v>
      </c>
      <c r="B136" t="s">
        <v>14</v>
      </c>
      <c r="C136" t="s">
        <v>732</v>
      </c>
      <c r="D136" s="31">
        <v>29.88</v>
      </c>
      <c r="E136" t="s">
        <v>733</v>
      </c>
      <c r="F136" s="30">
        <v>0</v>
      </c>
      <c r="G136" s="30">
        <v>0</v>
      </c>
    </row>
    <row r="137" spans="1:7" x14ac:dyDescent="0.25">
      <c r="A137" t="s">
        <v>177</v>
      </c>
      <c r="B137" t="s">
        <v>14</v>
      </c>
      <c r="C137" t="s">
        <v>178</v>
      </c>
      <c r="D137" s="31">
        <v>27.15</v>
      </c>
      <c r="E137" t="s">
        <v>734</v>
      </c>
      <c r="F137" s="30">
        <v>0</v>
      </c>
      <c r="G137" s="30">
        <v>0</v>
      </c>
    </row>
    <row r="138" spans="1:7" x14ac:dyDescent="0.25">
      <c r="A138" t="s">
        <v>509</v>
      </c>
      <c r="B138" t="s">
        <v>14</v>
      </c>
      <c r="C138" t="s">
        <v>510</v>
      </c>
      <c r="D138" s="31">
        <v>33.049999999999997</v>
      </c>
      <c r="E138" t="s">
        <v>735</v>
      </c>
      <c r="F138" s="30">
        <v>0</v>
      </c>
      <c r="G138" s="30">
        <v>0</v>
      </c>
    </row>
    <row r="139" spans="1:7" x14ac:dyDescent="0.25">
      <c r="A139" t="s">
        <v>364</v>
      </c>
      <c r="B139" t="s">
        <v>14</v>
      </c>
      <c r="C139" t="s">
        <v>365</v>
      </c>
      <c r="D139" s="31">
        <v>273.18</v>
      </c>
      <c r="E139" t="s">
        <v>736</v>
      </c>
      <c r="F139" s="30">
        <v>0</v>
      </c>
      <c r="G139" s="30">
        <v>0</v>
      </c>
    </row>
    <row r="140" spans="1:7" x14ac:dyDescent="0.25">
      <c r="A140" t="s">
        <v>374</v>
      </c>
      <c r="B140" t="s">
        <v>14</v>
      </c>
      <c r="C140" t="s">
        <v>375</v>
      </c>
      <c r="D140" s="31">
        <v>88.07</v>
      </c>
      <c r="E140" t="s">
        <v>737</v>
      </c>
      <c r="F140" s="30">
        <v>-9999999999</v>
      </c>
      <c r="G140" s="30">
        <v>-9999999999</v>
      </c>
    </row>
    <row r="141" spans="1:7" x14ac:dyDescent="0.25">
      <c r="A141" t="s">
        <v>183</v>
      </c>
      <c r="B141" t="s">
        <v>14</v>
      </c>
      <c r="C141" t="s">
        <v>184</v>
      </c>
      <c r="D141" s="31">
        <v>137.27000000000001</v>
      </c>
      <c r="E141" t="s">
        <v>738</v>
      </c>
      <c r="F141" s="30">
        <v>0</v>
      </c>
      <c r="G141" s="30">
        <v>0</v>
      </c>
    </row>
    <row r="142" spans="1:7" x14ac:dyDescent="0.25">
      <c r="A142" t="s">
        <v>513</v>
      </c>
      <c r="B142" t="s">
        <v>14</v>
      </c>
      <c r="C142" t="s">
        <v>514</v>
      </c>
      <c r="D142" s="31">
        <v>199.97</v>
      </c>
      <c r="E142" t="s">
        <v>739</v>
      </c>
      <c r="F142" s="30">
        <v>-9999999999</v>
      </c>
      <c r="G142" s="30">
        <v>-9999999999</v>
      </c>
    </row>
    <row r="143" spans="1:7" x14ac:dyDescent="0.25">
      <c r="A143" t="s">
        <v>519</v>
      </c>
      <c r="B143" t="s">
        <v>14</v>
      </c>
      <c r="C143" t="s">
        <v>520</v>
      </c>
      <c r="D143" s="31">
        <v>2.96</v>
      </c>
      <c r="E143" t="s">
        <v>740</v>
      </c>
      <c r="F143" s="30">
        <v>-9999999999</v>
      </c>
      <c r="G143" s="30">
        <v>-9999999999</v>
      </c>
    </row>
    <row r="144" spans="1:7" x14ac:dyDescent="0.25">
      <c r="A144" t="s">
        <v>473</v>
      </c>
      <c r="B144" t="s">
        <v>17</v>
      </c>
      <c r="C144" t="s">
        <v>474</v>
      </c>
      <c r="D144" s="31">
        <v>71.03</v>
      </c>
      <c r="E144" t="s">
        <v>474</v>
      </c>
      <c r="F144" s="30">
        <v>0</v>
      </c>
      <c r="G144" s="30">
        <v>0</v>
      </c>
    </row>
    <row r="145" spans="1:7" x14ac:dyDescent="0.25">
      <c r="A145" t="s">
        <v>366</v>
      </c>
      <c r="B145" t="s">
        <v>14</v>
      </c>
      <c r="C145" t="s">
        <v>367</v>
      </c>
      <c r="D145" s="31">
        <v>0.45</v>
      </c>
      <c r="E145" t="s">
        <v>741</v>
      </c>
      <c r="F145" s="30">
        <v>-9999999999</v>
      </c>
      <c r="G145" s="30">
        <v>-9999999999</v>
      </c>
    </row>
    <row r="146" spans="1:7" x14ac:dyDescent="0.25">
      <c r="A146" t="s">
        <v>376</v>
      </c>
      <c r="B146" t="s">
        <v>14</v>
      </c>
      <c r="C146" t="s">
        <v>377</v>
      </c>
      <c r="D146" s="31">
        <v>0.41</v>
      </c>
      <c r="E146" t="s">
        <v>742</v>
      </c>
      <c r="F146" s="30">
        <v>-9999999999</v>
      </c>
      <c r="G146" s="30">
        <v>-9999999999</v>
      </c>
    </row>
    <row r="147" spans="1:7" x14ac:dyDescent="0.25">
      <c r="A147" t="s">
        <v>523</v>
      </c>
      <c r="B147" t="s">
        <v>14</v>
      </c>
      <c r="C147" t="s">
        <v>524</v>
      </c>
      <c r="D147" s="31">
        <v>2667</v>
      </c>
      <c r="E147" t="s">
        <v>743</v>
      </c>
      <c r="F147" s="30">
        <v>0</v>
      </c>
      <c r="G147" s="30">
        <v>0</v>
      </c>
    </row>
    <row r="148" spans="1:7" x14ac:dyDescent="0.25">
      <c r="A148" t="s">
        <v>529</v>
      </c>
      <c r="B148" t="s">
        <v>14</v>
      </c>
      <c r="C148" t="s">
        <v>530</v>
      </c>
      <c r="D148" s="31">
        <v>164.15</v>
      </c>
      <c r="E148" t="s">
        <v>744</v>
      </c>
      <c r="F148" s="30">
        <v>-9999999999</v>
      </c>
      <c r="G148" s="30">
        <v>-9999999999</v>
      </c>
    </row>
    <row r="149" spans="1:7" x14ac:dyDescent="0.25">
      <c r="A149" t="s">
        <v>590</v>
      </c>
      <c r="B149" t="s">
        <v>14</v>
      </c>
      <c r="C149" t="s">
        <v>591</v>
      </c>
      <c r="D149" s="31">
        <v>197.2</v>
      </c>
      <c r="E149" t="s">
        <v>745</v>
      </c>
      <c r="F149" s="30">
        <v>0</v>
      </c>
      <c r="G149" s="30">
        <v>0</v>
      </c>
    </row>
    <row r="150" spans="1:7" x14ac:dyDescent="0.25">
      <c r="A150" t="s">
        <v>387</v>
      </c>
      <c r="B150" t="s">
        <v>14</v>
      </c>
      <c r="C150" t="s">
        <v>388</v>
      </c>
      <c r="D150" s="31">
        <v>191.16</v>
      </c>
      <c r="E150" t="s">
        <v>746</v>
      </c>
      <c r="F150" s="30">
        <v>-9999999999</v>
      </c>
      <c r="G150" s="30">
        <v>-9999999999</v>
      </c>
    </row>
    <row r="151" spans="1:7" x14ac:dyDescent="0.25">
      <c r="A151" t="s">
        <v>392</v>
      </c>
      <c r="B151" t="s">
        <v>14</v>
      </c>
      <c r="C151" t="s">
        <v>393</v>
      </c>
      <c r="D151" s="31">
        <v>158.46</v>
      </c>
      <c r="E151" t="s">
        <v>747</v>
      </c>
      <c r="F151" s="30">
        <v>-9999999999</v>
      </c>
      <c r="G151" s="30">
        <v>-9999999999</v>
      </c>
    </row>
    <row r="152" spans="1:7" x14ac:dyDescent="0.25">
      <c r="A152" t="s">
        <v>400</v>
      </c>
      <c r="B152" t="s">
        <v>14</v>
      </c>
      <c r="C152" t="s">
        <v>401</v>
      </c>
      <c r="D152" s="31">
        <v>512</v>
      </c>
      <c r="E152" t="s">
        <v>748</v>
      </c>
      <c r="F152" s="30">
        <v>0</v>
      </c>
      <c r="G152" s="30">
        <v>0</v>
      </c>
    </row>
    <row r="153" spans="1:7" x14ac:dyDescent="0.25">
      <c r="A153" t="s">
        <v>592</v>
      </c>
      <c r="B153" t="s">
        <v>14</v>
      </c>
      <c r="C153" t="s">
        <v>593</v>
      </c>
      <c r="D153" s="31">
        <v>862.75</v>
      </c>
      <c r="E153" t="s">
        <v>749</v>
      </c>
      <c r="F153" s="30">
        <v>0</v>
      </c>
      <c r="G153" s="30">
        <v>0</v>
      </c>
    </row>
    <row r="154" spans="1:7" x14ac:dyDescent="0.25">
      <c r="A154" t="s">
        <v>410</v>
      </c>
      <c r="B154" t="s">
        <v>14</v>
      </c>
      <c r="C154" t="s">
        <v>411</v>
      </c>
      <c r="D154" s="31">
        <v>411.05</v>
      </c>
      <c r="E154" t="s">
        <v>750</v>
      </c>
      <c r="F154" s="30">
        <v>0</v>
      </c>
      <c r="G154" s="30">
        <v>0</v>
      </c>
    </row>
    <row r="155" spans="1:7" x14ac:dyDescent="0.25">
      <c r="A155" t="s">
        <v>383</v>
      </c>
      <c r="B155" t="s">
        <v>14</v>
      </c>
      <c r="C155" t="s">
        <v>384</v>
      </c>
      <c r="D155" s="31">
        <v>42.05</v>
      </c>
      <c r="E155" t="s">
        <v>751</v>
      </c>
      <c r="F155" s="30">
        <v>-9999999999</v>
      </c>
      <c r="G155" s="30">
        <v>-9999999999</v>
      </c>
    </row>
    <row r="156" spans="1:7" x14ac:dyDescent="0.25">
      <c r="A156" t="s">
        <v>527</v>
      </c>
      <c r="B156" t="s">
        <v>14</v>
      </c>
      <c r="C156" t="s">
        <v>528</v>
      </c>
      <c r="D156" s="31">
        <v>40.049999999999997</v>
      </c>
      <c r="E156" t="s">
        <v>752</v>
      </c>
      <c r="F156" s="30">
        <v>-9999999999</v>
      </c>
      <c r="G156" s="30">
        <v>-9999999999</v>
      </c>
    </row>
    <row r="157" spans="1:7" x14ac:dyDescent="0.25">
      <c r="A157" t="s">
        <v>162</v>
      </c>
      <c r="B157" t="s">
        <v>14</v>
      </c>
      <c r="C157" t="s">
        <v>163</v>
      </c>
      <c r="D157" s="31">
        <v>715</v>
      </c>
      <c r="E157" t="s">
        <v>753</v>
      </c>
      <c r="F157" s="30">
        <v>0</v>
      </c>
      <c r="G157" s="30">
        <v>0</v>
      </c>
    </row>
    <row r="158" spans="1:7" x14ac:dyDescent="0.25">
      <c r="A158" t="s">
        <v>544</v>
      </c>
      <c r="B158" t="s">
        <v>14</v>
      </c>
      <c r="C158" t="s">
        <v>545</v>
      </c>
      <c r="D158" s="31">
        <v>4500</v>
      </c>
      <c r="E158" t="s">
        <v>754</v>
      </c>
      <c r="F158" s="30">
        <v>0</v>
      </c>
      <c r="G158" s="30">
        <v>0</v>
      </c>
    </row>
    <row r="159" spans="1:7" x14ac:dyDescent="0.25">
      <c r="A159" t="s">
        <v>540</v>
      </c>
      <c r="B159" t="s">
        <v>14</v>
      </c>
      <c r="C159" t="s">
        <v>541</v>
      </c>
      <c r="D159" s="31">
        <v>4990</v>
      </c>
      <c r="E159" t="s">
        <v>541</v>
      </c>
      <c r="F159" s="30">
        <v>0</v>
      </c>
      <c r="G159" s="30">
        <v>0</v>
      </c>
    </row>
    <row r="160" spans="1:7" x14ac:dyDescent="0.25">
      <c r="A160" t="s">
        <v>536</v>
      </c>
      <c r="B160" t="s">
        <v>14</v>
      </c>
      <c r="C160" t="s">
        <v>537</v>
      </c>
      <c r="D160" s="31">
        <v>8150</v>
      </c>
      <c r="E160" t="s">
        <v>537</v>
      </c>
      <c r="F160" s="30">
        <v>0</v>
      </c>
      <c r="G160" s="30">
        <v>0</v>
      </c>
    </row>
    <row r="161" spans="1:7" x14ac:dyDescent="0.25">
      <c r="A161" t="s">
        <v>451</v>
      </c>
      <c r="B161" t="s">
        <v>14</v>
      </c>
      <c r="C161" t="s">
        <v>452</v>
      </c>
      <c r="D161" s="31">
        <v>35</v>
      </c>
      <c r="E161" t="s">
        <v>452</v>
      </c>
      <c r="F161" s="30">
        <v>0</v>
      </c>
      <c r="G161" s="30">
        <v>0</v>
      </c>
    </row>
    <row r="162" spans="1:7" x14ac:dyDescent="0.25">
      <c r="A162" t="s">
        <v>172</v>
      </c>
      <c r="B162" t="s">
        <v>14</v>
      </c>
      <c r="C162" t="s">
        <v>173</v>
      </c>
      <c r="D162" s="31">
        <v>283</v>
      </c>
      <c r="E162" t="s">
        <v>173</v>
      </c>
      <c r="F162" s="30">
        <v>0</v>
      </c>
      <c r="G162" s="30">
        <v>0</v>
      </c>
    </row>
    <row r="163" spans="1:7" x14ac:dyDescent="0.25">
      <c r="A163" t="s">
        <v>181</v>
      </c>
      <c r="B163" t="s">
        <v>14</v>
      </c>
      <c r="C163" t="s">
        <v>182</v>
      </c>
      <c r="D163" s="31">
        <v>958.89</v>
      </c>
      <c r="E163" t="s">
        <v>755</v>
      </c>
      <c r="F163" s="30">
        <v>0</v>
      </c>
      <c r="G163" s="30">
        <v>0</v>
      </c>
    </row>
    <row r="164" spans="1:7" x14ac:dyDescent="0.25">
      <c r="A164" t="s">
        <v>190</v>
      </c>
      <c r="B164" t="s">
        <v>14</v>
      </c>
      <c r="C164" t="s">
        <v>191</v>
      </c>
      <c r="D164" s="31">
        <v>1518.24</v>
      </c>
      <c r="E164" t="s">
        <v>756</v>
      </c>
      <c r="F164" s="30">
        <v>0</v>
      </c>
      <c r="G164" s="30">
        <v>0</v>
      </c>
    </row>
    <row r="165" spans="1:7" x14ac:dyDescent="0.25">
      <c r="A165" t="s">
        <v>188</v>
      </c>
      <c r="B165" t="s">
        <v>14</v>
      </c>
      <c r="C165" t="s">
        <v>189</v>
      </c>
      <c r="D165" s="31">
        <v>1965</v>
      </c>
      <c r="E165" t="s">
        <v>757</v>
      </c>
      <c r="F165" s="30">
        <v>0</v>
      </c>
      <c r="G165" s="30">
        <v>0</v>
      </c>
    </row>
    <row r="166" spans="1:7" x14ac:dyDescent="0.25">
      <c r="A166" t="s">
        <v>429</v>
      </c>
      <c r="B166" t="s">
        <v>14</v>
      </c>
      <c r="C166" t="s">
        <v>430</v>
      </c>
      <c r="D166" s="31">
        <v>90.2</v>
      </c>
      <c r="E166" t="s">
        <v>758</v>
      </c>
      <c r="F166" s="30">
        <v>0</v>
      </c>
      <c r="G166" s="30">
        <v>0</v>
      </c>
    </row>
    <row r="167" spans="1:7" x14ac:dyDescent="0.25">
      <c r="A167" t="s">
        <v>164</v>
      </c>
      <c r="B167" t="s">
        <v>14</v>
      </c>
      <c r="C167" t="s">
        <v>165</v>
      </c>
      <c r="D167" s="31">
        <v>225.4</v>
      </c>
      <c r="E167" t="s">
        <v>759</v>
      </c>
      <c r="F167" s="30">
        <v>0</v>
      </c>
      <c r="G167" s="30">
        <v>0</v>
      </c>
    </row>
    <row r="168" spans="1:7" x14ac:dyDescent="0.25">
      <c r="A168" t="s">
        <v>179</v>
      </c>
      <c r="B168" t="s">
        <v>14</v>
      </c>
      <c r="C168" t="s">
        <v>180</v>
      </c>
      <c r="D168" s="31">
        <v>2151.44</v>
      </c>
      <c r="E168" t="s">
        <v>760</v>
      </c>
      <c r="F168" s="30">
        <v>0</v>
      </c>
      <c r="G168" s="30">
        <v>0</v>
      </c>
    </row>
    <row r="169" spans="1:7" x14ac:dyDescent="0.25">
      <c r="A169" t="s">
        <v>158</v>
      </c>
      <c r="B169" t="s">
        <v>14</v>
      </c>
      <c r="C169" t="s">
        <v>159</v>
      </c>
      <c r="D169" s="31">
        <v>355.35</v>
      </c>
      <c r="E169" t="s">
        <v>761</v>
      </c>
      <c r="F169" s="30">
        <v>0</v>
      </c>
      <c r="G169" s="30">
        <v>0</v>
      </c>
    </row>
    <row r="170" spans="1:7" x14ac:dyDescent="0.25">
      <c r="A170" t="s">
        <v>160</v>
      </c>
      <c r="B170" t="s">
        <v>14</v>
      </c>
      <c r="C170" t="s">
        <v>161</v>
      </c>
      <c r="D170" s="31">
        <v>429.96</v>
      </c>
      <c r="E170" t="s">
        <v>161</v>
      </c>
      <c r="F170" s="30">
        <v>0</v>
      </c>
      <c r="G170" s="30">
        <v>0</v>
      </c>
    </row>
    <row r="171" spans="1:7" x14ac:dyDescent="0.25">
      <c r="A171" t="s">
        <v>166</v>
      </c>
      <c r="B171" t="s">
        <v>14</v>
      </c>
      <c r="C171" t="s">
        <v>167</v>
      </c>
      <c r="D171" s="31">
        <v>732.25</v>
      </c>
      <c r="E171" t="s">
        <v>762</v>
      </c>
      <c r="F171" s="30">
        <v>0</v>
      </c>
      <c r="G171" s="30">
        <v>0</v>
      </c>
    </row>
    <row r="172" spans="1:7" x14ac:dyDescent="0.25">
      <c r="A172" t="s">
        <v>168</v>
      </c>
      <c r="B172" t="s">
        <v>14</v>
      </c>
      <c r="C172" t="s">
        <v>169</v>
      </c>
      <c r="D172" s="31">
        <v>673.25</v>
      </c>
      <c r="E172" t="s">
        <v>763</v>
      </c>
      <c r="F172" s="30">
        <v>0</v>
      </c>
      <c r="G172" s="30">
        <v>0</v>
      </c>
    </row>
    <row r="173" spans="1:7" x14ac:dyDescent="0.25">
      <c r="A173" t="s">
        <v>170</v>
      </c>
      <c r="B173" t="s">
        <v>14</v>
      </c>
      <c r="C173" t="s">
        <v>171</v>
      </c>
      <c r="D173" s="31">
        <v>887.65</v>
      </c>
      <c r="E173" t="s">
        <v>764</v>
      </c>
      <c r="F173" s="30">
        <v>0</v>
      </c>
      <c r="G173" s="30">
        <v>0</v>
      </c>
    </row>
    <row r="174" spans="1:7" x14ac:dyDescent="0.25">
      <c r="A174" s="23" t="s">
        <v>404</v>
      </c>
    </row>
    <row r="175" spans="1:7" x14ac:dyDescent="0.25">
      <c r="A175" t="s">
        <v>532</v>
      </c>
      <c r="B175" t="s">
        <v>14</v>
      </c>
      <c r="C175" t="s">
        <v>61</v>
      </c>
      <c r="D175" s="31">
        <v>2142</v>
      </c>
      <c r="E175" t="s">
        <v>61</v>
      </c>
      <c r="F175" s="30">
        <v>0</v>
      </c>
      <c r="G175" s="30">
        <v>0</v>
      </c>
    </row>
    <row r="176" spans="1:7" x14ac:dyDescent="0.25">
      <c r="A176" t="s">
        <v>405</v>
      </c>
      <c r="B176" t="s">
        <v>14</v>
      </c>
      <c r="C176" t="s">
        <v>403</v>
      </c>
      <c r="D176" s="31">
        <v>2500</v>
      </c>
      <c r="E176" t="s">
        <v>403</v>
      </c>
      <c r="F176" s="30">
        <v>0</v>
      </c>
      <c r="G176" s="30">
        <v>0</v>
      </c>
    </row>
    <row r="177" spans="1:7" x14ac:dyDescent="0.25">
      <c r="A177" t="s">
        <v>516</v>
      </c>
      <c r="B177" t="s">
        <v>14</v>
      </c>
      <c r="C177" t="s">
        <v>63</v>
      </c>
      <c r="D177" s="31">
        <v>375</v>
      </c>
      <c r="E177" t="s">
        <v>63</v>
      </c>
      <c r="F177" s="30">
        <v>0</v>
      </c>
      <c r="G177" s="30">
        <v>0</v>
      </c>
    </row>
    <row r="178" spans="1:7" x14ac:dyDescent="0.25">
      <c r="A178" t="s">
        <v>439</v>
      </c>
      <c r="B178" t="s">
        <v>14</v>
      </c>
      <c r="C178" t="s">
        <v>440</v>
      </c>
      <c r="D178" s="31">
        <v>900</v>
      </c>
      <c r="E178" t="s">
        <v>765</v>
      </c>
      <c r="F178" s="30">
        <v>0</v>
      </c>
      <c r="G178" s="30">
        <v>0</v>
      </c>
    </row>
    <row r="179" spans="1:7" x14ac:dyDescent="0.25">
      <c r="A179" t="s">
        <v>437</v>
      </c>
      <c r="B179" t="s">
        <v>14</v>
      </c>
      <c r="C179" t="s">
        <v>438</v>
      </c>
      <c r="D179" s="31">
        <v>600</v>
      </c>
      <c r="E179" t="s">
        <v>766</v>
      </c>
      <c r="F179" s="30">
        <v>0</v>
      </c>
      <c r="G179" s="30">
        <v>0</v>
      </c>
    </row>
    <row r="180" spans="1:7" x14ac:dyDescent="0.25">
      <c r="A180" t="s">
        <v>550</v>
      </c>
      <c r="B180" t="s">
        <v>14</v>
      </c>
      <c r="C180" t="s">
        <v>551</v>
      </c>
      <c r="D180" s="31">
        <v>150</v>
      </c>
      <c r="E180" t="s">
        <v>767</v>
      </c>
      <c r="F180" s="30">
        <v>0</v>
      </c>
      <c r="G180" s="30">
        <v>0</v>
      </c>
    </row>
  </sheetData>
  <sheetProtection sheet="1"/>
  <mergeCells count="5">
    <mergeCell ref="A1:D1"/>
    <mergeCell ref="A2:D2"/>
    <mergeCell ref="A3:D3"/>
    <mergeCell ref="A4:D4"/>
    <mergeCell ref="A6:D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2"/>
  <sheetViews>
    <sheetView tabSelected="1" topLeftCell="A106" workbookViewId="0"/>
  </sheetViews>
  <sheetFormatPr baseColWidth="10" defaultColWidth="9.140625" defaultRowHeight="15" x14ac:dyDescent="0.25"/>
  <cols>
    <col min="1" max="1" width="25.7109375" customWidth="1"/>
    <col min="2" max="2" width="3.42578125" customWidth="1"/>
    <col min="3" max="7" width="13.7109375" customWidth="1"/>
    <col min="8" max="8" width="25.7109375" customWidth="1"/>
  </cols>
  <sheetData>
    <row r="1" spans="1:8" x14ac:dyDescent="0.25">
      <c r="E1" s="3" t="s">
        <v>0</v>
      </c>
      <c r="F1" s="3" t="s">
        <v>0</v>
      </c>
      <c r="G1" s="3" t="s">
        <v>0</v>
      </c>
      <c r="H1" s="3" t="s">
        <v>0</v>
      </c>
    </row>
    <row r="2" spans="1:8" x14ac:dyDescent="0.25">
      <c r="E2" s="3" t="s">
        <v>1</v>
      </c>
      <c r="F2" s="3" t="s">
        <v>1</v>
      </c>
      <c r="G2" s="3" t="s">
        <v>1</v>
      </c>
      <c r="H2" s="3" t="s">
        <v>1</v>
      </c>
    </row>
    <row r="3" spans="1:8" x14ac:dyDescent="0.25">
      <c r="E3" s="3" t="s">
        <v>2</v>
      </c>
      <c r="F3" s="3" t="s">
        <v>2</v>
      </c>
      <c r="G3" s="3" t="s">
        <v>2</v>
      </c>
      <c r="H3" s="3" t="s">
        <v>2</v>
      </c>
    </row>
    <row r="4" spans="1:8" x14ac:dyDescent="0.25">
      <c r="E4" s="3"/>
      <c r="F4" s="3"/>
      <c r="G4" s="3"/>
      <c r="H4" s="3"/>
    </row>
    <row r="6" spans="1:8" ht="18.75" x14ac:dyDescent="0.3">
      <c r="C6" s="2" t="s">
        <v>768</v>
      </c>
      <c r="D6" s="2" t="s">
        <v>768</v>
      </c>
      <c r="E6" s="2" t="s">
        <v>768</v>
      </c>
      <c r="F6" s="2" t="s">
        <v>768</v>
      </c>
      <c r="G6" s="2" t="s">
        <v>768</v>
      </c>
    </row>
    <row r="10" spans="1:8" x14ac:dyDescent="0.25">
      <c r="B10" t="s">
        <v>769</v>
      </c>
      <c r="C10" s="35" t="s">
        <v>7</v>
      </c>
      <c r="D10" s="36" t="s">
        <v>8</v>
      </c>
      <c r="E10" s="35" t="s">
        <v>9</v>
      </c>
    </row>
    <row r="11" spans="1:8" x14ac:dyDescent="0.25">
      <c r="B11" t="s">
        <v>769</v>
      </c>
      <c r="C11" s="35" t="s">
        <v>10</v>
      </c>
      <c r="D11" s="36" t="s">
        <v>8</v>
      </c>
      <c r="E11" s="35" t="s">
        <v>11</v>
      </c>
    </row>
    <row r="13" spans="1:8" ht="45" customHeight="1" x14ac:dyDescent="0.25">
      <c r="A13" s="37" t="s">
        <v>770</v>
      </c>
      <c r="B13" s="37" t="s">
        <v>771</v>
      </c>
      <c r="C13" s="37" t="s">
        <v>13</v>
      </c>
      <c r="D13" s="38" t="s">
        <v>14</v>
      </c>
      <c r="E13" s="1" t="s">
        <v>15</v>
      </c>
      <c r="F13" s="1" t="s">
        <v>15</v>
      </c>
      <c r="G13" s="39">
        <f>SUM(G14:G19)</f>
        <v>7</v>
      </c>
    </row>
    <row r="14" spans="1:8" x14ac:dyDescent="0.25">
      <c r="A14" s="40" t="s">
        <v>772</v>
      </c>
      <c r="B14" s="40"/>
      <c r="C14" s="41">
        <v>1</v>
      </c>
      <c r="D14" s="41"/>
      <c r="E14" s="41"/>
      <c r="F14" s="41"/>
      <c r="G14" s="41">
        <f t="shared" ref="G14:G19" si="0">PRODUCT(C14:F14)</f>
        <v>1</v>
      </c>
    </row>
    <row r="15" spans="1:8" x14ac:dyDescent="0.25">
      <c r="A15" s="40" t="s">
        <v>773</v>
      </c>
      <c r="B15" s="40"/>
      <c r="C15" s="41">
        <v>1</v>
      </c>
      <c r="D15" s="41"/>
      <c r="E15" s="41"/>
      <c r="F15" s="41"/>
      <c r="G15" s="41">
        <f t="shared" si="0"/>
        <v>1</v>
      </c>
    </row>
    <row r="16" spans="1:8" x14ac:dyDescent="0.25">
      <c r="A16" s="40" t="s">
        <v>774</v>
      </c>
      <c r="B16" s="40"/>
      <c r="C16" s="41">
        <v>1</v>
      </c>
      <c r="D16" s="41"/>
      <c r="E16" s="41"/>
      <c r="F16" s="41"/>
      <c r="G16" s="41">
        <f t="shared" si="0"/>
        <v>1</v>
      </c>
    </row>
    <row r="17" spans="1:7" x14ac:dyDescent="0.25">
      <c r="A17" s="40" t="s">
        <v>775</v>
      </c>
      <c r="B17" s="40"/>
      <c r="C17" s="41">
        <v>2</v>
      </c>
      <c r="D17" s="41"/>
      <c r="E17" s="41"/>
      <c r="F17" s="41"/>
      <c r="G17" s="41">
        <f t="shared" si="0"/>
        <v>2</v>
      </c>
    </row>
    <row r="18" spans="1:7" x14ac:dyDescent="0.25">
      <c r="A18" s="40" t="s">
        <v>776</v>
      </c>
      <c r="B18" s="40"/>
      <c r="C18" s="41">
        <v>1</v>
      </c>
      <c r="D18" s="41"/>
      <c r="E18" s="41"/>
      <c r="F18" s="41"/>
      <c r="G18" s="41">
        <f t="shared" si="0"/>
        <v>1</v>
      </c>
    </row>
    <row r="19" spans="1:7" x14ac:dyDescent="0.25">
      <c r="A19" s="40" t="s">
        <v>777</v>
      </c>
      <c r="B19" s="40"/>
      <c r="C19" s="41">
        <v>1</v>
      </c>
      <c r="D19" s="41"/>
      <c r="E19" s="41"/>
      <c r="F19" s="41"/>
      <c r="G19" s="41">
        <f t="shared" si="0"/>
        <v>1</v>
      </c>
    </row>
    <row r="21" spans="1:7" ht="45" customHeight="1" x14ac:dyDescent="0.25">
      <c r="A21" s="37" t="s">
        <v>778</v>
      </c>
      <c r="B21" s="37" t="s">
        <v>771</v>
      </c>
      <c r="C21" s="37" t="s">
        <v>16</v>
      </c>
      <c r="D21" s="38" t="s">
        <v>17</v>
      </c>
      <c r="E21" s="1" t="s">
        <v>18</v>
      </c>
      <c r="F21" s="1" t="s">
        <v>18</v>
      </c>
      <c r="G21" s="39">
        <f>SUM(G22:G23)</f>
        <v>20.808</v>
      </c>
    </row>
    <row r="22" spans="1:7" x14ac:dyDescent="0.25">
      <c r="A22" s="42"/>
      <c r="B22" s="42" t="s">
        <v>779</v>
      </c>
      <c r="C22" s="43" t="s">
        <v>780</v>
      </c>
      <c r="D22" s="43" t="s">
        <v>781</v>
      </c>
      <c r="E22" s="43" t="s">
        <v>782</v>
      </c>
      <c r="F22" s="43" t="s">
        <v>783</v>
      </c>
      <c r="G22" s="44"/>
    </row>
    <row r="23" spans="1:7" x14ac:dyDescent="0.25">
      <c r="A23" s="40" t="s">
        <v>784</v>
      </c>
      <c r="B23" s="40"/>
      <c r="C23" s="41">
        <v>6</v>
      </c>
      <c r="D23" s="41">
        <v>1.7</v>
      </c>
      <c r="E23" s="41">
        <v>1.7</v>
      </c>
      <c r="F23" s="41">
        <v>1.2</v>
      </c>
      <c r="G23" s="41">
        <f>PRODUCT(C23:F23)</f>
        <v>20.808</v>
      </c>
    </row>
    <row r="25" spans="1:7" ht="45" customHeight="1" x14ac:dyDescent="0.25">
      <c r="A25" s="37" t="s">
        <v>785</v>
      </c>
      <c r="B25" s="37" t="s">
        <v>771</v>
      </c>
      <c r="C25" s="37" t="s">
        <v>19</v>
      </c>
      <c r="D25" s="38" t="s">
        <v>17</v>
      </c>
      <c r="E25" s="1" t="s">
        <v>20</v>
      </c>
      <c r="F25" s="1" t="s">
        <v>20</v>
      </c>
      <c r="G25" s="39">
        <f>SUM(G26:G26)</f>
        <v>20.808</v>
      </c>
    </row>
    <row r="26" spans="1:7" x14ac:dyDescent="0.25">
      <c r="A26" s="40" t="s">
        <v>784</v>
      </c>
      <c r="B26" s="40"/>
      <c r="C26" s="41">
        <v>6</v>
      </c>
      <c r="D26" s="41">
        <v>1.7</v>
      </c>
      <c r="E26" s="41">
        <v>1.7</v>
      </c>
      <c r="F26" s="41">
        <v>1.2</v>
      </c>
      <c r="G26" s="41">
        <f>PRODUCT(C26:F26)</f>
        <v>20.808</v>
      </c>
    </row>
    <row r="28" spans="1:7" ht="45" customHeight="1" x14ac:dyDescent="0.25">
      <c r="A28" s="37" t="s">
        <v>786</v>
      </c>
      <c r="B28" s="37" t="s">
        <v>771</v>
      </c>
      <c r="C28" s="37" t="s">
        <v>21</v>
      </c>
      <c r="D28" s="38" t="s">
        <v>22</v>
      </c>
      <c r="E28" s="1" t="s">
        <v>23</v>
      </c>
      <c r="F28" s="1" t="s">
        <v>23</v>
      </c>
      <c r="G28" s="39">
        <f>SUM(G29:G29)</f>
        <v>6</v>
      </c>
    </row>
    <row r="29" spans="1:7" x14ac:dyDescent="0.25">
      <c r="A29" s="40" t="s">
        <v>773</v>
      </c>
      <c r="B29" s="40"/>
      <c r="C29" s="41">
        <v>6</v>
      </c>
      <c r="D29" s="41"/>
      <c r="E29" s="41"/>
      <c r="F29" s="41"/>
      <c r="G29" s="41">
        <f>PRODUCT(C29:F29)</f>
        <v>6</v>
      </c>
    </row>
    <row r="31" spans="1:7" ht="45" customHeight="1" x14ac:dyDescent="0.25">
      <c r="A31" s="37" t="s">
        <v>787</v>
      </c>
      <c r="B31" s="37" t="s">
        <v>771</v>
      </c>
      <c r="C31" s="37" t="s">
        <v>24</v>
      </c>
      <c r="D31" s="38" t="s">
        <v>22</v>
      </c>
      <c r="E31" s="1" t="s">
        <v>25</v>
      </c>
      <c r="F31" s="1" t="s">
        <v>25</v>
      </c>
      <c r="G31" s="39">
        <f>SUM(G32:G33)</f>
        <v>16</v>
      </c>
    </row>
    <row r="32" spans="1:7" x14ac:dyDescent="0.25">
      <c r="A32" s="40" t="s">
        <v>774</v>
      </c>
      <c r="B32" s="40"/>
      <c r="C32" s="41">
        <v>11</v>
      </c>
      <c r="D32" s="41"/>
      <c r="E32" s="41"/>
      <c r="F32" s="41"/>
      <c r="G32" s="41">
        <f>PRODUCT(C32:F32)</f>
        <v>11</v>
      </c>
    </row>
    <row r="33" spans="1:7" x14ac:dyDescent="0.25">
      <c r="A33" s="40" t="s">
        <v>776</v>
      </c>
      <c r="B33" s="40"/>
      <c r="C33" s="41">
        <v>5</v>
      </c>
      <c r="D33" s="41"/>
      <c r="E33" s="41"/>
      <c r="F33" s="41"/>
      <c r="G33" s="41">
        <f>PRODUCT(C33:F33)</f>
        <v>5</v>
      </c>
    </row>
    <row r="35" spans="1:7" ht="45" customHeight="1" x14ac:dyDescent="0.25">
      <c r="A35" s="37" t="s">
        <v>788</v>
      </c>
      <c r="B35" s="37" t="s">
        <v>771</v>
      </c>
      <c r="C35" s="37" t="s">
        <v>26</v>
      </c>
      <c r="D35" s="38" t="s">
        <v>22</v>
      </c>
      <c r="E35" s="1" t="s">
        <v>27</v>
      </c>
      <c r="F35" s="1" t="s">
        <v>27</v>
      </c>
      <c r="G35" s="39">
        <f>SUM(G36:G38)</f>
        <v>30</v>
      </c>
    </row>
    <row r="36" spans="1:7" x14ac:dyDescent="0.25">
      <c r="A36" s="40" t="s">
        <v>772</v>
      </c>
      <c r="B36" s="40"/>
      <c r="C36" s="41">
        <v>10</v>
      </c>
      <c r="D36" s="41"/>
      <c r="E36" s="41"/>
      <c r="F36" s="41"/>
      <c r="G36" s="41">
        <f>PRODUCT(C36:F36)</f>
        <v>10</v>
      </c>
    </row>
    <row r="37" spans="1:7" x14ac:dyDescent="0.25">
      <c r="A37" s="40" t="s">
        <v>775</v>
      </c>
      <c r="B37" s="40"/>
      <c r="C37" s="41">
        <v>10</v>
      </c>
      <c r="D37" s="41"/>
      <c r="E37" s="41"/>
      <c r="F37" s="41"/>
      <c r="G37" s="41">
        <f>PRODUCT(C37:F37)</f>
        <v>10</v>
      </c>
    </row>
    <row r="38" spans="1:7" x14ac:dyDescent="0.25">
      <c r="A38" s="40" t="s">
        <v>777</v>
      </c>
      <c r="B38" s="40"/>
      <c r="C38" s="41">
        <v>10</v>
      </c>
      <c r="D38" s="41"/>
      <c r="E38" s="41"/>
      <c r="F38" s="41"/>
      <c r="G38" s="41">
        <f>PRODUCT(C38:F38)</f>
        <v>10</v>
      </c>
    </row>
    <row r="40" spans="1:7" ht="45" customHeight="1" x14ac:dyDescent="0.25">
      <c r="A40" s="37" t="s">
        <v>789</v>
      </c>
      <c r="B40" s="37" t="s">
        <v>771</v>
      </c>
      <c r="C40" s="37" t="s">
        <v>32</v>
      </c>
      <c r="D40" s="38" t="s">
        <v>17</v>
      </c>
      <c r="E40" s="1" t="s">
        <v>33</v>
      </c>
      <c r="F40" s="1" t="s">
        <v>33</v>
      </c>
      <c r="G40" s="39">
        <f>SUM(G41:G41)</f>
        <v>6</v>
      </c>
    </row>
    <row r="41" spans="1:7" x14ac:dyDescent="0.25">
      <c r="A41" s="40"/>
      <c r="B41" s="40"/>
      <c r="C41" s="41">
        <v>6</v>
      </c>
      <c r="D41" s="41"/>
      <c r="E41" s="41"/>
      <c r="F41" s="41"/>
      <c r="G41" s="41">
        <f>PRODUCT(C41:F41)</f>
        <v>6</v>
      </c>
    </row>
    <row r="43" spans="1:7" x14ac:dyDescent="0.25">
      <c r="B43" t="s">
        <v>769</v>
      </c>
      <c r="C43" s="35" t="s">
        <v>7</v>
      </c>
      <c r="D43" s="36" t="s">
        <v>8</v>
      </c>
      <c r="E43" s="35" t="s">
        <v>9</v>
      </c>
    </row>
    <row r="44" spans="1:7" x14ac:dyDescent="0.25">
      <c r="B44" t="s">
        <v>769</v>
      </c>
      <c r="C44" s="35" t="s">
        <v>10</v>
      </c>
      <c r="D44" s="36" t="s">
        <v>35</v>
      </c>
      <c r="E44" s="35" t="s">
        <v>36</v>
      </c>
    </row>
    <row r="46" spans="1:7" ht="45" customHeight="1" x14ac:dyDescent="0.25">
      <c r="A46" s="37" t="s">
        <v>790</v>
      </c>
      <c r="B46" s="37" t="s">
        <v>771</v>
      </c>
      <c r="C46" s="37" t="s">
        <v>38</v>
      </c>
      <c r="D46" s="38" t="s">
        <v>14</v>
      </c>
      <c r="E46" s="1" t="s">
        <v>39</v>
      </c>
      <c r="F46" s="1" t="s">
        <v>39</v>
      </c>
      <c r="G46" s="39">
        <f>SUM(G47:G52)</f>
        <v>6</v>
      </c>
    </row>
    <row r="47" spans="1:7" x14ac:dyDescent="0.25">
      <c r="A47" s="40" t="s">
        <v>772</v>
      </c>
      <c r="B47" s="40"/>
      <c r="C47" s="41">
        <v>1</v>
      </c>
      <c r="D47" s="41"/>
      <c r="E47" s="41"/>
      <c r="F47" s="41"/>
      <c r="G47" s="41">
        <f t="shared" ref="G47:G52" si="1">PRODUCT(C47:F47)</f>
        <v>1</v>
      </c>
    </row>
    <row r="48" spans="1:7" x14ac:dyDescent="0.25">
      <c r="A48" s="40" t="s">
        <v>773</v>
      </c>
      <c r="B48" s="40"/>
      <c r="C48" s="41">
        <v>1</v>
      </c>
      <c r="D48" s="41"/>
      <c r="E48" s="41"/>
      <c r="F48" s="41"/>
      <c r="G48" s="41">
        <f t="shared" si="1"/>
        <v>1</v>
      </c>
    </row>
    <row r="49" spans="1:7" x14ac:dyDescent="0.25">
      <c r="A49" s="40" t="s">
        <v>774</v>
      </c>
      <c r="B49" s="40"/>
      <c r="C49" s="41">
        <v>1</v>
      </c>
      <c r="D49" s="41"/>
      <c r="E49" s="41"/>
      <c r="F49" s="41"/>
      <c r="G49" s="41">
        <f t="shared" si="1"/>
        <v>1</v>
      </c>
    </row>
    <row r="50" spans="1:7" x14ac:dyDescent="0.25">
      <c r="A50" s="40" t="s">
        <v>775</v>
      </c>
      <c r="B50" s="40"/>
      <c r="C50" s="41">
        <v>1</v>
      </c>
      <c r="D50" s="41"/>
      <c r="E50" s="41"/>
      <c r="F50" s="41"/>
      <c r="G50" s="41">
        <f t="shared" si="1"/>
        <v>1</v>
      </c>
    </row>
    <row r="51" spans="1:7" x14ac:dyDescent="0.25">
      <c r="A51" s="40" t="s">
        <v>776</v>
      </c>
      <c r="B51" s="40"/>
      <c r="C51" s="41">
        <v>1</v>
      </c>
      <c r="D51" s="41"/>
      <c r="E51" s="41"/>
      <c r="F51" s="41"/>
      <c r="G51" s="41">
        <f t="shared" si="1"/>
        <v>1</v>
      </c>
    </row>
    <row r="52" spans="1:7" x14ac:dyDescent="0.25">
      <c r="A52" s="40" t="s">
        <v>777</v>
      </c>
      <c r="B52" s="40"/>
      <c r="C52" s="41">
        <v>1</v>
      </c>
      <c r="D52" s="41"/>
      <c r="E52" s="41"/>
      <c r="F52" s="41"/>
      <c r="G52" s="41">
        <f t="shared" si="1"/>
        <v>1</v>
      </c>
    </row>
    <row r="54" spans="1:7" ht="45" customHeight="1" x14ac:dyDescent="0.25">
      <c r="A54" s="37" t="s">
        <v>791</v>
      </c>
      <c r="B54" s="37" t="s">
        <v>771</v>
      </c>
      <c r="C54" s="37" t="s">
        <v>40</v>
      </c>
      <c r="D54" s="38" t="s">
        <v>22</v>
      </c>
      <c r="E54" s="1" t="s">
        <v>41</v>
      </c>
      <c r="F54" s="1" t="s">
        <v>41</v>
      </c>
      <c r="G54" s="39">
        <f>SUM(G55:G57)</f>
        <v>265</v>
      </c>
    </row>
    <row r="55" spans="1:7" x14ac:dyDescent="0.25">
      <c r="A55" s="40" t="s">
        <v>772</v>
      </c>
      <c r="B55" s="40"/>
      <c r="C55" s="41">
        <v>100</v>
      </c>
      <c r="D55" s="41"/>
      <c r="E55" s="41"/>
      <c r="F55" s="41"/>
      <c r="G55" s="41">
        <f>PRODUCT(C55:F55)</f>
        <v>100</v>
      </c>
    </row>
    <row r="56" spans="1:7" x14ac:dyDescent="0.25">
      <c r="A56" s="40" t="s">
        <v>774</v>
      </c>
      <c r="B56" s="40"/>
      <c r="C56" s="41">
        <v>15</v>
      </c>
      <c r="D56" s="41"/>
      <c r="E56" s="41"/>
      <c r="F56" s="41"/>
      <c r="G56" s="41">
        <f>PRODUCT(C56:F56)</f>
        <v>15</v>
      </c>
    </row>
    <row r="57" spans="1:7" x14ac:dyDescent="0.25">
      <c r="A57" s="40" t="s">
        <v>775</v>
      </c>
      <c r="B57" s="40"/>
      <c r="C57" s="41">
        <v>150</v>
      </c>
      <c r="D57" s="41"/>
      <c r="E57" s="41"/>
      <c r="F57" s="41"/>
      <c r="G57" s="41">
        <f>PRODUCT(C57:F57)</f>
        <v>150</v>
      </c>
    </row>
    <row r="59" spans="1:7" ht="45" customHeight="1" x14ac:dyDescent="0.25">
      <c r="A59" s="37" t="s">
        <v>792</v>
      </c>
      <c r="B59" s="37" t="s">
        <v>771</v>
      </c>
      <c r="C59" s="37" t="s">
        <v>42</v>
      </c>
      <c r="D59" s="38" t="s">
        <v>22</v>
      </c>
      <c r="E59" s="1" t="s">
        <v>43</v>
      </c>
      <c r="F59" s="1" t="s">
        <v>43</v>
      </c>
      <c r="G59" s="39">
        <f>SUM(G60:G60)</f>
        <v>170</v>
      </c>
    </row>
    <row r="60" spans="1:7" x14ac:dyDescent="0.25">
      <c r="A60" s="40" t="s">
        <v>777</v>
      </c>
      <c r="B60" s="40"/>
      <c r="C60" s="41">
        <v>170</v>
      </c>
      <c r="D60" s="41"/>
      <c r="E60" s="41"/>
      <c r="F60" s="41"/>
      <c r="G60" s="41">
        <f>PRODUCT(C60:F60)</f>
        <v>170</v>
      </c>
    </row>
    <row r="62" spans="1:7" ht="45" customHeight="1" x14ac:dyDescent="0.25">
      <c r="A62" s="37" t="s">
        <v>793</v>
      </c>
      <c r="B62" s="37" t="s">
        <v>771</v>
      </c>
      <c r="C62" s="37" t="s">
        <v>44</v>
      </c>
      <c r="D62" s="38" t="s">
        <v>22</v>
      </c>
      <c r="E62" s="1" t="s">
        <v>45</v>
      </c>
      <c r="F62" s="1" t="s">
        <v>45</v>
      </c>
      <c r="G62" s="39">
        <f>SUM(G63:G64)</f>
        <v>500</v>
      </c>
    </row>
    <row r="63" spans="1:7" x14ac:dyDescent="0.25">
      <c r="A63" s="40" t="s">
        <v>773</v>
      </c>
      <c r="B63" s="40"/>
      <c r="C63" s="41">
        <v>250</v>
      </c>
      <c r="D63" s="41"/>
      <c r="E63" s="41"/>
      <c r="F63" s="41"/>
      <c r="G63" s="41">
        <f>PRODUCT(C63:F63)</f>
        <v>250</v>
      </c>
    </row>
    <row r="64" spans="1:7" x14ac:dyDescent="0.25">
      <c r="A64" s="40" t="s">
        <v>776</v>
      </c>
      <c r="B64" s="40"/>
      <c r="C64" s="41">
        <v>250</v>
      </c>
      <c r="D64" s="41"/>
      <c r="E64" s="41"/>
      <c r="F64" s="41"/>
      <c r="G64" s="41">
        <f>PRODUCT(C64:F64)</f>
        <v>250</v>
      </c>
    </row>
    <row r="66" spans="1:7" ht="45" customHeight="1" x14ac:dyDescent="0.25">
      <c r="A66" s="37" t="s">
        <v>794</v>
      </c>
      <c r="B66" s="37" t="s">
        <v>771</v>
      </c>
      <c r="C66" s="37" t="s">
        <v>46</v>
      </c>
      <c r="D66" s="38" t="s">
        <v>14</v>
      </c>
      <c r="E66" s="1" t="s">
        <v>47</v>
      </c>
      <c r="F66" s="1" t="s">
        <v>47</v>
      </c>
      <c r="G66" s="39">
        <f>SUM(G67:G68)</f>
        <v>2</v>
      </c>
    </row>
    <row r="67" spans="1:7" x14ac:dyDescent="0.25">
      <c r="A67" s="40" t="s">
        <v>774</v>
      </c>
      <c r="B67" s="40"/>
      <c r="C67" s="41">
        <v>1</v>
      </c>
      <c r="D67" s="41"/>
      <c r="E67" s="41"/>
      <c r="F67" s="41"/>
      <c r="G67" s="41">
        <f>PRODUCT(C67:F67)</f>
        <v>1</v>
      </c>
    </row>
    <row r="68" spans="1:7" x14ac:dyDescent="0.25">
      <c r="A68" s="40" t="s">
        <v>776</v>
      </c>
      <c r="B68" s="40"/>
      <c r="C68" s="41">
        <v>1</v>
      </c>
      <c r="D68" s="41"/>
      <c r="E68" s="41"/>
      <c r="F68" s="41"/>
      <c r="G68" s="41">
        <f>PRODUCT(C68:F68)</f>
        <v>1</v>
      </c>
    </row>
    <row r="70" spans="1:7" ht="45" customHeight="1" x14ac:dyDescent="0.25">
      <c r="A70" s="37" t="s">
        <v>795</v>
      </c>
      <c r="B70" s="37" t="s">
        <v>771</v>
      </c>
      <c r="C70" s="37" t="s">
        <v>48</v>
      </c>
      <c r="D70" s="38" t="s">
        <v>14</v>
      </c>
      <c r="E70" s="1" t="s">
        <v>49</v>
      </c>
      <c r="F70" s="1" t="s">
        <v>49</v>
      </c>
      <c r="G70" s="39">
        <f>SUM(G71:G73)</f>
        <v>3</v>
      </c>
    </row>
    <row r="71" spans="1:7" x14ac:dyDescent="0.25">
      <c r="A71" s="40" t="s">
        <v>772</v>
      </c>
      <c r="B71" s="40"/>
      <c r="C71" s="41">
        <v>1</v>
      </c>
      <c r="D71" s="41"/>
      <c r="E71" s="41"/>
      <c r="F71" s="41"/>
      <c r="G71" s="41">
        <f>PRODUCT(C71:F71)</f>
        <v>1</v>
      </c>
    </row>
    <row r="72" spans="1:7" x14ac:dyDescent="0.25">
      <c r="A72" s="40" t="s">
        <v>773</v>
      </c>
      <c r="B72" s="40"/>
      <c r="C72" s="41">
        <v>1</v>
      </c>
      <c r="D72" s="41"/>
      <c r="E72" s="41"/>
      <c r="F72" s="41"/>
      <c r="G72" s="41">
        <f>PRODUCT(C72:F72)</f>
        <v>1</v>
      </c>
    </row>
    <row r="73" spans="1:7" x14ac:dyDescent="0.25">
      <c r="A73" s="40" t="s">
        <v>777</v>
      </c>
      <c r="B73" s="40"/>
      <c r="C73" s="41">
        <v>1</v>
      </c>
      <c r="D73" s="41"/>
      <c r="E73" s="41"/>
      <c r="F73" s="41"/>
      <c r="G73" s="41">
        <f>PRODUCT(C73:F73)</f>
        <v>1</v>
      </c>
    </row>
    <row r="75" spans="1:7" ht="45" customHeight="1" x14ac:dyDescent="0.25">
      <c r="A75" s="37" t="s">
        <v>796</v>
      </c>
      <c r="B75" s="37" t="s">
        <v>771</v>
      </c>
      <c r="C75" s="37" t="s">
        <v>50</v>
      </c>
      <c r="D75" s="38" t="s">
        <v>14</v>
      </c>
      <c r="E75" s="1" t="s">
        <v>51</v>
      </c>
      <c r="F75" s="1" t="s">
        <v>51</v>
      </c>
      <c r="G75" s="39">
        <f>SUM(G76:G76)</f>
        <v>1</v>
      </c>
    </row>
    <row r="76" spans="1:7" x14ac:dyDescent="0.25">
      <c r="A76" s="40" t="s">
        <v>775</v>
      </c>
      <c r="B76" s="40"/>
      <c r="C76" s="41">
        <v>1</v>
      </c>
      <c r="D76" s="41"/>
      <c r="E76" s="41"/>
      <c r="F76" s="41"/>
      <c r="G76" s="41">
        <f>PRODUCT(C76:F76)</f>
        <v>1</v>
      </c>
    </row>
    <row r="78" spans="1:7" ht="45" customHeight="1" x14ac:dyDescent="0.25">
      <c r="A78" s="37" t="s">
        <v>797</v>
      </c>
      <c r="B78" s="37" t="s">
        <v>771</v>
      </c>
      <c r="C78" s="37" t="s">
        <v>52</v>
      </c>
      <c r="D78" s="38" t="s">
        <v>14</v>
      </c>
      <c r="E78" s="1" t="s">
        <v>53</v>
      </c>
      <c r="F78" s="1" t="s">
        <v>53</v>
      </c>
      <c r="G78" s="39">
        <f>SUM(G79:G84)</f>
        <v>6</v>
      </c>
    </row>
    <row r="79" spans="1:7" x14ac:dyDescent="0.25">
      <c r="A79" s="40" t="s">
        <v>772</v>
      </c>
      <c r="B79" s="40"/>
      <c r="C79" s="41">
        <v>1</v>
      </c>
      <c r="D79" s="41"/>
      <c r="E79" s="41"/>
      <c r="F79" s="41"/>
      <c r="G79" s="41">
        <f t="shared" ref="G79:G84" si="2">PRODUCT(C79:F79)</f>
        <v>1</v>
      </c>
    </row>
    <row r="80" spans="1:7" x14ac:dyDescent="0.25">
      <c r="A80" s="40" t="s">
        <v>773</v>
      </c>
      <c r="B80" s="40"/>
      <c r="C80" s="41">
        <v>1</v>
      </c>
      <c r="D80" s="41"/>
      <c r="E80" s="41"/>
      <c r="F80" s="41"/>
      <c r="G80" s="41">
        <f t="shared" si="2"/>
        <v>1</v>
      </c>
    </row>
    <row r="81" spans="1:7" x14ac:dyDescent="0.25">
      <c r="A81" s="40" t="s">
        <v>774</v>
      </c>
      <c r="B81" s="40"/>
      <c r="C81" s="41">
        <v>1</v>
      </c>
      <c r="D81" s="41"/>
      <c r="E81" s="41"/>
      <c r="F81" s="41"/>
      <c r="G81" s="41">
        <f t="shared" si="2"/>
        <v>1</v>
      </c>
    </row>
    <row r="82" spans="1:7" x14ac:dyDescent="0.25">
      <c r="A82" s="40" t="s">
        <v>775</v>
      </c>
      <c r="B82" s="40"/>
      <c r="C82" s="41">
        <v>1</v>
      </c>
      <c r="D82" s="41"/>
      <c r="E82" s="41"/>
      <c r="F82" s="41"/>
      <c r="G82" s="41">
        <f t="shared" si="2"/>
        <v>1</v>
      </c>
    </row>
    <row r="83" spans="1:7" x14ac:dyDescent="0.25">
      <c r="A83" s="40" t="s">
        <v>776</v>
      </c>
      <c r="B83" s="40"/>
      <c r="C83" s="41">
        <v>1</v>
      </c>
      <c r="D83" s="41"/>
      <c r="E83" s="41"/>
      <c r="F83" s="41"/>
      <c r="G83" s="41">
        <f t="shared" si="2"/>
        <v>1</v>
      </c>
    </row>
    <row r="84" spans="1:7" x14ac:dyDescent="0.25">
      <c r="A84" s="40" t="s">
        <v>777</v>
      </c>
      <c r="B84" s="40"/>
      <c r="C84" s="41">
        <v>1</v>
      </c>
      <c r="D84" s="41"/>
      <c r="E84" s="41"/>
      <c r="F84" s="41"/>
      <c r="G84" s="41">
        <f t="shared" si="2"/>
        <v>1</v>
      </c>
    </row>
    <row r="86" spans="1:7" ht="45" customHeight="1" x14ac:dyDescent="0.25">
      <c r="A86" s="37" t="s">
        <v>798</v>
      </c>
      <c r="B86" s="37" t="s">
        <v>771</v>
      </c>
      <c r="C86" s="37" t="s">
        <v>54</v>
      </c>
      <c r="D86" s="38" t="s">
        <v>14</v>
      </c>
      <c r="E86" s="1" t="s">
        <v>55</v>
      </c>
      <c r="F86" s="1" t="s">
        <v>55</v>
      </c>
      <c r="G86" s="39">
        <f>SUM(G87:G87)</f>
        <v>6</v>
      </c>
    </row>
    <row r="87" spans="1:7" x14ac:dyDescent="0.25">
      <c r="A87" s="40" t="s">
        <v>799</v>
      </c>
      <c r="B87" s="40"/>
      <c r="C87" s="41">
        <v>6</v>
      </c>
      <c r="D87" s="41"/>
      <c r="E87" s="41"/>
      <c r="F87" s="41"/>
      <c r="G87" s="41">
        <f>PRODUCT(C87:F87)</f>
        <v>6</v>
      </c>
    </row>
    <row r="89" spans="1:7" ht="45" customHeight="1" x14ac:dyDescent="0.25">
      <c r="A89" s="37" t="s">
        <v>800</v>
      </c>
      <c r="B89" s="37" t="s">
        <v>771</v>
      </c>
      <c r="C89" s="37" t="s">
        <v>56</v>
      </c>
      <c r="D89" s="38" t="s">
        <v>14</v>
      </c>
      <c r="E89" s="1" t="s">
        <v>57</v>
      </c>
      <c r="F89" s="1" t="s">
        <v>57</v>
      </c>
      <c r="G89" s="39">
        <f>SUM(G90:G90)</f>
        <v>6</v>
      </c>
    </row>
    <row r="90" spans="1:7" x14ac:dyDescent="0.25">
      <c r="A90" s="40" t="s">
        <v>799</v>
      </c>
      <c r="B90" s="40"/>
      <c r="C90" s="41">
        <v>6</v>
      </c>
      <c r="D90" s="41"/>
      <c r="E90" s="41"/>
      <c r="F90" s="41"/>
      <c r="G90" s="41">
        <f>PRODUCT(C90:F90)</f>
        <v>6</v>
      </c>
    </row>
    <row r="92" spans="1:7" ht="45" customHeight="1" x14ac:dyDescent="0.25">
      <c r="A92" s="37" t="s">
        <v>801</v>
      </c>
      <c r="B92" s="37" t="s">
        <v>771</v>
      </c>
      <c r="C92" s="37" t="s">
        <v>58</v>
      </c>
      <c r="D92" s="38" t="s">
        <v>14</v>
      </c>
      <c r="E92" s="1" t="s">
        <v>59</v>
      </c>
      <c r="F92" s="1" t="s">
        <v>59</v>
      </c>
      <c r="G92" s="39">
        <f>SUM(G93:G94)</f>
        <v>2</v>
      </c>
    </row>
    <row r="93" spans="1:7" x14ac:dyDescent="0.25">
      <c r="A93" s="40" t="s">
        <v>774</v>
      </c>
      <c r="B93" s="40"/>
      <c r="C93" s="41">
        <v>1</v>
      </c>
      <c r="D93" s="41"/>
      <c r="E93" s="41"/>
      <c r="F93" s="41"/>
      <c r="G93" s="41">
        <f>PRODUCT(C93:F93)</f>
        <v>1</v>
      </c>
    </row>
    <row r="94" spans="1:7" x14ac:dyDescent="0.25">
      <c r="A94" s="40" t="s">
        <v>776</v>
      </c>
      <c r="B94" s="40"/>
      <c r="C94" s="41">
        <v>1</v>
      </c>
      <c r="D94" s="41"/>
      <c r="E94" s="41"/>
      <c r="F94" s="41"/>
      <c r="G94" s="41">
        <f>PRODUCT(C94:F94)</f>
        <v>1</v>
      </c>
    </row>
    <row r="96" spans="1:7" ht="45" customHeight="1" x14ac:dyDescent="0.25">
      <c r="A96" s="37" t="s">
        <v>802</v>
      </c>
      <c r="B96" s="37" t="s">
        <v>771</v>
      </c>
      <c r="C96" s="37" t="s">
        <v>60</v>
      </c>
      <c r="D96" s="38" t="s">
        <v>14</v>
      </c>
      <c r="E96" s="1" t="s">
        <v>61</v>
      </c>
      <c r="F96" s="1" t="s">
        <v>61</v>
      </c>
      <c r="G96" s="39">
        <f>SUM(G97:G102)</f>
        <v>6</v>
      </c>
    </row>
    <row r="97" spans="1:7" x14ac:dyDescent="0.25">
      <c r="A97" s="40" t="s">
        <v>772</v>
      </c>
      <c r="B97" s="40"/>
      <c r="C97" s="41">
        <v>1</v>
      </c>
      <c r="D97" s="41"/>
      <c r="E97" s="41"/>
      <c r="F97" s="41"/>
      <c r="G97" s="41">
        <f t="shared" ref="G97:G102" si="3">PRODUCT(C97:F97)</f>
        <v>1</v>
      </c>
    </row>
    <row r="98" spans="1:7" x14ac:dyDescent="0.25">
      <c r="A98" s="40" t="s">
        <v>773</v>
      </c>
      <c r="B98" s="40"/>
      <c r="C98" s="41">
        <v>1</v>
      </c>
      <c r="D98" s="41"/>
      <c r="E98" s="41"/>
      <c r="F98" s="41"/>
      <c r="G98" s="41">
        <f t="shared" si="3"/>
        <v>1</v>
      </c>
    </row>
    <row r="99" spans="1:7" x14ac:dyDescent="0.25">
      <c r="A99" s="40" t="s">
        <v>774</v>
      </c>
      <c r="B99" s="40"/>
      <c r="C99" s="41">
        <v>1</v>
      </c>
      <c r="D99" s="41"/>
      <c r="E99" s="41"/>
      <c r="F99" s="41"/>
      <c r="G99" s="41">
        <f t="shared" si="3"/>
        <v>1</v>
      </c>
    </row>
    <row r="100" spans="1:7" x14ac:dyDescent="0.25">
      <c r="A100" s="40" t="s">
        <v>775</v>
      </c>
      <c r="B100" s="40"/>
      <c r="C100" s="41">
        <v>1</v>
      </c>
      <c r="D100" s="41"/>
      <c r="E100" s="41"/>
      <c r="F100" s="41"/>
      <c r="G100" s="41">
        <f t="shared" si="3"/>
        <v>1</v>
      </c>
    </row>
    <row r="101" spans="1:7" x14ac:dyDescent="0.25">
      <c r="A101" s="40" t="s">
        <v>776</v>
      </c>
      <c r="B101" s="40"/>
      <c r="C101" s="41">
        <v>1</v>
      </c>
      <c r="D101" s="41"/>
      <c r="E101" s="41"/>
      <c r="F101" s="41"/>
      <c r="G101" s="41">
        <f t="shared" si="3"/>
        <v>1</v>
      </c>
    </row>
    <row r="102" spans="1:7" x14ac:dyDescent="0.25">
      <c r="A102" s="40" t="s">
        <v>777</v>
      </c>
      <c r="B102" s="40"/>
      <c r="C102" s="41">
        <v>1</v>
      </c>
      <c r="D102" s="41"/>
      <c r="E102" s="41"/>
      <c r="F102" s="41"/>
      <c r="G102" s="41">
        <f t="shared" si="3"/>
        <v>1</v>
      </c>
    </row>
    <row r="104" spans="1:7" ht="45" customHeight="1" x14ac:dyDescent="0.25">
      <c r="A104" s="37" t="s">
        <v>803</v>
      </c>
      <c r="B104" s="37" t="s">
        <v>771</v>
      </c>
      <c r="C104" s="37" t="s">
        <v>62</v>
      </c>
      <c r="D104" s="38" t="s">
        <v>14</v>
      </c>
      <c r="E104" s="1" t="s">
        <v>63</v>
      </c>
      <c r="F104" s="1" t="s">
        <v>63</v>
      </c>
      <c r="G104" s="39">
        <f>SUM(G105:G110)</f>
        <v>6</v>
      </c>
    </row>
    <row r="105" spans="1:7" x14ac:dyDescent="0.25">
      <c r="A105" s="40" t="s">
        <v>772</v>
      </c>
      <c r="B105" s="40"/>
      <c r="C105" s="41">
        <v>1</v>
      </c>
      <c r="D105" s="41"/>
      <c r="E105" s="41"/>
      <c r="F105" s="41"/>
      <c r="G105" s="41">
        <f t="shared" ref="G105:G110" si="4">PRODUCT(C105:F105)</f>
        <v>1</v>
      </c>
    </row>
    <row r="106" spans="1:7" x14ac:dyDescent="0.25">
      <c r="A106" s="40" t="s">
        <v>773</v>
      </c>
      <c r="B106" s="40"/>
      <c r="C106" s="41">
        <v>1</v>
      </c>
      <c r="D106" s="41"/>
      <c r="E106" s="41"/>
      <c r="F106" s="41"/>
      <c r="G106" s="41">
        <f t="shared" si="4"/>
        <v>1</v>
      </c>
    </row>
    <row r="107" spans="1:7" x14ac:dyDescent="0.25">
      <c r="A107" s="40" t="s">
        <v>774</v>
      </c>
      <c r="B107" s="40"/>
      <c r="C107" s="41">
        <v>1</v>
      </c>
      <c r="D107" s="41"/>
      <c r="E107" s="41"/>
      <c r="F107" s="41"/>
      <c r="G107" s="41">
        <f t="shared" si="4"/>
        <v>1</v>
      </c>
    </row>
    <row r="108" spans="1:7" x14ac:dyDescent="0.25">
      <c r="A108" s="40" t="s">
        <v>775</v>
      </c>
      <c r="B108" s="40"/>
      <c r="C108" s="41">
        <v>1</v>
      </c>
      <c r="D108" s="41"/>
      <c r="E108" s="41"/>
      <c r="F108" s="41"/>
      <c r="G108" s="41">
        <f t="shared" si="4"/>
        <v>1</v>
      </c>
    </row>
    <row r="109" spans="1:7" x14ac:dyDescent="0.25">
      <c r="A109" s="40" t="s">
        <v>776</v>
      </c>
      <c r="B109" s="40"/>
      <c r="C109" s="41">
        <v>1</v>
      </c>
      <c r="D109" s="41"/>
      <c r="E109" s="41"/>
      <c r="F109" s="41"/>
      <c r="G109" s="41">
        <f t="shared" si="4"/>
        <v>1</v>
      </c>
    </row>
    <row r="110" spans="1:7" x14ac:dyDescent="0.25">
      <c r="A110" s="40" t="s">
        <v>777</v>
      </c>
      <c r="B110" s="40"/>
      <c r="C110" s="41">
        <v>1</v>
      </c>
      <c r="D110" s="41"/>
      <c r="E110" s="41"/>
      <c r="F110" s="41"/>
      <c r="G110" s="41">
        <f t="shared" si="4"/>
        <v>1</v>
      </c>
    </row>
    <row r="112" spans="1:7" ht="45" customHeight="1" x14ac:dyDescent="0.25">
      <c r="A112" s="37" t="s">
        <v>804</v>
      </c>
      <c r="B112" s="37" t="s">
        <v>771</v>
      </c>
      <c r="C112" s="37" t="s">
        <v>64</v>
      </c>
      <c r="D112" s="38" t="s">
        <v>14</v>
      </c>
      <c r="E112" s="1" t="s">
        <v>65</v>
      </c>
      <c r="F112" s="1" t="s">
        <v>65</v>
      </c>
      <c r="G112" s="39">
        <f>SUM(G113:G114)</f>
        <v>6</v>
      </c>
    </row>
    <row r="113" spans="1:7" x14ac:dyDescent="0.25">
      <c r="A113" s="42" t="s">
        <v>805</v>
      </c>
      <c r="B113" s="42" t="s">
        <v>779</v>
      </c>
      <c r="C113" s="43" t="s">
        <v>780</v>
      </c>
      <c r="D113" s="43" t="s">
        <v>781</v>
      </c>
      <c r="E113" s="43" t="s">
        <v>782</v>
      </c>
      <c r="F113" s="43" t="s">
        <v>806</v>
      </c>
      <c r="G113" s="44"/>
    </row>
    <row r="114" spans="1:7" x14ac:dyDescent="0.25">
      <c r="A114" s="40"/>
      <c r="B114" s="40"/>
      <c r="C114" s="41">
        <v>6</v>
      </c>
      <c r="D114" s="41"/>
      <c r="E114" s="41"/>
      <c r="F114" s="41"/>
      <c r="G114" s="41">
        <f>PRODUCT(C114:F114)</f>
        <v>6</v>
      </c>
    </row>
    <row r="116" spans="1:7" x14ac:dyDescent="0.25">
      <c r="B116" t="s">
        <v>769</v>
      </c>
      <c r="C116" s="35" t="s">
        <v>7</v>
      </c>
      <c r="D116" s="36" t="s">
        <v>8</v>
      </c>
      <c r="E116" s="35" t="s">
        <v>9</v>
      </c>
    </row>
    <row r="117" spans="1:7" x14ac:dyDescent="0.25">
      <c r="B117" t="s">
        <v>769</v>
      </c>
      <c r="C117" s="35" t="s">
        <v>10</v>
      </c>
      <c r="D117" s="36" t="s">
        <v>68</v>
      </c>
      <c r="E117" s="35" t="s">
        <v>69</v>
      </c>
    </row>
    <row r="119" spans="1:7" ht="45" customHeight="1" x14ac:dyDescent="0.25">
      <c r="A119" s="37" t="s">
        <v>807</v>
      </c>
      <c r="B119" s="37" t="s">
        <v>771</v>
      </c>
      <c r="C119" s="37" t="s">
        <v>71</v>
      </c>
      <c r="D119" s="38" t="s">
        <v>14</v>
      </c>
      <c r="E119" s="1" t="s">
        <v>72</v>
      </c>
      <c r="F119" s="1" t="s">
        <v>72</v>
      </c>
      <c r="G119" s="39">
        <f>SUM(G120:G125)</f>
        <v>6</v>
      </c>
    </row>
    <row r="120" spans="1:7" x14ac:dyDescent="0.25">
      <c r="A120" s="40" t="s">
        <v>772</v>
      </c>
      <c r="B120" s="40"/>
      <c r="C120" s="41">
        <v>1</v>
      </c>
      <c r="D120" s="41"/>
      <c r="E120" s="41"/>
      <c r="F120" s="41"/>
      <c r="G120" s="41">
        <f t="shared" ref="G120:G125" si="5">PRODUCT(C120:F120)</f>
        <v>1</v>
      </c>
    </row>
    <row r="121" spans="1:7" x14ac:dyDescent="0.25">
      <c r="A121" s="40" t="s">
        <v>773</v>
      </c>
      <c r="B121" s="40"/>
      <c r="C121" s="41">
        <v>1</v>
      </c>
      <c r="D121" s="41"/>
      <c r="E121" s="41"/>
      <c r="F121" s="41"/>
      <c r="G121" s="41">
        <f t="shared" si="5"/>
        <v>1</v>
      </c>
    </row>
    <row r="122" spans="1:7" x14ac:dyDescent="0.25">
      <c r="A122" s="40" t="s">
        <v>774</v>
      </c>
      <c r="B122" s="40"/>
      <c r="C122" s="41">
        <v>1</v>
      </c>
      <c r="D122" s="41"/>
      <c r="E122" s="41"/>
      <c r="F122" s="41"/>
      <c r="G122" s="41">
        <f t="shared" si="5"/>
        <v>1</v>
      </c>
    </row>
    <row r="123" spans="1:7" x14ac:dyDescent="0.25">
      <c r="A123" s="40" t="s">
        <v>775</v>
      </c>
      <c r="B123" s="40"/>
      <c r="C123" s="41">
        <v>1</v>
      </c>
      <c r="D123" s="41"/>
      <c r="E123" s="41"/>
      <c r="F123" s="41"/>
      <c r="G123" s="41">
        <f t="shared" si="5"/>
        <v>1</v>
      </c>
    </row>
    <row r="124" spans="1:7" x14ac:dyDescent="0.25">
      <c r="A124" s="40" t="s">
        <v>776</v>
      </c>
      <c r="B124" s="40"/>
      <c r="C124" s="41">
        <v>1</v>
      </c>
      <c r="D124" s="41"/>
      <c r="E124" s="41"/>
      <c r="F124" s="41"/>
      <c r="G124" s="41">
        <f t="shared" si="5"/>
        <v>1</v>
      </c>
    </row>
    <row r="125" spans="1:7" x14ac:dyDescent="0.25">
      <c r="A125" s="40" t="s">
        <v>777</v>
      </c>
      <c r="B125" s="40"/>
      <c r="C125" s="41">
        <v>1</v>
      </c>
      <c r="D125" s="41"/>
      <c r="E125" s="41"/>
      <c r="F125" s="41"/>
      <c r="G125" s="41">
        <f t="shared" si="5"/>
        <v>1</v>
      </c>
    </row>
    <row r="127" spans="1:7" x14ac:dyDescent="0.25">
      <c r="B127" t="s">
        <v>769</v>
      </c>
      <c r="C127" s="35" t="s">
        <v>7</v>
      </c>
      <c r="D127" s="36" t="s">
        <v>8</v>
      </c>
      <c r="E127" s="35" t="s">
        <v>9</v>
      </c>
    </row>
    <row r="128" spans="1:7" x14ac:dyDescent="0.25">
      <c r="B128" t="s">
        <v>769</v>
      </c>
      <c r="C128" s="35" t="s">
        <v>10</v>
      </c>
      <c r="D128" s="36" t="s">
        <v>81</v>
      </c>
      <c r="E128" s="35" t="s">
        <v>82</v>
      </c>
    </row>
    <row r="130" spans="1:7" ht="45" customHeight="1" x14ac:dyDescent="0.25">
      <c r="A130" s="37" t="s">
        <v>808</v>
      </c>
      <c r="B130" s="37" t="s">
        <v>771</v>
      </c>
      <c r="C130" s="37" t="s">
        <v>86</v>
      </c>
      <c r="D130" s="38" t="s">
        <v>87</v>
      </c>
      <c r="E130" s="1" t="s">
        <v>88</v>
      </c>
      <c r="F130" s="1" t="s">
        <v>88</v>
      </c>
      <c r="G130" s="39">
        <f>SUM(G131:G132)</f>
        <v>11</v>
      </c>
    </row>
    <row r="131" spans="1:7" x14ac:dyDescent="0.25">
      <c r="A131" s="42"/>
      <c r="B131" s="42" t="s">
        <v>779</v>
      </c>
      <c r="C131" s="43" t="s">
        <v>780</v>
      </c>
      <c r="D131" s="43" t="s">
        <v>781</v>
      </c>
      <c r="E131" s="43" t="s">
        <v>782</v>
      </c>
      <c r="F131" s="43" t="s">
        <v>806</v>
      </c>
      <c r="G131" s="44"/>
    </row>
    <row r="132" spans="1:7" x14ac:dyDescent="0.25">
      <c r="A132" s="40" t="s">
        <v>809</v>
      </c>
      <c r="B132" s="40"/>
      <c r="C132" s="41">
        <v>11</v>
      </c>
      <c r="D132" s="41"/>
      <c r="E132" s="41"/>
      <c r="F132" s="41"/>
      <c r="G132" s="41">
        <f>PRODUCT(C132:F132)</f>
        <v>11</v>
      </c>
    </row>
  </sheetData>
  <sheetProtection sheet="1"/>
  <mergeCells count="28">
    <mergeCell ref="E112:F112"/>
    <mergeCell ref="E119:F119"/>
    <mergeCell ref="E130:F130"/>
    <mergeCell ref="E86:F86"/>
    <mergeCell ref="E89:F89"/>
    <mergeCell ref="E92:F92"/>
    <mergeCell ref="E96:F96"/>
    <mergeCell ref="E104:F104"/>
    <mergeCell ref="E62:F62"/>
    <mergeCell ref="E66:F66"/>
    <mergeCell ref="E70:F70"/>
    <mergeCell ref="E75:F75"/>
    <mergeCell ref="E78:F78"/>
    <mergeCell ref="E35:F35"/>
    <mergeCell ref="E40:F40"/>
    <mergeCell ref="E46:F46"/>
    <mergeCell ref="E54:F54"/>
    <mergeCell ref="E59:F59"/>
    <mergeCell ref="E13:F13"/>
    <mergeCell ref="E21:F21"/>
    <mergeCell ref="E25:F25"/>
    <mergeCell ref="E28:F28"/>
    <mergeCell ref="E31:F31"/>
    <mergeCell ref="E1:H1"/>
    <mergeCell ref="E2:H2"/>
    <mergeCell ref="E3:H3"/>
    <mergeCell ref="E4:H4"/>
    <mergeCell ref="C6:G6"/>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T-PRES</vt:lpstr>
      <vt:lpstr>T-APU</vt:lpstr>
      <vt:lpstr>T-SMP</vt:lpstr>
      <vt:lpstr>T-DIM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2025-10-17T08:25:34Z</dcterms:created>
  <dcterms:modified xsi:type="dcterms:W3CDTF">2025-10-20T11:21:00Z</dcterms:modified>
</cp:coreProperties>
</file>