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W:\SAJUR\C100 AFERS JURIDICS\C119 PROCED ADMINISTRATIUS\Contractacio\EXPEDIENTS\Cont25\014_25000035 Subministrament material fungible\"/>
    </mc:Choice>
  </mc:AlternateContent>
  <xr:revisionPtr revIDLastSave="0" documentId="13_ncr:1_{B1FBF49E-0F40-482E-9CC1-C359C196E9DB}" xr6:coauthVersionLast="47" xr6:coauthVersionMax="47" xr10:uidLastSave="{00000000-0000-0000-0000-000000000000}"/>
  <bookViews>
    <workbookView xWindow="3855" yWindow="2670" windowWidth="21600" windowHeight="11325" xr2:uid="{00000000-000D-0000-FFFF-FFFF00000000}"/>
  </bookViews>
  <sheets>
    <sheet name="Lot 1" sheetId="3" r:id="rId1"/>
    <sheet name="Lot 2" sheetId="1" r:id="rId2"/>
    <sheet name="lot 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12" i="4"/>
  <c r="H13" i="4"/>
  <c r="H14" i="4"/>
  <c r="H15" i="4"/>
  <c r="H16" i="4"/>
  <c r="H17" i="4"/>
  <c r="H18" i="4"/>
  <c r="H19" i="4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9" i="3"/>
  <c r="F59" i="3" l="1"/>
  <c r="F60" i="3" s="1"/>
  <c r="F61" i="3" s="1"/>
  <c r="J21" i="4"/>
  <c r="J22" i="4" s="1"/>
  <c r="J23" i="4" s="1"/>
  <c r="H10" i="4"/>
  <c r="H21" i="4" l="1"/>
  <c r="H22" i="4" l="1"/>
  <c r="H23" i="4" s="1"/>
  <c r="H10" i="1"/>
  <c r="H11" i="1"/>
  <c r="H12" i="1"/>
  <c r="H13" i="1"/>
  <c r="H14" i="1"/>
  <c r="H15" i="1"/>
  <c r="H9" i="1"/>
  <c r="H17" i="1" l="1"/>
  <c r="H18" i="1" s="1"/>
  <c r="H19" i="1" s="1"/>
</calcChain>
</file>

<file path=xl/sharedStrings.xml><?xml version="1.0" encoding="utf-8"?>
<sst xmlns="http://schemas.openxmlformats.org/spreadsheetml/2006/main" count="280" uniqueCount="189">
  <si>
    <t>Codi</t>
  </si>
  <si>
    <t>Producte</t>
  </si>
  <si>
    <t>Referència</t>
  </si>
  <si>
    <t>Contingut</t>
  </si>
  <si>
    <t>Caducitat mínima</t>
  </si>
  <si>
    <t>Consum estimat</t>
  </si>
  <si>
    <t xml:space="preserve">Preu unitari màxim SENSE IVA </t>
  </si>
  <si>
    <t>Total</t>
  </si>
  <si>
    <t>Preu unitari ofertat SENSE IVA</t>
  </si>
  <si>
    <t>Total consum per preu unitari</t>
  </si>
  <si>
    <t>CLRQ01845</t>
  </si>
  <si>
    <t>QuantiFast Pathogen PCR +IC Kit QIAGEN®</t>
  </si>
  <si>
    <t>100 reaccions</t>
  </si>
  <si>
    <t>4 mesos</t>
  </si>
  <si>
    <t>CLRQ01309</t>
  </si>
  <si>
    <t>PROTEINASA K  QIAGEN®  &gt;600 mAU/mL</t>
  </si>
  <si>
    <t>2mL</t>
  </si>
  <si>
    <t>1 any</t>
  </si>
  <si>
    <t>Base imposable</t>
  </si>
  <si>
    <t>IVA 21%</t>
  </si>
  <si>
    <t>CLRQ01371</t>
  </si>
  <si>
    <t>ENZIM DE RESTRICCIO "SfiI", concentració 20.000unitats/mL NE Biolabs®</t>
  </si>
  <si>
    <t>R0123S</t>
  </si>
  <si>
    <t>3000 unitats</t>
  </si>
  <si>
    <t>CLRQ01372</t>
  </si>
  <si>
    <t>ENZIM DE RESTRICCIO "SmaI", concentració 20.000unitats/mL NE Biolabs®</t>
  </si>
  <si>
    <t>R0141S</t>
  </si>
  <si>
    <t>2000 unitats</t>
  </si>
  <si>
    <t>CLRQ01377</t>
  </si>
  <si>
    <t>ENZIM DE RESTRICCIO "XbaI", concentració 20.000unitats/mL NE Biolabs®</t>
  </si>
  <si>
    <t>R0145S</t>
  </si>
  <si>
    <t>CLRQ01391</t>
  </si>
  <si>
    <t>ENZIM DE RESTRICCIO "AvrII", concentració 5.000unitats/mL NE Biolabs®</t>
  </si>
  <si>
    <t>R0174L</t>
  </si>
  <si>
    <t>500 unitats</t>
  </si>
  <si>
    <t>CLRQ01392</t>
  </si>
  <si>
    <t>rCutSmart® Buffer 10X NE Biolabs®</t>
  </si>
  <si>
    <t>B6004S</t>
  </si>
  <si>
    <t>5mL</t>
  </si>
  <si>
    <t xml:space="preserve">Lot 2: productes Qiagen i enzims de restricció per a la electroforesi de camp polsant </t>
  </si>
  <si>
    <t>CLMF00007</t>
  </si>
  <si>
    <t>GRADETA PP AMB TAPA, DIMENSIONS AMB TAPA 133x133x37mm, APTA PER 100 CRIOVIALS DE MAXIM Ø10x34mm, BLAVA O PER TUBS DE 0,5ml</t>
  </si>
  <si>
    <t>1u</t>
  </si>
  <si>
    <t>CLMF00011</t>
  </si>
  <si>
    <t>VAS PRECIPITAT PP, GRADUACIO EN RELLEU, CAPACITAT 1000mL, ØxALÇADA: 110x149mm, AUTOCLAVABLE A 121ºC</t>
  </si>
  <si>
    <t>CLMF00016</t>
  </si>
  <si>
    <t>ESCOVILLO PER A NETEJA, PERLO BLANC, LONGITUD: 270mm, Ø: 15mm</t>
  </si>
  <si>
    <t>CLMF00017</t>
  </si>
  <si>
    <t>ESCOVILLO PER A NETEJA, PERLO MARRO, LONGITUD: 270mm, Ø: 23mm</t>
  </si>
  <si>
    <t>CLMF00018</t>
  </si>
  <si>
    <t>ESCOVILLO PER A NETEJA, PERLO MARRO, LONGITUTUD: 27mm, Ø: 42mm</t>
  </si>
  <si>
    <t>CLMF00020</t>
  </si>
  <si>
    <t>FILTRE MEMBRANA NO ESTERIL DE 0.2µm PER A PIPETEJADOR BRAND® ACCU-JET®PRO (O EQUIVALENT)</t>
  </si>
  <si>
    <t>Bossa de 10u</t>
  </si>
  <si>
    <t>CLMF00021</t>
  </si>
  <si>
    <t>GRADETA PP AMB TAPA, DIMENSIONS AMB TAPA 133x133x37mm, APTA PER 100 CRIOVIALS DE MAXIM Ø10x34mm, TARONJA O NATURAL</t>
  </si>
  <si>
    <t>CLMF00022</t>
  </si>
  <si>
    <t>ESCOVILLO PER A NETEJA, PERLO BLANC, LONGITUD: 340mm, Ø: 55mm</t>
  </si>
  <si>
    <t>CLMF00026</t>
  </si>
  <si>
    <t>FLASCO RENTADOR DE PE, TUB DE SORTIDA AMB TAP, CAPACITAT 1000mL, ØBOCA: 30mm, ØBASE: 90mm, ALÇADA: 222mm</t>
  </si>
  <si>
    <t>CLMF00028</t>
  </si>
  <si>
    <t>GRADETA PP PER CRIOVIALS O MICROTUBS Ø FINS 11mm, 80 POUETS, AUTOCLAVABLES I RESISTENTS A -80ºC</t>
  </si>
  <si>
    <t>Caixa de 5u</t>
  </si>
  <si>
    <t>CLMF00031</t>
  </si>
  <si>
    <t>ESPATULA CULLERA PLANA EN ACER INOXIDABLE AISI 304, LLARGxAMPLE: 150x20mm</t>
  </si>
  <si>
    <t>CLMF00036</t>
  </si>
  <si>
    <t>VARETA RECULL IMANTS DE PTFE, RESISTENCIA QUIMICA UNIVERSAL, RANG DE TEMPERATURA: -200ºC FINS A 250ºC, ØxL: 10x250mm</t>
  </si>
  <si>
    <t>CLMF00037</t>
  </si>
  <si>
    <t>SEGELL DE CRIMPAT D'ALUMINI PLATEJAT SENSE SEPTE AMB OBERTURA CENTRAL, Ø 20mm, ØOBERTURA 9.5mm</t>
  </si>
  <si>
    <t>Pot de 100u</t>
  </si>
  <si>
    <t>CLMF00043</t>
  </si>
  <si>
    <t>FULLA DE BISTURI ESTERIL, ENVAS INDIVIDUAL, FULLA NUM. 24 PER A MANEC NUM. 4, NAHITA® (O EQUIVALENT)</t>
  </si>
  <si>
    <t>Caixa de 100u</t>
  </si>
  <si>
    <t>CLMF00046</t>
  </si>
  <si>
    <t>MANEC BISTURI NUM. 4, LONGITUD 140mm, NAHITA® (O EQUIVALENT)</t>
  </si>
  <si>
    <t>CLMF00060</t>
  </si>
  <si>
    <t>PINÇA DE DISSECCIO CORBA PUNTA FINA EN ACER INOXIDABLE AISI 304, LLARG TOTAL: 145mm</t>
  </si>
  <si>
    <t>CLMF00061</t>
  </si>
  <si>
    <t>PINÇA DE DISSECCIO RECTA PUNTA ROMA EN ACER INOXIDABLE AISI 304, LLARG TOTAL: 300mm</t>
  </si>
  <si>
    <t>CLMF00063</t>
  </si>
  <si>
    <t>PROVETA GRADUADA EN RELLEU DE PP CLASSE B (ISO 6706), CAPACITAT 1000mL, TOL. ±10mL, AUTOCLAVABLE 121ºC</t>
  </si>
  <si>
    <t>CLMF00068</t>
  </si>
  <si>
    <t>PROVETA GRADUADA EN RELLEU DE PP CLASSE B (ISO 6706), CAPACITAT 500mL, TOL. ±5mL, AUTOCLAVABLE A 121ºC</t>
  </si>
  <si>
    <t>CLMF00074</t>
  </si>
  <si>
    <t>CRONOMETRE AVISADOR DE DOS TEMPS AMB PILES INCLOSES</t>
  </si>
  <si>
    <t>CLMF00075</t>
  </si>
  <si>
    <t>SAFATA DE LABORATORI EN PVC D'US GENERAL, DIMENSIONS: 200x150x50mm</t>
  </si>
  <si>
    <t>CLMF00079</t>
  </si>
  <si>
    <t>SAFATA DE LABORATORI EN PVC D'US GENERAL, DIMENSIONS: 300x210x60mm</t>
  </si>
  <si>
    <t>CLMF00083</t>
  </si>
  <si>
    <t>SAFATA DE LABORATORI EN PVC D'US GENERAL, DIMENSIONS: 440x290x80mm</t>
  </si>
  <si>
    <t>CLMF00084</t>
  </si>
  <si>
    <t>SAFATA DE LABORATORI EN PVC D'US GENERAL, DIMENSIONS: 490x340x80mm</t>
  </si>
  <si>
    <t>CLMF00090</t>
  </si>
  <si>
    <t>TETINA DE LATEX FORMA XUMET, PER A PIPETES PASTEUR I COMPTAGOTES</t>
  </si>
  <si>
    <t>Bossa de 100u</t>
  </si>
  <si>
    <t>CLMF00092</t>
  </si>
  <si>
    <t>VARETA AGITADORA MAGNETICA LLISA DE PTFE, RESISTENCIA QUIMICA UNIVERSAL, RANG DE TEMPERATURA: -200ºC FINS A 250ºC, ØxL: 6x30mm</t>
  </si>
  <si>
    <t>CLMF00098</t>
  </si>
  <si>
    <t>VAS PRECIPITAT PP, GRADUACIO EN RELLEU, CAPACITAT 100mL, ØxALÇADA: 52x72mm, AUTOCLAVABLE A 121ºC</t>
  </si>
  <si>
    <t>CLMF00099</t>
  </si>
  <si>
    <t>VAS PRECIPITAT PP, GRADUACIO EN RELLEU, CAPACITAT 2000mL, ØxALÇADA: 135x184mm, AUTOCLAVABLE A 121ºC</t>
  </si>
  <si>
    <t>CLMF00100</t>
  </si>
  <si>
    <t>VAS PRECIPITAT PP, GRADUACIO EN RELLEU, CAPACITAT 500mL, ØxALÇADA: 90x120mm, AUTOCLAVABLE A 121ºC</t>
  </si>
  <si>
    <t>CLMF00101</t>
  </si>
  <si>
    <t>VAS PRECIPITAT PP, GRADUACIO EN RELLEU, CAPACITAT 250mL, ØxALÇADA: 71x96mm, AUTOCLAVABLE A 121ºC</t>
  </si>
  <si>
    <t>CLMF00308</t>
  </si>
  <si>
    <t>TERMOMETRE DIGITAL MAX/MIN AMB SONDA D'IMMERSIO Ø 3 x 70mm, CABLE DE 80cm, RANG -50ºC A 150ºC</t>
  </si>
  <si>
    <t>CLMF00631</t>
  </si>
  <si>
    <t>TISORA RECTA DE LABORATORI D'ACER INOXIDABLE, PUNTA AGUDA-AGUDA, LONGITUD 140mm</t>
  </si>
  <si>
    <t>CLMF00748</t>
  </si>
  <si>
    <t>MICRO ESPATULA DOBLE PLANA EN ACER INOXIDABLE AISI 304, LLARGxAMPLE: 150x4mm</t>
  </si>
  <si>
    <t>CLMF00749</t>
  </si>
  <si>
    <t>MICRO ESPATULA CULLERA PLANA EN ACER INOXIDABLE AISI 304, LLARGxAMPLE: 150x4mm</t>
  </si>
  <si>
    <t>CLMF00804</t>
  </si>
  <si>
    <t>GUANTS DE PROTECCIO TERMICA (+180ºC) DE COTO VULRIZO, TALLA UNICA, LONGITUD 35cm</t>
  </si>
  <si>
    <t>1 parell</t>
  </si>
  <si>
    <t>CLMF00805</t>
  </si>
  <si>
    <t>GRADETA PP DESMUNTABLE, APILABLE, AUTOCLAVABLE, CAPACITAT 40 TUBS DE 25mmØ, DIMENSIONS 297x124x85mm</t>
  </si>
  <si>
    <t>CLMF00806</t>
  </si>
  <si>
    <t>GRADETA PP DESMUNTABLE, APILABLE, AUTOCLAVABLE, CAPACITAT 24 TUBS DE 30mmØ, DIMENSIONS 300x111x83mm</t>
  </si>
  <si>
    <t>CLMF00930</t>
  </si>
  <si>
    <t>ESPATULA CULLERA PLANA EN ACER INOXIDABLE AISI 304, LLARGADA 210mm, PART PLANA 40x9mm, PART CULLERA 30x18mm</t>
  </si>
  <si>
    <t>CLMF00937</t>
  </si>
  <si>
    <t>TUB CENTRIFUGA DE PP, FONS ESFERIC AMB TAP DE ROSCA, CAPACITAT 80mL, ØxL: 38x105mm, HEROLAB® (O EQUIVALENT)</t>
  </si>
  <si>
    <t>Caixa de 10u</t>
  </si>
  <si>
    <t>CLMF00982</t>
  </si>
  <si>
    <t>MASCARETA AUTOFILTRANT X-PLORE 1700+ MODEL FFP3-V AMB VALVULA D'EXHALACIO (O EQUIVALENT)</t>
  </si>
  <si>
    <t>CLMF00989</t>
  </si>
  <si>
    <t>ULLERES DE PROTECCIO ENFRONT DE RISCOS QUIMICS AMB MONTURA TIPUS UNIVERSAL</t>
  </si>
  <si>
    <t>CLMF00992</t>
  </si>
  <si>
    <t>GRADETA PP DESMUNTABLE, APILABLE, AUTOCLAVABLE, CAPACITAT 60 TUBS DE 16mmØ, DIMENSIONS 247x104x70mm COLOR VERMELL</t>
  </si>
  <si>
    <t>CLMF01077</t>
  </si>
  <si>
    <t>GRADETA PP DESMUNTABLE, APILABLE, AUTOCLAVABLE, CAPACITAT 60 TUBS DE 16mmØ, COLOR BLAU</t>
  </si>
  <si>
    <t>CLMF01084</t>
  </si>
  <si>
    <t>PANTALLA  FACIAL PROTECTORA  ARNÈS</t>
  </si>
  <si>
    <t>CLMF01092</t>
  </si>
  <si>
    <t>TUB CENTRIFUGA DE PP DE 15mL SENSE FALDO AMB TAP A ROSCA, ESTERIL, LLIURE DE DNAsa, RNAsa I PIROGENS, EN BOSSES DE MAXIM 25 UNITATS</t>
  </si>
  <si>
    <t>Caixa de 500u</t>
  </si>
  <si>
    <t>CLMF01093</t>
  </si>
  <si>
    <t>SAFATA DE LABORATORI EN PVC D'US GENERAL, DIMENSIONS:  540x390x80mm</t>
  </si>
  <si>
    <t>CLMF01122</t>
  </si>
  <si>
    <t>GRADETA PP AMB TAPA, DIMENSIONS AMB TAPA 133x133x53mm, APTA PER 81 MICROTUBS DE MAXIM  Ø12.5x50mm COLOR NATURAL O PER TUBS DE 1,5ml</t>
  </si>
  <si>
    <t>CLMF01263</t>
  </si>
  <si>
    <t>FLASCO RENTADOR DE PE, TUB DE SORTIDA I TAP VERMELL A ROSCA D'UNA SOLA PEÇA, CAPACITAT 500mL, ØBOCA: 38mm, ØBASE: 90mm, ALÇADA: 165mm</t>
  </si>
  <si>
    <t>CLMF01288</t>
  </si>
  <si>
    <t>PORTA-ROTLLES DEMPEUS PER A BOBINES INDUSTRIALS DE PAPER DE 24cmx600m. DIMENSIONS PORTA-ROTLLES: 45x80x26cm</t>
  </si>
  <si>
    <t>Base Imposable</t>
  </si>
  <si>
    <t>Lot 1: Material fungible durader</t>
  </si>
  <si>
    <t>CLRQ01942</t>
  </si>
  <si>
    <t>CLRQ01943</t>
  </si>
  <si>
    <t>CLMC00772</t>
  </si>
  <si>
    <t>CLMC00776</t>
  </si>
  <si>
    <t>CLRQ01946</t>
  </si>
  <si>
    <t>CLMC00769</t>
  </si>
  <si>
    <t>CLMC00770</t>
  </si>
  <si>
    <t>CLRQ01945</t>
  </si>
  <si>
    <t>CLRQ01947</t>
  </si>
  <si>
    <t>CLMC00774</t>
  </si>
  <si>
    <t xml:space="preserve">Codi </t>
  </si>
  <si>
    <t>Referència marca</t>
  </si>
  <si>
    <t>Envàs</t>
  </si>
  <si>
    <t xml:space="preserve">BACTERIÒFAG acteriòfag ΦX174 - CONTROL POSITIU LIOFILITZAT PEL PROCÉS DE FILTRACIÓ EN MEMBRANA </t>
  </si>
  <si>
    <t>PHIFHD</t>
  </si>
  <si>
    <t>Caixa de 20u</t>
  </si>
  <si>
    <t>24 mesos</t>
  </si>
  <si>
    <t>Bacteriòfag ΦX174 - control positiu liofilitzat d'alta concentració per dopar mostres</t>
  </si>
  <si>
    <t>PHIFHDS</t>
  </si>
  <si>
    <t>Ampolles amb 50mL de medi brou de Scholtens modificat (MSB), segons ISO 10705-2</t>
  </si>
  <si>
    <t>MSB501</t>
  </si>
  <si>
    <t>6 mesos</t>
  </si>
  <si>
    <t>MSB deshidratat</t>
  </si>
  <si>
    <t>BP1637</t>
  </si>
  <si>
    <t xml:space="preserve">500g </t>
  </si>
  <si>
    <t>MEDI DE CULTIU PREPARAT, PLAQUES DE PETRI 90MM AMB CAPA D'AGAR SCHOLTENS MODIFICAT (MSA), SEGONS ISO 10705-2</t>
  </si>
  <si>
    <t>MSAI</t>
  </si>
  <si>
    <t>AMPOLLES AMB 100ML DE MEDI AGAR DE SCHOLTENS MODIFICAT SEMI-SÒLID (SSMSA), SEGONS ISO 10705-2</t>
  </si>
  <si>
    <t>MSASSIN</t>
  </si>
  <si>
    <t>VIALS AMB 3ML DE SOLUCIÓ D'ELUCIÓ, SEGONS EL MÈTODE ISO 10705-3, ANNEX A.2.</t>
  </si>
  <si>
    <t xml:space="preserve"> 
ELUI</t>
  </si>
  <si>
    <t>VIALS AMB SOLUCIÓ DE CLORUR DE MAGNESI 5M, SEGONS ISO 10705-2</t>
  </si>
  <si>
    <t>MGCL2I</t>
  </si>
  <si>
    <t>Caixa de 25u</t>
  </si>
  <si>
    <t>AGAR SHOLTEN MODIFICAT EN FORMAT DESHIDRATAT</t>
  </si>
  <si>
    <t>BP1638</t>
  </si>
  <si>
    <t>VIALS AMB SOLUCIÓ DE CLORUR DE CALCI 1M, SEGONS ISO 10705-2</t>
  </si>
  <si>
    <t>CAL04</t>
  </si>
  <si>
    <t>Lot 3: productes Bluephage, consum per dos anys</t>
  </si>
  <si>
    <t xml:space="preserve">Consum estimat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</si>
</sst>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12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Protection="1">
      <protection locked="0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  <xf numFmtId="164" fontId="2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8" xfId="0" applyFont="1" applyBorder="1"/>
    <xf numFmtId="164" fontId="4" fillId="0" borderId="4" xfId="0" applyNumberFormat="1" applyFont="1" applyBorder="1"/>
    <xf numFmtId="164" fontId="4" fillId="0" borderId="6" xfId="0" applyNumberFormat="1" applyFont="1" applyBorder="1"/>
    <xf numFmtId="164" fontId="4" fillId="0" borderId="9" xfId="0" applyNumberFormat="1" applyFont="1" applyBorder="1"/>
    <xf numFmtId="0" fontId="2" fillId="0" borderId="11" xfId="0" applyFont="1" applyBorder="1" applyAlignment="1">
      <alignment horizontal="left" vertical="top"/>
    </xf>
    <xf numFmtId="0" fontId="2" fillId="0" borderId="11" xfId="0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right" vertical="top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2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2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7" xfId="0" applyFont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0" borderId="9" xfId="0" applyNumberFormat="1" applyFont="1" applyBorder="1" applyProtection="1">
      <protection locked="0"/>
    </xf>
    <xf numFmtId="0" fontId="2" fillId="0" borderId="13" xfId="0" applyFont="1" applyBorder="1" applyAlignment="1">
      <alignment horizontal="center" vertical="top"/>
    </xf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/>
    <xf numFmtId="164" fontId="2" fillId="0" borderId="1" xfId="0" applyNumberFormat="1" applyFont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5" fillId="0" borderId="10" xfId="0" applyFont="1" applyBorder="1"/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Protection="1">
      <protection locked="0"/>
    </xf>
    <xf numFmtId="164" fontId="1" fillId="0" borderId="4" xfId="0" applyNumberFormat="1" applyFont="1" applyBorder="1"/>
    <xf numFmtId="164" fontId="1" fillId="0" borderId="6" xfId="0" applyNumberFormat="1" applyFont="1" applyBorder="1"/>
    <xf numFmtId="164" fontId="1" fillId="0" borderId="9" xfId="0" applyNumberFormat="1" applyFont="1" applyBorder="1"/>
    <xf numFmtId="164" fontId="1" fillId="0" borderId="2" xfId="0" applyNumberFormat="1" applyFont="1" applyBorder="1" applyAlignment="1" applyProtection="1">
      <alignment horizontal="left" vertical="center"/>
      <protection locked="0"/>
    </xf>
    <xf numFmtId="164" fontId="1" fillId="0" borderId="5" xfId="0" applyNumberFormat="1" applyFont="1" applyBorder="1" applyAlignment="1" applyProtection="1">
      <alignment horizontal="left" vertical="center"/>
      <protection locked="0"/>
    </xf>
    <xf numFmtId="164" fontId="1" fillId="0" borderId="7" xfId="0" applyNumberFormat="1" applyFont="1" applyBorder="1" applyAlignment="1" applyProtection="1">
      <alignment horizontal="left" vertical="center"/>
      <protection locked="0"/>
    </xf>
    <xf numFmtId="164" fontId="3" fillId="0" borderId="4" xfId="0" applyNumberFormat="1" applyFont="1" applyBorder="1" applyAlignment="1" applyProtection="1">
      <alignment horizontal="right" vertical="center"/>
      <protection locked="0"/>
    </xf>
    <xf numFmtId="164" fontId="3" fillId="0" borderId="6" xfId="0" applyNumberFormat="1" applyFont="1" applyBorder="1" applyAlignment="1" applyProtection="1">
      <alignment horizontal="right" vertical="center"/>
      <protection locked="0"/>
    </xf>
    <xf numFmtId="164" fontId="3" fillId="0" borderId="9" xfId="0" applyNumberFormat="1" applyFont="1" applyBorder="1" applyAlignment="1" applyProtection="1">
      <alignment horizontal="right" vertical="center"/>
      <protection locked="0"/>
    </xf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9" fillId="0" borderId="1" xfId="0" applyFont="1" applyBorder="1" applyProtection="1">
      <protection locked="0"/>
    </xf>
    <xf numFmtId="164" fontId="0" fillId="0" borderId="0" xfId="0" applyNumberFormat="1"/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164" fontId="1" fillId="0" borderId="7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761626</xdr:colOff>
      <xdr:row>4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57626" cy="850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63126</xdr:colOff>
      <xdr:row>4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57626" cy="850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920376</xdr:colOff>
      <xdr:row>4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34026" cy="863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K61"/>
  <sheetViews>
    <sheetView tabSelected="1" workbookViewId="0">
      <selection activeCell="G4" sqref="G4"/>
    </sheetView>
  </sheetViews>
  <sheetFormatPr defaultColWidth="11.42578125" defaultRowHeight="15" x14ac:dyDescent="0.25"/>
  <cols>
    <col min="2" max="2" width="54.5703125" customWidth="1"/>
  </cols>
  <sheetData>
    <row r="6" spans="1:11" x14ac:dyDescent="0.25">
      <c r="A6" s="51" t="s">
        <v>148</v>
      </c>
      <c r="B6" s="46"/>
      <c r="C6" s="46"/>
      <c r="D6" s="46"/>
      <c r="E6" s="46"/>
      <c r="F6" s="46"/>
    </row>
    <row r="7" spans="1:11" x14ac:dyDescent="0.25">
      <c r="A7" s="50"/>
      <c r="B7" s="49"/>
      <c r="C7" s="49"/>
      <c r="D7" s="49"/>
      <c r="E7" s="49"/>
      <c r="F7" s="49"/>
    </row>
    <row r="8" spans="1:11" ht="36" x14ac:dyDescent="0.25">
      <c r="A8" s="2" t="s">
        <v>0</v>
      </c>
      <c r="B8" s="2" t="s">
        <v>1</v>
      </c>
      <c r="C8" s="2" t="s">
        <v>3</v>
      </c>
      <c r="D8" s="3" t="s">
        <v>5</v>
      </c>
      <c r="E8" s="3" t="s">
        <v>6</v>
      </c>
      <c r="F8" s="2" t="s">
        <v>7</v>
      </c>
      <c r="G8" s="6" t="s">
        <v>8</v>
      </c>
      <c r="H8" s="6" t="s">
        <v>9</v>
      </c>
      <c r="I8" s="4" t="s">
        <v>2</v>
      </c>
    </row>
    <row r="9" spans="1:11" ht="54" customHeight="1" x14ac:dyDescent="0.25">
      <c r="A9" s="41" t="s">
        <v>40</v>
      </c>
      <c r="B9" s="43" t="s">
        <v>41</v>
      </c>
      <c r="C9" s="40" t="s">
        <v>42</v>
      </c>
      <c r="D9" s="40">
        <v>30</v>
      </c>
      <c r="E9" s="47">
        <v>10</v>
      </c>
      <c r="F9" s="48">
        <f>E9*D9</f>
        <v>300</v>
      </c>
      <c r="G9" s="12"/>
      <c r="H9" s="12"/>
      <c r="I9" s="12"/>
      <c r="K9" s="73"/>
    </row>
    <row r="10" spans="1:11" ht="42.6" customHeight="1" x14ac:dyDescent="0.25">
      <c r="A10" s="41" t="s">
        <v>43</v>
      </c>
      <c r="B10" s="43" t="s">
        <v>44</v>
      </c>
      <c r="C10" s="40" t="s">
        <v>42</v>
      </c>
      <c r="D10" s="40">
        <v>10</v>
      </c>
      <c r="E10" s="47">
        <v>3</v>
      </c>
      <c r="F10" s="48">
        <f t="shared" ref="F10:F57" si="0">E10*D10</f>
        <v>30</v>
      </c>
      <c r="G10" s="12"/>
      <c r="H10" s="12"/>
      <c r="I10" s="12"/>
      <c r="K10" s="73"/>
    </row>
    <row r="11" spans="1:11" ht="40.5" customHeight="1" x14ac:dyDescent="0.25">
      <c r="A11" s="44" t="s">
        <v>45</v>
      </c>
      <c r="B11" s="43" t="s">
        <v>46</v>
      </c>
      <c r="C11" s="40" t="s">
        <v>42</v>
      </c>
      <c r="D11" s="40">
        <v>2</v>
      </c>
      <c r="E11" s="47">
        <v>5</v>
      </c>
      <c r="F11" s="48">
        <f t="shared" si="0"/>
        <v>10</v>
      </c>
      <c r="G11" s="12"/>
      <c r="H11" s="12"/>
      <c r="I11" s="12"/>
      <c r="K11" s="73"/>
    </row>
    <row r="12" spans="1:11" ht="36.950000000000003" customHeight="1" x14ac:dyDescent="0.25">
      <c r="A12" s="44" t="s">
        <v>47</v>
      </c>
      <c r="B12" s="43" t="s">
        <v>48</v>
      </c>
      <c r="C12" s="40" t="s">
        <v>42</v>
      </c>
      <c r="D12" s="40">
        <v>6</v>
      </c>
      <c r="E12" s="47">
        <v>2</v>
      </c>
      <c r="F12" s="48">
        <f t="shared" si="0"/>
        <v>12</v>
      </c>
      <c r="G12" s="12"/>
      <c r="H12" s="12"/>
      <c r="I12" s="12"/>
      <c r="K12" s="73"/>
    </row>
    <row r="13" spans="1:11" ht="31.5" customHeight="1" x14ac:dyDescent="0.25">
      <c r="A13" s="44" t="s">
        <v>49</v>
      </c>
      <c r="B13" s="42" t="s">
        <v>50</v>
      </c>
      <c r="C13" s="45" t="s">
        <v>42</v>
      </c>
      <c r="D13" s="45">
        <v>2</v>
      </c>
      <c r="E13" s="48">
        <v>3</v>
      </c>
      <c r="F13" s="48">
        <f t="shared" si="0"/>
        <v>6</v>
      </c>
      <c r="G13" s="12"/>
      <c r="H13" s="12"/>
      <c r="I13" s="12"/>
      <c r="K13" s="73"/>
    </row>
    <row r="14" spans="1:11" ht="32.450000000000003" customHeight="1" x14ac:dyDescent="0.25">
      <c r="A14" s="44" t="s">
        <v>51</v>
      </c>
      <c r="B14" s="43" t="s">
        <v>52</v>
      </c>
      <c r="C14" s="40" t="s">
        <v>53</v>
      </c>
      <c r="D14" s="40">
        <v>16</v>
      </c>
      <c r="E14" s="47">
        <v>81</v>
      </c>
      <c r="F14" s="48">
        <f t="shared" si="0"/>
        <v>1296</v>
      </c>
      <c r="G14" s="12"/>
      <c r="H14" s="12"/>
      <c r="I14" s="12"/>
      <c r="K14" s="73"/>
    </row>
    <row r="15" spans="1:11" ht="47.1" customHeight="1" x14ac:dyDescent="0.25">
      <c r="A15" s="44" t="s">
        <v>54</v>
      </c>
      <c r="B15" s="43" t="s">
        <v>55</v>
      </c>
      <c r="C15" s="40" t="s">
        <v>42</v>
      </c>
      <c r="D15" s="40">
        <v>40</v>
      </c>
      <c r="E15" s="47">
        <v>10</v>
      </c>
      <c r="F15" s="48">
        <f t="shared" si="0"/>
        <v>400</v>
      </c>
      <c r="G15" s="12"/>
      <c r="H15" s="12"/>
      <c r="I15" s="12"/>
      <c r="K15" s="73"/>
    </row>
    <row r="16" spans="1:11" ht="33" customHeight="1" x14ac:dyDescent="0.25">
      <c r="A16" s="44" t="s">
        <v>56</v>
      </c>
      <c r="B16" s="43" t="s">
        <v>57</v>
      </c>
      <c r="C16" s="40" t="s">
        <v>42</v>
      </c>
      <c r="D16" s="40">
        <v>8</v>
      </c>
      <c r="E16" s="47">
        <v>6</v>
      </c>
      <c r="F16" s="48">
        <f t="shared" si="0"/>
        <v>48</v>
      </c>
      <c r="G16" s="12"/>
      <c r="H16" s="12"/>
      <c r="I16" s="12"/>
      <c r="K16" s="73"/>
    </row>
    <row r="17" spans="1:11" ht="45.6" customHeight="1" x14ac:dyDescent="0.25">
      <c r="A17" s="41" t="s">
        <v>58</v>
      </c>
      <c r="B17" s="43" t="s">
        <v>59</v>
      </c>
      <c r="C17" s="40" t="s">
        <v>42</v>
      </c>
      <c r="D17" s="40">
        <v>8</v>
      </c>
      <c r="E17" s="47">
        <v>2</v>
      </c>
      <c r="F17" s="48">
        <f t="shared" si="0"/>
        <v>16</v>
      </c>
      <c r="G17" s="12"/>
      <c r="H17" s="12"/>
      <c r="I17" s="12"/>
      <c r="K17" s="73"/>
    </row>
    <row r="18" spans="1:11" ht="35.450000000000003" customHeight="1" x14ac:dyDescent="0.25">
      <c r="A18" s="41" t="s">
        <v>60</v>
      </c>
      <c r="B18" s="43" t="s">
        <v>61</v>
      </c>
      <c r="C18" s="40" t="s">
        <v>62</v>
      </c>
      <c r="D18" s="40">
        <v>2</v>
      </c>
      <c r="E18" s="47">
        <v>24</v>
      </c>
      <c r="F18" s="48">
        <f t="shared" si="0"/>
        <v>48</v>
      </c>
      <c r="G18" s="12"/>
      <c r="H18" s="12"/>
      <c r="I18" s="12"/>
      <c r="K18" s="73"/>
    </row>
    <row r="19" spans="1:11" ht="31.5" customHeight="1" x14ac:dyDescent="0.25">
      <c r="A19" s="41" t="s">
        <v>63</v>
      </c>
      <c r="B19" s="43" t="s">
        <v>64</v>
      </c>
      <c r="C19" s="40" t="s">
        <v>42</v>
      </c>
      <c r="D19" s="40">
        <v>4</v>
      </c>
      <c r="E19" s="47">
        <v>2</v>
      </c>
      <c r="F19" s="48">
        <f t="shared" si="0"/>
        <v>8</v>
      </c>
      <c r="G19" s="12"/>
      <c r="H19" s="12"/>
      <c r="I19" s="12"/>
      <c r="K19" s="73"/>
    </row>
    <row r="20" spans="1:11" ht="36" x14ac:dyDescent="0.25">
      <c r="A20" s="41" t="s">
        <v>65</v>
      </c>
      <c r="B20" s="43" t="s">
        <v>66</v>
      </c>
      <c r="C20" s="40" t="s">
        <v>42</v>
      </c>
      <c r="D20" s="40">
        <v>4</v>
      </c>
      <c r="E20" s="47">
        <v>11</v>
      </c>
      <c r="F20" s="48">
        <f t="shared" si="0"/>
        <v>44</v>
      </c>
      <c r="G20" s="12"/>
      <c r="H20" s="12"/>
      <c r="I20" s="12"/>
      <c r="K20" s="73"/>
    </row>
    <row r="21" spans="1:11" ht="24" x14ac:dyDescent="0.25">
      <c r="A21" s="44" t="s">
        <v>67</v>
      </c>
      <c r="B21" s="42" t="s">
        <v>68</v>
      </c>
      <c r="C21" s="45" t="s">
        <v>69</v>
      </c>
      <c r="D21" s="45">
        <v>112</v>
      </c>
      <c r="E21" s="48">
        <v>14</v>
      </c>
      <c r="F21" s="48">
        <f t="shared" si="0"/>
        <v>1568</v>
      </c>
      <c r="G21" s="12"/>
      <c r="H21" s="12"/>
      <c r="I21" s="12"/>
      <c r="K21" s="73"/>
    </row>
    <row r="22" spans="1:11" ht="50.45" customHeight="1" x14ac:dyDescent="0.25">
      <c r="A22" s="41" t="s">
        <v>70</v>
      </c>
      <c r="B22" s="43" t="s">
        <v>71</v>
      </c>
      <c r="C22" s="40" t="s">
        <v>72</v>
      </c>
      <c r="D22" s="40">
        <v>10</v>
      </c>
      <c r="E22" s="47">
        <v>4</v>
      </c>
      <c r="F22" s="48">
        <f t="shared" si="0"/>
        <v>40</v>
      </c>
      <c r="G22" s="12"/>
      <c r="H22" s="12"/>
      <c r="I22" s="12"/>
      <c r="K22" s="73"/>
    </row>
    <row r="23" spans="1:11" ht="32.1" customHeight="1" x14ac:dyDescent="0.25">
      <c r="A23" s="41" t="s">
        <v>73</v>
      </c>
      <c r="B23" s="43" t="s">
        <v>74</v>
      </c>
      <c r="C23" s="40" t="s">
        <v>42</v>
      </c>
      <c r="D23" s="40">
        <v>6</v>
      </c>
      <c r="E23" s="47">
        <v>3</v>
      </c>
      <c r="F23" s="48">
        <f t="shared" si="0"/>
        <v>18</v>
      </c>
      <c r="G23" s="12"/>
      <c r="H23" s="12"/>
      <c r="I23" s="12"/>
      <c r="K23" s="73"/>
    </row>
    <row r="24" spans="1:11" ht="41.45" customHeight="1" x14ac:dyDescent="0.25">
      <c r="A24" s="41" t="s">
        <v>75</v>
      </c>
      <c r="B24" s="43" t="s">
        <v>76</v>
      </c>
      <c r="C24" s="45" t="s">
        <v>42</v>
      </c>
      <c r="D24" s="45">
        <v>4</v>
      </c>
      <c r="E24" s="48">
        <v>6</v>
      </c>
      <c r="F24" s="48">
        <f t="shared" si="0"/>
        <v>24</v>
      </c>
      <c r="G24" s="12"/>
      <c r="H24" s="12"/>
      <c r="I24" s="12"/>
      <c r="K24" s="73"/>
    </row>
    <row r="25" spans="1:11" ht="39.950000000000003" customHeight="1" x14ac:dyDescent="0.25">
      <c r="A25" s="41" t="s">
        <v>77</v>
      </c>
      <c r="B25" s="43" t="s">
        <v>78</v>
      </c>
      <c r="C25" s="45" t="s">
        <v>42</v>
      </c>
      <c r="D25" s="45">
        <v>4</v>
      </c>
      <c r="E25" s="48">
        <v>11</v>
      </c>
      <c r="F25" s="48">
        <f t="shared" si="0"/>
        <v>44</v>
      </c>
      <c r="G25" s="12"/>
      <c r="H25" s="12"/>
      <c r="I25" s="12"/>
      <c r="K25" s="73"/>
    </row>
    <row r="26" spans="1:11" ht="36.950000000000003" customHeight="1" x14ac:dyDescent="0.25">
      <c r="A26" s="41" t="s">
        <v>79</v>
      </c>
      <c r="B26" s="43" t="s">
        <v>80</v>
      </c>
      <c r="C26" s="40" t="s">
        <v>42</v>
      </c>
      <c r="D26" s="40">
        <v>6</v>
      </c>
      <c r="E26" s="47">
        <v>13</v>
      </c>
      <c r="F26" s="48">
        <f t="shared" si="0"/>
        <v>78</v>
      </c>
      <c r="G26" s="12"/>
      <c r="H26" s="12"/>
      <c r="I26" s="12"/>
      <c r="K26" s="73"/>
    </row>
    <row r="27" spans="1:11" ht="35.1" customHeight="1" x14ac:dyDescent="0.25">
      <c r="A27" s="41" t="s">
        <v>81</v>
      </c>
      <c r="B27" s="43" t="s">
        <v>82</v>
      </c>
      <c r="C27" s="45" t="s">
        <v>42</v>
      </c>
      <c r="D27" s="45">
        <v>10</v>
      </c>
      <c r="E27" s="48">
        <v>9</v>
      </c>
      <c r="F27" s="48">
        <f t="shared" si="0"/>
        <v>90</v>
      </c>
      <c r="G27" s="12"/>
      <c r="H27" s="12"/>
      <c r="I27" s="12"/>
      <c r="K27" s="73"/>
    </row>
    <row r="28" spans="1:11" ht="31.5" customHeight="1" x14ac:dyDescent="0.25">
      <c r="A28" s="41" t="s">
        <v>83</v>
      </c>
      <c r="B28" s="43" t="s">
        <v>84</v>
      </c>
      <c r="C28" s="40" t="s">
        <v>42</v>
      </c>
      <c r="D28" s="40">
        <v>20</v>
      </c>
      <c r="E28" s="47">
        <v>12</v>
      </c>
      <c r="F28" s="48">
        <f t="shared" si="0"/>
        <v>240</v>
      </c>
      <c r="G28" s="12"/>
      <c r="H28" s="12"/>
      <c r="I28" s="12"/>
      <c r="K28" s="73"/>
    </row>
    <row r="29" spans="1:11" ht="38.1" customHeight="1" x14ac:dyDescent="0.25">
      <c r="A29" s="41" t="s">
        <v>85</v>
      </c>
      <c r="B29" s="43" t="s">
        <v>86</v>
      </c>
      <c r="C29" s="40" t="s">
        <v>42</v>
      </c>
      <c r="D29" s="40">
        <v>6</v>
      </c>
      <c r="E29" s="47">
        <v>3</v>
      </c>
      <c r="F29" s="48">
        <f t="shared" si="0"/>
        <v>18</v>
      </c>
      <c r="G29" s="12"/>
      <c r="H29" s="12"/>
      <c r="I29" s="12"/>
      <c r="K29" s="73"/>
    </row>
    <row r="30" spans="1:11" ht="43.5" customHeight="1" x14ac:dyDescent="0.25">
      <c r="A30" s="41" t="s">
        <v>87</v>
      </c>
      <c r="B30" s="43" t="s">
        <v>88</v>
      </c>
      <c r="C30" s="40" t="s">
        <v>42</v>
      </c>
      <c r="D30" s="40">
        <v>28</v>
      </c>
      <c r="E30" s="47">
        <v>3</v>
      </c>
      <c r="F30" s="48">
        <f t="shared" si="0"/>
        <v>84</v>
      </c>
      <c r="G30" s="12"/>
      <c r="H30" s="12"/>
      <c r="I30" s="12"/>
      <c r="K30" s="73"/>
    </row>
    <row r="31" spans="1:11" ht="36.6" customHeight="1" x14ac:dyDescent="0.25">
      <c r="A31" s="41" t="s">
        <v>89</v>
      </c>
      <c r="B31" s="43" t="s">
        <v>90</v>
      </c>
      <c r="C31" s="40" t="s">
        <v>42</v>
      </c>
      <c r="D31" s="40">
        <v>6</v>
      </c>
      <c r="E31" s="47">
        <v>6</v>
      </c>
      <c r="F31" s="48">
        <f t="shared" si="0"/>
        <v>36</v>
      </c>
      <c r="G31" s="12"/>
      <c r="H31" s="12"/>
      <c r="I31" s="12"/>
      <c r="K31" s="73"/>
    </row>
    <row r="32" spans="1:11" ht="30.6" customHeight="1" x14ac:dyDescent="0.25">
      <c r="A32" s="41" t="s">
        <v>91</v>
      </c>
      <c r="B32" s="43" t="s">
        <v>92</v>
      </c>
      <c r="C32" s="40" t="s">
        <v>42</v>
      </c>
      <c r="D32" s="40">
        <v>12</v>
      </c>
      <c r="E32" s="47">
        <v>9</v>
      </c>
      <c r="F32" s="48">
        <f t="shared" si="0"/>
        <v>108</v>
      </c>
      <c r="G32" s="12"/>
      <c r="H32" s="12"/>
      <c r="I32" s="12"/>
      <c r="K32" s="73"/>
    </row>
    <row r="33" spans="1:11" ht="26.1" customHeight="1" x14ac:dyDescent="0.25">
      <c r="A33" s="41" t="s">
        <v>93</v>
      </c>
      <c r="B33" s="43" t="s">
        <v>94</v>
      </c>
      <c r="C33" s="40" t="s">
        <v>95</v>
      </c>
      <c r="D33" s="40">
        <v>20</v>
      </c>
      <c r="E33" s="47">
        <v>22</v>
      </c>
      <c r="F33" s="48">
        <f t="shared" si="0"/>
        <v>440</v>
      </c>
      <c r="G33" s="12"/>
      <c r="H33" s="12"/>
      <c r="I33" s="12"/>
      <c r="K33" s="73"/>
    </row>
    <row r="34" spans="1:11" ht="40.5" customHeight="1" x14ac:dyDescent="0.25">
      <c r="A34" s="41" t="s">
        <v>96</v>
      </c>
      <c r="B34" s="43" t="s">
        <v>97</v>
      </c>
      <c r="C34" s="40" t="s">
        <v>42</v>
      </c>
      <c r="D34" s="40">
        <v>40</v>
      </c>
      <c r="E34" s="47">
        <v>3</v>
      </c>
      <c r="F34" s="48">
        <f t="shared" si="0"/>
        <v>120</v>
      </c>
      <c r="G34" s="12"/>
      <c r="H34" s="12"/>
      <c r="I34" s="12"/>
      <c r="K34" s="73"/>
    </row>
    <row r="35" spans="1:11" ht="39.950000000000003" customHeight="1" x14ac:dyDescent="0.25">
      <c r="A35" s="41" t="s">
        <v>98</v>
      </c>
      <c r="B35" s="43" t="s">
        <v>99</v>
      </c>
      <c r="C35" s="40" t="s">
        <v>42</v>
      </c>
      <c r="D35" s="40">
        <v>2</v>
      </c>
      <c r="E35" s="47">
        <v>2</v>
      </c>
      <c r="F35" s="48">
        <f t="shared" si="0"/>
        <v>4</v>
      </c>
      <c r="G35" s="12"/>
      <c r="H35" s="12"/>
      <c r="I35" s="12"/>
      <c r="K35" s="73"/>
    </row>
    <row r="36" spans="1:11" ht="31.5" customHeight="1" x14ac:dyDescent="0.25">
      <c r="A36" s="41" t="s">
        <v>100</v>
      </c>
      <c r="B36" s="43" t="s">
        <v>101</v>
      </c>
      <c r="C36" s="40" t="s">
        <v>42</v>
      </c>
      <c r="D36" s="40">
        <v>8</v>
      </c>
      <c r="E36" s="47">
        <v>6</v>
      </c>
      <c r="F36" s="48">
        <f t="shared" si="0"/>
        <v>48</v>
      </c>
      <c r="G36" s="12"/>
      <c r="H36" s="12"/>
      <c r="I36" s="12"/>
      <c r="K36" s="73"/>
    </row>
    <row r="37" spans="1:11" ht="32.450000000000003" customHeight="1" x14ac:dyDescent="0.25">
      <c r="A37" s="41" t="s">
        <v>102</v>
      </c>
      <c r="B37" s="43" t="s">
        <v>103</v>
      </c>
      <c r="C37" s="40" t="s">
        <v>42</v>
      </c>
      <c r="D37" s="40">
        <v>8</v>
      </c>
      <c r="E37" s="47">
        <v>3</v>
      </c>
      <c r="F37" s="48">
        <f t="shared" si="0"/>
        <v>24</v>
      </c>
      <c r="G37" s="12"/>
      <c r="H37" s="12"/>
      <c r="I37" s="12"/>
      <c r="K37" s="73"/>
    </row>
    <row r="38" spans="1:11" ht="32.1" customHeight="1" x14ac:dyDescent="0.25">
      <c r="A38" s="41" t="s">
        <v>104</v>
      </c>
      <c r="B38" s="43" t="s">
        <v>105</v>
      </c>
      <c r="C38" s="40" t="s">
        <v>42</v>
      </c>
      <c r="D38" s="40">
        <v>20</v>
      </c>
      <c r="E38" s="47">
        <v>2</v>
      </c>
      <c r="F38" s="48">
        <f t="shared" si="0"/>
        <v>40</v>
      </c>
      <c r="G38" s="12"/>
      <c r="H38" s="12"/>
      <c r="I38" s="12"/>
      <c r="K38" s="73"/>
    </row>
    <row r="39" spans="1:11" ht="30.95" customHeight="1" x14ac:dyDescent="0.25">
      <c r="A39" s="41" t="s">
        <v>106</v>
      </c>
      <c r="B39" s="43" t="s">
        <v>107</v>
      </c>
      <c r="C39" s="40" t="s">
        <v>42</v>
      </c>
      <c r="D39" s="40">
        <v>2</v>
      </c>
      <c r="E39" s="47">
        <v>17</v>
      </c>
      <c r="F39" s="48">
        <f t="shared" si="0"/>
        <v>34</v>
      </c>
      <c r="G39" s="12"/>
      <c r="H39" s="12"/>
      <c r="I39" s="12"/>
      <c r="K39" s="73"/>
    </row>
    <row r="40" spans="1:11" ht="34.5" customHeight="1" x14ac:dyDescent="0.25">
      <c r="A40" s="41" t="s">
        <v>108</v>
      </c>
      <c r="B40" s="43" t="s">
        <v>109</v>
      </c>
      <c r="C40" s="40" t="s">
        <v>42</v>
      </c>
      <c r="D40" s="40">
        <v>2</v>
      </c>
      <c r="E40" s="47">
        <v>4</v>
      </c>
      <c r="F40" s="48">
        <f t="shared" si="0"/>
        <v>8</v>
      </c>
      <c r="G40" s="12"/>
      <c r="H40" s="12"/>
      <c r="I40" s="12"/>
      <c r="K40" s="73"/>
    </row>
    <row r="41" spans="1:11" ht="29.45" customHeight="1" x14ac:dyDescent="0.25">
      <c r="A41" s="41" t="s">
        <v>110</v>
      </c>
      <c r="B41" s="43" t="s">
        <v>111</v>
      </c>
      <c r="C41" s="40" t="s">
        <v>42</v>
      </c>
      <c r="D41" s="40">
        <v>2</v>
      </c>
      <c r="E41" s="47">
        <v>2</v>
      </c>
      <c r="F41" s="48">
        <f t="shared" si="0"/>
        <v>4</v>
      </c>
      <c r="G41" s="12"/>
      <c r="H41" s="12"/>
      <c r="I41" s="12"/>
      <c r="K41" s="73"/>
    </row>
    <row r="42" spans="1:11" ht="30" customHeight="1" x14ac:dyDescent="0.25">
      <c r="A42" s="41" t="s">
        <v>112</v>
      </c>
      <c r="B42" s="43" t="s">
        <v>113</v>
      </c>
      <c r="C42" s="40" t="s">
        <v>42</v>
      </c>
      <c r="D42" s="40">
        <v>4</v>
      </c>
      <c r="E42" s="47">
        <v>2</v>
      </c>
      <c r="F42" s="48">
        <f t="shared" si="0"/>
        <v>8</v>
      </c>
      <c r="G42" s="12"/>
      <c r="H42" s="12"/>
      <c r="I42" s="12"/>
      <c r="K42" s="73"/>
    </row>
    <row r="43" spans="1:11" ht="35.1" customHeight="1" x14ac:dyDescent="0.25">
      <c r="A43" s="44" t="s">
        <v>114</v>
      </c>
      <c r="B43" s="43" t="s">
        <v>115</v>
      </c>
      <c r="C43" s="40" t="s">
        <v>116</v>
      </c>
      <c r="D43" s="40">
        <v>6</v>
      </c>
      <c r="E43" s="47">
        <v>26</v>
      </c>
      <c r="F43" s="48">
        <f t="shared" si="0"/>
        <v>156</v>
      </c>
      <c r="G43" s="12"/>
      <c r="H43" s="12"/>
      <c r="I43" s="12"/>
      <c r="K43" s="73"/>
    </row>
    <row r="44" spans="1:11" ht="42.95" customHeight="1" x14ac:dyDescent="0.25">
      <c r="A44" s="41" t="s">
        <v>117</v>
      </c>
      <c r="B44" s="43" t="s">
        <v>118</v>
      </c>
      <c r="C44" s="40" t="s">
        <v>42</v>
      </c>
      <c r="D44" s="40">
        <v>2</v>
      </c>
      <c r="E44" s="47">
        <v>9</v>
      </c>
      <c r="F44" s="48">
        <f t="shared" si="0"/>
        <v>18</v>
      </c>
      <c r="G44" s="12"/>
      <c r="H44" s="12"/>
      <c r="I44" s="12"/>
      <c r="K44" s="73"/>
    </row>
    <row r="45" spans="1:11" ht="40.5" customHeight="1" x14ac:dyDescent="0.25">
      <c r="A45" s="41" t="s">
        <v>119</v>
      </c>
      <c r="B45" s="43" t="s">
        <v>120</v>
      </c>
      <c r="C45" s="40" t="s">
        <v>42</v>
      </c>
      <c r="D45" s="40">
        <v>16</v>
      </c>
      <c r="E45" s="47">
        <v>9</v>
      </c>
      <c r="F45" s="48">
        <f t="shared" si="0"/>
        <v>144</v>
      </c>
      <c r="G45" s="12"/>
      <c r="H45" s="12"/>
      <c r="I45" s="12"/>
      <c r="K45" s="73"/>
    </row>
    <row r="46" spans="1:11" ht="31.5" customHeight="1" x14ac:dyDescent="0.25">
      <c r="A46" s="41" t="s">
        <v>121</v>
      </c>
      <c r="B46" s="43" t="s">
        <v>122</v>
      </c>
      <c r="C46" s="40" t="s">
        <v>42</v>
      </c>
      <c r="D46" s="40">
        <v>4</v>
      </c>
      <c r="E46" s="47">
        <v>3</v>
      </c>
      <c r="F46" s="48">
        <f t="shared" si="0"/>
        <v>12</v>
      </c>
      <c r="G46" s="12"/>
      <c r="H46" s="12"/>
      <c r="I46" s="12"/>
      <c r="K46" s="73"/>
    </row>
    <row r="47" spans="1:11" ht="37.5" customHeight="1" x14ac:dyDescent="0.25">
      <c r="A47" s="41" t="s">
        <v>123</v>
      </c>
      <c r="B47" s="43" t="s">
        <v>124</v>
      </c>
      <c r="C47" s="40" t="s">
        <v>125</v>
      </c>
      <c r="D47" s="40">
        <v>14</v>
      </c>
      <c r="E47" s="48">
        <v>300</v>
      </c>
      <c r="F47" s="48">
        <f t="shared" si="0"/>
        <v>4200</v>
      </c>
      <c r="G47" s="12"/>
      <c r="H47" s="12"/>
      <c r="I47" s="12"/>
      <c r="K47" s="73"/>
    </row>
    <row r="48" spans="1:11" ht="29.1" customHeight="1" x14ac:dyDescent="0.25">
      <c r="A48" s="41" t="s">
        <v>126</v>
      </c>
      <c r="B48" s="43" t="s">
        <v>127</v>
      </c>
      <c r="C48" s="40" t="s">
        <v>125</v>
      </c>
      <c r="D48" s="40">
        <v>10</v>
      </c>
      <c r="E48" s="47">
        <v>56</v>
      </c>
      <c r="F48" s="48">
        <f t="shared" si="0"/>
        <v>560</v>
      </c>
      <c r="G48" s="12"/>
      <c r="H48" s="12"/>
      <c r="I48" s="12"/>
      <c r="K48" s="73"/>
    </row>
    <row r="49" spans="1:11" ht="32.1" customHeight="1" x14ac:dyDescent="0.25">
      <c r="A49" s="41" t="s">
        <v>128</v>
      </c>
      <c r="B49" s="43" t="s">
        <v>129</v>
      </c>
      <c r="C49" s="40" t="s">
        <v>42</v>
      </c>
      <c r="D49" s="40">
        <v>10</v>
      </c>
      <c r="E49" s="47">
        <v>20</v>
      </c>
      <c r="F49" s="48">
        <f t="shared" si="0"/>
        <v>200</v>
      </c>
      <c r="G49" s="12"/>
      <c r="H49" s="12"/>
      <c r="I49" s="12"/>
      <c r="K49" s="73"/>
    </row>
    <row r="50" spans="1:11" ht="36.950000000000003" customHeight="1" x14ac:dyDescent="0.25">
      <c r="A50" s="41" t="s">
        <v>130</v>
      </c>
      <c r="B50" s="43" t="s">
        <v>131</v>
      </c>
      <c r="C50" s="40" t="s">
        <v>42</v>
      </c>
      <c r="D50" s="40">
        <v>4</v>
      </c>
      <c r="E50" s="47">
        <v>15</v>
      </c>
      <c r="F50" s="48">
        <f t="shared" si="0"/>
        <v>60</v>
      </c>
      <c r="G50" s="12"/>
      <c r="H50" s="12"/>
      <c r="I50" s="12"/>
      <c r="K50" s="73"/>
    </row>
    <row r="51" spans="1:11" ht="29.45" customHeight="1" x14ac:dyDescent="0.25">
      <c r="A51" s="41" t="s">
        <v>132</v>
      </c>
      <c r="B51" s="43" t="s">
        <v>133</v>
      </c>
      <c r="C51" s="40" t="s">
        <v>42</v>
      </c>
      <c r="D51" s="40">
        <v>2</v>
      </c>
      <c r="E51" s="47">
        <v>13</v>
      </c>
      <c r="F51" s="48">
        <f t="shared" si="0"/>
        <v>26</v>
      </c>
      <c r="G51" s="12"/>
      <c r="H51" s="12"/>
      <c r="I51" s="12"/>
      <c r="K51" s="73"/>
    </row>
    <row r="52" spans="1:11" ht="32.450000000000003" customHeight="1" x14ac:dyDescent="0.25">
      <c r="A52" s="41" t="s">
        <v>134</v>
      </c>
      <c r="B52" s="42" t="s">
        <v>135</v>
      </c>
      <c r="C52" s="40" t="s">
        <v>42</v>
      </c>
      <c r="D52" s="40">
        <v>2</v>
      </c>
      <c r="E52" s="47">
        <v>50</v>
      </c>
      <c r="F52" s="48">
        <f t="shared" si="0"/>
        <v>100</v>
      </c>
      <c r="G52" s="12"/>
      <c r="H52" s="12"/>
      <c r="I52" s="12"/>
      <c r="K52" s="73"/>
    </row>
    <row r="53" spans="1:11" ht="37.5" customHeight="1" x14ac:dyDescent="0.25">
      <c r="A53" s="41" t="s">
        <v>136</v>
      </c>
      <c r="B53" s="43" t="s">
        <v>137</v>
      </c>
      <c r="C53" s="40" t="s">
        <v>138</v>
      </c>
      <c r="D53" s="40">
        <v>4</v>
      </c>
      <c r="E53" s="47">
        <v>128</v>
      </c>
      <c r="F53" s="48">
        <f t="shared" si="0"/>
        <v>512</v>
      </c>
      <c r="G53" s="12"/>
      <c r="H53" s="12"/>
      <c r="I53" s="12"/>
      <c r="K53" s="73"/>
    </row>
    <row r="54" spans="1:11" ht="39.6" customHeight="1" x14ac:dyDescent="0.25">
      <c r="A54" s="44" t="s">
        <v>139</v>
      </c>
      <c r="B54" s="42" t="s">
        <v>140</v>
      </c>
      <c r="C54" s="40" t="s">
        <v>42</v>
      </c>
      <c r="D54" s="40">
        <v>2</v>
      </c>
      <c r="E54" s="47">
        <v>15</v>
      </c>
      <c r="F54" s="48">
        <f t="shared" si="0"/>
        <v>30</v>
      </c>
      <c r="G54" s="12"/>
      <c r="H54" s="12"/>
      <c r="I54" s="12"/>
      <c r="K54" s="73"/>
    </row>
    <row r="55" spans="1:11" ht="39.6" customHeight="1" x14ac:dyDescent="0.25">
      <c r="A55" s="41" t="s">
        <v>141</v>
      </c>
      <c r="B55" s="43" t="s">
        <v>142</v>
      </c>
      <c r="C55" s="40" t="s">
        <v>42</v>
      </c>
      <c r="D55" s="40">
        <v>40</v>
      </c>
      <c r="E55" s="47">
        <v>15</v>
      </c>
      <c r="F55" s="48">
        <f t="shared" si="0"/>
        <v>600</v>
      </c>
      <c r="G55" s="12"/>
      <c r="H55" s="12"/>
      <c r="I55" s="12"/>
      <c r="K55" s="73"/>
    </row>
    <row r="56" spans="1:11" ht="40.5" customHeight="1" x14ac:dyDescent="0.25">
      <c r="A56" s="44" t="s">
        <v>143</v>
      </c>
      <c r="B56" s="43" t="s">
        <v>144</v>
      </c>
      <c r="C56" s="45" t="s">
        <v>42</v>
      </c>
      <c r="D56" s="45">
        <v>2</v>
      </c>
      <c r="E56" s="48">
        <v>8</v>
      </c>
      <c r="F56" s="48">
        <f t="shared" si="0"/>
        <v>16</v>
      </c>
      <c r="G56" s="12"/>
      <c r="H56" s="12"/>
      <c r="I56" s="12"/>
      <c r="K56" s="73"/>
    </row>
    <row r="57" spans="1:11" ht="38.450000000000003" customHeight="1" x14ac:dyDescent="0.25">
      <c r="A57" s="41" t="s">
        <v>145</v>
      </c>
      <c r="B57" s="43" t="s">
        <v>146</v>
      </c>
      <c r="C57" s="40" t="s">
        <v>42</v>
      </c>
      <c r="D57" s="40">
        <v>2</v>
      </c>
      <c r="E57" s="47">
        <v>76</v>
      </c>
      <c r="F57" s="48">
        <f t="shared" si="0"/>
        <v>152</v>
      </c>
      <c r="G57" s="12"/>
      <c r="H57" s="12"/>
      <c r="I57" s="12"/>
      <c r="K57" s="73"/>
    </row>
    <row r="58" spans="1:11" ht="15.75" thickBot="1" x14ac:dyDescent="0.3">
      <c r="A58" s="37"/>
      <c r="C58" s="38"/>
      <c r="D58" s="37"/>
      <c r="F58" s="39"/>
      <c r="G58" s="52"/>
      <c r="H58" s="52"/>
      <c r="I58" s="52"/>
    </row>
    <row r="59" spans="1:11" x14ac:dyDescent="0.25">
      <c r="D59" s="90" t="s">
        <v>147</v>
      </c>
      <c r="E59" s="91"/>
      <c r="F59" s="53">
        <f>SUM(F9:F57)</f>
        <v>12082</v>
      </c>
      <c r="G59" s="56" t="s">
        <v>147</v>
      </c>
      <c r="H59" s="59">
        <v>0</v>
      </c>
      <c r="I59" s="52"/>
    </row>
    <row r="60" spans="1:11" x14ac:dyDescent="0.25">
      <c r="D60" s="88" t="s">
        <v>19</v>
      </c>
      <c r="E60" s="89"/>
      <c r="F60" s="54">
        <f>F59*21%</f>
        <v>2537.2199999999998</v>
      </c>
      <c r="G60" s="57" t="s">
        <v>19</v>
      </c>
      <c r="H60" s="60">
        <v>0</v>
      </c>
      <c r="I60" s="52"/>
    </row>
    <row r="61" spans="1:11" ht="15.75" thickBot="1" x14ac:dyDescent="0.3">
      <c r="D61" s="86" t="s">
        <v>7</v>
      </c>
      <c r="E61" s="87"/>
      <c r="F61" s="55">
        <f>F60+F59</f>
        <v>14619.22</v>
      </c>
      <c r="G61" s="58" t="s">
        <v>7</v>
      </c>
      <c r="H61" s="61">
        <v>0</v>
      </c>
      <c r="I61" s="52"/>
      <c r="K61" s="73"/>
    </row>
  </sheetData>
  <mergeCells count="3">
    <mergeCell ref="D61:E61"/>
    <mergeCell ref="D60:E60"/>
    <mergeCell ref="D59:E59"/>
  </mergeCells>
  <pageMargins left="0.7" right="0.7" top="0.75" bottom="0.75" header="0.3" footer="0.3"/>
  <pageSetup paperSize="9" scale="92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L19"/>
  <sheetViews>
    <sheetView topLeftCell="A6" workbookViewId="0">
      <selection activeCell="L25" sqref="L25"/>
    </sheetView>
  </sheetViews>
  <sheetFormatPr defaultColWidth="11.42578125" defaultRowHeight="15" x14ac:dyDescent="0.25"/>
  <cols>
    <col min="2" max="2" width="64.5703125" customWidth="1"/>
  </cols>
  <sheetData>
    <row r="6" spans="1:12" x14ac:dyDescent="0.25">
      <c r="A6" s="7" t="s">
        <v>39</v>
      </c>
      <c r="B6" s="5"/>
      <c r="C6" s="5"/>
      <c r="D6" s="5"/>
      <c r="E6" s="5"/>
      <c r="F6" s="5"/>
      <c r="G6" s="5"/>
      <c r="H6" s="5"/>
      <c r="I6" s="5"/>
      <c r="J6" s="5"/>
    </row>
    <row r="7" spans="1:12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2" ht="36" x14ac:dyDescent="0.25">
      <c r="A8" s="2" t="s">
        <v>0</v>
      </c>
      <c r="B8" s="2" t="s">
        <v>1</v>
      </c>
      <c r="C8" s="2" t="s">
        <v>2</v>
      </c>
      <c r="D8" s="2" t="s">
        <v>3</v>
      </c>
      <c r="E8" s="3" t="s">
        <v>4</v>
      </c>
      <c r="F8" s="8" t="s">
        <v>5</v>
      </c>
      <c r="G8" s="3" t="s">
        <v>6</v>
      </c>
      <c r="H8" s="4" t="s">
        <v>7</v>
      </c>
      <c r="I8" s="6" t="s">
        <v>8</v>
      </c>
      <c r="J8" s="6" t="s">
        <v>9</v>
      </c>
    </row>
    <row r="9" spans="1:12" x14ac:dyDescent="0.25">
      <c r="A9" s="9" t="s">
        <v>10</v>
      </c>
      <c r="B9" s="13" t="s">
        <v>11</v>
      </c>
      <c r="C9" s="14">
        <v>211352</v>
      </c>
      <c r="D9" s="10" t="s">
        <v>12</v>
      </c>
      <c r="E9" s="10" t="s">
        <v>13</v>
      </c>
      <c r="F9" s="10">
        <v>8</v>
      </c>
      <c r="G9" s="11">
        <v>400</v>
      </c>
      <c r="H9" s="15">
        <f>F9*G9</f>
        <v>3200</v>
      </c>
      <c r="I9" s="12"/>
      <c r="J9" s="12"/>
      <c r="L9" s="73"/>
    </row>
    <row r="10" spans="1:12" x14ac:dyDescent="0.25">
      <c r="A10" s="9" t="s">
        <v>14</v>
      </c>
      <c r="B10" s="13" t="s">
        <v>15</v>
      </c>
      <c r="C10" s="14">
        <v>19131</v>
      </c>
      <c r="D10" s="10" t="s">
        <v>16</v>
      </c>
      <c r="E10" s="10" t="s">
        <v>17</v>
      </c>
      <c r="F10" s="10">
        <v>8</v>
      </c>
      <c r="G10" s="11">
        <v>180</v>
      </c>
      <c r="H10" s="15">
        <f t="shared" ref="H10:H15" si="0">F10*G10</f>
        <v>1440</v>
      </c>
      <c r="I10" s="12"/>
      <c r="J10" s="12"/>
      <c r="L10" s="73"/>
    </row>
    <row r="11" spans="1:12" x14ac:dyDescent="0.25">
      <c r="A11" s="21" t="s">
        <v>20</v>
      </c>
      <c r="B11" s="21" t="s">
        <v>21</v>
      </c>
      <c r="C11" s="22" t="s">
        <v>22</v>
      </c>
      <c r="D11" s="1" t="s">
        <v>23</v>
      </c>
      <c r="E11" s="10" t="s">
        <v>17</v>
      </c>
      <c r="F11" s="35">
        <v>6</v>
      </c>
      <c r="G11" s="23">
        <v>130</v>
      </c>
      <c r="H11" s="15">
        <f t="shared" si="0"/>
        <v>780</v>
      </c>
      <c r="I11" s="24"/>
      <c r="J11" s="36"/>
      <c r="L11" s="73"/>
    </row>
    <row r="12" spans="1:12" x14ac:dyDescent="0.25">
      <c r="A12" s="21" t="s">
        <v>24</v>
      </c>
      <c r="B12" s="21" t="s">
        <v>25</v>
      </c>
      <c r="C12" s="22" t="s">
        <v>26</v>
      </c>
      <c r="D12" s="1" t="s">
        <v>27</v>
      </c>
      <c r="E12" s="10" t="s">
        <v>17</v>
      </c>
      <c r="F12" s="35">
        <v>2</v>
      </c>
      <c r="G12" s="23">
        <v>120</v>
      </c>
      <c r="H12" s="15">
        <f t="shared" si="0"/>
        <v>240</v>
      </c>
      <c r="I12" s="24"/>
      <c r="J12" s="36"/>
      <c r="L12" s="73"/>
    </row>
    <row r="13" spans="1:12" x14ac:dyDescent="0.25">
      <c r="A13" s="21" t="s">
        <v>28</v>
      </c>
      <c r="B13" s="21" t="s">
        <v>29</v>
      </c>
      <c r="C13" s="22" t="s">
        <v>30</v>
      </c>
      <c r="D13" s="1" t="s">
        <v>23</v>
      </c>
      <c r="E13" s="10" t="s">
        <v>17</v>
      </c>
      <c r="F13" s="35">
        <v>4</v>
      </c>
      <c r="G13" s="23">
        <v>130</v>
      </c>
      <c r="H13" s="15">
        <f t="shared" si="0"/>
        <v>520</v>
      </c>
      <c r="I13" s="24"/>
      <c r="J13" s="36"/>
      <c r="L13" s="73"/>
    </row>
    <row r="14" spans="1:12" x14ac:dyDescent="0.25">
      <c r="A14" s="21" t="s">
        <v>31</v>
      </c>
      <c r="B14" s="21" t="s">
        <v>32</v>
      </c>
      <c r="C14" s="22" t="s">
        <v>33</v>
      </c>
      <c r="D14" s="1" t="s">
        <v>34</v>
      </c>
      <c r="E14" s="10" t="s">
        <v>17</v>
      </c>
      <c r="F14" s="35">
        <v>8</v>
      </c>
      <c r="G14" s="23">
        <v>500</v>
      </c>
      <c r="H14" s="15">
        <f t="shared" si="0"/>
        <v>4000</v>
      </c>
      <c r="I14" s="24"/>
      <c r="J14" s="36"/>
      <c r="L14" s="73"/>
    </row>
    <row r="15" spans="1:12" x14ac:dyDescent="0.25">
      <c r="A15" s="21" t="s">
        <v>35</v>
      </c>
      <c r="B15" s="21" t="s">
        <v>36</v>
      </c>
      <c r="C15" s="22" t="s">
        <v>37</v>
      </c>
      <c r="D15" s="1" t="s">
        <v>38</v>
      </c>
      <c r="E15" s="10" t="s">
        <v>17</v>
      </c>
      <c r="F15" s="35">
        <v>2</v>
      </c>
      <c r="G15" s="23">
        <v>55</v>
      </c>
      <c r="H15" s="15">
        <f t="shared" si="0"/>
        <v>110</v>
      </c>
      <c r="I15" s="24"/>
      <c r="J15" s="36"/>
      <c r="L15" s="73"/>
    </row>
    <row r="16" spans="1:12" ht="15.75" thickBot="1" x14ac:dyDescent="0.3">
      <c r="A16" s="5"/>
      <c r="B16" s="5"/>
      <c r="C16" s="5"/>
      <c r="D16" s="5"/>
      <c r="E16" s="5"/>
      <c r="F16" s="5"/>
      <c r="G16" s="5"/>
      <c r="H16" s="25"/>
      <c r="I16" s="25"/>
    </row>
    <row r="17" spans="1:12" x14ac:dyDescent="0.25">
      <c r="A17" s="5"/>
      <c r="B17" s="5"/>
      <c r="C17" s="5"/>
      <c r="D17" s="5"/>
      <c r="F17" s="26" t="s">
        <v>18</v>
      </c>
      <c r="G17" s="16"/>
      <c r="H17" s="18">
        <f>SUM(H9:H16)</f>
        <v>10290</v>
      </c>
      <c r="I17" s="29" t="s">
        <v>18</v>
      </c>
      <c r="J17" s="32">
        <v>0</v>
      </c>
      <c r="L17" s="73"/>
    </row>
    <row r="18" spans="1:12" x14ac:dyDescent="0.25">
      <c r="A18" s="5"/>
      <c r="B18" s="5"/>
      <c r="C18" s="5"/>
      <c r="D18" s="5"/>
      <c r="F18" s="27" t="s">
        <v>19</v>
      </c>
      <c r="G18" s="7"/>
      <c r="H18" s="19">
        <f>H17*21%</f>
        <v>2160.9</v>
      </c>
      <c r="I18" s="30" t="s">
        <v>19</v>
      </c>
      <c r="J18" s="33">
        <v>0</v>
      </c>
      <c r="L18" s="73"/>
    </row>
    <row r="19" spans="1:12" ht="15.75" thickBot="1" x14ac:dyDescent="0.3">
      <c r="A19" s="5"/>
      <c r="B19" s="5"/>
      <c r="C19" s="5"/>
      <c r="D19" s="5"/>
      <c r="F19" s="28" t="s">
        <v>7</v>
      </c>
      <c r="G19" s="17"/>
      <c r="H19" s="20">
        <f>SUM(H17:H18)</f>
        <v>12450.9</v>
      </c>
      <c r="I19" s="31" t="s">
        <v>7</v>
      </c>
      <c r="J19" s="34">
        <v>0</v>
      </c>
    </row>
  </sheetData>
  <pageMargins left="0.7" right="0.7" top="0.75" bottom="0.75" header="0.3" footer="0.3"/>
  <pageSetup paperSize="9" scale="80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L26"/>
  <sheetViews>
    <sheetView workbookViewId="0">
      <selection activeCell="L22" sqref="L22"/>
    </sheetView>
  </sheetViews>
  <sheetFormatPr defaultColWidth="8.7109375" defaultRowHeight="15" x14ac:dyDescent="0.25"/>
  <cols>
    <col min="1" max="1" width="15.140625" customWidth="1"/>
    <col min="2" max="2" width="69.85546875" style="63" customWidth="1"/>
    <col min="3" max="3" width="17" style="64" customWidth="1"/>
    <col min="4" max="4" width="13.85546875" style="64" customWidth="1"/>
    <col min="5" max="5" width="11.5703125" style="65" customWidth="1"/>
    <col min="6" max="6" width="16" style="66" customWidth="1"/>
    <col min="7" max="7" width="9" customWidth="1"/>
    <col min="8" max="8" width="10.42578125" customWidth="1"/>
    <col min="9" max="9" width="10.7109375" customWidth="1"/>
    <col min="10" max="10" width="9.5703125" customWidth="1"/>
    <col min="12" max="12" width="11.140625" customWidth="1"/>
  </cols>
  <sheetData>
    <row r="3" spans="1:12" x14ac:dyDescent="0.25">
      <c r="A3" s="62"/>
    </row>
    <row r="5" spans="1:12" ht="9" customHeight="1" x14ac:dyDescent="0.25"/>
    <row r="7" spans="1:12" x14ac:dyDescent="0.25">
      <c r="A7" s="67" t="s">
        <v>187</v>
      </c>
    </row>
    <row r="9" spans="1:12" ht="37.5" customHeight="1" x14ac:dyDescent="0.25">
      <c r="A9" s="2" t="s">
        <v>159</v>
      </c>
      <c r="B9" s="2" t="s">
        <v>1</v>
      </c>
      <c r="C9" s="2" t="s">
        <v>160</v>
      </c>
      <c r="D9" s="2" t="s">
        <v>161</v>
      </c>
      <c r="E9" s="3" t="s">
        <v>4</v>
      </c>
      <c r="F9" s="3" t="s">
        <v>6</v>
      </c>
      <c r="G9" s="3" t="s">
        <v>188</v>
      </c>
      <c r="H9" s="2" t="s">
        <v>7</v>
      </c>
      <c r="I9" s="6" t="s">
        <v>8</v>
      </c>
      <c r="J9" s="3" t="s">
        <v>9</v>
      </c>
    </row>
    <row r="10" spans="1:12" ht="24" x14ac:dyDescent="0.25">
      <c r="A10" s="75" t="s">
        <v>149</v>
      </c>
      <c r="B10" s="69" t="s">
        <v>162</v>
      </c>
      <c r="C10" s="68" t="s">
        <v>163</v>
      </c>
      <c r="D10" s="68" t="s">
        <v>164</v>
      </c>
      <c r="E10" s="68" t="s">
        <v>165</v>
      </c>
      <c r="F10" s="70">
        <v>495</v>
      </c>
      <c r="G10" s="68">
        <v>2</v>
      </c>
      <c r="H10" s="71">
        <f>G10*F10</f>
        <v>990</v>
      </c>
      <c r="I10" s="72"/>
      <c r="J10" s="24"/>
      <c r="L10" s="73"/>
    </row>
    <row r="11" spans="1:12" ht="26.45" customHeight="1" x14ac:dyDescent="0.25">
      <c r="A11" s="75" t="s">
        <v>150</v>
      </c>
      <c r="B11" s="74" t="s">
        <v>166</v>
      </c>
      <c r="C11" s="68" t="s">
        <v>167</v>
      </c>
      <c r="D11" s="68" t="s">
        <v>164</v>
      </c>
      <c r="E11" s="68" t="s">
        <v>165</v>
      </c>
      <c r="F11" s="70">
        <v>495</v>
      </c>
      <c r="G11" s="68">
        <v>4</v>
      </c>
      <c r="H11" s="71">
        <f t="shared" ref="H11:H19" si="0">G11*F11</f>
        <v>1980</v>
      </c>
      <c r="I11" s="72"/>
      <c r="J11" s="24"/>
      <c r="L11" s="73"/>
    </row>
    <row r="12" spans="1:12" ht="26.45" customHeight="1" x14ac:dyDescent="0.25">
      <c r="A12" s="75" t="s">
        <v>151</v>
      </c>
      <c r="B12" s="74" t="s">
        <v>168</v>
      </c>
      <c r="C12" s="68" t="s">
        <v>169</v>
      </c>
      <c r="D12" s="68" t="s">
        <v>125</v>
      </c>
      <c r="E12" s="68" t="s">
        <v>170</v>
      </c>
      <c r="F12" s="70">
        <v>32</v>
      </c>
      <c r="G12" s="68">
        <v>2</v>
      </c>
      <c r="H12" s="71">
        <f t="shared" si="0"/>
        <v>64</v>
      </c>
      <c r="I12" s="72"/>
      <c r="J12" s="24"/>
      <c r="L12" s="73"/>
    </row>
    <row r="13" spans="1:12" ht="26.45" customHeight="1" x14ac:dyDescent="0.25">
      <c r="A13" s="75" t="s">
        <v>158</v>
      </c>
      <c r="B13" s="74" t="s">
        <v>183</v>
      </c>
      <c r="C13" s="68" t="s">
        <v>184</v>
      </c>
      <c r="D13" s="68" t="s">
        <v>173</v>
      </c>
      <c r="E13" s="68" t="s">
        <v>17</v>
      </c>
      <c r="F13" s="70">
        <v>132</v>
      </c>
      <c r="G13" s="68">
        <v>2</v>
      </c>
      <c r="H13" s="71">
        <f t="shared" si="0"/>
        <v>264</v>
      </c>
      <c r="I13" s="72"/>
      <c r="J13" s="24"/>
      <c r="L13" s="73"/>
    </row>
    <row r="14" spans="1:12" ht="20.100000000000001" customHeight="1" x14ac:dyDescent="0.25">
      <c r="A14" s="75" t="s">
        <v>152</v>
      </c>
      <c r="B14" s="74" t="s">
        <v>171</v>
      </c>
      <c r="C14" s="68" t="s">
        <v>172</v>
      </c>
      <c r="D14" s="68" t="s">
        <v>173</v>
      </c>
      <c r="E14" s="68" t="s">
        <v>165</v>
      </c>
      <c r="F14" s="70">
        <v>117</v>
      </c>
      <c r="G14" s="68">
        <v>80</v>
      </c>
      <c r="H14" s="71">
        <f t="shared" si="0"/>
        <v>9360</v>
      </c>
      <c r="I14" s="72"/>
      <c r="J14" s="24"/>
      <c r="L14" s="73"/>
    </row>
    <row r="15" spans="1:12" ht="24.75" x14ac:dyDescent="0.25">
      <c r="A15" s="75" t="s">
        <v>154</v>
      </c>
      <c r="B15" s="76" t="s">
        <v>174</v>
      </c>
      <c r="C15" s="77" t="s">
        <v>175</v>
      </c>
      <c r="D15" s="75" t="s">
        <v>164</v>
      </c>
      <c r="E15" s="68" t="s">
        <v>170</v>
      </c>
      <c r="F15" s="70">
        <v>35</v>
      </c>
      <c r="G15" s="68">
        <v>200</v>
      </c>
      <c r="H15" s="71">
        <f t="shared" si="0"/>
        <v>7000</v>
      </c>
      <c r="I15" s="72"/>
      <c r="J15" s="24"/>
      <c r="L15" s="73"/>
    </row>
    <row r="16" spans="1:12" ht="24.75" x14ac:dyDescent="0.25">
      <c r="A16" s="75" t="s">
        <v>155</v>
      </c>
      <c r="B16" s="76" t="s">
        <v>176</v>
      </c>
      <c r="C16" s="77" t="s">
        <v>177</v>
      </c>
      <c r="D16" s="77" t="s">
        <v>125</v>
      </c>
      <c r="E16" s="68" t="s">
        <v>170</v>
      </c>
      <c r="F16" s="70">
        <v>35</v>
      </c>
      <c r="G16" s="68">
        <v>60</v>
      </c>
      <c r="H16" s="71">
        <f t="shared" si="0"/>
        <v>2100</v>
      </c>
      <c r="I16" s="72"/>
      <c r="J16" s="24"/>
      <c r="L16" s="73"/>
    </row>
    <row r="17" spans="1:12" ht="24.75" x14ac:dyDescent="0.25">
      <c r="A17" s="75" t="s">
        <v>156</v>
      </c>
      <c r="B17" s="78" t="s">
        <v>178</v>
      </c>
      <c r="C17" s="79" t="s">
        <v>179</v>
      </c>
      <c r="D17" s="75" t="s">
        <v>164</v>
      </c>
      <c r="E17" s="68" t="s">
        <v>170</v>
      </c>
      <c r="F17" s="70">
        <v>53</v>
      </c>
      <c r="G17" s="68">
        <v>2</v>
      </c>
      <c r="H17" s="71">
        <f t="shared" si="0"/>
        <v>106</v>
      </c>
      <c r="I17" s="72"/>
      <c r="J17" s="24"/>
      <c r="L17" s="73"/>
    </row>
    <row r="18" spans="1:12" x14ac:dyDescent="0.25">
      <c r="A18" s="75" t="s">
        <v>153</v>
      </c>
      <c r="B18" s="78" t="s">
        <v>185</v>
      </c>
      <c r="C18" s="79" t="s">
        <v>186</v>
      </c>
      <c r="D18" s="75" t="s">
        <v>125</v>
      </c>
      <c r="E18" s="68" t="s">
        <v>170</v>
      </c>
      <c r="F18" s="70">
        <v>38</v>
      </c>
      <c r="G18" s="68">
        <v>2</v>
      </c>
      <c r="H18" s="71">
        <f t="shared" si="0"/>
        <v>76</v>
      </c>
      <c r="I18" s="72"/>
      <c r="J18" s="24"/>
      <c r="L18" s="73"/>
    </row>
    <row r="19" spans="1:12" x14ac:dyDescent="0.25">
      <c r="A19" s="75" t="s">
        <v>157</v>
      </c>
      <c r="B19" s="78" t="s">
        <v>180</v>
      </c>
      <c r="C19" s="79" t="s">
        <v>181</v>
      </c>
      <c r="D19" s="77" t="s">
        <v>182</v>
      </c>
      <c r="E19" s="68" t="s">
        <v>170</v>
      </c>
      <c r="F19" s="70">
        <v>44</v>
      </c>
      <c r="G19" s="68">
        <v>4</v>
      </c>
      <c r="H19" s="71">
        <f t="shared" si="0"/>
        <v>176</v>
      </c>
      <c r="I19" s="72"/>
      <c r="J19" s="24"/>
      <c r="L19" s="73"/>
    </row>
    <row r="20" spans="1:12" ht="15.75" thickBot="1" x14ac:dyDescent="0.3">
      <c r="A20" s="80"/>
      <c r="B20" s="81"/>
      <c r="C20" s="82"/>
      <c r="D20" s="83"/>
      <c r="E20" s="82"/>
      <c r="F20" s="80"/>
      <c r="G20" s="5"/>
      <c r="H20" s="5"/>
      <c r="I20" s="25"/>
      <c r="J20" s="25"/>
    </row>
    <row r="21" spans="1:12" x14ac:dyDescent="0.25">
      <c r="A21" s="5"/>
      <c r="B21" s="81"/>
      <c r="C21" s="83"/>
      <c r="D21" s="83"/>
      <c r="E21" s="82"/>
      <c r="F21" s="26" t="s">
        <v>147</v>
      </c>
      <c r="G21" s="84"/>
      <c r="H21" s="18">
        <f>SUM(H10:H20)</f>
        <v>22116</v>
      </c>
      <c r="I21" s="29" t="s">
        <v>147</v>
      </c>
      <c r="J21" s="32">
        <f>SUM(J10:J19)</f>
        <v>0</v>
      </c>
      <c r="L21" s="73"/>
    </row>
    <row r="22" spans="1:12" x14ac:dyDescent="0.25">
      <c r="A22" s="5"/>
      <c r="B22" s="81"/>
      <c r="C22" s="83"/>
      <c r="D22" s="83"/>
      <c r="E22" s="82"/>
      <c r="F22" s="27" t="s">
        <v>19</v>
      </c>
      <c r="G22" s="5"/>
      <c r="H22" s="19">
        <f>H21*21%</f>
        <v>4644.3599999999997</v>
      </c>
      <c r="I22" s="30" t="s">
        <v>19</v>
      </c>
      <c r="J22" s="33">
        <f>J21*21%</f>
        <v>0</v>
      </c>
      <c r="L22" s="73"/>
    </row>
    <row r="23" spans="1:12" ht="15.75" thickBot="1" x14ac:dyDescent="0.3">
      <c r="A23" s="5"/>
      <c r="B23" s="81"/>
      <c r="C23" s="83"/>
      <c r="D23" s="83"/>
      <c r="E23" s="82"/>
      <c r="F23" s="28" t="s">
        <v>7</v>
      </c>
      <c r="G23" s="85"/>
      <c r="H23" s="20">
        <f>SUM(H21:H22)</f>
        <v>26760.36</v>
      </c>
      <c r="I23" s="31" t="s">
        <v>7</v>
      </c>
      <c r="J23" s="34">
        <f>SUM(J21:J22)</f>
        <v>0</v>
      </c>
      <c r="L23" s="73"/>
    </row>
    <row r="24" spans="1:12" x14ac:dyDescent="0.25">
      <c r="A24" s="5"/>
      <c r="B24" s="81"/>
      <c r="C24" s="83"/>
      <c r="D24" s="83"/>
      <c r="E24" s="82"/>
      <c r="F24" s="80"/>
      <c r="G24" s="5"/>
      <c r="H24" s="5"/>
      <c r="I24" s="5"/>
      <c r="J24" s="5"/>
    </row>
    <row r="25" spans="1:12" x14ac:dyDescent="0.25">
      <c r="A25" s="5"/>
      <c r="B25" s="81"/>
      <c r="C25" s="83"/>
      <c r="D25" s="83"/>
      <c r="E25" s="82"/>
      <c r="F25" s="80"/>
      <c r="G25" s="5"/>
      <c r="H25" s="5"/>
      <c r="I25" s="5"/>
      <c r="J25" s="5"/>
    </row>
    <row r="26" spans="1:12" x14ac:dyDescent="0.25">
      <c r="A26" s="5"/>
      <c r="B26" s="81"/>
      <c r="C26" s="83"/>
      <c r="D26" s="83"/>
      <c r="E26" s="82"/>
      <c r="F26" s="80"/>
      <c r="G26" s="5"/>
      <c r="H26" s="5"/>
      <c r="I26" s="5"/>
      <c r="J26" s="5"/>
    </row>
  </sheetData>
  <conditionalFormatting sqref="I10:I19">
    <cfRule type="cellIs" dxfId="0" priority="1" operator="greaterThan">
      <formula>G10</formula>
    </cfRule>
  </conditionalFormatting>
  <pageMargins left="0.7" right="0.7" top="0.75" bottom="0.75" header="0.3" footer="0.3"/>
  <pageSetup paperSize="9" scale="71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Lot 1</vt:lpstr>
      <vt:lpstr>Lot 2</vt:lpstr>
      <vt:lpstr>lot 3</vt:lpstr>
    </vt:vector>
  </TitlesOfParts>
  <Company>ASPB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López Ceca</dc:creator>
  <cp:lastModifiedBy>Marta Acero Borrego</cp:lastModifiedBy>
  <cp:lastPrinted>2025-10-06T06:42:29Z</cp:lastPrinted>
  <dcterms:created xsi:type="dcterms:W3CDTF">2025-09-25T11:59:05Z</dcterms:created>
  <dcterms:modified xsi:type="dcterms:W3CDTF">2025-10-14T16:35:03Z</dcterms:modified>
</cp:coreProperties>
</file>