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5\1. PROCEDIMENTS OBERTS\EN PREPARACIÓ\&amp; BEGUDES TORÀ\"/>
    </mc:Choice>
  </mc:AlternateContent>
  <xr:revisionPtr revIDLastSave="0" documentId="13_ncr:1_{F1A8A310-CEA1-4755-8A06-2D195492E256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ANNEX 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30" i="1"/>
  <c r="K21" i="1"/>
  <c r="K22" i="1"/>
  <c r="K23" i="1"/>
  <c r="K24" i="1"/>
  <c r="K25" i="1"/>
  <c r="K26" i="1"/>
  <c r="K27" i="1"/>
  <c r="K28" i="1"/>
  <c r="K20" i="1"/>
  <c r="K84" i="1" l="1"/>
  <c r="K29" i="1"/>
  <c r="M65" i="1"/>
  <c r="N65" i="1" s="1"/>
  <c r="M77" i="1"/>
  <c r="N77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H62" i="1"/>
  <c r="I62" i="1" s="1"/>
  <c r="H74" i="1"/>
  <c r="I74" i="1" s="1"/>
  <c r="F59" i="1"/>
  <c r="H59" i="1" s="1"/>
  <c r="I59" i="1" s="1"/>
  <c r="F60" i="1"/>
  <c r="H60" i="1" s="1"/>
  <c r="I60" i="1" s="1"/>
  <c r="F61" i="1"/>
  <c r="H61" i="1" s="1"/>
  <c r="I61" i="1" s="1"/>
  <c r="F62" i="1"/>
  <c r="F63" i="1"/>
  <c r="H63" i="1" s="1"/>
  <c r="I63" i="1" s="1"/>
  <c r="F64" i="1"/>
  <c r="H64" i="1" s="1"/>
  <c r="I64" i="1" s="1"/>
  <c r="F65" i="1"/>
  <c r="H65" i="1" s="1"/>
  <c r="I65" i="1" s="1"/>
  <c r="F66" i="1"/>
  <c r="H66" i="1" s="1"/>
  <c r="I66" i="1" s="1"/>
  <c r="F67" i="1"/>
  <c r="H67" i="1" s="1"/>
  <c r="I67" i="1" s="1"/>
  <c r="F68" i="1"/>
  <c r="H68" i="1" s="1"/>
  <c r="I68" i="1" s="1"/>
  <c r="F69" i="1"/>
  <c r="H69" i="1" s="1"/>
  <c r="I69" i="1" s="1"/>
  <c r="F70" i="1"/>
  <c r="H70" i="1" s="1"/>
  <c r="I70" i="1" s="1"/>
  <c r="F71" i="1"/>
  <c r="H71" i="1" s="1"/>
  <c r="I71" i="1" s="1"/>
  <c r="F72" i="1"/>
  <c r="H72" i="1" s="1"/>
  <c r="I72" i="1" s="1"/>
  <c r="F73" i="1"/>
  <c r="H73" i="1" s="1"/>
  <c r="I73" i="1" s="1"/>
  <c r="F74" i="1"/>
  <c r="F75" i="1"/>
  <c r="H75" i="1" s="1"/>
  <c r="I75" i="1" s="1"/>
  <c r="F76" i="1"/>
  <c r="H76" i="1" s="1"/>
  <c r="I76" i="1" s="1"/>
  <c r="F77" i="1"/>
  <c r="H77" i="1" s="1"/>
  <c r="I77" i="1" s="1"/>
  <c r="F78" i="1"/>
  <c r="H78" i="1" s="1"/>
  <c r="I78" i="1" s="1"/>
  <c r="F79" i="1"/>
  <c r="H79" i="1" s="1"/>
  <c r="I79" i="1" s="1"/>
  <c r="F80" i="1"/>
  <c r="H80" i="1" s="1"/>
  <c r="I80" i="1" s="1"/>
  <c r="F81" i="1"/>
  <c r="H81" i="1" s="1"/>
  <c r="I81" i="1" s="1"/>
  <c r="F82" i="1"/>
  <c r="H82" i="1" s="1"/>
  <c r="I82" i="1" s="1"/>
  <c r="F83" i="1"/>
  <c r="H83" i="1" s="1"/>
  <c r="I83" i="1" s="1"/>
  <c r="F27" i="1"/>
  <c r="H27" i="1" s="1"/>
  <c r="I27" i="1" s="1"/>
  <c r="F28" i="1"/>
  <c r="H28" i="1" s="1"/>
  <c r="I28" i="1" s="1"/>
  <c r="F30" i="1"/>
  <c r="M27" i="1"/>
  <c r="N27" i="1" s="1"/>
  <c r="M28" i="1"/>
  <c r="N28" i="1" s="1"/>
  <c r="F57" i="1"/>
  <c r="F53" i="1"/>
  <c r="F49" i="1"/>
  <c r="F48" i="1"/>
  <c r="F45" i="1"/>
  <c r="F41" i="1"/>
  <c r="F37" i="1"/>
  <c r="F36" i="1"/>
  <c r="F33" i="1"/>
  <c r="F24" i="1"/>
  <c r="F23" i="1"/>
  <c r="F20" i="1"/>
  <c r="F84" i="1" s="1"/>
  <c r="F85" i="1" s="1"/>
  <c r="A84" i="1"/>
  <c r="J17" i="1"/>
  <c r="A17" i="1"/>
  <c r="J5" i="1"/>
  <c r="M21" i="1"/>
  <c r="N21" i="1" s="1"/>
  <c r="F21" i="1"/>
  <c r="H21" i="1" s="1"/>
  <c r="I21" i="1" s="1"/>
  <c r="F31" i="1"/>
  <c r="F32" i="1"/>
  <c r="F34" i="1"/>
  <c r="F35" i="1"/>
  <c r="F38" i="1"/>
  <c r="F39" i="1"/>
  <c r="F40" i="1"/>
  <c r="F42" i="1"/>
  <c r="F43" i="1"/>
  <c r="F44" i="1"/>
  <c r="H44" i="1" s="1"/>
  <c r="I44" i="1" s="1"/>
  <c r="F46" i="1"/>
  <c r="F47" i="1"/>
  <c r="F50" i="1"/>
  <c r="F51" i="1"/>
  <c r="F52" i="1"/>
  <c r="F54" i="1"/>
  <c r="F55" i="1"/>
  <c r="F56" i="1"/>
  <c r="F58" i="1"/>
  <c r="F22" i="1"/>
  <c r="F25" i="1"/>
  <c r="F26" i="1"/>
  <c r="M44" i="1"/>
  <c r="N44" i="1" s="1"/>
  <c r="M45" i="1"/>
  <c r="N45" i="1" s="1"/>
  <c r="K85" i="1" l="1"/>
  <c r="J7" i="1" s="1"/>
  <c r="M22" i="1"/>
  <c r="N22" i="1" s="1"/>
  <c r="M23" i="1"/>
  <c r="N23" i="1" s="1"/>
  <c r="M24" i="1"/>
  <c r="N24" i="1" s="1"/>
  <c r="M25" i="1"/>
  <c r="N25" i="1" s="1"/>
  <c r="M26" i="1"/>
  <c r="N26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M56" i="1"/>
  <c r="N56" i="1" s="1"/>
  <c r="M57" i="1"/>
  <c r="N57" i="1" s="1"/>
  <c r="M58" i="1"/>
  <c r="N58" i="1" s="1"/>
  <c r="N55" i="1" l="1"/>
  <c r="M30" i="1"/>
  <c r="N30" i="1" s="1"/>
  <c r="M20" i="1"/>
  <c r="M29" i="1" s="1"/>
  <c r="M84" i="1" l="1"/>
  <c r="M85" i="1" s="1"/>
  <c r="K7" i="1" s="1"/>
  <c r="N84" i="1"/>
  <c r="N20" i="1"/>
  <c r="N29" i="1" s="1"/>
  <c r="N85" i="1" s="1"/>
  <c r="L7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H26" i="1"/>
  <c r="I26" i="1" s="1"/>
  <c r="H25" i="1"/>
  <c r="I25" i="1" s="1"/>
  <c r="H24" i="1"/>
  <c r="I24" i="1" s="1"/>
  <c r="H23" i="1"/>
  <c r="I23" i="1" s="1"/>
  <c r="H22" i="1"/>
  <c r="I22" i="1" s="1"/>
  <c r="I30" i="1" l="1"/>
  <c r="H45" i="1"/>
  <c r="H20" i="1"/>
  <c r="H84" i="1" l="1"/>
  <c r="H85" i="1" s="1"/>
  <c r="I45" i="1"/>
  <c r="I20" i="1"/>
  <c r="I84" i="1" l="1"/>
  <c r="B6" i="1"/>
  <c r="C6" i="1"/>
  <c r="I85" i="1" l="1"/>
  <c r="D6" i="1" s="1"/>
</calcChain>
</file>

<file path=xl/sharedStrings.xml><?xml version="1.0" encoding="utf-8"?>
<sst xmlns="http://schemas.openxmlformats.org/spreadsheetml/2006/main" count="157" uniqueCount="87">
  <si>
    <t>Preu</t>
  </si>
  <si>
    <t>IVA</t>
  </si>
  <si>
    <t>Import total</t>
  </si>
  <si>
    <t xml:space="preserve">Preu </t>
  </si>
  <si>
    <t>OFERTA ECONÒMICA PRESENTADA PEL LICITADOR</t>
  </si>
  <si>
    <t>Nº</t>
  </si>
  <si>
    <t>DESCRIPCIÓ</t>
  </si>
  <si>
    <t>QUANTITAT</t>
  </si>
  <si>
    <t>PREU</t>
  </si>
  <si>
    <t>TOTAL</t>
  </si>
  <si>
    <t>IVA €</t>
  </si>
  <si>
    <t>TOTAL + IVA</t>
  </si>
  <si>
    <t>Preu Ofert licitador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</si>
  <si>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</si>
  <si>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</si>
  <si>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</si>
  <si>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TOTAL PREU</t>
  </si>
  <si>
    <t>BEGUDES</t>
  </si>
  <si>
    <t>LLET SEMI DESNATADA SENSE LACTOSA BRICK</t>
  </si>
  <si>
    <t>Annex 2: Categoria 2 Begudes,  Sub. Categoria 9</t>
  </si>
  <si>
    <t>Residència Torà</t>
  </si>
  <si>
    <t>UNITAT BASE DE COMPRA</t>
  </si>
  <si>
    <t>L</t>
  </si>
  <si>
    <t>AIGUA MINERAL  (Envàs fins 5000ml)</t>
  </si>
  <si>
    <t>SUC DE POMA ESPREMUT O A PARTIR DE CONCENTRAT S/SUCRE</t>
  </si>
  <si>
    <t>ORXATA DE XUFA</t>
  </si>
  <si>
    <t>SUC DE PRÉSSECESPREMUT O A PARTIR DE CONCENTRAT S/SUCRE</t>
  </si>
  <si>
    <t>SUC DE TARONJA ESPREMUT O A PARTIR DE CONCENTRAT S/SUCRE</t>
  </si>
  <si>
    <t>SUC DE PINYA ESPREMUT O A PARTIR DE CONCENTRAT S/SUCRE</t>
  </si>
  <si>
    <t>LLET SEMIDESNATADA (Envàs fins 1500ml)</t>
  </si>
  <si>
    <t>SUC FRUITES TROPICALS ESPREMUT O A PARTIR DE CONCENTRAT S/SUCRE</t>
  </si>
  <si>
    <t>COLA ZERO AMPOLLA  (Envàs fins 2000ml)</t>
  </si>
  <si>
    <t>LLET SENCERA SENSE LACTOSA  BRICK</t>
  </si>
  <si>
    <t>AIGUA MINERAL AMB GAS</t>
  </si>
  <si>
    <t>BEGUDA AMETLLA S/SUCRE</t>
  </si>
  <si>
    <t>SUC DE PINYA I RAÏM ESPREMUT O A PARTIR DE CONCENTRAT S/SUCRE</t>
  </si>
  <si>
    <t>VI BLANC BRICK</t>
  </si>
  <si>
    <t>COLA AMPOLLA  (Envàs fins 2000ml)</t>
  </si>
  <si>
    <t xml:space="preserve">CAVA BRUT NATURE D.O </t>
  </si>
  <si>
    <t>SUC TARONJA S/SUCRE  (Envàs fins 330ml)</t>
  </si>
  <si>
    <t>LLIMONADA (Envàs fins 2000ml)</t>
  </si>
  <si>
    <t>BRANDY</t>
  </si>
  <si>
    <t>VI NEGRE DE TAULA D.O CATALUNYA (11º)</t>
  </si>
  <si>
    <t>AIGUA MINERAL (Envàs fins 1500ml)</t>
  </si>
  <si>
    <t>AIGUA MINERAL AMB GUST LLIMONA</t>
  </si>
  <si>
    <t>AIGUA MINERAL  (Envàs fins 8000ml)</t>
  </si>
  <si>
    <t>BEGUDA D’ARROS</t>
  </si>
  <si>
    <t>BEGUDA CIVADA</t>
  </si>
  <si>
    <t>BEGUDA DE SOJA</t>
  </si>
  <si>
    <t>BATUT DE CACAU</t>
  </si>
  <si>
    <t>CREMA D'AMETLLES</t>
  </si>
  <si>
    <t>BEGUDA ISOTÒNICA  (Envàs fins 1500ml)</t>
  </si>
  <si>
    <t>BITTER (Envàs fins 330ml)</t>
  </si>
  <si>
    <t>CAVA SENSE ALCOHOL</t>
  </si>
  <si>
    <t>CERVESA S/ALCOHOL LLAUNA (Envàs fins 330ml)</t>
  </si>
  <si>
    <t>COLA LLAUNA  (Envàs fins 330ml)</t>
  </si>
  <si>
    <t>COLA LLAUNA ZERO  (Envàs fins 330ml)</t>
  </si>
  <si>
    <t>GASEOSA SENSE SUCRE  (Envàs fins 500ml)</t>
  </si>
  <si>
    <t>REFRESC TÈ GELAT (Envàs fins 1500ml)</t>
  </si>
  <si>
    <t>REFRESC TÈ GELAT ZERO - S/SUCRE (Envàs fins 1500ml)</t>
  </si>
  <si>
    <t>LLIMONADA LLAUNA (Envàs fins 330ml)</t>
  </si>
  <si>
    <t>LLIMONADA LLAUNA ZERO/LIGHT (Envàs fins 330ml)</t>
  </si>
  <si>
    <t>TARONJADA (Envàs fins 2000ml)</t>
  </si>
  <si>
    <t>TARONJADA LLAUNA (Envàs fins 330ml)</t>
  </si>
  <si>
    <t>TARONJADA LLAUNA  ZERO/LIGHT (Envàs fins 330ml)</t>
  </si>
  <si>
    <t>LLET DESNATADA BRICK</t>
  </si>
  <si>
    <t>LLET SEMI DESNATADA BRICK</t>
  </si>
  <si>
    <t>LLET SENCERA (Envàs fins 1500ml)</t>
  </si>
  <si>
    <t xml:space="preserve">MOSCATELL 15% </t>
  </si>
  <si>
    <t>RATAFIA INDICACIÓ GEOGRÀFICA CATALA</t>
  </si>
  <si>
    <t xml:space="preserve">VI BLANC D.O CATALUNYA 12º </t>
  </si>
  <si>
    <t>VI BRICK NEGRE</t>
  </si>
  <si>
    <t>VI RANCI</t>
  </si>
  <si>
    <t>VI ROSAT D.O CATALUNYA</t>
  </si>
  <si>
    <t>AIGUA (Envàs fins 500ml)</t>
  </si>
  <si>
    <t>CERVESA FREE  LLIMONA S/ALCOHOL (Envàs fins 330ml)</t>
  </si>
  <si>
    <t>TÒNICA LLAUNA (Envàs fins 330ml)</t>
  </si>
  <si>
    <t>CERVESSA (Envàs fins 330ml)</t>
  </si>
  <si>
    <t>SUC PINYA (Envàs fins 330ml)</t>
  </si>
  <si>
    <t>SUC PRÈSSEC (Envàs fins 330ml)</t>
  </si>
  <si>
    <t>AIGUA AMB GAS</t>
  </si>
  <si>
    <t>SUC PINYA S/SUCRE  (Envàs fins 330ml)</t>
  </si>
  <si>
    <t>SUC POMA S/SUCRE  (Envàs fins 330ml)</t>
  </si>
  <si>
    <t>LLET DESNATADA ENRIQUIDA AMB CALCI</t>
  </si>
  <si>
    <t>LLET SEMIDESNATADA ENRIQUIDA AMB CALCI</t>
  </si>
  <si>
    <t>CRITERI PREU TRAM 1 TOTAL PUNTUACIÓ 50 PUNTS</t>
  </si>
  <si>
    <t>CRITERI PREU TRAM 2 TOTAL PUNTUACIÓ 30 PUNTS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</si>
</sst>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;\-0;;\ @"/>
  </numFmts>
  <fonts count="11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9" fontId="0" fillId="6" borderId="2" xfId="2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44" fontId="7" fillId="6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44" fontId="0" fillId="0" borderId="0" xfId="0" applyNumberFormat="1"/>
    <xf numFmtId="44" fontId="0" fillId="0" borderId="0" xfId="0" applyNumberFormat="1" applyAlignment="1">
      <alignment horizontal="center"/>
    </xf>
    <xf numFmtId="0" fontId="0" fillId="0" borderId="2" xfId="0" applyBorder="1"/>
    <xf numFmtId="0" fontId="5" fillId="0" borderId="13" xfId="0" applyFont="1" applyBorder="1"/>
    <xf numFmtId="0" fontId="0" fillId="0" borderId="13" xfId="0" applyBorder="1" applyAlignment="1">
      <alignment horizontal="center"/>
    </xf>
    <xf numFmtId="165" fontId="0" fillId="0" borderId="2" xfId="0" applyNumberFormat="1" applyBorder="1"/>
    <xf numFmtId="164" fontId="0" fillId="0" borderId="3" xfId="0" applyNumberFormat="1" applyBorder="1"/>
    <xf numFmtId="44" fontId="0" fillId="6" borderId="2" xfId="0" applyNumberFormat="1" applyFill="1" applyBorder="1"/>
    <xf numFmtId="44" fontId="0" fillId="6" borderId="8" xfId="0" applyNumberFormat="1" applyFill="1" applyBorder="1"/>
    <xf numFmtId="44" fontId="0" fillId="0" borderId="2" xfId="0" applyNumberFormat="1" applyBorder="1"/>
    <xf numFmtId="44" fontId="0" fillId="0" borderId="10" xfId="0" applyNumberFormat="1" applyBorder="1"/>
    <xf numFmtId="0" fontId="0" fillId="0" borderId="13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164" fontId="0" fillId="0" borderId="8" xfId="0" applyNumberFormat="1" applyBorder="1"/>
    <xf numFmtId="0" fontId="0" fillId="0" borderId="9" xfId="0" applyBorder="1"/>
    <xf numFmtId="164" fontId="0" fillId="0" borderId="13" xfId="0" applyNumberFormat="1" applyBorder="1"/>
    <xf numFmtId="44" fontId="5" fillId="11" borderId="1" xfId="0" applyNumberFormat="1" applyFont="1" applyFill="1" applyBorder="1"/>
    <xf numFmtId="164" fontId="0" fillId="12" borderId="3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5" fillId="9" borderId="2" xfId="3" applyNumberFormat="1" applyFont="1" applyFill="1" applyBorder="1" applyAlignment="1">
      <alignment horizontal="center"/>
    </xf>
    <xf numFmtId="0" fontId="5" fillId="9" borderId="2" xfId="3" applyFont="1" applyFill="1" applyBorder="1" applyAlignment="1">
      <alignment horizontal="center"/>
    </xf>
    <xf numFmtId="0" fontId="5" fillId="9" borderId="2" xfId="3" applyFont="1" applyFill="1" applyBorder="1" applyAlignment="1">
      <alignment horizontal="center" wrapText="1"/>
    </xf>
    <xf numFmtId="0" fontId="5" fillId="9" borderId="8" xfId="3" applyFont="1" applyFill="1" applyBorder="1" applyAlignment="1">
      <alignment horizontal="center" vertical="center"/>
    </xf>
    <xf numFmtId="0" fontId="3" fillId="9" borderId="8" xfId="3" applyFont="1" applyFill="1" applyBorder="1" applyAlignment="1">
      <alignment horizontal="center"/>
    </xf>
    <xf numFmtId="9" fontId="3" fillId="9" borderId="8" xfId="2" applyFont="1" applyFill="1" applyBorder="1" applyAlignment="1" applyProtection="1">
      <alignment horizontal="center" vertical="center"/>
    </xf>
    <xf numFmtId="9" fontId="3" fillId="9" borderId="8" xfId="2" applyFont="1" applyFill="1" applyBorder="1" applyAlignment="1" applyProtection="1">
      <alignment horizontal="center"/>
    </xf>
    <xf numFmtId="0" fontId="5" fillId="10" borderId="9" xfId="3" applyFont="1" applyFill="1" applyBorder="1" applyAlignment="1">
      <alignment horizontal="center"/>
    </xf>
    <xf numFmtId="0" fontId="5" fillId="10" borderId="2" xfId="3" applyFont="1" applyFill="1" applyBorder="1" applyAlignment="1">
      <alignment horizontal="center"/>
    </xf>
    <xf numFmtId="9" fontId="5" fillId="10" borderId="2" xfId="2" applyFont="1" applyFill="1" applyBorder="1" applyAlignment="1" applyProtection="1">
      <alignment horizontal="center" vertical="center"/>
    </xf>
    <xf numFmtId="9" fontId="5" fillId="10" borderId="2" xfId="2" applyFont="1" applyFill="1" applyBorder="1" applyAlignment="1" applyProtection="1">
      <alignment horizontal="center"/>
    </xf>
    <xf numFmtId="9" fontId="5" fillId="10" borderId="10" xfId="2" applyFont="1" applyFill="1" applyBorder="1" applyAlignment="1" applyProtection="1">
      <alignment horizontal="center"/>
    </xf>
    <xf numFmtId="44" fontId="0" fillId="5" borderId="1" xfId="0" applyNumberFormat="1" applyFill="1" applyBorder="1"/>
    <xf numFmtId="44" fontId="0" fillId="0" borderId="0" xfId="1" applyFont="1" applyProtection="1"/>
    <xf numFmtId="9" fontId="0" fillId="0" borderId="0" xfId="2" applyFont="1" applyAlignment="1" applyProtection="1">
      <alignment horizontal="center" vertical="center"/>
    </xf>
    <xf numFmtId="44" fontId="5" fillId="0" borderId="0" xfId="0" applyNumberFormat="1" applyFont="1"/>
    <xf numFmtId="0" fontId="5" fillId="11" borderId="8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/>
    </xf>
    <xf numFmtId="0" fontId="5" fillId="11" borderId="12" xfId="0" applyFon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5" fillId="3" borderId="2" xfId="3" applyFont="1" applyFill="1" applyBorder="1" applyAlignment="1">
      <alignment horizontal="center"/>
    </xf>
    <xf numFmtId="0" fontId="5" fillId="3" borderId="2" xfId="3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7" borderId="3" xfId="3" applyFont="1" applyFill="1" applyBorder="1" applyAlignment="1">
      <alignment horizontal="center"/>
    </xf>
    <xf numFmtId="0" fontId="2" fillId="7" borderId="4" xfId="3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8" xfId="3" applyFont="1" applyFill="1" applyBorder="1" applyAlignment="1">
      <alignment horizontal="center"/>
    </xf>
    <xf numFmtId="0" fontId="5" fillId="8" borderId="9" xfId="3" applyFont="1" applyFill="1" applyBorder="1" applyAlignment="1">
      <alignment horizontal="center"/>
    </xf>
    <xf numFmtId="0" fontId="5" fillId="8" borderId="2" xfId="3" applyFont="1" applyFill="1" applyBorder="1" applyAlignment="1">
      <alignment horizontal="center"/>
    </xf>
    <xf numFmtId="0" fontId="5" fillId="8" borderId="10" xfId="3" applyFont="1" applyFill="1" applyBorder="1" applyAlignment="1">
      <alignment horizontal="center"/>
    </xf>
    <xf numFmtId="0" fontId="2" fillId="2" borderId="11" xfId="3" applyFont="1" applyFill="1" applyBorder="1" applyAlignment="1">
      <alignment horizontal="center"/>
    </xf>
    <xf numFmtId="0" fontId="2" fillId="2" borderId="12" xfId="3" applyFont="1" applyFill="1" applyBorder="1" applyAlignment="1">
      <alignment horizontal="center"/>
    </xf>
    <xf numFmtId="164" fontId="0" fillId="3" borderId="1" xfId="0" applyNumberFormat="1" applyFill="1" applyBorder="1"/>
    <xf numFmtId="164" fontId="0" fillId="5" borderId="1" xfId="0" applyNumberFormat="1" applyFill="1" applyBorder="1"/>
    <xf numFmtId="164" fontId="7" fillId="0" borderId="2" xfId="0" applyNumberFormat="1" applyFont="1" applyBorder="1" applyAlignment="1">
      <alignment horizontal="center" vertical="center" wrapText="1"/>
    </xf>
    <xf numFmtId="44" fontId="0" fillId="0" borderId="8" xfId="0" applyNumberFormat="1" applyFill="1" applyBorder="1"/>
    <xf numFmtId="164" fontId="0" fillId="0" borderId="1" xfId="0" applyNumberFormat="1" applyFill="1" applyBorder="1"/>
    <xf numFmtId="164" fontId="0" fillId="12" borderId="2" xfId="0" applyNumberFormat="1" applyFill="1" applyBorder="1" applyProtection="1">
      <protection locked="0"/>
    </xf>
    <xf numFmtId="164" fontId="0" fillId="12" borderId="8" xfId="0" applyNumberFormat="1" applyFill="1" applyBorder="1" applyProtection="1">
      <protection locked="0"/>
    </xf>
    <xf numFmtId="164" fontId="0" fillId="12" borderId="13" xfId="0" applyNumberFormat="1" applyFill="1" applyBorder="1" applyProtection="1">
      <protection locked="0"/>
    </xf>
  </cellXfs>
  <cellStyles count="4">
    <cellStyle name="Moneda" xfId="1" builtinId="4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9</xdr:row>
      <xdr:rowOff>178823</xdr:rowOff>
    </xdr:from>
    <xdr:to>
      <xdr:col>8</xdr:col>
      <xdr:colOff>1047750</xdr:colOff>
      <xdr:row>12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1921898"/>
          <a:ext cx="523875" cy="506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5"/>
  <sheetViews>
    <sheetView tabSelected="1" topLeftCell="B1" zoomScaleNormal="100" workbookViewId="0">
      <selection activeCell="J23" sqref="J23"/>
    </sheetView>
  </sheetViews>
  <sheetFormatPr baseColWidth="10" defaultColWidth="11.44140625" defaultRowHeight="14.4" x14ac:dyDescent="0.3"/>
  <cols>
    <col min="2" max="2" width="64.44140625" bestFit="1" customWidth="1"/>
    <col min="3" max="3" width="13.44140625" style="26" customWidth="1"/>
    <col min="4" max="4" width="14" style="27" customWidth="1"/>
    <col min="5" max="5" width="14.5546875" style="26" customWidth="1"/>
    <col min="6" max="6" width="16.5546875" bestFit="1" customWidth="1"/>
    <col min="8" max="8" width="15.109375" bestFit="1" customWidth="1"/>
    <col min="9" max="9" width="17.5546875" bestFit="1" customWidth="1"/>
    <col min="10" max="10" width="22.6640625" customWidth="1"/>
    <col min="11" max="11" width="25.33203125" customWidth="1"/>
    <col min="12" max="12" width="22.6640625" customWidth="1"/>
    <col min="13" max="14" width="14.88671875" bestFit="1" customWidth="1"/>
    <col min="15" max="15" width="22.88671875" customWidth="1"/>
  </cols>
  <sheetData>
    <row r="1" spans="1:16" ht="15" thickBot="1" x14ac:dyDescent="0.35"/>
    <row r="2" spans="1:16" ht="15" thickBot="1" x14ac:dyDescent="0.35">
      <c r="B2" s="28" t="s">
        <v>19</v>
      </c>
      <c r="C2" s="29"/>
    </row>
    <row r="4" spans="1:16" x14ac:dyDescent="0.3">
      <c r="B4" s="66" t="s">
        <v>20</v>
      </c>
      <c r="C4" s="70"/>
      <c r="D4" s="71"/>
      <c r="E4"/>
      <c r="J4" s="55" t="s">
        <v>17</v>
      </c>
      <c r="K4" s="55"/>
      <c r="L4" s="55"/>
    </row>
    <row r="5" spans="1:16" x14ac:dyDescent="0.3">
      <c r="B5" s="2" t="s">
        <v>0</v>
      </c>
      <c r="C5" s="2" t="s">
        <v>1</v>
      </c>
      <c r="D5" s="2" t="s">
        <v>2</v>
      </c>
      <c r="J5" s="56" t="str">
        <f>B4</f>
        <v>Residència Torà</v>
      </c>
      <c r="K5" s="56"/>
      <c r="L5" s="56"/>
      <c r="N5" s="30"/>
      <c r="O5" s="30"/>
    </row>
    <row r="6" spans="1:16" ht="15.75" customHeight="1" x14ac:dyDescent="0.3">
      <c r="B6" s="3">
        <f>F85</f>
        <v>7104.0999999999995</v>
      </c>
      <c r="C6" s="3">
        <f>H85</f>
        <v>892.02200000000028</v>
      </c>
      <c r="D6" s="3">
        <f>I85</f>
        <v>7996.1219999999994</v>
      </c>
      <c r="J6" s="4" t="s">
        <v>3</v>
      </c>
      <c r="K6" s="4" t="s">
        <v>1</v>
      </c>
      <c r="L6" s="4" t="s">
        <v>2</v>
      </c>
    </row>
    <row r="7" spans="1:16" x14ac:dyDescent="0.3">
      <c r="J7" s="74">
        <f>K85</f>
        <v>0</v>
      </c>
      <c r="K7" s="74">
        <f>M85</f>
        <v>0</v>
      </c>
      <c r="L7" s="74">
        <f>N85</f>
        <v>0</v>
      </c>
    </row>
    <row r="8" spans="1:16" ht="15" customHeight="1" x14ac:dyDescent="0.3">
      <c r="B8" s="57"/>
      <c r="C8" s="57"/>
      <c r="D8" s="57"/>
      <c r="E8" s="57"/>
      <c r="G8" s="31"/>
      <c r="J8" s="6"/>
      <c r="K8" s="6"/>
      <c r="L8" s="6"/>
    </row>
    <row r="9" spans="1:16" x14ac:dyDescent="0.3">
      <c r="B9" s="5"/>
      <c r="C9" s="5"/>
      <c r="D9" s="5"/>
      <c r="E9" s="5"/>
    </row>
    <row r="10" spans="1:16" x14ac:dyDescent="0.3">
      <c r="B10" s="6"/>
      <c r="C10" s="6"/>
      <c r="D10" s="6"/>
      <c r="E10" s="6"/>
      <c r="J10" s="59" t="s">
        <v>14</v>
      </c>
      <c r="K10" s="59"/>
      <c r="L10" s="59"/>
      <c r="M10" s="59"/>
      <c r="N10" s="59"/>
      <c r="O10" s="59"/>
      <c r="P10" s="59"/>
    </row>
    <row r="11" spans="1:16" ht="15.6" x14ac:dyDescent="0.3">
      <c r="B11" s="7"/>
      <c r="C11" s="8"/>
      <c r="D11" s="7"/>
      <c r="E11" s="7"/>
      <c r="J11" s="32" t="s">
        <v>13</v>
      </c>
      <c r="K11" s="33"/>
      <c r="L11" s="33"/>
      <c r="M11" s="33"/>
      <c r="N11" s="33"/>
      <c r="O11" s="33"/>
      <c r="P11" s="33"/>
    </row>
    <row r="12" spans="1:16" x14ac:dyDescent="0.3">
      <c r="B12" s="7"/>
      <c r="C12" s="8"/>
      <c r="D12" s="7"/>
      <c r="E12" s="7"/>
      <c r="J12" s="58" t="s">
        <v>15</v>
      </c>
      <c r="K12" s="58"/>
      <c r="L12" s="58"/>
      <c r="M12" s="58"/>
      <c r="N12" s="58"/>
    </row>
    <row r="13" spans="1:16" x14ac:dyDescent="0.3">
      <c r="D13"/>
      <c r="E13"/>
      <c r="J13" s="58"/>
      <c r="K13" s="58"/>
      <c r="L13" s="58"/>
      <c r="M13" s="58"/>
      <c r="N13" s="58"/>
    </row>
    <row r="14" spans="1:16" x14ac:dyDescent="0.3">
      <c r="D14"/>
      <c r="E14"/>
    </row>
    <row r="15" spans="1:16" ht="15" thickBot="1" x14ac:dyDescent="0.35"/>
    <row r="16" spans="1:16" ht="15.75" customHeight="1" x14ac:dyDescent="0.3">
      <c r="A16" s="60" t="s">
        <v>17</v>
      </c>
      <c r="B16" s="61"/>
      <c r="C16" s="61"/>
      <c r="D16" s="61"/>
      <c r="E16" s="61"/>
      <c r="F16" s="61"/>
      <c r="G16" s="61"/>
      <c r="H16" s="61"/>
      <c r="I16" s="61"/>
      <c r="J16" s="62" t="s">
        <v>4</v>
      </c>
      <c r="K16" s="63"/>
      <c r="L16" s="63"/>
      <c r="M16" s="63"/>
      <c r="N16" s="64"/>
    </row>
    <row r="17" spans="1:14" x14ac:dyDescent="0.3">
      <c r="A17" s="65" t="str">
        <f>B4</f>
        <v>Residència Torà</v>
      </c>
      <c r="B17" s="65"/>
      <c r="C17" s="65"/>
      <c r="D17" s="65"/>
      <c r="E17" s="65"/>
      <c r="F17" s="65"/>
      <c r="G17" s="65"/>
      <c r="H17" s="65"/>
      <c r="I17" s="66"/>
      <c r="J17" s="67" t="str">
        <f>B4</f>
        <v>Residència Torà</v>
      </c>
      <c r="K17" s="68"/>
      <c r="L17" s="68"/>
      <c r="M17" s="68"/>
      <c r="N17" s="69"/>
    </row>
    <row r="18" spans="1:14" ht="33" customHeight="1" x14ac:dyDescent="0.3">
      <c r="A18" s="34" t="s">
        <v>5</v>
      </c>
      <c r="B18" s="35" t="s">
        <v>6</v>
      </c>
      <c r="C18" s="36" t="s">
        <v>21</v>
      </c>
      <c r="D18" s="37" t="s">
        <v>7</v>
      </c>
      <c r="E18" s="38" t="s">
        <v>8</v>
      </c>
      <c r="F18" s="38" t="s">
        <v>9</v>
      </c>
      <c r="G18" s="39" t="s">
        <v>1</v>
      </c>
      <c r="H18" s="40" t="s">
        <v>10</v>
      </c>
      <c r="I18" s="40" t="s">
        <v>11</v>
      </c>
      <c r="J18" s="41" t="s">
        <v>12</v>
      </c>
      <c r="K18" s="42" t="s">
        <v>9</v>
      </c>
      <c r="L18" s="43" t="s">
        <v>1</v>
      </c>
      <c r="M18" s="44" t="s">
        <v>10</v>
      </c>
      <c r="N18" s="45" t="s">
        <v>11</v>
      </c>
    </row>
    <row r="19" spans="1:14" x14ac:dyDescent="0.3">
      <c r="A19" s="9"/>
      <c r="B19" s="10" t="s">
        <v>85</v>
      </c>
      <c r="C19" s="11"/>
      <c r="D19" s="12"/>
      <c r="E19" s="13"/>
      <c r="F19" s="14"/>
      <c r="G19" s="1"/>
      <c r="H19" s="14"/>
      <c r="I19" s="15"/>
      <c r="J19" s="13"/>
      <c r="K19" s="16"/>
      <c r="L19" s="1"/>
      <c r="M19" s="16"/>
      <c r="N19" s="17"/>
    </row>
    <row r="20" spans="1:14" x14ac:dyDescent="0.3">
      <c r="A20" s="9">
        <v>102838</v>
      </c>
      <c r="B20" s="18" t="s">
        <v>18</v>
      </c>
      <c r="C20" s="11" t="s">
        <v>22</v>
      </c>
      <c r="D20" s="12">
        <v>2785</v>
      </c>
      <c r="E20" s="13">
        <v>0.87</v>
      </c>
      <c r="F20" s="14">
        <f>+D20*E20</f>
        <v>2422.9499999999998</v>
      </c>
      <c r="G20" s="1">
        <v>0.04</v>
      </c>
      <c r="H20" s="14">
        <f>F20*G20</f>
        <v>96.917999999999992</v>
      </c>
      <c r="I20" s="15">
        <f>H20+F20</f>
        <v>2519.8679999999999</v>
      </c>
      <c r="J20" s="25"/>
      <c r="K20" s="16" t="str">
        <f>IF(J20&gt;E20,"PREU SUPERIOR AL DEMANAT",IF(J20=0,"FALTA PREU",IF(J20="","FALTA PREU",ROUND(J20*D20,2))))</f>
        <v>FALTA PREU</v>
      </c>
      <c r="L20" s="1">
        <v>0.04</v>
      </c>
      <c r="M20" s="16" t="str">
        <f>IFERROR(K20*L20,"REVISAR PREU")</f>
        <v>REVISAR PREU</v>
      </c>
      <c r="N20" s="17" t="str">
        <f>IFERROR(M20+K20,"REVISAR PREU")</f>
        <v>REVISAR PREU</v>
      </c>
    </row>
    <row r="21" spans="1:14" x14ac:dyDescent="0.3">
      <c r="A21" s="9">
        <v>102802</v>
      </c>
      <c r="B21" s="9" t="s">
        <v>23</v>
      </c>
      <c r="C21" s="19" t="s">
        <v>22</v>
      </c>
      <c r="D21" s="12">
        <v>805</v>
      </c>
      <c r="E21" s="20">
        <v>0.18</v>
      </c>
      <c r="F21" s="14">
        <f>+D21*E21</f>
        <v>144.9</v>
      </c>
      <c r="G21" s="1">
        <v>0.1</v>
      </c>
      <c r="H21" s="14">
        <f>F21*G21</f>
        <v>14.490000000000002</v>
      </c>
      <c r="I21" s="15">
        <f>H21+F21</f>
        <v>159.39000000000001</v>
      </c>
      <c r="J21" s="77"/>
      <c r="K21" s="16" t="str">
        <f t="shared" ref="K21:K83" si="0">IF(J21&gt;E21,"PREU SUPERIOR AL DEMANAT",IF(J21=0,"FALTA PREU",IF(J21="","FALTA PREU",ROUND(J21*D21,2))))</f>
        <v>FALTA PREU</v>
      </c>
      <c r="L21" s="1">
        <v>0.1</v>
      </c>
      <c r="M21" s="16" t="str">
        <f>IFERROR(K21*L21,"REVISAR PREU")</f>
        <v>REVISAR PREU</v>
      </c>
      <c r="N21" s="17" t="str">
        <f>IFERROR(M21+K21,"REVISAR PREU")</f>
        <v>REVISAR PREU</v>
      </c>
    </row>
    <row r="22" spans="1:14" x14ac:dyDescent="0.3">
      <c r="A22" s="9">
        <v>102845</v>
      </c>
      <c r="B22" s="9" t="s">
        <v>24</v>
      </c>
      <c r="C22" s="19" t="s">
        <v>22</v>
      </c>
      <c r="D22" s="12">
        <v>400</v>
      </c>
      <c r="E22" s="21">
        <v>1.08</v>
      </c>
      <c r="F22" s="14">
        <f t="shared" ref="F22:F83" si="1">+D22*E22</f>
        <v>432</v>
      </c>
      <c r="G22" s="1">
        <v>0.21</v>
      </c>
      <c r="H22" s="14">
        <f t="shared" ref="H22:H83" si="2">F22*G22</f>
        <v>90.72</v>
      </c>
      <c r="I22" s="15">
        <f t="shared" ref="I22:I83" si="3">H22+F22</f>
        <v>522.72</v>
      </c>
      <c r="J22" s="78"/>
      <c r="K22" s="16" t="str">
        <f t="shared" si="0"/>
        <v>FALTA PREU</v>
      </c>
      <c r="L22" s="1">
        <v>0.21</v>
      </c>
      <c r="M22" s="16" t="str">
        <f t="shared" ref="M22:M83" si="4">IFERROR(K22*L22,"REVISAR PREU")</f>
        <v>REVISAR PREU</v>
      </c>
      <c r="N22" s="17" t="str">
        <f t="shared" ref="N22:N83" si="5">IFERROR(M22+K22,"REVISAR PREU")</f>
        <v>REVISAR PREU</v>
      </c>
    </row>
    <row r="23" spans="1:14" x14ac:dyDescent="0.3">
      <c r="A23" s="9">
        <v>102828</v>
      </c>
      <c r="B23" s="9" t="s">
        <v>25</v>
      </c>
      <c r="C23" s="19" t="s">
        <v>22</v>
      </c>
      <c r="D23" s="12">
        <v>395</v>
      </c>
      <c r="E23" s="21">
        <v>1.35</v>
      </c>
      <c r="F23" s="14">
        <f t="shared" si="1"/>
        <v>533.25</v>
      </c>
      <c r="G23" s="1">
        <v>0.1</v>
      </c>
      <c r="H23" s="14">
        <f t="shared" si="2"/>
        <v>53.325000000000003</v>
      </c>
      <c r="I23" s="15">
        <f t="shared" si="3"/>
        <v>586.57500000000005</v>
      </c>
      <c r="J23" s="78"/>
      <c r="K23" s="16" t="str">
        <f t="shared" si="0"/>
        <v>FALTA PREU</v>
      </c>
      <c r="L23" s="1">
        <v>0.1</v>
      </c>
      <c r="M23" s="16" t="str">
        <f t="shared" si="4"/>
        <v>REVISAR PREU</v>
      </c>
      <c r="N23" s="17" t="str">
        <f t="shared" si="5"/>
        <v>REVISAR PREU</v>
      </c>
    </row>
    <row r="24" spans="1:14" x14ac:dyDescent="0.3">
      <c r="A24" s="9">
        <v>102846</v>
      </c>
      <c r="B24" s="9" t="s">
        <v>26</v>
      </c>
      <c r="C24" s="19" t="s">
        <v>22</v>
      </c>
      <c r="D24" s="12">
        <v>365</v>
      </c>
      <c r="E24" s="21">
        <v>1.1399999999999999</v>
      </c>
      <c r="F24" s="14">
        <f t="shared" si="1"/>
        <v>416.09999999999997</v>
      </c>
      <c r="G24" s="1">
        <v>0.21</v>
      </c>
      <c r="H24" s="14">
        <f t="shared" si="2"/>
        <v>87.380999999999986</v>
      </c>
      <c r="I24" s="15">
        <f t="shared" si="3"/>
        <v>503.48099999999994</v>
      </c>
      <c r="J24" s="78"/>
      <c r="K24" s="16" t="str">
        <f t="shared" si="0"/>
        <v>FALTA PREU</v>
      </c>
      <c r="L24" s="1">
        <v>0.21</v>
      </c>
      <c r="M24" s="16" t="str">
        <f t="shared" si="4"/>
        <v>REVISAR PREU</v>
      </c>
      <c r="N24" s="17" t="str">
        <f t="shared" si="5"/>
        <v>REVISAR PREU</v>
      </c>
    </row>
    <row r="25" spans="1:14" x14ac:dyDescent="0.3">
      <c r="A25" s="9">
        <v>102847</v>
      </c>
      <c r="B25" s="9" t="s">
        <v>27</v>
      </c>
      <c r="C25" s="19" t="s">
        <v>22</v>
      </c>
      <c r="D25" s="12">
        <v>350</v>
      </c>
      <c r="E25" s="21">
        <v>1.97</v>
      </c>
      <c r="F25" s="14">
        <f t="shared" si="1"/>
        <v>689.5</v>
      </c>
      <c r="G25" s="1">
        <v>0.21</v>
      </c>
      <c r="H25" s="14">
        <f t="shared" si="2"/>
        <v>144.79499999999999</v>
      </c>
      <c r="I25" s="15">
        <f t="shared" si="3"/>
        <v>834.29499999999996</v>
      </c>
      <c r="J25" s="78"/>
      <c r="K25" s="16" t="str">
        <f t="shared" si="0"/>
        <v>FALTA PREU</v>
      </c>
      <c r="L25" s="1">
        <v>0.21</v>
      </c>
      <c r="M25" s="16" t="str">
        <f t="shared" si="4"/>
        <v>REVISAR PREU</v>
      </c>
      <c r="N25" s="17" t="str">
        <f t="shared" si="5"/>
        <v>REVISAR PREU</v>
      </c>
    </row>
    <row r="26" spans="1:14" x14ac:dyDescent="0.3">
      <c r="A26" s="9">
        <v>102843</v>
      </c>
      <c r="B26" s="9" t="s">
        <v>28</v>
      </c>
      <c r="C26" s="19" t="s">
        <v>22</v>
      </c>
      <c r="D26" s="12">
        <v>330</v>
      </c>
      <c r="E26" s="21">
        <v>1.93</v>
      </c>
      <c r="F26" s="14">
        <f t="shared" si="1"/>
        <v>636.9</v>
      </c>
      <c r="G26" s="1">
        <v>0.21</v>
      </c>
      <c r="H26" s="14">
        <f t="shared" si="2"/>
        <v>133.749</v>
      </c>
      <c r="I26" s="15">
        <f t="shared" si="3"/>
        <v>770.649</v>
      </c>
      <c r="J26" s="78"/>
      <c r="K26" s="16" t="str">
        <f t="shared" si="0"/>
        <v>FALTA PREU</v>
      </c>
      <c r="L26" s="1">
        <v>0.21</v>
      </c>
      <c r="M26" s="16" t="str">
        <f t="shared" si="4"/>
        <v>REVISAR PREU</v>
      </c>
      <c r="N26" s="17" t="str">
        <f t="shared" si="5"/>
        <v>REVISAR PREU</v>
      </c>
    </row>
    <row r="27" spans="1:14" x14ac:dyDescent="0.3">
      <c r="A27" s="22">
        <v>102839</v>
      </c>
      <c r="B27" s="9" t="s">
        <v>29</v>
      </c>
      <c r="C27" s="19" t="s">
        <v>22</v>
      </c>
      <c r="D27" s="12">
        <v>205</v>
      </c>
      <c r="E27" s="23">
        <v>1.18</v>
      </c>
      <c r="F27" s="14">
        <f t="shared" si="1"/>
        <v>241.89999999999998</v>
      </c>
      <c r="G27" s="1">
        <v>0.04</v>
      </c>
      <c r="H27" s="14">
        <f t="shared" si="2"/>
        <v>9.6760000000000002</v>
      </c>
      <c r="I27" s="15">
        <f t="shared" si="3"/>
        <v>251.57599999999996</v>
      </c>
      <c r="J27" s="79"/>
      <c r="K27" s="16" t="str">
        <f t="shared" si="0"/>
        <v>FALTA PREU</v>
      </c>
      <c r="L27" s="1">
        <v>0.04</v>
      </c>
      <c r="M27" s="16" t="str">
        <f t="shared" ref="M27:M28" si="6">IFERROR(K27*L27,"REVISAR PREU")</f>
        <v>REVISAR PREU</v>
      </c>
      <c r="N27" s="17" t="str">
        <f t="shared" ref="N27:N28" si="7">IFERROR(M27+K27,"REVISAR PREU")</f>
        <v>REVISAR PREU</v>
      </c>
    </row>
    <row r="28" spans="1:14" ht="15" thickBot="1" x14ac:dyDescent="0.35">
      <c r="A28" s="22">
        <v>102848</v>
      </c>
      <c r="B28" s="9" t="s">
        <v>30</v>
      </c>
      <c r="C28" s="19" t="s">
        <v>22</v>
      </c>
      <c r="D28" s="12">
        <v>200</v>
      </c>
      <c r="E28" s="23">
        <v>1.21</v>
      </c>
      <c r="F28" s="14">
        <f t="shared" si="1"/>
        <v>242</v>
      </c>
      <c r="G28" s="1">
        <v>0.21</v>
      </c>
      <c r="H28" s="14">
        <f t="shared" si="2"/>
        <v>50.82</v>
      </c>
      <c r="I28" s="15">
        <f t="shared" si="3"/>
        <v>292.82</v>
      </c>
      <c r="J28" s="79"/>
      <c r="K28" s="16" t="str">
        <f t="shared" si="0"/>
        <v>FALTA PREU</v>
      </c>
      <c r="L28" s="1">
        <v>0.21</v>
      </c>
      <c r="M28" s="16" t="str">
        <f t="shared" si="6"/>
        <v>REVISAR PREU</v>
      </c>
      <c r="N28" s="17" t="str">
        <f t="shared" si="7"/>
        <v>REVISAR PREU</v>
      </c>
    </row>
    <row r="29" spans="1:14" ht="15" thickBot="1" x14ac:dyDescent="0.35">
      <c r="A29" s="22"/>
      <c r="B29" s="10" t="s">
        <v>86</v>
      </c>
      <c r="C29" s="19"/>
      <c r="D29" s="12"/>
      <c r="E29" s="23"/>
      <c r="F29" s="14"/>
      <c r="G29" s="1"/>
      <c r="H29" s="14"/>
      <c r="I29" s="15"/>
      <c r="J29" s="75"/>
      <c r="K29" s="72">
        <f t="shared" ref="K29:N29" si="8">SUM(K20:K28)</f>
        <v>0</v>
      </c>
      <c r="L29" s="72"/>
      <c r="M29" s="72">
        <f t="shared" si="8"/>
        <v>0</v>
      </c>
      <c r="N29" s="72">
        <f t="shared" si="8"/>
        <v>0</v>
      </c>
    </row>
    <row r="30" spans="1:14" x14ac:dyDescent="0.3">
      <c r="A30" s="9">
        <v>102820</v>
      </c>
      <c r="B30" s="9" t="s">
        <v>31</v>
      </c>
      <c r="C30" s="19" t="s">
        <v>22</v>
      </c>
      <c r="D30" s="12">
        <v>190</v>
      </c>
      <c r="E30" s="20">
        <v>0.74</v>
      </c>
      <c r="F30" s="14">
        <f t="shared" si="1"/>
        <v>140.6</v>
      </c>
      <c r="G30" s="1">
        <v>0.21</v>
      </c>
      <c r="H30" s="14">
        <f t="shared" si="2"/>
        <v>29.525999999999996</v>
      </c>
      <c r="I30" s="14">
        <f t="shared" si="3"/>
        <v>170.12599999999998</v>
      </c>
      <c r="J30" s="77"/>
      <c r="K30" s="16" t="str">
        <f t="shared" si="0"/>
        <v>FALTA PREU</v>
      </c>
      <c r="L30" s="1">
        <v>0.21</v>
      </c>
      <c r="M30" s="16" t="str">
        <f t="shared" si="4"/>
        <v>REVISAR PREU</v>
      </c>
      <c r="N30" s="17" t="str">
        <f t="shared" si="5"/>
        <v>REVISAR PREU</v>
      </c>
    </row>
    <row r="31" spans="1:14" x14ac:dyDescent="0.3">
      <c r="A31" s="9">
        <v>102841</v>
      </c>
      <c r="B31" s="9" t="s">
        <v>32</v>
      </c>
      <c r="C31" s="19" t="s">
        <v>22</v>
      </c>
      <c r="D31" s="12">
        <v>160</v>
      </c>
      <c r="E31" s="20">
        <v>1.1000000000000001</v>
      </c>
      <c r="F31" s="14">
        <f t="shared" si="1"/>
        <v>176</v>
      </c>
      <c r="G31" s="1">
        <v>0.04</v>
      </c>
      <c r="H31" s="14">
        <f t="shared" si="2"/>
        <v>7.04</v>
      </c>
      <c r="I31" s="14">
        <f t="shared" si="3"/>
        <v>183.04</v>
      </c>
      <c r="J31" s="77"/>
      <c r="K31" s="16" t="str">
        <f t="shared" si="0"/>
        <v>FALTA PREU</v>
      </c>
      <c r="L31" s="1">
        <v>0.04</v>
      </c>
      <c r="M31" s="16" t="str">
        <f t="shared" si="4"/>
        <v>REVISAR PREU</v>
      </c>
      <c r="N31" s="17" t="str">
        <f t="shared" si="5"/>
        <v>REVISAR PREU</v>
      </c>
    </row>
    <row r="32" spans="1:14" x14ac:dyDescent="0.3">
      <c r="A32" s="9">
        <v>102798</v>
      </c>
      <c r="B32" s="9" t="s">
        <v>33</v>
      </c>
      <c r="C32" s="19" t="s">
        <v>22</v>
      </c>
      <c r="D32" s="12">
        <v>150</v>
      </c>
      <c r="E32" s="20">
        <v>0.92</v>
      </c>
      <c r="F32" s="14">
        <f t="shared" si="1"/>
        <v>138</v>
      </c>
      <c r="G32" s="1">
        <v>0.1</v>
      </c>
      <c r="H32" s="14">
        <f t="shared" si="2"/>
        <v>13.8</v>
      </c>
      <c r="I32" s="14">
        <f t="shared" si="3"/>
        <v>151.80000000000001</v>
      </c>
      <c r="J32" s="77"/>
      <c r="K32" s="16" t="str">
        <f t="shared" si="0"/>
        <v>FALTA PREU</v>
      </c>
      <c r="L32" s="1">
        <v>0.1</v>
      </c>
      <c r="M32" s="16" t="str">
        <f t="shared" si="4"/>
        <v>REVISAR PREU</v>
      </c>
      <c r="N32" s="17" t="str">
        <f t="shared" si="5"/>
        <v>REVISAR PREU</v>
      </c>
    </row>
    <row r="33" spans="1:14" x14ac:dyDescent="0.3">
      <c r="A33" s="9">
        <v>102809</v>
      </c>
      <c r="B33" s="9" t="s">
        <v>34</v>
      </c>
      <c r="C33" s="19" t="s">
        <v>22</v>
      </c>
      <c r="D33" s="12">
        <v>140</v>
      </c>
      <c r="E33" s="20">
        <v>0.9</v>
      </c>
      <c r="F33" s="14">
        <f t="shared" si="1"/>
        <v>126</v>
      </c>
      <c r="G33" s="1">
        <v>0.1</v>
      </c>
      <c r="H33" s="14">
        <f t="shared" si="2"/>
        <v>12.600000000000001</v>
      </c>
      <c r="I33" s="14">
        <f t="shared" si="3"/>
        <v>138.6</v>
      </c>
      <c r="J33" s="77"/>
      <c r="K33" s="16" t="str">
        <f t="shared" si="0"/>
        <v>FALTA PREU</v>
      </c>
      <c r="L33" s="1">
        <v>0.1</v>
      </c>
      <c r="M33" s="16" t="str">
        <f t="shared" si="4"/>
        <v>REVISAR PREU</v>
      </c>
      <c r="N33" s="17" t="str">
        <f t="shared" si="5"/>
        <v>REVISAR PREU</v>
      </c>
    </row>
    <row r="34" spans="1:14" x14ac:dyDescent="0.3">
      <c r="A34" s="9">
        <v>102844</v>
      </c>
      <c r="B34" s="9" t="s">
        <v>35</v>
      </c>
      <c r="C34" s="19" t="s">
        <v>22</v>
      </c>
      <c r="D34" s="12">
        <v>90</v>
      </c>
      <c r="E34" s="20">
        <v>0.98</v>
      </c>
      <c r="F34" s="14">
        <f t="shared" si="1"/>
        <v>88.2</v>
      </c>
      <c r="G34" s="1">
        <v>0.21</v>
      </c>
      <c r="H34" s="14">
        <f t="shared" si="2"/>
        <v>18.521999999999998</v>
      </c>
      <c r="I34" s="14">
        <f t="shared" si="3"/>
        <v>106.72200000000001</v>
      </c>
      <c r="J34" s="77"/>
      <c r="K34" s="16" t="str">
        <f t="shared" si="0"/>
        <v>FALTA PREU</v>
      </c>
      <c r="L34" s="1">
        <v>0.21</v>
      </c>
      <c r="M34" s="16" t="str">
        <f t="shared" si="4"/>
        <v>REVISAR PREU</v>
      </c>
      <c r="N34" s="17" t="str">
        <f t="shared" si="5"/>
        <v>REVISAR PREU</v>
      </c>
    </row>
    <row r="35" spans="1:14" x14ac:dyDescent="0.3">
      <c r="A35" s="9">
        <v>102858</v>
      </c>
      <c r="B35" s="9" t="s">
        <v>36</v>
      </c>
      <c r="C35" s="19" t="s">
        <v>22</v>
      </c>
      <c r="D35" s="12">
        <v>75</v>
      </c>
      <c r="E35" s="20">
        <v>1.04</v>
      </c>
      <c r="F35" s="14">
        <f t="shared" si="1"/>
        <v>78</v>
      </c>
      <c r="G35" s="1">
        <v>0.21</v>
      </c>
      <c r="H35" s="14">
        <f t="shared" si="2"/>
        <v>16.38</v>
      </c>
      <c r="I35" s="14">
        <f t="shared" si="3"/>
        <v>94.38</v>
      </c>
      <c r="J35" s="77"/>
      <c r="K35" s="16" t="str">
        <f t="shared" si="0"/>
        <v>FALTA PREU</v>
      </c>
      <c r="L35" s="1">
        <v>0.21</v>
      </c>
      <c r="M35" s="16" t="str">
        <f t="shared" si="4"/>
        <v>REVISAR PREU</v>
      </c>
      <c r="N35" s="17" t="str">
        <f t="shared" si="5"/>
        <v>REVISAR PREU</v>
      </c>
    </row>
    <row r="36" spans="1:14" x14ac:dyDescent="0.3">
      <c r="A36" s="9">
        <v>102817</v>
      </c>
      <c r="B36" s="9" t="s">
        <v>37</v>
      </c>
      <c r="C36" s="19" t="s">
        <v>22</v>
      </c>
      <c r="D36" s="12">
        <v>25</v>
      </c>
      <c r="E36" s="20">
        <v>0.74</v>
      </c>
      <c r="F36" s="14">
        <f t="shared" si="1"/>
        <v>18.5</v>
      </c>
      <c r="G36" s="1">
        <v>0.21</v>
      </c>
      <c r="H36" s="14">
        <f t="shared" si="2"/>
        <v>3.8849999999999998</v>
      </c>
      <c r="I36" s="14">
        <f t="shared" si="3"/>
        <v>22.384999999999998</v>
      </c>
      <c r="J36" s="77"/>
      <c r="K36" s="16" t="str">
        <f t="shared" si="0"/>
        <v>FALTA PREU</v>
      </c>
      <c r="L36" s="1">
        <v>0.21</v>
      </c>
      <c r="M36" s="16" t="str">
        <f t="shared" si="4"/>
        <v>REVISAR PREU</v>
      </c>
      <c r="N36" s="17" t="str">
        <f t="shared" si="5"/>
        <v>REVISAR PREU</v>
      </c>
    </row>
    <row r="37" spans="1:14" x14ac:dyDescent="0.3">
      <c r="A37" s="9">
        <v>102853</v>
      </c>
      <c r="B37" s="9" t="s">
        <v>38</v>
      </c>
      <c r="C37" s="19" t="s">
        <v>22</v>
      </c>
      <c r="D37" s="12">
        <v>20</v>
      </c>
      <c r="E37" s="20">
        <v>4.33</v>
      </c>
      <c r="F37" s="14">
        <f t="shared" si="1"/>
        <v>86.6</v>
      </c>
      <c r="G37" s="1">
        <v>0.21</v>
      </c>
      <c r="H37" s="14">
        <f t="shared" si="2"/>
        <v>18.185999999999996</v>
      </c>
      <c r="I37" s="14">
        <f t="shared" si="3"/>
        <v>104.78599999999999</v>
      </c>
      <c r="J37" s="77"/>
      <c r="K37" s="16" t="str">
        <f t="shared" si="0"/>
        <v>FALTA PREU</v>
      </c>
      <c r="L37" s="1">
        <v>0.21</v>
      </c>
      <c r="M37" s="16" t="str">
        <f t="shared" si="4"/>
        <v>REVISAR PREU</v>
      </c>
      <c r="N37" s="17" t="str">
        <f t="shared" si="5"/>
        <v>REVISAR PREU</v>
      </c>
    </row>
    <row r="38" spans="1:14" x14ac:dyDescent="0.3">
      <c r="A38" s="9">
        <v>103248</v>
      </c>
      <c r="B38" s="9" t="s">
        <v>39</v>
      </c>
      <c r="C38" s="19" t="s">
        <v>22</v>
      </c>
      <c r="D38" s="12">
        <v>20</v>
      </c>
      <c r="E38" s="20">
        <v>0.97</v>
      </c>
      <c r="F38" s="14">
        <f t="shared" si="1"/>
        <v>19.399999999999999</v>
      </c>
      <c r="G38" s="1">
        <v>0.21</v>
      </c>
      <c r="H38" s="14">
        <f t="shared" si="2"/>
        <v>4.0739999999999998</v>
      </c>
      <c r="I38" s="14">
        <f t="shared" si="3"/>
        <v>23.473999999999997</v>
      </c>
      <c r="J38" s="77"/>
      <c r="K38" s="16" t="str">
        <f t="shared" si="0"/>
        <v>FALTA PREU</v>
      </c>
      <c r="L38" s="1">
        <v>0.21</v>
      </c>
      <c r="M38" s="16" t="str">
        <f t="shared" si="4"/>
        <v>REVISAR PREU</v>
      </c>
      <c r="N38" s="17" t="str">
        <f t="shared" si="5"/>
        <v>REVISAR PREU</v>
      </c>
    </row>
    <row r="39" spans="1:14" x14ac:dyDescent="0.3">
      <c r="A39" s="9">
        <v>102824</v>
      </c>
      <c r="B39" s="9" t="s">
        <v>40</v>
      </c>
      <c r="C39" s="19" t="s">
        <v>22</v>
      </c>
      <c r="D39" s="12">
        <v>15</v>
      </c>
      <c r="E39" s="20">
        <v>0.68</v>
      </c>
      <c r="F39" s="14">
        <f t="shared" si="1"/>
        <v>10.200000000000001</v>
      </c>
      <c r="G39" s="1">
        <v>0.21</v>
      </c>
      <c r="H39" s="14">
        <f t="shared" si="2"/>
        <v>2.1420000000000003</v>
      </c>
      <c r="I39" s="14">
        <f t="shared" si="3"/>
        <v>12.342000000000002</v>
      </c>
      <c r="J39" s="77"/>
      <c r="K39" s="16" t="str">
        <f t="shared" si="0"/>
        <v>FALTA PREU</v>
      </c>
      <c r="L39" s="1">
        <v>0.21</v>
      </c>
      <c r="M39" s="16" t="str">
        <f t="shared" si="4"/>
        <v>REVISAR PREU</v>
      </c>
      <c r="N39" s="17" t="str">
        <f t="shared" si="5"/>
        <v>REVISAR PREU</v>
      </c>
    </row>
    <row r="40" spans="1:14" x14ac:dyDescent="0.3">
      <c r="A40" s="9">
        <v>102852</v>
      </c>
      <c r="B40" s="9" t="s">
        <v>41</v>
      </c>
      <c r="C40" s="19" t="s">
        <v>22</v>
      </c>
      <c r="D40" s="12">
        <v>10</v>
      </c>
      <c r="E40" s="20">
        <v>7.61</v>
      </c>
      <c r="F40" s="14">
        <f t="shared" si="1"/>
        <v>76.100000000000009</v>
      </c>
      <c r="G40" s="1">
        <v>0.21</v>
      </c>
      <c r="H40" s="14">
        <f t="shared" si="2"/>
        <v>15.981000000000002</v>
      </c>
      <c r="I40" s="14">
        <f t="shared" si="3"/>
        <v>92.081000000000017</v>
      </c>
      <c r="J40" s="77"/>
      <c r="K40" s="16" t="str">
        <f t="shared" si="0"/>
        <v>FALTA PREU</v>
      </c>
      <c r="L40" s="1">
        <v>0.21</v>
      </c>
      <c r="M40" s="16" t="str">
        <f t="shared" si="4"/>
        <v>REVISAR PREU</v>
      </c>
      <c r="N40" s="17" t="str">
        <f t="shared" si="5"/>
        <v>REVISAR PREU</v>
      </c>
    </row>
    <row r="41" spans="1:14" x14ac:dyDescent="0.3">
      <c r="A41" s="9">
        <v>102860</v>
      </c>
      <c r="B41" s="9" t="s">
        <v>42</v>
      </c>
      <c r="C41" s="19" t="s">
        <v>22</v>
      </c>
      <c r="D41" s="12">
        <v>10</v>
      </c>
      <c r="E41" s="20">
        <v>1.45</v>
      </c>
      <c r="F41" s="14">
        <f t="shared" si="1"/>
        <v>14.5</v>
      </c>
      <c r="G41" s="1">
        <v>0.21</v>
      </c>
      <c r="H41" s="14">
        <f t="shared" si="2"/>
        <v>3.0449999999999999</v>
      </c>
      <c r="I41" s="14">
        <f t="shared" si="3"/>
        <v>17.545000000000002</v>
      </c>
      <c r="J41" s="77"/>
      <c r="K41" s="16" t="str">
        <f t="shared" si="0"/>
        <v>FALTA PREU</v>
      </c>
      <c r="L41" s="1">
        <v>0.21</v>
      </c>
      <c r="M41" s="16" t="str">
        <f t="shared" si="4"/>
        <v>REVISAR PREU</v>
      </c>
      <c r="N41" s="17" t="str">
        <f t="shared" si="5"/>
        <v>REVISAR PREU</v>
      </c>
    </row>
    <row r="42" spans="1:14" x14ac:dyDescent="0.3">
      <c r="A42" s="9">
        <v>102797</v>
      </c>
      <c r="B42" s="9" t="s">
        <v>43</v>
      </c>
      <c r="C42" s="19" t="s">
        <v>22</v>
      </c>
      <c r="D42" s="12">
        <v>5</v>
      </c>
      <c r="E42" s="20">
        <v>0.6</v>
      </c>
      <c r="F42" s="14">
        <f t="shared" si="1"/>
        <v>3</v>
      </c>
      <c r="G42" s="1">
        <v>0.1</v>
      </c>
      <c r="H42" s="14">
        <f t="shared" si="2"/>
        <v>0.30000000000000004</v>
      </c>
      <c r="I42" s="14">
        <f t="shared" si="3"/>
        <v>3.3</v>
      </c>
      <c r="J42" s="77"/>
      <c r="K42" s="16" t="str">
        <f t="shared" si="0"/>
        <v>FALTA PREU</v>
      </c>
      <c r="L42" s="1">
        <v>0.1</v>
      </c>
      <c r="M42" s="16" t="str">
        <f t="shared" si="4"/>
        <v>REVISAR PREU</v>
      </c>
      <c r="N42" s="17" t="str">
        <f t="shared" si="5"/>
        <v>REVISAR PREU</v>
      </c>
    </row>
    <row r="43" spans="1:14" x14ac:dyDescent="0.3">
      <c r="A43" s="9">
        <v>102799</v>
      </c>
      <c r="B43" s="9" t="s">
        <v>44</v>
      </c>
      <c r="C43" s="19" t="s">
        <v>22</v>
      </c>
      <c r="D43" s="12">
        <v>5</v>
      </c>
      <c r="E43" s="20">
        <v>0.99</v>
      </c>
      <c r="F43" s="14">
        <f t="shared" si="1"/>
        <v>4.95</v>
      </c>
      <c r="G43" s="1">
        <v>0.21</v>
      </c>
      <c r="H43" s="14">
        <f t="shared" si="2"/>
        <v>1.0395000000000001</v>
      </c>
      <c r="I43" s="14">
        <f t="shared" si="3"/>
        <v>5.9895000000000005</v>
      </c>
      <c r="J43" s="77"/>
      <c r="K43" s="16" t="str">
        <f t="shared" si="0"/>
        <v>FALTA PREU</v>
      </c>
      <c r="L43" s="1">
        <v>0.21</v>
      </c>
      <c r="M43" s="16" t="str">
        <f t="shared" si="4"/>
        <v>REVISAR PREU</v>
      </c>
      <c r="N43" s="17" t="str">
        <f t="shared" si="5"/>
        <v>REVISAR PREU</v>
      </c>
    </row>
    <row r="44" spans="1:14" x14ac:dyDescent="0.3">
      <c r="A44" s="9">
        <v>102803</v>
      </c>
      <c r="B44" s="9" t="s">
        <v>45</v>
      </c>
      <c r="C44" s="19" t="s">
        <v>22</v>
      </c>
      <c r="D44" s="12">
        <v>5</v>
      </c>
      <c r="E44" s="20">
        <v>0.44</v>
      </c>
      <c r="F44" s="14">
        <f t="shared" si="1"/>
        <v>2.2000000000000002</v>
      </c>
      <c r="G44" s="1">
        <v>0.1</v>
      </c>
      <c r="H44" s="14">
        <f t="shared" si="2"/>
        <v>0.22000000000000003</v>
      </c>
      <c r="I44" s="14">
        <f t="shared" si="3"/>
        <v>2.4200000000000004</v>
      </c>
      <c r="J44" s="77"/>
      <c r="K44" s="16" t="str">
        <f t="shared" si="0"/>
        <v>FALTA PREU</v>
      </c>
      <c r="L44" s="1">
        <v>0.1</v>
      </c>
      <c r="M44" s="16" t="str">
        <f t="shared" ref="M44:M45" si="9">IFERROR(K44*L44,"REVISAR PREU")</f>
        <v>REVISAR PREU</v>
      </c>
      <c r="N44" s="17" t="str">
        <f t="shared" ref="N44:N45" si="10">IFERROR(M44+K44,"REVISAR PREU")</f>
        <v>REVISAR PREU</v>
      </c>
    </row>
    <row r="45" spans="1:14" x14ac:dyDescent="0.3">
      <c r="A45" s="9">
        <v>102804</v>
      </c>
      <c r="B45" s="9" t="s">
        <v>46</v>
      </c>
      <c r="C45" s="19" t="s">
        <v>22</v>
      </c>
      <c r="D45" s="12">
        <v>5</v>
      </c>
      <c r="E45" s="20">
        <v>1.42</v>
      </c>
      <c r="F45" s="14">
        <f t="shared" si="1"/>
        <v>7.1</v>
      </c>
      <c r="G45" s="1">
        <v>0.1</v>
      </c>
      <c r="H45" s="14">
        <f t="shared" si="2"/>
        <v>0.71</v>
      </c>
      <c r="I45" s="14">
        <f t="shared" si="3"/>
        <v>7.81</v>
      </c>
      <c r="J45" s="77"/>
      <c r="K45" s="16" t="str">
        <f t="shared" si="0"/>
        <v>FALTA PREU</v>
      </c>
      <c r="L45" s="1">
        <v>0.1</v>
      </c>
      <c r="M45" s="16" t="str">
        <f t="shared" si="9"/>
        <v>REVISAR PREU</v>
      </c>
      <c r="N45" s="17" t="str">
        <f t="shared" si="10"/>
        <v>REVISAR PREU</v>
      </c>
    </row>
    <row r="46" spans="1:14" x14ac:dyDescent="0.3">
      <c r="A46" s="9">
        <v>102805</v>
      </c>
      <c r="B46" s="9" t="s">
        <v>47</v>
      </c>
      <c r="C46" s="19" t="s">
        <v>22</v>
      </c>
      <c r="D46" s="12">
        <v>5</v>
      </c>
      <c r="E46" s="20">
        <v>1.43</v>
      </c>
      <c r="F46" s="14">
        <f t="shared" si="1"/>
        <v>7.1499999999999995</v>
      </c>
      <c r="G46" s="1">
        <v>0.1</v>
      </c>
      <c r="H46" s="14">
        <f t="shared" si="2"/>
        <v>0.71499999999999997</v>
      </c>
      <c r="I46" s="14">
        <f t="shared" si="3"/>
        <v>7.8649999999999993</v>
      </c>
      <c r="J46" s="77"/>
      <c r="K46" s="16" t="str">
        <f t="shared" si="0"/>
        <v>FALTA PREU</v>
      </c>
      <c r="L46" s="1">
        <v>0.1</v>
      </c>
      <c r="M46" s="16" t="str">
        <f t="shared" si="4"/>
        <v>REVISAR PREU</v>
      </c>
      <c r="N46" s="17" t="str">
        <f t="shared" si="5"/>
        <v>REVISAR PREU</v>
      </c>
    </row>
    <row r="47" spans="1:14" x14ac:dyDescent="0.3">
      <c r="A47" s="9">
        <v>102806</v>
      </c>
      <c r="B47" s="9" t="s">
        <v>48</v>
      </c>
      <c r="C47" s="19" t="s">
        <v>22</v>
      </c>
      <c r="D47" s="12">
        <v>5</v>
      </c>
      <c r="E47" s="20">
        <v>1.29</v>
      </c>
      <c r="F47" s="14">
        <f t="shared" si="1"/>
        <v>6.45</v>
      </c>
      <c r="G47" s="1">
        <v>0.1</v>
      </c>
      <c r="H47" s="14">
        <f t="shared" si="2"/>
        <v>0.64500000000000002</v>
      </c>
      <c r="I47" s="14">
        <f t="shared" si="3"/>
        <v>7.0950000000000006</v>
      </c>
      <c r="J47" s="77"/>
      <c r="K47" s="16" t="str">
        <f t="shared" si="0"/>
        <v>FALTA PREU</v>
      </c>
      <c r="L47" s="1">
        <v>0.1</v>
      </c>
      <c r="M47" s="16" t="str">
        <f t="shared" si="4"/>
        <v>REVISAR PREU</v>
      </c>
      <c r="N47" s="17" t="str">
        <f t="shared" si="5"/>
        <v>REVISAR PREU</v>
      </c>
    </row>
    <row r="48" spans="1:14" x14ac:dyDescent="0.3">
      <c r="A48" s="9">
        <v>102807</v>
      </c>
      <c r="B48" s="9" t="s">
        <v>49</v>
      </c>
      <c r="C48" s="19" t="s">
        <v>22</v>
      </c>
      <c r="D48" s="12">
        <v>5</v>
      </c>
      <c r="E48" s="20">
        <v>0.85</v>
      </c>
      <c r="F48" s="14">
        <f t="shared" si="1"/>
        <v>4.25</v>
      </c>
      <c r="G48" s="1">
        <v>0.1</v>
      </c>
      <c r="H48" s="14">
        <f t="shared" si="2"/>
        <v>0.42500000000000004</v>
      </c>
      <c r="I48" s="14">
        <f t="shared" si="3"/>
        <v>4.6749999999999998</v>
      </c>
      <c r="J48" s="77"/>
      <c r="K48" s="16" t="str">
        <f t="shared" si="0"/>
        <v>FALTA PREU</v>
      </c>
      <c r="L48" s="1">
        <v>0.1</v>
      </c>
      <c r="M48" s="16" t="str">
        <f t="shared" si="4"/>
        <v>REVISAR PREU</v>
      </c>
      <c r="N48" s="17" t="str">
        <f t="shared" si="5"/>
        <v>REVISAR PREU</v>
      </c>
    </row>
    <row r="49" spans="1:14" x14ac:dyDescent="0.3">
      <c r="A49" s="9">
        <v>102810</v>
      </c>
      <c r="B49" s="9" t="s">
        <v>50</v>
      </c>
      <c r="C49" s="19" t="s">
        <v>22</v>
      </c>
      <c r="D49" s="12">
        <v>5</v>
      </c>
      <c r="E49" s="20">
        <v>5.9</v>
      </c>
      <c r="F49" s="14">
        <f t="shared" si="1"/>
        <v>29.5</v>
      </c>
      <c r="G49" s="1">
        <v>0.1</v>
      </c>
      <c r="H49" s="14">
        <f t="shared" si="2"/>
        <v>2.95</v>
      </c>
      <c r="I49" s="14">
        <f t="shared" si="3"/>
        <v>32.450000000000003</v>
      </c>
      <c r="J49" s="77"/>
      <c r="K49" s="16" t="str">
        <f t="shared" si="0"/>
        <v>FALTA PREU</v>
      </c>
      <c r="L49" s="1">
        <v>0.1</v>
      </c>
      <c r="M49" s="16" t="str">
        <f t="shared" si="4"/>
        <v>REVISAR PREU</v>
      </c>
      <c r="N49" s="17" t="str">
        <f t="shared" si="5"/>
        <v>REVISAR PREU</v>
      </c>
    </row>
    <row r="50" spans="1:14" x14ac:dyDescent="0.3">
      <c r="A50" s="9">
        <v>102811</v>
      </c>
      <c r="B50" s="9" t="s">
        <v>51</v>
      </c>
      <c r="C50" s="19" t="s">
        <v>22</v>
      </c>
      <c r="D50" s="12">
        <v>5</v>
      </c>
      <c r="E50" s="20">
        <v>1.25</v>
      </c>
      <c r="F50" s="14">
        <f t="shared" si="1"/>
        <v>6.25</v>
      </c>
      <c r="G50" s="1">
        <v>0.21</v>
      </c>
      <c r="H50" s="14">
        <f t="shared" si="2"/>
        <v>1.3125</v>
      </c>
      <c r="I50" s="14">
        <f t="shared" si="3"/>
        <v>7.5625</v>
      </c>
      <c r="J50" s="77"/>
      <c r="K50" s="16" t="str">
        <f t="shared" si="0"/>
        <v>FALTA PREU</v>
      </c>
      <c r="L50" s="1">
        <v>0.21</v>
      </c>
      <c r="M50" s="16" t="str">
        <f t="shared" si="4"/>
        <v>REVISAR PREU</v>
      </c>
      <c r="N50" s="17" t="str">
        <f t="shared" si="5"/>
        <v>REVISAR PREU</v>
      </c>
    </row>
    <row r="51" spans="1:14" x14ac:dyDescent="0.3">
      <c r="A51" s="9">
        <v>102812</v>
      </c>
      <c r="B51" s="9" t="s">
        <v>52</v>
      </c>
      <c r="C51" s="19" t="s">
        <v>22</v>
      </c>
      <c r="D51" s="12">
        <v>5</v>
      </c>
      <c r="E51" s="20">
        <v>1.56</v>
      </c>
      <c r="F51" s="14">
        <f t="shared" si="1"/>
        <v>7.8000000000000007</v>
      </c>
      <c r="G51" s="1">
        <v>0.21</v>
      </c>
      <c r="H51" s="14">
        <f t="shared" si="2"/>
        <v>1.6380000000000001</v>
      </c>
      <c r="I51" s="14">
        <f t="shared" si="3"/>
        <v>9.4380000000000006</v>
      </c>
      <c r="J51" s="77"/>
      <c r="K51" s="16" t="str">
        <f t="shared" si="0"/>
        <v>FALTA PREU</v>
      </c>
      <c r="L51" s="1">
        <v>0.21</v>
      </c>
      <c r="M51" s="16" t="str">
        <f t="shared" si="4"/>
        <v>REVISAR PREU</v>
      </c>
      <c r="N51" s="17" t="str">
        <f t="shared" si="5"/>
        <v>REVISAR PREU</v>
      </c>
    </row>
    <row r="52" spans="1:14" x14ac:dyDescent="0.3">
      <c r="A52" s="9">
        <v>102815</v>
      </c>
      <c r="B52" s="9" t="s">
        <v>53</v>
      </c>
      <c r="C52" s="19" t="s">
        <v>22</v>
      </c>
      <c r="D52" s="12">
        <v>5</v>
      </c>
      <c r="E52" s="20">
        <v>4.16</v>
      </c>
      <c r="F52" s="14">
        <f t="shared" si="1"/>
        <v>20.8</v>
      </c>
      <c r="G52" s="1">
        <v>0.21</v>
      </c>
      <c r="H52" s="14">
        <f t="shared" si="2"/>
        <v>4.3680000000000003</v>
      </c>
      <c r="I52" s="14">
        <f t="shared" si="3"/>
        <v>25.167999999999999</v>
      </c>
      <c r="J52" s="77"/>
      <c r="K52" s="16" t="str">
        <f t="shared" si="0"/>
        <v>FALTA PREU</v>
      </c>
      <c r="L52" s="1">
        <v>0.21</v>
      </c>
      <c r="M52" s="16" t="str">
        <f t="shared" si="4"/>
        <v>REVISAR PREU</v>
      </c>
      <c r="N52" s="17" t="str">
        <f t="shared" si="5"/>
        <v>REVISAR PREU</v>
      </c>
    </row>
    <row r="53" spans="1:14" x14ac:dyDescent="0.3">
      <c r="A53" s="9">
        <v>102816</v>
      </c>
      <c r="B53" s="9" t="s">
        <v>54</v>
      </c>
      <c r="C53" s="19" t="s">
        <v>22</v>
      </c>
      <c r="D53" s="12">
        <v>5</v>
      </c>
      <c r="E53" s="20">
        <v>1.28</v>
      </c>
      <c r="F53" s="14">
        <f t="shared" si="1"/>
        <v>6.4</v>
      </c>
      <c r="G53" s="1">
        <v>0.21</v>
      </c>
      <c r="H53" s="14">
        <f t="shared" si="2"/>
        <v>1.3440000000000001</v>
      </c>
      <c r="I53" s="14">
        <f t="shared" si="3"/>
        <v>7.7440000000000007</v>
      </c>
      <c r="J53" s="77"/>
      <c r="K53" s="16" t="str">
        <f t="shared" si="0"/>
        <v>FALTA PREU</v>
      </c>
      <c r="L53" s="1">
        <v>0.21</v>
      </c>
      <c r="M53" s="16" t="str">
        <f t="shared" si="4"/>
        <v>REVISAR PREU</v>
      </c>
      <c r="N53" s="17" t="str">
        <f t="shared" si="5"/>
        <v>REVISAR PREU</v>
      </c>
    </row>
    <row r="54" spans="1:14" x14ac:dyDescent="0.3">
      <c r="A54" s="9">
        <v>102818</v>
      </c>
      <c r="B54" s="9" t="s">
        <v>55</v>
      </c>
      <c r="C54" s="19" t="s">
        <v>22</v>
      </c>
      <c r="D54" s="12">
        <v>5</v>
      </c>
      <c r="E54" s="20">
        <v>1.84</v>
      </c>
      <c r="F54" s="14">
        <f t="shared" si="1"/>
        <v>9.2000000000000011</v>
      </c>
      <c r="G54" s="1">
        <v>0.21</v>
      </c>
      <c r="H54" s="14">
        <f t="shared" si="2"/>
        <v>1.9320000000000002</v>
      </c>
      <c r="I54" s="14">
        <f t="shared" si="3"/>
        <v>11.132000000000001</v>
      </c>
      <c r="J54" s="77"/>
      <c r="K54" s="16" t="str">
        <f t="shared" si="0"/>
        <v>FALTA PREU</v>
      </c>
      <c r="L54" s="1">
        <v>0.21</v>
      </c>
      <c r="M54" s="16" t="str">
        <f t="shared" si="4"/>
        <v>REVISAR PREU</v>
      </c>
      <c r="N54" s="17" t="str">
        <f t="shared" si="5"/>
        <v>REVISAR PREU</v>
      </c>
    </row>
    <row r="55" spans="1:14" x14ac:dyDescent="0.3">
      <c r="A55" s="9">
        <v>102819</v>
      </c>
      <c r="B55" s="9" t="s">
        <v>56</v>
      </c>
      <c r="C55" s="19" t="s">
        <v>22</v>
      </c>
      <c r="D55" s="12">
        <v>5</v>
      </c>
      <c r="E55" s="20">
        <v>1.84</v>
      </c>
      <c r="F55" s="14">
        <f t="shared" si="1"/>
        <v>9.2000000000000011</v>
      </c>
      <c r="G55" s="1">
        <v>0.21</v>
      </c>
      <c r="H55" s="14">
        <f t="shared" si="2"/>
        <v>1.9320000000000002</v>
      </c>
      <c r="I55" s="14">
        <f t="shared" si="3"/>
        <v>11.132000000000001</v>
      </c>
      <c r="J55" s="77"/>
      <c r="K55" s="16" t="str">
        <f t="shared" si="0"/>
        <v>FALTA PREU</v>
      </c>
      <c r="L55" s="1">
        <v>0.21</v>
      </c>
      <c r="M55" s="16" t="str">
        <f t="shared" si="4"/>
        <v>REVISAR PREU</v>
      </c>
      <c r="N55" s="17" t="str">
        <f t="shared" si="5"/>
        <v>REVISAR PREU</v>
      </c>
    </row>
    <row r="56" spans="1:14" x14ac:dyDescent="0.3">
      <c r="A56" s="9">
        <v>102821</v>
      </c>
      <c r="B56" s="9" t="s">
        <v>57</v>
      </c>
      <c r="C56" s="19" t="s">
        <v>22</v>
      </c>
      <c r="D56" s="12">
        <v>5</v>
      </c>
      <c r="E56" s="20">
        <v>1.02</v>
      </c>
      <c r="F56" s="14">
        <f t="shared" si="1"/>
        <v>5.0999999999999996</v>
      </c>
      <c r="G56" s="1">
        <v>0.21</v>
      </c>
      <c r="H56" s="14">
        <f t="shared" si="2"/>
        <v>1.071</v>
      </c>
      <c r="I56" s="14">
        <f t="shared" si="3"/>
        <v>6.1709999999999994</v>
      </c>
      <c r="J56" s="77"/>
      <c r="K56" s="16" t="str">
        <f t="shared" si="0"/>
        <v>FALTA PREU</v>
      </c>
      <c r="L56" s="1">
        <v>0.21</v>
      </c>
      <c r="M56" s="16" t="str">
        <f t="shared" si="4"/>
        <v>REVISAR PREU</v>
      </c>
      <c r="N56" s="17" t="str">
        <f t="shared" si="5"/>
        <v>REVISAR PREU</v>
      </c>
    </row>
    <row r="57" spans="1:14" x14ac:dyDescent="0.3">
      <c r="A57" s="22">
        <v>102822</v>
      </c>
      <c r="B57" s="9" t="s">
        <v>58</v>
      </c>
      <c r="C57" s="19" t="s">
        <v>22</v>
      </c>
      <c r="D57" s="12">
        <v>5</v>
      </c>
      <c r="E57" s="23">
        <v>0.59</v>
      </c>
      <c r="F57" s="14">
        <f t="shared" si="1"/>
        <v>2.9499999999999997</v>
      </c>
      <c r="G57" s="1">
        <v>0.21</v>
      </c>
      <c r="H57" s="14">
        <f t="shared" si="2"/>
        <v>0.61949999999999994</v>
      </c>
      <c r="I57" s="15">
        <f t="shared" si="3"/>
        <v>3.5694999999999997</v>
      </c>
      <c r="J57" s="79"/>
      <c r="K57" s="16" t="str">
        <f t="shared" si="0"/>
        <v>FALTA PREU</v>
      </c>
      <c r="L57" s="1">
        <v>0.21</v>
      </c>
      <c r="M57" s="16" t="str">
        <f t="shared" si="4"/>
        <v>REVISAR PREU</v>
      </c>
      <c r="N57" s="17" t="str">
        <f t="shared" si="5"/>
        <v>REVISAR PREU</v>
      </c>
    </row>
    <row r="58" spans="1:14" x14ac:dyDescent="0.3">
      <c r="A58" s="22">
        <v>102823</v>
      </c>
      <c r="B58" s="9" t="s">
        <v>59</v>
      </c>
      <c r="C58" s="19" t="s">
        <v>22</v>
      </c>
      <c r="D58" s="12">
        <v>5</v>
      </c>
      <c r="E58" s="23">
        <v>0.91</v>
      </c>
      <c r="F58" s="14">
        <f t="shared" si="1"/>
        <v>4.55</v>
      </c>
      <c r="G58" s="1">
        <v>0.21</v>
      </c>
      <c r="H58" s="14">
        <f t="shared" si="2"/>
        <v>0.9554999999999999</v>
      </c>
      <c r="I58" s="15">
        <f t="shared" si="3"/>
        <v>5.5054999999999996</v>
      </c>
      <c r="J58" s="79"/>
      <c r="K58" s="16" t="str">
        <f t="shared" si="0"/>
        <v>FALTA PREU</v>
      </c>
      <c r="L58" s="1">
        <v>0.21</v>
      </c>
      <c r="M58" s="16" t="str">
        <f t="shared" si="4"/>
        <v>REVISAR PREU</v>
      </c>
      <c r="N58" s="17" t="str">
        <f t="shared" si="5"/>
        <v>REVISAR PREU</v>
      </c>
    </row>
    <row r="59" spans="1:14" x14ac:dyDescent="0.3">
      <c r="A59" s="22">
        <v>102826</v>
      </c>
      <c r="B59" s="9" t="s">
        <v>60</v>
      </c>
      <c r="C59" s="19" t="s">
        <v>22</v>
      </c>
      <c r="D59" s="12">
        <v>5</v>
      </c>
      <c r="E59" s="23">
        <v>1.65</v>
      </c>
      <c r="F59" s="14">
        <f t="shared" si="1"/>
        <v>8.25</v>
      </c>
      <c r="G59" s="1">
        <v>0.21</v>
      </c>
      <c r="H59" s="14">
        <f t="shared" si="2"/>
        <v>1.7324999999999999</v>
      </c>
      <c r="I59" s="15">
        <f t="shared" si="3"/>
        <v>9.9824999999999999</v>
      </c>
      <c r="J59" s="79"/>
      <c r="K59" s="16" t="str">
        <f t="shared" si="0"/>
        <v>FALTA PREU</v>
      </c>
      <c r="L59" s="1">
        <v>0.21</v>
      </c>
      <c r="M59" s="16" t="str">
        <f t="shared" si="4"/>
        <v>REVISAR PREU</v>
      </c>
      <c r="N59" s="17" t="str">
        <f t="shared" si="5"/>
        <v>REVISAR PREU</v>
      </c>
    </row>
    <row r="60" spans="1:14" x14ac:dyDescent="0.3">
      <c r="A60" s="22">
        <v>102827</v>
      </c>
      <c r="B60" s="9" t="s">
        <v>61</v>
      </c>
      <c r="C60" s="19" t="s">
        <v>22</v>
      </c>
      <c r="D60" s="12">
        <v>5</v>
      </c>
      <c r="E60" s="23">
        <v>1.65</v>
      </c>
      <c r="F60" s="14">
        <f t="shared" si="1"/>
        <v>8.25</v>
      </c>
      <c r="G60" s="1">
        <v>0.21</v>
      </c>
      <c r="H60" s="14">
        <f t="shared" si="2"/>
        <v>1.7324999999999999</v>
      </c>
      <c r="I60" s="15">
        <f t="shared" si="3"/>
        <v>9.9824999999999999</v>
      </c>
      <c r="J60" s="79"/>
      <c r="K60" s="16" t="str">
        <f t="shared" si="0"/>
        <v>FALTA PREU</v>
      </c>
      <c r="L60" s="1">
        <v>0.21</v>
      </c>
      <c r="M60" s="16" t="str">
        <f t="shared" si="4"/>
        <v>REVISAR PREU</v>
      </c>
      <c r="N60" s="17" t="str">
        <f t="shared" si="5"/>
        <v>REVISAR PREU</v>
      </c>
    </row>
    <row r="61" spans="1:14" x14ac:dyDescent="0.3">
      <c r="A61" s="22">
        <v>102831</v>
      </c>
      <c r="B61" s="9" t="s">
        <v>62</v>
      </c>
      <c r="C61" s="19" t="s">
        <v>22</v>
      </c>
      <c r="D61" s="12">
        <v>5</v>
      </c>
      <c r="E61" s="23">
        <v>0.68</v>
      </c>
      <c r="F61" s="14">
        <f t="shared" si="1"/>
        <v>3.4000000000000004</v>
      </c>
      <c r="G61" s="1">
        <v>0.21</v>
      </c>
      <c r="H61" s="14">
        <f t="shared" si="2"/>
        <v>0.71400000000000008</v>
      </c>
      <c r="I61" s="15">
        <f t="shared" si="3"/>
        <v>4.1140000000000008</v>
      </c>
      <c r="J61" s="79"/>
      <c r="K61" s="16" t="str">
        <f t="shared" si="0"/>
        <v>FALTA PREU</v>
      </c>
      <c r="L61" s="1">
        <v>0.21</v>
      </c>
      <c r="M61" s="16" t="str">
        <f t="shared" si="4"/>
        <v>REVISAR PREU</v>
      </c>
      <c r="N61" s="17" t="str">
        <f t="shared" si="5"/>
        <v>REVISAR PREU</v>
      </c>
    </row>
    <row r="62" spans="1:14" x14ac:dyDescent="0.3">
      <c r="A62" s="22">
        <v>102833</v>
      </c>
      <c r="B62" s="9" t="s">
        <v>63</v>
      </c>
      <c r="C62" s="19" t="s">
        <v>22</v>
      </c>
      <c r="D62" s="12">
        <v>5</v>
      </c>
      <c r="E62" s="23">
        <v>1.65</v>
      </c>
      <c r="F62" s="14">
        <f t="shared" si="1"/>
        <v>8.25</v>
      </c>
      <c r="G62" s="1">
        <v>0.21</v>
      </c>
      <c r="H62" s="14">
        <f t="shared" si="2"/>
        <v>1.7324999999999999</v>
      </c>
      <c r="I62" s="15">
        <f t="shared" si="3"/>
        <v>9.9824999999999999</v>
      </c>
      <c r="J62" s="79"/>
      <c r="K62" s="16" t="str">
        <f t="shared" si="0"/>
        <v>FALTA PREU</v>
      </c>
      <c r="L62" s="1">
        <v>0.21</v>
      </c>
      <c r="M62" s="16" t="str">
        <f t="shared" si="4"/>
        <v>REVISAR PREU</v>
      </c>
      <c r="N62" s="17" t="str">
        <f t="shared" si="5"/>
        <v>REVISAR PREU</v>
      </c>
    </row>
    <row r="63" spans="1:14" x14ac:dyDescent="0.3">
      <c r="A63" s="22">
        <v>102834</v>
      </c>
      <c r="B63" s="9" t="s">
        <v>64</v>
      </c>
      <c r="C63" s="19" t="s">
        <v>22</v>
      </c>
      <c r="D63" s="12">
        <v>5</v>
      </c>
      <c r="E63" s="23">
        <v>1.65</v>
      </c>
      <c r="F63" s="14">
        <f t="shared" si="1"/>
        <v>8.25</v>
      </c>
      <c r="G63" s="1">
        <v>0.21</v>
      </c>
      <c r="H63" s="14">
        <f t="shared" si="2"/>
        <v>1.7324999999999999</v>
      </c>
      <c r="I63" s="15">
        <f t="shared" si="3"/>
        <v>9.9824999999999999</v>
      </c>
      <c r="J63" s="79"/>
      <c r="K63" s="16" t="str">
        <f t="shared" si="0"/>
        <v>FALTA PREU</v>
      </c>
      <c r="L63" s="1">
        <v>0.21</v>
      </c>
      <c r="M63" s="16" t="str">
        <f t="shared" si="4"/>
        <v>REVISAR PREU</v>
      </c>
      <c r="N63" s="17" t="str">
        <f t="shared" si="5"/>
        <v>REVISAR PREU</v>
      </c>
    </row>
    <row r="64" spans="1:14" x14ac:dyDescent="0.3">
      <c r="A64" s="22">
        <v>102835</v>
      </c>
      <c r="B64" s="9" t="s">
        <v>65</v>
      </c>
      <c r="C64" s="19" t="s">
        <v>22</v>
      </c>
      <c r="D64" s="12">
        <v>5</v>
      </c>
      <c r="E64" s="23">
        <v>0.8</v>
      </c>
      <c r="F64" s="14">
        <f t="shared" si="1"/>
        <v>4</v>
      </c>
      <c r="G64" s="1">
        <v>0.04</v>
      </c>
      <c r="H64" s="14">
        <f t="shared" si="2"/>
        <v>0.16</v>
      </c>
      <c r="I64" s="15">
        <f t="shared" si="3"/>
        <v>4.16</v>
      </c>
      <c r="J64" s="79"/>
      <c r="K64" s="16" t="str">
        <f t="shared" si="0"/>
        <v>FALTA PREU</v>
      </c>
      <c r="L64" s="1">
        <v>0.04</v>
      </c>
      <c r="M64" s="16" t="str">
        <f t="shared" si="4"/>
        <v>REVISAR PREU</v>
      </c>
      <c r="N64" s="17" t="str">
        <f t="shared" si="5"/>
        <v>REVISAR PREU</v>
      </c>
    </row>
    <row r="65" spans="1:14" x14ac:dyDescent="0.3">
      <c r="A65" s="22">
        <v>102837</v>
      </c>
      <c r="B65" s="9" t="s">
        <v>66</v>
      </c>
      <c r="C65" s="19" t="s">
        <v>22</v>
      </c>
      <c r="D65" s="12">
        <v>5</v>
      </c>
      <c r="E65" s="23">
        <v>0.82</v>
      </c>
      <c r="F65" s="14">
        <f t="shared" si="1"/>
        <v>4.0999999999999996</v>
      </c>
      <c r="G65" s="1">
        <v>0.04</v>
      </c>
      <c r="H65" s="14">
        <f t="shared" si="2"/>
        <v>0.16399999999999998</v>
      </c>
      <c r="I65" s="15">
        <f t="shared" si="3"/>
        <v>4.2639999999999993</v>
      </c>
      <c r="J65" s="79"/>
      <c r="K65" s="16" t="str">
        <f t="shared" si="0"/>
        <v>FALTA PREU</v>
      </c>
      <c r="L65" s="1">
        <v>0.04</v>
      </c>
      <c r="M65" s="16" t="str">
        <f t="shared" si="4"/>
        <v>REVISAR PREU</v>
      </c>
      <c r="N65" s="17" t="str">
        <f t="shared" si="5"/>
        <v>REVISAR PREU</v>
      </c>
    </row>
    <row r="66" spans="1:14" x14ac:dyDescent="0.3">
      <c r="A66" s="22">
        <v>102840</v>
      </c>
      <c r="B66" s="9" t="s">
        <v>67</v>
      </c>
      <c r="C66" s="19" t="s">
        <v>22</v>
      </c>
      <c r="D66" s="12">
        <v>5</v>
      </c>
      <c r="E66" s="23">
        <v>1.21</v>
      </c>
      <c r="F66" s="14">
        <f t="shared" si="1"/>
        <v>6.05</v>
      </c>
      <c r="G66" s="1">
        <v>0.04</v>
      </c>
      <c r="H66" s="14">
        <f t="shared" si="2"/>
        <v>0.24199999999999999</v>
      </c>
      <c r="I66" s="15">
        <f t="shared" si="3"/>
        <v>6.2919999999999998</v>
      </c>
      <c r="J66" s="79"/>
      <c r="K66" s="16" t="str">
        <f t="shared" si="0"/>
        <v>FALTA PREU</v>
      </c>
      <c r="L66" s="1">
        <v>0.04</v>
      </c>
      <c r="M66" s="16" t="str">
        <f t="shared" si="4"/>
        <v>REVISAR PREU</v>
      </c>
      <c r="N66" s="17" t="str">
        <f t="shared" si="5"/>
        <v>REVISAR PREU</v>
      </c>
    </row>
    <row r="67" spans="1:14" x14ac:dyDescent="0.3">
      <c r="A67" s="22">
        <v>102855</v>
      </c>
      <c r="B67" s="9" t="s">
        <v>68</v>
      </c>
      <c r="C67" s="19" t="s">
        <v>22</v>
      </c>
      <c r="D67" s="12">
        <v>5</v>
      </c>
      <c r="E67" s="23">
        <v>4.12</v>
      </c>
      <c r="F67" s="14">
        <f t="shared" si="1"/>
        <v>20.6</v>
      </c>
      <c r="G67" s="1">
        <v>0.21</v>
      </c>
      <c r="H67" s="14">
        <f t="shared" si="2"/>
        <v>4.3260000000000005</v>
      </c>
      <c r="I67" s="15">
        <f t="shared" si="3"/>
        <v>24.926000000000002</v>
      </c>
      <c r="J67" s="79"/>
      <c r="K67" s="16" t="str">
        <f t="shared" si="0"/>
        <v>FALTA PREU</v>
      </c>
      <c r="L67" s="1">
        <v>0.21</v>
      </c>
      <c r="M67" s="16" t="str">
        <f t="shared" si="4"/>
        <v>REVISAR PREU</v>
      </c>
      <c r="N67" s="17" t="str">
        <f t="shared" si="5"/>
        <v>REVISAR PREU</v>
      </c>
    </row>
    <row r="68" spans="1:14" x14ac:dyDescent="0.3">
      <c r="A68" s="22">
        <v>102856</v>
      </c>
      <c r="B68" s="9" t="s">
        <v>69</v>
      </c>
      <c r="C68" s="19" t="s">
        <v>22</v>
      </c>
      <c r="D68" s="12">
        <v>5</v>
      </c>
      <c r="E68" s="23">
        <v>11</v>
      </c>
      <c r="F68" s="14">
        <f t="shared" si="1"/>
        <v>55</v>
      </c>
      <c r="G68" s="1">
        <v>0.21</v>
      </c>
      <c r="H68" s="14">
        <f t="shared" si="2"/>
        <v>11.549999999999999</v>
      </c>
      <c r="I68" s="15">
        <f t="shared" si="3"/>
        <v>66.55</v>
      </c>
      <c r="J68" s="79"/>
      <c r="K68" s="16" t="str">
        <f t="shared" si="0"/>
        <v>FALTA PREU</v>
      </c>
      <c r="L68" s="1">
        <v>0.21</v>
      </c>
      <c r="M68" s="16" t="str">
        <f t="shared" si="4"/>
        <v>REVISAR PREU</v>
      </c>
      <c r="N68" s="17" t="str">
        <f t="shared" si="5"/>
        <v>REVISAR PREU</v>
      </c>
    </row>
    <row r="69" spans="1:14" x14ac:dyDescent="0.3">
      <c r="A69" s="22">
        <v>102857</v>
      </c>
      <c r="B69" s="9" t="s">
        <v>70</v>
      </c>
      <c r="C69" s="19" t="s">
        <v>22</v>
      </c>
      <c r="D69" s="12">
        <v>5</v>
      </c>
      <c r="E69" s="23">
        <v>3.1</v>
      </c>
      <c r="F69" s="14">
        <f t="shared" si="1"/>
        <v>15.5</v>
      </c>
      <c r="G69" s="1">
        <v>0.21</v>
      </c>
      <c r="H69" s="14">
        <f t="shared" si="2"/>
        <v>3.2549999999999999</v>
      </c>
      <c r="I69" s="15">
        <f t="shared" si="3"/>
        <v>18.754999999999999</v>
      </c>
      <c r="J69" s="79"/>
      <c r="K69" s="16" t="str">
        <f t="shared" si="0"/>
        <v>FALTA PREU</v>
      </c>
      <c r="L69" s="1">
        <v>0.21</v>
      </c>
      <c r="M69" s="16" t="str">
        <f t="shared" si="4"/>
        <v>REVISAR PREU</v>
      </c>
      <c r="N69" s="17" t="str">
        <f t="shared" si="5"/>
        <v>REVISAR PREU</v>
      </c>
    </row>
    <row r="70" spans="1:14" x14ac:dyDescent="0.3">
      <c r="A70" s="22">
        <v>102859</v>
      </c>
      <c r="B70" s="9" t="s">
        <v>71</v>
      </c>
      <c r="C70" s="19" t="s">
        <v>22</v>
      </c>
      <c r="D70" s="12">
        <v>5</v>
      </c>
      <c r="E70" s="23">
        <v>0.96</v>
      </c>
      <c r="F70" s="14">
        <f t="shared" si="1"/>
        <v>4.8</v>
      </c>
      <c r="G70" s="1">
        <v>0.21</v>
      </c>
      <c r="H70" s="14">
        <f t="shared" si="2"/>
        <v>1.008</v>
      </c>
      <c r="I70" s="15">
        <f t="shared" si="3"/>
        <v>5.8079999999999998</v>
      </c>
      <c r="J70" s="79"/>
      <c r="K70" s="16" t="str">
        <f t="shared" si="0"/>
        <v>FALTA PREU</v>
      </c>
      <c r="L70" s="1">
        <v>0.21</v>
      </c>
      <c r="M70" s="16" t="str">
        <f t="shared" si="4"/>
        <v>REVISAR PREU</v>
      </c>
      <c r="N70" s="17" t="str">
        <f t="shared" si="5"/>
        <v>REVISAR PREU</v>
      </c>
    </row>
    <row r="71" spans="1:14" x14ac:dyDescent="0.3">
      <c r="A71" s="22">
        <v>102863</v>
      </c>
      <c r="B71" s="9" t="s">
        <v>72</v>
      </c>
      <c r="C71" s="19" t="s">
        <v>22</v>
      </c>
      <c r="D71" s="12">
        <v>5</v>
      </c>
      <c r="E71" s="23">
        <v>4.38</v>
      </c>
      <c r="F71" s="14">
        <f t="shared" si="1"/>
        <v>21.9</v>
      </c>
      <c r="G71" s="1">
        <v>0.21</v>
      </c>
      <c r="H71" s="14">
        <f t="shared" si="2"/>
        <v>4.5989999999999993</v>
      </c>
      <c r="I71" s="15">
        <f t="shared" si="3"/>
        <v>26.498999999999999</v>
      </c>
      <c r="J71" s="79"/>
      <c r="K71" s="16" t="str">
        <f t="shared" si="0"/>
        <v>FALTA PREU</v>
      </c>
      <c r="L71" s="1">
        <v>0.21</v>
      </c>
      <c r="M71" s="16" t="str">
        <f t="shared" si="4"/>
        <v>REVISAR PREU</v>
      </c>
      <c r="N71" s="17" t="str">
        <f t="shared" si="5"/>
        <v>REVISAR PREU</v>
      </c>
    </row>
    <row r="72" spans="1:14" x14ac:dyDescent="0.3">
      <c r="A72" s="22">
        <v>102864</v>
      </c>
      <c r="B72" s="9" t="s">
        <v>73</v>
      </c>
      <c r="C72" s="19" t="s">
        <v>22</v>
      </c>
      <c r="D72" s="12">
        <v>5</v>
      </c>
      <c r="E72" s="23">
        <v>2.0699999999999998</v>
      </c>
      <c r="F72" s="14">
        <f t="shared" si="1"/>
        <v>10.35</v>
      </c>
      <c r="G72" s="1">
        <v>0.21</v>
      </c>
      <c r="H72" s="14">
        <f t="shared" si="2"/>
        <v>2.1734999999999998</v>
      </c>
      <c r="I72" s="15">
        <f t="shared" si="3"/>
        <v>12.523499999999999</v>
      </c>
      <c r="J72" s="79"/>
      <c r="K72" s="16" t="str">
        <f t="shared" si="0"/>
        <v>FALTA PREU</v>
      </c>
      <c r="L72" s="1">
        <v>0.21</v>
      </c>
      <c r="M72" s="16" t="str">
        <f t="shared" si="4"/>
        <v>REVISAR PREU</v>
      </c>
      <c r="N72" s="17" t="str">
        <f t="shared" si="5"/>
        <v>REVISAR PREU</v>
      </c>
    </row>
    <row r="73" spans="1:14" x14ac:dyDescent="0.3">
      <c r="A73" s="22">
        <v>103236</v>
      </c>
      <c r="B73" s="9" t="s">
        <v>74</v>
      </c>
      <c r="C73" s="19" t="s">
        <v>22</v>
      </c>
      <c r="D73" s="12">
        <v>5</v>
      </c>
      <c r="E73" s="23">
        <v>0.44</v>
      </c>
      <c r="F73" s="14">
        <f t="shared" si="1"/>
        <v>2.2000000000000002</v>
      </c>
      <c r="G73" s="1">
        <v>0.1</v>
      </c>
      <c r="H73" s="14">
        <f t="shared" si="2"/>
        <v>0.22000000000000003</v>
      </c>
      <c r="I73" s="15">
        <f t="shared" si="3"/>
        <v>2.4200000000000004</v>
      </c>
      <c r="J73" s="79"/>
      <c r="K73" s="16" t="str">
        <f t="shared" si="0"/>
        <v>FALTA PREU</v>
      </c>
      <c r="L73" s="1">
        <v>0.1</v>
      </c>
      <c r="M73" s="16" t="str">
        <f t="shared" si="4"/>
        <v>REVISAR PREU</v>
      </c>
      <c r="N73" s="17" t="str">
        <f t="shared" si="5"/>
        <v>REVISAR PREU</v>
      </c>
    </row>
    <row r="74" spans="1:14" x14ac:dyDescent="0.3">
      <c r="A74" s="22">
        <v>103239</v>
      </c>
      <c r="B74" s="9" t="s">
        <v>75</v>
      </c>
      <c r="C74" s="19" t="s">
        <v>22</v>
      </c>
      <c r="D74" s="12">
        <v>5</v>
      </c>
      <c r="E74" s="23">
        <v>1.47</v>
      </c>
      <c r="F74" s="14">
        <f t="shared" si="1"/>
        <v>7.35</v>
      </c>
      <c r="G74" s="1">
        <v>0.1</v>
      </c>
      <c r="H74" s="14">
        <f t="shared" si="2"/>
        <v>0.73499999999999999</v>
      </c>
      <c r="I74" s="15">
        <f t="shared" si="3"/>
        <v>8.0849999999999991</v>
      </c>
      <c r="J74" s="79"/>
      <c r="K74" s="16" t="str">
        <f t="shared" si="0"/>
        <v>FALTA PREU</v>
      </c>
      <c r="L74" s="1">
        <v>0.1</v>
      </c>
      <c r="M74" s="16" t="str">
        <f t="shared" si="4"/>
        <v>REVISAR PREU</v>
      </c>
      <c r="N74" s="17" t="str">
        <f t="shared" si="5"/>
        <v>REVISAR PREU</v>
      </c>
    </row>
    <row r="75" spans="1:14" x14ac:dyDescent="0.3">
      <c r="A75" s="22">
        <v>103241</v>
      </c>
      <c r="B75" s="9" t="s">
        <v>76</v>
      </c>
      <c r="C75" s="19" t="s">
        <v>22</v>
      </c>
      <c r="D75" s="12">
        <v>5</v>
      </c>
      <c r="E75" s="23">
        <v>1.06</v>
      </c>
      <c r="F75" s="14">
        <f t="shared" si="1"/>
        <v>5.3000000000000007</v>
      </c>
      <c r="G75" s="1">
        <v>0.21</v>
      </c>
      <c r="H75" s="14">
        <f t="shared" si="2"/>
        <v>1.1130000000000002</v>
      </c>
      <c r="I75" s="15">
        <f t="shared" si="3"/>
        <v>6.4130000000000011</v>
      </c>
      <c r="J75" s="79"/>
      <c r="K75" s="16" t="str">
        <f t="shared" si="0"/>
        <v>FALTA PREU</v>
      </c>
      <c r="L75" s="1">
        <v>0.21</v>
      </c>
      <c r="M75" s="16" t="str">
        <f t="shared" si="4"/>
        <v>REVISAR PREU</v>
      </c>
      <c r="N75" s="17" t="str">
        <f t="shared" si="5"/>
        <v>REVISAR PREU</v>
      </c>
    </row>
    <row r="76" spans="1:14" x14ac:dyDescent="0.3">
      <c r="A76" s="22">
        <v>103242</v>
      </c>
      <c r="B76" s="9" t="s">
        <v>77</v>
      </c>
      <c r="C76" s="19" t="s">
        <v>22</v>
      </c>
      <c r="D76" s="12">
        <v>5</v>
      </c>
      <c r="E76" s="23">
        <v>1.26</v>
      </c>
      <c r="F76" s="14">
        <f t="shared" si="1"/>
        <v>6.3</v>
      </c>
      <c r="G76" s="1">
        <v>0.21</v>
      </c>
      <c r="H76" s="14">
        <f t="shared" si="2"/>
        <v>1.323</v>
      </c>
      <c r="I76" s="15">
        <f t="shared" si="3"/>
        <v>7.6229999999999993</v>
      </c>
      <c r="J76" s="79"/>
      <c r="K76" s="16" t="str">
        <f t="shared" si="0"/>
        <v>FALTA PREU</v>
      </c>
      <c r="L76" s="1">
        <v>0.21</v>
      </c>
      <c r="M76" s="16" t="str">
        <f t="shared" si="4"/>
        <v>REVISAR PREU</v>
      </c>
      <c r="N76" s="17" t="str">
        <f t="shared" si="5"/>
        <v>REVISAR PREU</v>
      </c>
    </row>
    <row r="77" spans="1:14" x14ac:dyDescent="0.3">
      <c r="A77" s="22">
        <v>103243</v>
      </c>
      <c r="B77" s="9" t="s">
        <v>78</v>
      </c>
      <c r="C77" s="19" t="s">
        <v>22</v>
      </c>
      <c r="D77" s="12">
        <v>5</v>
      </c>
      <c r="E77" s="23">
        <v>1.28</v>
      </c>
      <c r="F77" s="14">
        <f t="shared" si="1"/>
        <v>6.4</v>
      </c>
      <c r="G77" s="1">
        <v>0.21</v>
      </c>
      <c r="H77" s="14">
        <f t="shared" si="2"/>
        <v>1.3440000000000001</v>
      </c>
      <c r="I77" s="15">
        <f t="shared" si="3"/>
        <v>7.7440000000000007</v>
      </c>
      <c r="J77" s="79"/>
      <c r="K77" s="16" t="str">
        <f t="shared" si="0"/>
        <v>FALTA PREU</v>
      </c>
      <c r="L77" s="1">
        <v>0.21</v>
      </c>
      <c r="M77" s="16" t="str">
        <f t="shared" si="4"/>
        <v>REVISAR PREU</v>
      </c>
      <c r="N77" s="17" t="str">
        <f t="shared" si="5"/>
        <v>REVISAR PREU</v>
      </c>
    </row>
    <row r="78" spans="1:14" x14ac:dyDescent="0.3">
      <c r="A78" s="22">
        <v>103244</v>
      </c>
      <c r="B78" s="9" t="s">
        <v>79</v>
      </c>
      <c r="C78" s="19" t="s">
        <v>22</v>
      </c>
      <c r="D78" s="12">
        <v>5</v>
      </c>
      <c r="E78" s="23">
        <v>0.97</v>
      </c>
      <c r="F78" s="14">
        <f t="shared" si="1"/>
        <v>4.8499999999999996</v>
      </c>
      <c r="G78" s="1">
        <v>0.21</v>
      </c>
      <c r="H78" s="14">
        <f t="shared" si="2"/>
        <v>1.0185</v>
      </c>
      <c r="I78" s="15">
        <f t="shared" si="3"/>
        <v>5.8684999999999992</v>
      </c>
      <c r="J78" s="79"/>
      <c r="K78" s="16" t="str">
        <f t="shared" si="0"/>
        <v>FALTA PREU</v>
      </c>
      <c r="L78" s="1">
        <v>0.21</v>
      </c>
      <c r="M78" s="16" t="str">
        <f t="shared" si="4"/>
        <v>REVISAR PREU</v>
      </c>
      <c r="N78" s="17" t="str">
        <f t="shared" si="5"/>
        <v>REVISAR PREU</v>
      </c>
    </row>
    <row r="79" spans="1:14" x14ac:dyDescent="0.3">
      <c r="A79" s="22">
        <v>103245</v>
      </c>
      <c r="B79" s="9" t="s">
        <v>80</v>
      </c>
      <c r="C79" s="19" t="s">
        <v>22</v>
      </c>
      <c r="D79" s="12">
        <v>5</v>
      </c>
      <c r="E79" s="23">
        <v>0.45</v>
      </c>
      <c r="F79" s="14">
        <f t="shared" si="1"/>
        <v>2.25</v>
      </c>
      <c r="G79" s="1">
        <v>0.1</v>
      </c>
      <c r="H79" s="14">
        <f t="shared" si="2"/>
        <v>0.22500000000000001</v>
      </c>
      <c r="I79" s="15">
        <f t="shared" si="3"/>
        <v>2.4750000000000001</v>
      </c>
      <c r="J79" s="79"/>
      <c r="K79" s="16" t="str">
        <f t="shared" si="0"/>
        <v>FALTA PREU</v>
      </c>
      <c r="L79" s="1">
        <v>0.1</v>
      </c>
      <c r="M79" s="16" t="str">
        <f t="shared" si="4"/>
        <v>REVISAR PREU</v>
      </c>
      <c r="N79" s="17" t="str">
        <f t="shared" si="5"/>
        <v>REVISAR PREU</v>
      </c>
    </row>
    <row r="80" spans="1:14" x14ac:dyDescent="0.3">
      <c r="A80" s="22">
        <v>103246</v>
      </c>
      <c r="B80" s="9" t="s">
        <v>81</v>
      </c>
      <c r="C80" s="19" t="s">
        <v>22</v>
      </c>
      <c r="D80" s="12">
        <v>5</v>
      </c>
      <c r="E80" s="23">
        <v>1.28</v>
      </c>
      <c r="F80" s="14">
        <f t="shared" si="1"/>
        <v>6.4</v>
      </c>
      <c r="G80" s="1">
        <v>0.1</v>
      </c>
      <c r="H80" s="14">
        <f t="shared" si="2"/>
        <v>0.64000000000000012</v>
      </c>
      <c r="I80" s="15">
        <f t="shared" si="3"/>
        <v>7.0400000000000009</v>
      </c>
      <c r="J80" s="79"/>
      <c r="K80" s="16" t="str">
        <f t="shared" si="0"/>
        <v>FALTA PREU</v>
      </c>
      <c r="L80" s="1">
        <v>0.1</v>
      </c>
      <c r="M80" s="16" t="str">
        <f t="shared" si="4"/>
        <v>REVISAR PREU</v>
      </c>
      <c r="N80" s="17" t="str">
        <f t="shared" si="5"/>
        <v>REVISAR PREU</v>
      </c>
    </row>
    <row r="81" spans="1:14" x14ac:dyDescent="0.3">
      <c r="A81" s="22">
        <v>103250</v>
      </c>
      <c r="B81" s="9" t="s">
        <v>82</v>
      </c>
      <c r="C81" s="19" t="s">
        <v>22</v>
      </c>
      <c r="D81" s="12">
        <v>5</v>
      </c>
      <c r="E81" s="23">
        <v>1.38</v>
      </c>
      <c r="F81" s="14">
        <f t="shared" si="1"/>
        <v>6.8999999999999995</v>
      </c>
      <c r="G81" s="1">
        <v>0.1</v>
      </c>
      <c r="H81" s="14">
        <f t="shared" si="2"/>
        <v>0.69</v>
      </c>
      <c r="I81" s="15">
        <f t="shared" si="3"/>
        <v>7.59</v>
      </c>
      <c r="J81" s="79"/>
      <c r="K81" s="16" t="str">
        <f t="shared" si="0"/>
        <v>FALTA PREU</v>
      </c>
      <c r="L81" s="1">
        <v>0.1</v>
      </c>
      <c r="M81" s="16" t="str">
        <f t="shared" si="4"/>
        <v>REVISAR PREU</v>
      </c>
      <c r="N81" s="17" t="str">
        <f t="shared" si="5"/>
        <v>REVISAR PREU</v>
      </c>
    </row>
    <row r="82" spans="1:14" x14ac:dyDescent="0.3">
      <c r="A82" s="22">
        <v>103435</v>
      </c>
      <c r="B82" s="9" t="s">
        <v>83</v>
      </c>
      <c r="C82" s="19" t="s">
        <v>22</v>
      </c>
      <c r="D82" s="12">
        <v>5</v>
      </c>
      <c r="E82" s="23">
        <v>0.86</v>
      </c>
      <c r="F82" s="14">
        <f t="shared" si="1"/>
        <v>4.3</v>
      </c>
      <c r="G82" s="1">
        <v>0.04</v>
      </c>
      <c r="H82" s="14">
        <f t="shared" si="2"/>
        <v>0.17199999999999999</v>
      </c>
      <c r="I82" s="15">
        <f t="shared" si="3"/>
        <v>4.4719999999999995</v>
      </c>
      <c r="J82" s="79"/>
      <c r="K82" s="16" t="str">
        <f t="shared" si="0"/>
        <v>FALTA PREU</v>
      </c>
      <c r="L82" s="1">
        <v>0.04</v>
      </c>
      <c r="M82" s="16" t="str">
        <f t="shared" si="4"/>
        <v>REVISAR PREU</v>
      </c>
      <c r="N82" s="17" t="str">
        <f t="shared" si="5"/>
        <v>REVISAR PREU</v>
      </c>
    </row>
    <row r="83" spans="1:14" ht="15" thickBot="1" x14ac:dyDescent="0.35">
      <c r="A83" s="22">
        <v>103434</v>
      </c>
      <c r="B83" s="9" t="s">
        <v>84</v>
      </c>
      <c r="C83" s="19" t="s">
        <v>22</v>
      </c>
      <c r="D83" s="12">
        <v>5</v>
      </c>
      <c r="E83" s="23">
        <v>0.94</v>
      </c>
      <c r="F83" s="14">
        <f t="shared" si="1"/>
        <v>4.6999999999999993</v>
      </c>
      <c r="G83" s="1">
        <v>0.04</v>
      </c>
      <c r="H83" s="14">
        <f t="shared" si="2"/>
        <v>0.18799999999999997</v>
      </c>
      <c r="I83" s="15">
        <f t="shared" si="3"/>
        <v>4.887999999999999</v>
      </c>
      <c r="J83" s="79"/>
      <c r="K83" s="16" t="str">
        <f t="shared" si="0"/>
        <v>FALTA PREU</v>
      </c>
      <c r="L83" s="1">
        <v>0.04</v>
      </c>
      <c r="M83" s="16" t="str">
        <f t="shared" si="4"/>
        <v>REVISAR PREU</v>
      </c>
      <c r="N83" s="17" t="str">
        <f t="shared" si="5"/>
        <v>REVISAR PREU</v>
      </c>
    </row>
    <row r="84" spans="1:14" ht="15" thickBot="1" x14ac:dyDescent="0.35">
      <c r="A84" s="50" t="str">
        <f>B4</f>
        <v>Residència Torà</v>
      </c>
      <c r="B84" s="51"/>
      <c r="C84" s="51"/>
      <c r="D84" s="51"/>
      <c r="E84" s="52"/>
      <c r="F84" s="24">
        <f>SUM(F20:F83)</f>
        <v>7104.0999999999995</v>
      </c>
      <c r="G84" s="24"/>
      <c r="H84" s="24">
        <f>SUM(H20:H83)</f>
        <v>892.02200000000028</v>
      </c>
      <c r="I84" s="24">
        <f>SUM(I20:I83)</f>
        <v>7996.1219999999994</v>
      </c>
      <c r="J84" s="76"/>
      <c r="K84" s="72">
        <f t="shared" ref="K84:N84" si="11">SUM(K30:K83)</f>
        <v>0</v>
      </c>
      <c r="L84" s="72"/>
      <c r="M84" s="72">
        <f t="shared" si="11"/>
        <v>0</v>
      </c>
      <c r="N84" s="72">
        <f t="shared" si="11"/>
        <v>0</v>
      </c>
    </row>
    <row r="85" spans="1:14" ht="15" customHeight="1" thickBot="1" x14ac:dyDescent="0.35">
      <c r="A85" s="53" t="s">
        <v>16</v>
      </c>
      <c r="B85" s="54"/>
      <c r="C85" s="54"/>
      <c r="D85" s="54"/>
      <c r="E85" s="54"/>
      <c r="F85" s="46">
        <f>F84</f>
        <v>7104.0999999999995</v>
      </c>
      <c r="G85" s="46"/>
      <c r="H85" s="46">
        <f>H84</f>
        <v>892.02200000000028</v>
      </c>
      <c r="I85" s="46">
        <f>I84</f>
        <v>7996.1219999999994</v>
      </c>
      <c r="J85" s="73"/>
      <c r="K85" s="73">
        <f t="shared" ref="K85:N85" si="12">K84+K29</f>
        <v>0</v>
      </c>
      <c r="L85" s="73"/>
      <c r="M85" s="73">
        <f t="shared" si="12"/>
        <v>0</v>
      </c>
      <c r="N85" s="73">
        <f t="shared" si="12"/>
        <v>0</v>
      </c>
    </row>
    <row r="86" spans="1:14" x14ac:dyDescent="0.3">
      <c r="E86" s="47"/>
      <c r="F86" s="7"/>
      <c r="G86" s="48"/>
      <c r="H86" s="7"/>
      <c r="I86" s="7"/>
    </row>
    <row r="87" spans="1:14" x14ac:dyDescent="0.3">
      <c r="E87" s="47"/>
      <c r="F87" s="7"/>
      <c r="G87" s="48"/>
      <c r="H87" s="7"/>
      <c r="I87" s="7"/>
    </row>
    <row r="88" spans="1:14" x14ac:dyDescent="0.3">
      <c r="E88" s="47"/>
      <c r="F88" s="7"/>
      <c r="G88" s="48"/>
      <c r="H88" s="7"/>
      <c r="I88" s="7"/>
    </row>
    <row r="89" spans="1:14" x14ac:dyDescent="0.3">
      <c r="E89" s="47"/>
      <c r="F89" s="7"/>
      <c r="G89" s="48"/>
      <c r="H89" s="7"/>
      <c r="I89" s="7"/>
    </row>
    <row r="90" spans="1:14" x14ac:dyDescent="0.3">
      <c r="E90" s="47"/>
      <c r="F90" s="7"/>
      <c r="G90" s="48"/>
      <c r="H90" s="7"/>
      <c r="I90" s="7"/>
    </row>
    <row r="91" spans="1:14" x14ac:dyDescent="0.3">
      <c r="E91" s="47"/>
      <c r="F91" s="7"/>
      <c r="G91" s="48"/>
      <c r="H91" s="7"/>
      <c r="I91" s="7"/>
    </row>
    <row r="92" spans="1:14" x14ac:dyDescent="0.3">
      <c r="E92" s="47"/>
      <c r="F92" s="7"/>
      <c r="G92" s="48"/>
      <c r="H92" s="7"/>
      <c r="I92" s="7"/>
    </row>
    <row r="93" spans="1:14" x14ac:dyDescent="0.3">
      <c r="E93" s="47"/>
      <c r="F93" s="7"/>
      <c r="G93" s="48"/>
      <c r="H93" s="7"/>
      <c r="I93" s="7"/>
    </row>
    <row r="94" spans="1:14" x14ac:dyDescent="0.3">
      <c r="E94" s="47"/>
      <c r="F94" s="7"/>
      <c r="G94" s="48"/>
      <c r="H94" s="7"/>
      <c r="I94" s="7"/>
    </row>
    <row r="95" spans="1:14" x14ac:dyDescent="0.3">
      <c r="E95" s="47"/>
      <c r="F95" s="7"/>
      <c r="G95" s="48"/>
      <c r="H95" s="7"/>
      <c r="I95" s="7"/>
    </row>
    <row r="96" spans="1:14" x14ac:dyDescent="0.3">
      <c r="E96" s="47"/>
      <c r="F96" s="7"/>
      <c r="G96" s="48"/>
      <c r="H96" s="7"/>
      <c r="I96" s="7"/>
    </row>
    <row r="97" spans="5:9" x14ac:dyDescent="0.3">
      <c r="E97" s="47"/>
      <c r="F97" s="7"/>
      <c r="G97" s="48"/>
      <c r="H97" s="7"/>
      <c r="I97" s="7"/>
    </row>
    <row r="98" spans="5:9" x14ac:dyDescent="0.3">
      <c r="E98" s="47"/>
      <c r="F98" s="7"/>
      <c r="G98" s="48"/>
      <c r="H98" s="7"/>
      <c r="I98" s="7"/>
    </row>
    <row r="99" spans="5:9" x14ac:dyDescent="0.3">
      <c r="E99" s="47"/>
      <c r="F99" s="7"/>
      <c r="G99" s="48"/>
      <c r="H99" s="7"/>
      <c r="I99" s="7"/>
    </row>
    <row r="100" spans="5:9" x14ac:dyDescent="0.3">
      <c r="E100" s="47"/>
      <c r="F100" s="7"/>
      <c r="G100" s="48"/>
      <c r="H100" s="7"/>
      <c r="I100" s="7"/>
    </row>
    <row r="101" spans="5:9" x14ac:dyDescent="0.3">
      <c r="E101" s="47"/>
      <c r="F101" s="7"/>
      <c r="G101" s="48"/>
      <c r="H101" s="7"/>
      <c r="I101" s="7"/>
    </row>
    <row r="102" spans="5:9" x14ac:dyDescent="0.3">
      <c r="E102" s="47"/>
      <c r="F102" s="7"/>
      <c r="G102" s="48"/>
      <c r="H102" s="7"/>
      <c r="I102" s="7"/>
    </row>
    <row r="103" spans="5:9" x14ac:dyDescent="0.3">
      <c r="E103" s="47"/>
      <c r="F103" s="7"/>
      <c r="G103" s="48"/>
      <c r="H103" s="7"/>
      <c r="I103" s="7"/>
    </row>
    <row r="104" spans="5:9" x14ac:dyDescent="0.3">
      <c r="E104" s="47"/>
      <c r="F104" s="7"/>
      <c r="G104" s="48"/>
      <c r="H104" s="7"/>
      <c r="I104" s="7"/>
    </row>
    <row r="105" spans="5:9" x14ac:dyDescent="0.3">
      <c r="E105" s="47"/>
      <c r="F105" s="7"/>
      <c r="G105" s="48"/>
      <c r="H105" s="7"/>
      <c r="I105" s="7"/>
    </row>
    <row r="106" spans="5:9" x14ac:dyDescent="0.3">
      <c r="E106" s="47"/>
      <c r="F106" s="7"/>
      <c r="G106" s="48"/>
      <c r="H106" s="7"/>
      <c r="I106" s="7"/>
    </row>
    <row r="107" spans="5:9" x14ac:dyDescent="0.3">
      <c r="E107" s="47"/>
      <c r="F107" s="7"/>
      <c r="G107" s="48"/>
      <c r="H107" s="7"/>
      <c r="I107" s="7"/>
    </row>
    <row r="108" spans="5:9" x14ac:dyDescent="0.3">
      <c r="E108" s="47"/>
      <c r="F108" s="7"/>
      <c r="G108" s="48"/>
      <c r="H108" s="7"/>
      <c r="I108" s="7"/>
    </row>
    <row r="109" spans="5:9" x14ac:dyDescent="0.3">
      <c r="E109" s="47"/>
      <c r="F109" s="7"/>
      <c r="G109" s="48"/>
      <c r="H109" s="7"/>
      <c r="I109" s="7"/>
    </row>
    <row r="110" spans="5:9" x14ac:dyDescent="0.3">
      <c r="E110" s="47"/>
      <c r="F110" s="7"/>
      <c r="G110" s="48"/>
      <c r="H110" s="7"/>
      <c r="I110" s="7"/>
    </row>
    <row r="111" spans="5:9" x14ac:dyDescent="0.3">
      <c r="E111" s="47"/>
      <c r="F111" s="7"/>
      <c r="G111" s="48"/>
      <c r="H111" s="7"/>
      <c r="I111" s="7"/>
    </row>
    <row r="112" spans="5:9" x14ac:dyDescent="0.3">
      <c r="E112" s="47"/>
      <c r="F112" s="7"/>
      <c r="G112" s="48"/>
      <c r="H112" s="7"/>
      <c r="I112" s="7"/>
    </row>
    <row r="113" spans="5:9" x14ac:dyDescent="0.3">
      <c r="E113" s="47"/>
      <c r="F113" s="7"/>
      <c r="G113" s="48"/>
      <c r="H113" s="7"/>
      <c r="I113" s="7"/>
    </row>
    <row r="114" spans="5:9" x14ac:dyDescent="0.3">
      <c r="E114" s="47"/>
      <c r="F114" s="7"/>
      <c r="G114" s="48"/>
      <c r="H114" s="7"/>
      <c r="I114" s="7"/>
    </row>
    <row r="115" spans="5:9" x14ac:dyDescent="0.3">
      <c r="E115" s="47"/>
      <c r="F115" s="7"/>
      <c r="G115" s="48"/>
      <c r="H115" s="7"/>
      <c r="I115" s="7"/>
    </row>
    <row r="116" spans="5:9" x14ac:dyDescent="0.3">
      <c r="E116" s="47"/>
      <c r="F116" s="7"/>
      <c r="G116" s="48"/>
      <c r="H116" s="7"/>
      <c r="I116" s="7"/>
    </row>
    <row r="117" spans="5:9" x14ac:dyDescent="0.3">
      <c r="E117" s="47"/>
      <c r="F117" s="7"/>
      <c r="G117" s="48"/>
      <c r="H117" s="7"/>
      <c r="I117" s="7"/>
    </row>
    <row r="118" spans="5:9" x14ac:dyDescent="0.3">
      <c r="E118" s="47"/>
      <c r="F118" s="7"/>
      <c r="G118" s="48"/>
      <c r="H118" s="7"/>
      <c r="I118" s="7"/>
    </row>
    <row r="119" spans="5:9" x14ac:dyDescent="0.3">
      <c r="E119" s="47"/>
      <c r="F119" s="7"/>
      <c r="G119" s="48"/>
      <c r="H119" s="7"/>
      <c r="I119" s="7"/>
    </row>
    <row r="120" spans="5:9" x14ac:dyDescent="0.3">
      <c r="E120" s="47"/>
      <c r="F120" s="7"/>
      <c r="G120" s="48"/>
      <c r="H120" s="7"/>
      <c r="I120" s="7"/>
    </row>
    <row r="121" spans="5:9" x14ac:dyDescent="0.3">
      <c r="E121" s="47"/>
      <c r="F121" s="7"/>
      <c r="G121" s="48"/>
      <c r="H121" s="7"/>
      <c r="I121" s="7"/>
    </row>
    <row r="122" spans="5:9" x14ac:dyDescent="0.3">
      <c r="E122" s="47"/>
      <c r="F122" s="7"/>
      <c r="G122" s="48"/>
      <c r="H122" s="7"/>
      <c r="I122" s="7"/>
    </row>
    <row r="123" spans="5:9" x14ac:dyDescent="0.3">
      <c r="E123" s="47"/>
      <c r="F123" s="7"/>
      <c r="G123" s="48"/>
      <c r="H123" s="7"/>
      <c r="I123" s="7"/>
    </row>
    <row r="124" spans="5:9" x14ac:dyDescent="0.3">
      <c r="E124" s="47"/>
      <c r="F124" s="7"/>
      <c r="G124" s="48"/>
      <c r="H124" s="7"/>
      <c r="I124" s="7"/>
    </row>
    <row r="125" spans="5:9" x14ac:dyDescent="0.3">
      <c r="E125" s="47"/>
      <c r="F125" s="49"/>
      <c r="G125" s="49"/>
      <c r="H125" s="49"/>
      <c r="I125" s="49"/>
    </row>
  </sheetData>
  <sheetProtection algorithmName="SHA-512" hashValue="z1jarjAlg9RCTEa2em+C94QhJCVNBt6oCfGK6qqMp7cweZqc9dn0NP30Z5IYE8sWLfW7MOSNoS3xjpvbxVGG1w==" saltValue="u4C6NpPneV3hCBTKnmRJcw==" spinCount="100000" sheet="1" objects="1" scenarios="1" selectLockedCells="1"/>
  <mergeCells count="12">
    <mergeCell ref="A84:E84"/>
    <mergeCell ref="A85:E85"/>
    <mergeCell ref="J4:L4"/>
    <mergeCell ref="J5:L5"/>
    <mergeCell ref="B8:E8"/>
    <mergeCell ref="J12:N13"/>
    <mergeCell ref="J10:P10"/>
    <mergeCell ref="A16:I16"/>
    <mergeCell ref="J16:N16"/>
    <mergeCell ref="A17:I17"/>
    <mergeCell ref="J17:N17"/>
    <mergeCell ref="B4:D4"/>
  </mergeCells>
  <pageMargins left="0.7" right="0.7" top="0.75" bottom="0.75" header="0.3" footer="0.3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Meritxell Ferrero</cp:lastModifiedBy>
  <dcterms:created xsi:type="dcterms:W3CDTF">2022-07-13T13:12:53Z</dcterms:created>
  <dcterms:modified xsi:type="dcterms:W3CDTF">2025-10-16T10:31:48Z</dcterms:modified>
</cp:coreProperties>
</file>