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hospitalclinicdebarcelona.sharepoint.com/sites/GesDocDSGCompres/ArxiuExpedients/2025_101_PRÒTESI ENDOSCÒPIA DIGESTIVA-ICMDM/AMUP_XXXX_2025_00/PLECS/ENVIATS/"/>
    </mc:Choice>
  </mc:AlternateContent>
  <xr:revisionPtr revIDLastSave="59" documentId="8_{B0463BC7-B9E1-4B95-B46F-F4E829FD9489}" xr6:coauthVersionLast="47" xr6:coauthVersionMax="47" xr10:uidLastSave="{6C47C66F-4337-446E-BEAB-64DD5155CFFB}"/>
  <bookViews>
    <workbookView xWindow="-120" yWindow="-120" windowWidth="29040" windowHeight="15840" xr2:uid="{5786D5DF-8568-4ACB-844E-8A144640D404}"/>
  </bookViews>
  <sheets>
    <sheet name="ANNEX OFERTA" sheetId="1" r:id="rId1"/>
  </sheets>
  <definedNames>
    <definedName name="_xlnm.Print_Area" localSheetId="0">#N/A</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0" i="1" l="1"/>
  <c r="O30" i="1"/>
  <c r="J30" i="1"/>
  <c r="P29" i="1"/>
  <c r="O29" i="1"/>
  <c r="J29" i="1"/>
  <c r="P28" i="1"/>
  <c r="O28" i="1"/>
  <c r="J28" i="1"/>
  <c r="P27" i="1"/>
  <c r="O27" i="1"/>
  <c r="J27" i="1"/>
  <c r="P26" i="1"/>
  <c r="O26" i="1"/>
  <c r="J26" i="1"/>
  <c r="P25" i="1"/>
  <c r="O25" i="1"/>
  <c r="J25" i="1"/>
  <c r="P24" i="1"/>
  <c r="O24" i="1"/>
  <c r="J24" i="1"/>
  <c r="P23" i="1"/>
  <c r="P21" i="1" s="1"/>
  <c r="O23" i="1"/>
  <c r="J23" i="1"/>
  <c r="P22" i="1"/>
  <c r="O22" i="1"/>
  <c r="J22" i="1"/>
  <c r="O21" i="1"/>
  <c r="J21" i="1"/>
  <c r="P20" i="1"/>
  <c r="O20" i="1"/>
  <c r="J20" i="1"/>
  <c r="P19" i="1"/>
  <c r="P18" i="1" s="1"/>
  <c r="O19" i="1"/>
  <c r="O18" i="1" s="1"/>
  <c r="J19" i="1"/>
  <c r="J18" i="1" s="1"/>
  <c r="P17" i="1"/>
  <c r="P15" i="1" s="1"/>
  <c r="O17" i="1"/>
  <c r="J17" i="1"/>
  <c r="P16" i="1"/>
  <c r="O16" i="1"/>
  <c r="O15" i="1" s="1"/>
  <c r="J16" i="1"/>
  <c r="J15" i="1" s="1"/>
</calcChain>
</file>

<file path=xl/sharedStrings.xml><?xml version="1.0" encoding="utf-8"?>
<sst xmlns="http://schemas.openxmlformats.org/spreadsheetml/2006/main" count="122" uniqueCount="75">
  <si>
    <t>EMPRESA:</t>
  </si>
  <si>
    <t>MAIL</t>
  </si>
  <si>
    <t>UND ADJ</t>
  </si>
  <si>
    <t>s</t>
  </si>
  <si>
    <t>TELÉFONO</t>
  </si>
  <si>
    <t>TÍTULO EXPEDIENTE:</t>
  </si>
  <si>
    <t>NÚMERO EXPEDIENTE:</t>
  </si>
  <si>
    <t>DURACIÓN EN MESES</t>
  </si>
  <si>
    <t>LICITADOR E IDENTIFICACIÓN DE LA OFERTA:</t>
  </si>
  <si>
    <t>FECHA</t>
  </si>
  <si>
    <t>LOTE</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</si>
  <si>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</si>
  <si>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</si>
  <si>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</si>
  <si>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</si>
  <si>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</si>
  <si>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</si>
  <si>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</si>
  <si>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</si>
  <si>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r>
      <t xml:space="preserve">BASE IMPONIBLE UNITARIA OFERTADA 
</t>
    </r>
    <r>
      <rPr>
        <b/>
        <sz val="11"/>
        <color indexed="10"/>
        <rFont val="Arial"/>
        <family val="2"/>
      </rPr>
      <t xml:space="preserve"> 2 DECIMALES
 (***)</t>
    </r>
  </si>
  <si>
    <t xml:space="preserve">BASE IMPONIBLE TOTAL OFERTADA </t>
  </si>
  <si>
    <t>IMPORTE TOTAL con descuento(IVA INCLUIDO)</t>
  </si>
  <si>
    <t>TOTAL EXPEDIENTE/OFERTADO</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</si>
  <si>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</si>
  <si>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</si>
  <si>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 xml:space="preserve"> % IVA OFERTADO</t>
  </si>
  <si>
    <t>ARTÍCULO</t>
  </si>
  <si>
    <t>DENOMINACIÓN Y REQUISITOS TÉCNICOS</t>
  </si>
  <si>
    <t>La base imponible unitaria en unidad de licitación ofertada, se ofertarán con un número máximo de 2 decimales fijos.
El tipo de iva licitado es indicativo, el licitador ofertará el tipo de iva que corresponda legalmente en su artículo.</t>
  </si>
  <si>
    <t>(**) Quedarán excluidas automáticamente de la licitación las empresas con proposiciones económicas  las cuales superen el pressupuesto total de licitación de cada lote, de acuerdo con lo establecido en el apartado 1.C. del Cuadro de características.</t>
  </si>
  <si>
    <t>ANEXO DE CUMPLIMENTACIÓN OBLIGATORIA 3 PCAP DE OFERTA ECONÓMICA</t>
  </si>
  <si>
    <r>
      <t xml:space="preserve">Presentación obligatoria de este annexo en formato </t>
    </r>
    <r>
      <rPr>
        <b/>
        <sz val="15"/>
        <color indexed="10"/>
        <rFont val="Arial"/>
        <family val="2"/>
      </rPr>
      <t>EXCEL.</t>
    </r>
  </si>
  <si>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</si>
  <si>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</si>
  <si>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Si encuentra problemas relacionados con la plataforma E-LICITA o sobre temas de especificaciones técnicas contacte en el email sc@clinic.cat o con el teléfono 932275460, para solicitar aclaraciones.</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</si>
  <si>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</si>
  <si>
    <t>1</t>
  </si>
  <si>
    <t>1 al 2</t>
  </si>
  <si>
    <t>2</t>
  </si>
  <si>
    <t>3 al 4</t>
  </si>
  <si>
    <t>3</t>
  </si>
  <si>
    <t>4</t>
  </si>
  <si>
    <t>5 al 7</t>
  </si>
  <si>
    <t>5</t>
  </si>
  <si>
    <t>6</t>
  </si>
  <si>
    <t>7</t>
  </si>
  <si>
    <t>8 al 9</t>
  </si>
  <si>
    <t>8</t>
  </si>
  <si>
    <t>9</t>
  </si>
  <si>
    <t>10</t>
  </si>
  <si>
    <t>11</t>
  </si>
  <si>
    <t>LOTE 1 - ENDOPRÓTESIS ESOFÁGICAS</t>
  </si>
  <si>
    <t>Endoprótesis esofágica de nitinol, autoexpandible, radiopaca, recubierta parcialmente de silicona, diámetro proximal y distal 23/23mm y 28/28mm, diámetro cuerpo 18mm y 23mm x 100-120-150mm de longitud. Hilo de sutura de reposicionamiento. Sistema introductor de 18,5F x 120cm. Marca endoscópica de color diferencial para facilitar su colocación. Apto para resonancia magnética. Un solo uso. Sin látex.</t>
  </si>
  <si>
    <t>Endoprótesis esofágica de nitinol, autoexpandible, radiopaca, recubierta totalmente de silicona, diámetro proximal y distal 25/23mm y 28/28mm, diámetro cuerpo 18mm y 23mm x 100-120-150mm de longitud. Hilo de sutura de reposicionamiento. Sistema introductor de 18,5F x 80cm. Marca endoscópica de color diferencial para facilitar su colocación. Apto para resonancia magnética. Un solo uso. Sin látex.</t>
  </si>
  <si>
    <t>LOTE 2 - ENDOPRÓTESIS ESOFÁGICAS - TTS (a través del canal)</t>
  </si>
  <si>
    <t>Endoprótesis esofágica de nitinol, autoexpandible, radiopaca, recubierta parcialmente de silicona, diámetro proximal y distal 19mm y 23mm, diámetro cuerpo 14mm y 18mm x 60-100-120-150mm longitud. Hilos de sutura de reposicionamiento. Sistema introductor de 10,5Fx180cm. Marca endoscópica de color diferencial para facilitar su colocación. Apto para resonancia magnética. Un solo uso. Sin látex. Liberación a través del canal endoscópico.</t>
  </si>
  <si>
    <t>Endoprótesis esofágica de nitinol, autoexpandible, radiopaca, recubierta totalmente de silicona, diámetro proximal y distal 19mm y 23mm, diámetro cuerpo 14mm y 18mm x 60-100-120-150mm longitud. Hilos de sutura de reposicionamiento. Sistema introductor de 10,5Fx180cm. Marca endoscópica de color diferencial para facilitar su colocación. Apto para resonancia magnética. Un solo uso. Sin látex. Liberación a través del canal endoscópico.</t>
  </si>
  <si>
    <t>LOTE 3 - ENDOPRÓTESIS BILIAR</t>
  </si>
  <si>
    <t>Endoprótesis biliar con núcleo de platino y revestimiento de nitinol, radiopaca, autoexpandible de 8-10 x 40-60-80-100-120mm. No recubierta con celdas cerradas. Sistema coaxial de liberación distal de 8Fr, reposicionable. Marcadores endoscópicos de color diferencial. Compatible con RM, indicación para patología maligna, para intercambio rápido con guia corta de 0,035" x 260cm. Estéril. Sin látex.</t>
  </si>
  <si>
    <t>LOTE 4 - DISPOSITIVOS ANASTOMOSIS</t>
  </si>
  <si>
    <t>Dispositivo de anastomosis transluminal diseñado para permitir, con un abordaje ecoendoscópico, el drenaje transgástrico o transduodenal de pseudoquistespancreáticos, de necrosis amuralladas o del tracto biliar. 
Compuesto de una endoprótesis de nitinol totalmente recubierto y de un sistema de colocación con una sujeción luer-lock para fijación en el canal de trabajo del ecoendoscopio. La endoprótesis se suministra precargada en el sistema de colocación de 146cm de longitud, que es compatible con las guías de endoscopia de 0,035'' y los ecoendoscopios con un canal de trabajo de 3,7mm o superior. Cateter 10,8Fr. Diferentes medidas (diámetro lumen x longitud entre flancos): 10mmx10m y 15mmx10mm. Autoexpandible. Estéril. Un solo uso. Sin látex. Libre pftalatos.</t>
  </si>
  <si>
    <t>Dispositivo de anastomosis transluminal diseñado para permitir, con un abordaje ecoendoscópico, el drenaje transgástrico o transduodenal de pseudoquistespancreáticos, de necrosis amuralladas o del tracto biliar.
Compuesto de una endoprótesis de nitinol totalmente recubierto y de un sistema de colocación con un anillo de diatermia en la punta distal del catéter y una sujeción luer-lock para fijación en el canal de trabajo del ecoendoscopio. La endoprótesis se suministra precargada en el sistema de colocación de 146cm de longitud, que es compatible con las guías de endoscopia de 0,035'' y los ecoendoscopios con un canal de trabajo de 3,7mm o superior. Catéter 9Fr, diferentes medidas (diámetro lumen x longitud entre flancos): 6mmx8mm i  8mmx8mm. Catéter 10,8Fr, diferentes medidas (diámetro lumen x longitud entre flancos): 10mmx10mm, 15mmx10mm, 20mmx10mm y 15mmx15mm. Estéril. Un solo uso. Sin látex. Libre pftalatos.</t>
  </si>
  <si>
    <t>LOT 1</t>
  </si>
  <si>
    <t/>
  </si>
  <si>
    <t>UND</t>
  </si>
  <si>
    <t>10%</t>
  </si>
  <si>
    <t>LOT 2</t>
  </si>
  <si>
    <t>LOT 3</t>
  </si>
  <si>
    <t>LOT 4</t>
  </si>
  <si>
    <t>2025/101</t>
  </si>
  <si>
    <t>Suministro de Prótesis para Endoscopia Digestiva</t>
  </si>
  <si>
    <t>Endoprótesis biliar con núcleo de platino y revestimiento de nitinol, radiopaca, autoexpandible de 8-10 x 60-80mm. Parcialmente recubierta con celdas cerradas. Sistema coaxial de liberación distal de 8,5Fr, hecho de un solo hilo para facilitar reposicionamiento, sin hilo de sutura. Marcadores endoscópicos de color diferencial. Compatible con RM, indicación para patología maligna, para intercambio rápido con guia corta de 0,035" x 260cm. Estéril. Sin látex.</t>
  </si>
  <si>
    <t>Endoprótesis biliar con núcleo de platino y revestimiento de nitinol, radiopaca, autoexpandible de 8-10 x 60-80-100-120mm. Totalmente recubierta con celdas cerradas. Sistema coaxial de liberación distal de 8,5Fr y/o 9Fr,  hecho de un solo hilo para facilitar reposicionamiento, sin hilo de sutura. Marcadores endoscópicos de color diferencial. Compatible con RM, indicación para patología benigna. Retirada hasta 1 año, para intercambio rápido con guía corta de 0,035" x 260cm. Estéril. Sin látex.</t>
  </si>
  <si>
    <t>Endoprótesis duodenal de nitinol, autoexpandible, no recubierta, recta con extremo proximal ensanchado. Marcadores radiopacos con zona transición transparente. Sistema coaxial de liberación de 9Fr y 10Fr distal/reposicionable. Con posibilidad de dos tipos de rigidez: normal y suave. Diámetro endoprótesis 23/18mm, 25/20mm, 27/22mm y 22/27mm x 60-90-120 mm de longitud. Marcadores endoscópicos de color diferencial. Estéril. Un solo uso. Sin látex.</t>
  </si>
  <si>
    <t>Endoprótesis colónica de nitinol, autoexpandible, no recubierta, recta con extremo ensanchado. Diámetros endoprótesis 23/18mm, 25/20mm, 27/22mm, 25/30mm, 22/27mm x 60-90-120 mm de longitud. Marcadores radiopacos con zona transición transparente. Sistema coaxial de liberación de 9Fr y 10Fr distal/reposicionable hasta el 70%. Longitudes del sistema introductor 135cm y/o 230cm. Con posibilidad de dos tipos de rigidez: normal y suave. Marcadores endoscópicos de color diferencial. Estéril. Un solo uso. Sin látex.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</si>
</sst>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style="thin">
        <color indexed="64"/>
      </left>
      <right/>
      <top/>
      <bottom style="thin">
        <color indexed="64"/>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6">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49" fontId="35" fillId="26" borderId="15" xfId="0" applyNumberFormat="1" applyFont="1" applyFill="1" applyBorder="1" applyAlignment="1">
      <alignment horizontal="center" vertical="center" shrinkToFi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26" borderId="14" xfId="0" applyFont="1" applyFill="1" applyBorder="1" applyAlignment="1">
      <alignment horizontal="center"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0" fontId="6" fillId="0" borderId="42" xfId="0" applyFont="1" applyBorder="1" applyAlignment="1">
      <alignment horizontal="center" vertical="center" wrapText="1"/>
    </xf>
    <xf numFmtId="0" fontId="6" fillId="0" borderId="14" xfId="0" applyFont="1" applyBorder="1" applyAlignment="1">
      <alignment horizontal="center" vertical="center" wrapTex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Énfasis1" xfId="22" builtinId="30" customBuiltin="1"/>
    <cellStyle name="20% - Énfasis1 2" xfId="23" xr:uid="{DF23E922-EE53-4D3D-96A9-BBC7357C4E41}"/>
    <cellStyle name="20% - Énfasis2" xfId="24" builtinId="34" customBuiltin="1"/>
    <cellStyle name="20% - Énfasis2 2" xfId="25" xr:uid="{E8242D29-E6C5-4409-9289-96473D6AF59E}"/>
    <cellStyle name="20% - Énfasis3" xfId="26" builtinId="38" customBuiltin="1"/>
    <cellStyle name="20% - Énfasis3 2" xfId="27" xr:uid="{4061D33A-E190-44F3-AD5F-08F10C37489A}"/>
    <cellStyle name="20% - Énfasis4" xfId="28" builtinId="42" customBuiltin="1"/>
    <cellStyle name="20% - Énfasis4 2" xfId="29" xr:uid="{64577351-8096-4365-8939-F4CBAACAD097}"/>
    <cellStyle name="20% - Énfasis5" xfId="30" builtinId="46" customBuiltin="1"/>
    <cellStyle name="20% - Énfasis5 2" xfId="31" xr:uid="{C84C8389-9440-4E5D-9E7D-6FB1B1C951C0}"/>
    <cellStyle name="20% - Énfasis6" xfId="32" builtinId="50" customBuiltin="1"/>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Énfasis1" xfId="40" builtinId="31" customBuiltin="1"/>
    <cellStyle name="40% - Énfasis1 2" xfId="41" xr:uid="{A358B0C7-B069-4F0D-9C40-F5C4B54230A0}"/>
    <cellStyle name="40% - Énfasis2" xfId="42" builtinId="35" customBuiltin="1"/>
    <cellStyle name="40% - Énfasis2 2" xfId="43" xr:uid="{92919739-4984-49B6-BC60-679168F1E2F3}"/>
    <cellStyle name="40% - Énfasis3" xfId="44" builtinId="39" customBuiltin="1"/>
    <cellStyle name="40% - Énfasis3 2" xfId="45" xr:uid="{0E3F3A3C-A2C0-4702-BAB9-80623A21511B}"/>
    <cellStyle name="40% - Énfasis4" xfId="46" builtinId="43" customBuiltin="1"/>
    <cellStyle name="40% - Énfasis4 2" xfId="47" xr:uid="{3606F42F-BB66-42CD-9619-8D943A42A6BB}"/>
    <cellStyle name="40% - Énfasis5" xfId="48" builtinId="47" customBuiltin="1"/>
    <cellStyle name="40% - Énfasis5 2" xfId="49" xr:uid="{BBA227C9-742F-4DE4-8CA2-142F3ED8DB99}"/>
    <cellStyle name="40% - Énfasis6" xfId="50" builtinId="51" customBuiltin="1"/>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Énfasis1" xfId="58" builtinId="32" customBuiltin="1"/>
    <cellStyle name="60% - Énfasis1 2" xfId="59" xr:uid="{D3F147E6-5E00-4ECD-8763-9721610FC4F8}"/>
    <cellStyle name="60% - Énfasis2" xfId="60" builtinId="36" customBuiltin="1"/>
    <cellStyle name="60% - Énfasis2 2" xfId="61" xr:uid="{F79EA132-6088-429D-806D-64D0E11A3F77}"/>
    <cellStyle name="60% - Énfasis3" xfId="62" builtinId="40" customBuiltin="1"/>
    <cellStyle name="60% - Énfasis3 2" xfId="63" xr:uid="{42DD897C-3FAB-42D6-8D62-C9D70E87F162}"/>
    <cellStyle name="60% - Énfasis4" xfId="64" builtinId="44" customBuiltin="1"/>
    <cellStyle name="60% - Énfasis4 2" xfId="65" xr:uid="{2881FE1B-69EC-4B61-9481-666269E94A75}"/>
    <cellStyle name="60% - Énfasis5" xfId="66" builtinId="48" customBuiltin="1"/>
    <cellStyle name="60% - Énfasis5 2" xfId="67" xr:uid="{D1ECEDC5-10E6-4582-A711-F810C3CBAE60}"/>
    <cellStyle name="60% - Énfasis6" xfId="68" builtinId="52" customBuiltin="1"/>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alculation" xfId="83" xr:uid="{63CC7526-D075-43AD-8FAE-A92264B87F20}"/>
    <cellStyle name="Cálculo" xfId="84" builtinId="22" customBuiltin="1"/>
    <cellStyle name="Cálculo 2" xfId="85" xr:uid="{6FC897FE-4435-4757-8C83-CE3985626582}"/>
    <cellStyle name="Celda de comprobación" xfId="86" builtinId="23" customBuiltin="1"/>
    <cellStyle name="Celda de comprobación 2" xfId="87" xr:uid="{CE8447AE-4C3B-4AB4-825F-720F2F5C5C03}"/>
    <cellStyle name="Celda vinculada" xfId="88" builtinId="24" customBuiltin="1"/>
    <cellStyle name="Celda vinculada 2" xfId="89" xr:uid="{EE50E337-E656-4190-92F7-C89682276FEC}"/>
    <cellStyle name="Check Cell" xfId="90" xr:uid="{6D250F93-7A6C-43F6-A749-0E45EED7724C}"/>
    <cellStyle name="Encabezado 4" xfId="91" builtinId="19" customBuiltin="1"/>
    <cellStyle name="Encabezado 4 2" xfId="92" xr:uid="{F83F4A10-896A-4E84-AB7D-11DD59755F6B}"/>
    <cellStyle name="Énfasis1" xfId="93" builtinId="29" customBuiltin="1"/>
    <cellStyle name="Énfasis1 2" xfId="94" xr:uid="{0CC3F66F-1B06-41E2-96B6-340EAA953817}"/>
    <cellStyle name="Énfasis2" xfId="95" builtinId="33" customBuiltin="1"/>
    <cellStyle name="Énfasis2 2" xfId="96" xr:uid="{ACCE882D-A8A9-4095-8041-762EFC542D69}"/>
    <cellStyle name="Énfasis3" xfId="97" builtinId="37" customBuiltin="1"/>
    <cellStyle name="Énfasis3 2" xfId="98" xr:uid="{E33DED39-0209-46B8-BD70-8249741AF5ED}"/>
    <cellStyle name="Énfasis4" xfId="99" builtinId="41" customBuiltin="1"/>
    <cellStyle name="Énfasis4 2" xfId="100" xr:uid="{4397EDAE-82D4-4AB0-8DF5-F70BE45B343D}"/>
    <cellStyle name="Énfasis5" xfId="101" builtinId="45" customBuiltin="1"/>
    <cellStyle name="Énfasis5 2" xfId="102" xr:uid="{3CE7B0FA-0348-4B0B-98D9-E4945AC9B357}"/>
    <cellStyle name="Énfasis6" xfId="103" builtinId="49" customBuiltin="1"/>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o" xfId="229" builtinId="27" customBuiltin="1"/>
    <cellStyle name="Incorrecto 2" xfId="230" xr:uid="{7FCEB26E-D378-4152-87D2-1BF6E91A122F}"/>
    <cellStyle name="Input" xfId="231" xr:uid="{6009D06A-97CA-4506-8118-E71867CD684D}"/>
    <cellStyle name="Linked Cell" xfId="232" xr:uid="{A4A21E81-6877-4306-98CF-4D53F3728D46}"/>
    <cellStyle name="Millares" xfId="233" builtinId="3"/>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Salida" xfId="1081" builtinId="21" customBuiltin="1"/>
    <cellStyle name="Salida 2" xfId="1082" xr:uid="{3CD88AA6-6F78-4D0A-ACD6-C835061C22CC}"/>
    <cellStyle name="Texto de advertencia" xfId="1083" builtinId="11" customBuiltin="1"/>
    <cellStyle name="Texto de advertencia 2" xfId="1084" xr:uid="{EB1F03DD-35F4-4321-81FC-35147B2E4C36}"/>
    <cellStyle name="Texto explicativo" xfId="1085" builtinId="53" customBuiltin="1"/>
    <cellStyle name="Texto explicativo 2" xfId="1086" xr:uid="{00D0832F-E40B-4E65-B473-5779672AD3BF}"/>
    <cellStyle name="Title" xfId="1087" xr:uid="{2C98F7B3-181E-4D38-AB8C-EAA76662A6A7}"/>
    <cellStyle name="Título" xfId="1088" builtinId="15" customBuiltin="1"/>
    <cellStyle name="Título 1 2" xfId="1089" xr:uid="{A5811A9E-41AD-404F-B97B-FBF051A2751B}"/>
    <cellStyle name="Título 2" xfId="1090" builtinId="17" customBuiltin="1"/>
    <cellStyle name="Título 2 2" xfId="1091" xr:uid="{82110B95-06C8-462E-8DB9-9C5ACC4D118A}"/>
    <cellStyle name="Título 3" xfId="1092" builtinId="18" customBuiltin="1"/>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pageSetUpPr fitToPage="1"/>
  </sheetPr>
  <dimension ref="A1:Q135"/>
  <sheetViews>
    <sheetView tabSelected="1" topLeftCell="B1" zoomScale="60" zoomScaleNormal="60" zoomScaleSheetLayoutView="50" workbookViewId="0">
      <selection activeCell="D15" sqref="D15:D29"/>
    </sheetView>
  </sheetViews>
  <sheetFormatPr baseColWidth="10" defaultRowHeight="14.25"/>
  <cols>
    <col min="1" max="1" width="11.42578125" style="7" hidden="1" customWidth="1"/>
    <col min="2" max="2" width="11.42578125" style="7" customWidth="1"/>
    <col min="3" max="3" width="10.42578125" style="7" customWidth="1"/>
    <col min="4" max="4" width="52" style="8" customWidth="1"/>
    <col min="5" max="5" width="14.5703125" style="9" customWidth="1"/>
    <col min="6" max="6" width="15.140625" style="8" customWidth="1"/>
    <col min="7" max="7" width="8.7109375" style="8" customWidth="1"/>
    <col min="8" max="8" width="17.42578125" style="8" customWidth="1"/>
    <col min="9" max="9" width="6.140625" style="8" customWidth="1"/>
    <col min="10" max="10" width="18.140625" style="8" customWidth="1"/>
    <col min="11" max="11" width="53.28515625" style="7" customWidth="1"/>
    <col min="12" max="12" width="26.140625" style="7" customWidth="1"/>
    <col min="13" max="13" width="18.140625" style="7" customWidth="1"/>
    <col min="14" max="14" width="6.5703125" style="7" customWidth="1"/>
    <col min="15" max="15" width="18.85546875" style="7" customWidth="1"/>
    <col min="16" max="16" width="19.42578125" style="7" hidden="1" customWidth="1"/>
    <col min="17" max="17" width="11.5703125" customWidth="1"/>
    <col min="18" max="18" width="19.42578125" style="7" customWidth="1"/>
    <col min="19" max="16384" width="11.42578125" style="7"/>
  </cols>
  <sheetData>
    <row r="1" spans="1:16" ht="61.5" customHeight="1">
      <c r="C1" s="77" t="s">
        <v>30</v>
      </c>
      <c r="D1" s="77"/>
      <c r="E1" s="77"/>
      <c r="F1" s="77"/>
      <c r="G1" s="77"/>
      <c r="H1" s="77"/>
      <c r="I1" s="77"/>
      <c r="J1" s="77"/>
      <c r="K1" s="77"/>
      <c r="L1" s="77"/>
      <c r="M1" s="77"/>
      <c r="N1" s="77"/>
      <c r="O1" s="77"/>
      <c r="P1" s="34"/>
    </row>
    <row r="2" spans="1:16" ht="70.5" customHeight="1">
      <c r="C2" s="90" t="s">
        <v>33</v>
      </c>
      <c r="D2" s="90"/>
      <c r="E2" s="90"/>
      <c r="F2" s="90"/>
      <c r="G2" s="90"/>
      <c r="H2" s="90"/>
      <c r="I2" s="90"/>
      <c r="J2" s="90"/>
      <c r="K2" s="90"/>
      <c r="L2" s="90"/>
      <c r="M2" s="90"/>
      <c r="N2" s="90"/>
      <c r="O2" s="90"/>
      <c r="P2" s="34"/>
    </row>
    <row r="3" spans="1:16" ht="14.25" customHeight="1" thickBot="1">
      <c r="F3" s="7"/>
      <c r="K3" s="8"/>
      <c r="L3" s="8"/>
      <c r="M3" s="8"/>
      <c r="N3" s="8"/>
      <c r="O3" s="8"/>
      <c r="P3" s="8"/>
    </row>
    <row r="4" spans="1:16" ht="47.25" customHeight="1">
      <c r="B4" s="78" t="s">
        <v>5</v>
      </c>
      <c r="C4" s="79"/>
      <c r="D4" s="51" t="s">
        <v>70</v>
      </c>
      <c r="E4" s="52"/>
      <c r="F4" s="52"/>
      <c r="G4" s="52"/>
      <c r="H4" s="52"/>
      <c r="I4" s="52"/>
      <c r="J4" s="52"/>
      <c r="K4" s="52"/>
      <c r="L4" s="52"/>
      <c r="M4" s="52"/>
      <c r="N4" s="52"/>
      <c r="O4" s="53"/>
    </row>
    <row r="5" spans="1:16" ht="36.75" customHeight="1">
      <c r="B5" s="80" t="s">
        <v>6</v>
      </c>
      <c r="C5" s="81"/>
      <c r="D5" s="93" t="s">
        <v>69</v>
      </c>
      <c r="E5" s="94"/>
      <c r="F5" s="94"/>
      <c r="G5" s="94"/>
      <c r="H5" s="94"/>
      <c r="I5" s="94"/>
      <c r="J5" s="94"/>
      <c r="K5" s="94"/>
      <c r="L5" s="94"/>
      <c r="M5" s="94"/>
      <c r="N5" s="94"/>
      <c r="O5" s="95"/>
    </row>
    <row r="6" spans="1:16" ht="39" customHeight="1" thickBot="1">
      <c r="B6" s="91" t="s">
        <v>7</v>
      </c>
      <c r="C6" s="92"/>
      <c r="D6" s="73">
        <v>48</v>
      </c>
      <c r="E6" s="74"/>
      <c r="F6" s="74"/>
      <c r="G6" s="74"/>
      <c r="H6" s="74"/>
      <c r="I6" s="74"/>
      <c r="J6" s="74"/>
      <c r="K6" s="74"/>
      <c r="L6" s="74"/>
      <c r="M6" s="74"/>
      <c r="N6" s="74"/>
      <c r="O6" s="75"/>
    </row>
    <row r="7" spans="1:16" ht="12" customHeight="1" thickBot="1">
      <c r="C7" s="11"/>
      <c r="D7" s="11"/>
      <c r="E7" s="11"/>
      <c r="F7" s="12"/>
      <c r="G7" s="12"/>
      <c r="H7" s="12"/>
      <c r="I7" s="12"/>
      <c r="J7" s="26"/>
      <c r="K7" s="11"/>
      <c r="L7" s="11"/>
      <c r="M7" s="26"/>
      <c r="N7" s="26"/>
      <c r="O7" s="26"/>
      <c r="P7" s="26"/>
    </row>
    <row r="8" spans="1:16" s="7" customFormat="1" ht="36.75" customHeight="1" thickBot="1">
      <c r="B8" s="54" t="s">
        <v>8</v>
      </c>
      <c r="C8" s="55"/>
      <c r="D8" s="55"/>
      <c r="E8" s="55"/>
      <c r="F8" s="55"/>
      <c r="G8" s="55"/>
      <c r="H8" s="55"/>
      <c r="I8" s="55"/>
      <c r="J8" s="55"/>
      <c r="K8" s="55"/>
      <c r="L8" s="55"/>
      <c r="M8" s="55"/>
      <c r="N8" s="55"/>
      <c r="O8" s="56"/>
    </row>
    <row r="9" spans="1:16" s="27" customFormat="1" ht="35.25" customHeight="1" thickBot="1">
      <c r="B9" s="54" t="s">
        <v>0</v>
      </c>
      <c r="C9" s="56"/>
      <c r="D9" s="82"/>
      <c r="E9" s="83"/>
      <c r="F9" s="83"/>
      <c r="G9" s="83"/>
      <c r="H9" s="83"/>
      <c r="I9" s="83"/>
      <c r="J9" s="84"/>
      <c r="K9" s="24" t="s">
        <v>4</v>
      </c>
      <c r="L9" s="87"/>
      <c r="M9" s="88"/>
      <c r="N9" s="88"/>
      <c r="O9" s="89"/>
    </row>
    <row r="10" spans="1:16" s="27" customFormat="1" ht="36" customHeight="1" thickBot="1">
      <c r="A10" s="10" t="s">
        <v>1</v>
      </c>
      <c r="B10" s="54" t="s">
        <v>1</v>
      </c>
      <c r="C10" s="56"/>
      <c r="D10" s="57"/>
      <c r="E10" s="58"/>
      <c r="F10" s="58"/>
      <c r="G10" s="58"/>
      <c r="H10" s="58"/>
      <c r="I10" s="58"/>
      <c r="J10" s="59"/>
      <c r="K10" s="35" t="s">
        <v>9</v>
      </c>
      <c r="L10" s="87"/>
      <c r="M10" s="88"/>
      <c r="N10" s="88"/>
      <c r="O10" s="89"/>
    </row>
    <row r="11" spans="1:16" s="27" customFormat="1" ht="36.75" customHeight="1">
      <c r="B11" s="85"/>
      <c r="C11" s="85"/>
      <c r="E11" s="36"/>
      <c r="F11" s="86"/>
      <c r="G11" s="86"/>
      <c r="H11" s="86"/>
      <c r="I11" s="86"/>
      <c r="J11" s="86"/>
      <c r="K11" s="40"/>
      <c r="L11" s="38"/>
      <c r="M11" s="38"/>
      <c r="N11" s="38"/>
      <c r="O11" s="38"/>
    </row>
    <row r="12" spans="1:16" s="27" customFormat="1" ht="36.75" customHeight="1">
      <c r="B12" s="50"/>
      <c r="C12" s="50"/>
      <c r="E12" s="11"/>
      <c r="F12" s="76"/>
      <c r="G12" s="76"/>
      <c r="H12" s="76"/>
      <c r="I12" s="76"/>
      <c r="J12" s="76"/>
      <c r="K12" s="10"/>
      <c r="L12" s="39"/>
      <c r="M12" s="39"/>
      <c r="N12" s="39"/>
      <c r="O12" s="39"/>
    </row>
    <row r="13" spans="1:16" s="27" customFormat="1" ht="27" customHeight="1">
      <c r="C13" s="69"/>
      <c r="D13" s="69"/>
      <c r="E13" s="9"/>
      <c r="F13" s="7"/>
      <c r="G13" s="7"/>
    </row>
    <row r="14" spans="1:16" s="11" customFormat="1" ht="144.75" customHeight="1">
      <c r="A14" s="13" t="s">
        <v>2</v>
      </c>
      <c r="B14" s="16" t="s">
        <v>10</v>
      </c>
      <c r="C14" s="16" t="s">
        <v>26</v>
      </c>
      <c r="D14" s="15" t="s">
        <v>27</v>
      </c>
      <c r="E14" s="15" t="s">
        <v>11</v>
      </c>
      <c r="F14" s="14" t="s">
        <v>12</v>
      </c>
      <c r="G14" s="16" t="s">
        <v>13</v>
      </c>
      <c r="H14" s="14" t="s">
        <v>14</v>
      </c>
      <c r="I14" s="16" t="s">
        <v>15</v>
      </c>
      <c r="J14" s="14" t="s">
        <v>16</v>
      </c>
      <c r="K14" s="13" t="s">
        <v>17</v>
      </c>
      <c r="L14" s="13" t="s">
        <v>18</v>
      </c>
      <c r="M14" s="17" t="s">
        <v>19</v>
      </c>
      <c r="N14" s="18" t="s">
        <v>25</v>
      </c>
      <c r="O14" s="13" t="s">
        <v>20</v>
      </c>
      <c r="P14" s="25" t="s">
        <v>21</v>
      </c>
    </row>
    <row r="15" spans="1:16" s="11" customFormat="1" ht="16.5">
      <c r="A15" s="19"/>
      <c r="B15" s="19" t="s">
        <v>36</v>
      </c>
      <c r="C15" s="23" t="s">
        <v>37</v>
      </c>
      <c r="D15" s="41" t="s">
        <v>51</v>
      </c>
      <c r="E15" s="43" t="s">
        <v>62</v>
      </c>
      <c r="F15" s="48" t="s">
        <v>63</v>
      </c>
      <c r="G15" s="48"/>
      <c r="H15" s="37" t="s">
        <v>63</v>
      </c>
      <c r="I15" s="20" t="s">
        <v>63</v>
      </c>
      <c r="J15" s="22">
        <f>SUM(J16:J17)</f>
        <v>72200</v>
      </c>
      <c r="K15" s="44"/>
      <c r="L15" s="44"/>
      <c r="M15" s="45"/>
      <c r="N15" s="46"/>
      <c r="O15" s="47">
        <f t="shared" ref="O15:P15" si="0">SUM(O16:O17)</f>
        <v>0</v>
      </c>
      <c r="P15" s="47">
        <f t="shared" si="0"/>
        <v>0</v>
      </c>
    </row>
    <row r="16" spans="1:16" s="11" customFormat="1" ht="128.25">
      <c r="A16" s="19"/>
      <c r="B16" s="19" t="s">
        <v>36</v>
      </c>
      <c r="C16" s="23" t="s">
        <v>36</v>
      </c>
      <c r="D16" s="42" t="s">
        <v>52</v>
      </c>
      <c r="E16" s="43">
        <v>191835</v>
      </c>
      <c r="F16" s="49" t="s">
        <v>64</v>
      </c>
      <c r="G16" s="49">
        <v>48</v>
      </c>
      <c r="H16" s="37">
        <v>950</v>
      </c>
      <c r="I16" s="20" t="s">
        <v>65</v>
      </c>
      <c r="J16" s="22">
        <f t="shared" ref="J16:J29" si="1">ROUND(H16*G16,2)</f>
        <v>45600</v>
      </c>
      <c r="K16" s="44"/>
      <c r="L16" s="44"/>
      <c r="M16" s="45"/>
      <c r="N16" s="46"/>
      <c r="O16" s="47">
        <f t="shared" ref="O16:O29" si="2">ROUND(M16*G16,2)</f>
        <v>0</v>
      </c>
      <c r="P16" s="47">
        <f t="shared" ref="P16:P29" si="3">ROUND(M16*(1+N16)*G16,2)</f>
        <v>0</v>
      </c>
    </row>
    <row r="17" spans="1:16" s="11" customFormat="1" ht="128.25">
      <c r="A17" s="19" t="s">
        <v>3</v>
      </c>
      <c r="B17" s="19" t="s">
        <v>36</v>
      </c>
      <c r="C17" s="23" t="s">
        <v>38</v>
      </c>
      <c r="D17" s="42" t="s">
        <v>53</v>
      </c>
      <c r="E17" s="43">
        <v>191834</v>
      </c>
      <c r="F17" s="49" t="s">
        <v>64</v>
      </c>
      <c r="G17" s="49">
        <v>28</v>
      </c>
      <c r="H17" s="37">
        <v>950</v>
      </c>
      <c r="I17" s="20" t="s">
        <v>65</v>
      </c>
      <c r="J17" s="22">
        <f t="shared" si="1"/>
        <v>26600</v>
      </c>
      <c r="K17" s="44"/>
      <c r="L17" s="44"/>
      <c r="M17" s="45"/>
      <c r="N17" s="46"/>
      <c r="O17" s="47">
        <f t="shared" si="2"/>
        <v>0</v>
      </c>
      <c r="P17" s="47">
        <f t="shared" si="3"/>
        <v>0</v>
      </c>
    </row>
    <row r="18" spans="1:16" s="11" customFormat="1" ht="28.5">
      <c r="A18" s="19"/>
      <c r="B18" s="19" t="s">
        <v>38</v>
      </c>
      <c r="C18" s="23" t="s">
        <v>39</v>
      </c>
      <c r="D18" s="42" t="s">
        <v>54</v>
      </c>
      <c r="E18" s="43" t="s">
        <v>66</v>
      </c>
      <c r="F18" s="49" t="s">
        <v>63</v>
      </c>
      <c r="G18" s="49"/>
      <c r="H18" s="37" t="s">
        <v>63</v>
      </c>
      <c r="I18" s="20" t="s">
        <v>63</v>
      </c>
      <c r="J18" s="22">
        <f>SUM(J19:J20)</f>
        <v>11400</v>
      </c>
      <c r="K18" s="44"/>
      <c r="L18" s="44"/>
      <c r="M18" s="45"/>
      <c r="N18" s="46"/>
      <c r="O18" s="47">
        <f t="shared" ref="O18:P18" si="4">SUM(O19:O20)</f>
        <v>0</v>
      </c>
      <c r="P18" s="47">
        <f t="shared" si="4"/>
        <v>0</v>
      </c>
    </row>
    <row r="19" spans="1:16" s="11" customFormat="1" ht="142.5">
      <c r="A19" s="19"/>
      <c r="B19" s="19" t="s">
        <v>38</v>
      </c>
      <c r="C19" s="23" t="s">
        <v>40</v>
      </c>
      <c r="D19" s="42" t="s">
        <v>55</v>
      </c>
      <c r="E19" s="43">
        <v>191835</v>
      </c>
      <c r="F19" s="49" t="s">
        <v>64</v>
      </c>
      <c r="G19" s="49">
        <v>4</v>
      </c>
      <c r="H19" s="37">
        <v>950</v>
      </c>
      <c r="I19" s="20" t="s">
        <v>65</v>
      </c>
      <c r="J19" s="22">
        <f t="shared" si="1"/>
        <v>3800</v>
      </c>
      <c r="K19" s="44"/>
      <c r="L19" s="44"/>
      <c r="M19" s="45"/>
      <c r="N19" s="46"/>
      <c r="O19" s="47">
        <f t="shared" si="2"/>
        <v>0</v>
      </c>
      <c r="P19" s="47">
        <f t="shared" si="3"/>
        <v>0</v>
      </c>
    </row>
    <row r="20" spans="1:16" s="11" customFormat="1" ht="142.5">
      <c r="A20" s="19"/>
      <c r="B20" s="19" t="s">
        <v>38</v>
      </c>
      <c r="C20" s="23" t="s">
        <v>41</v>
      </c>
      <c r="D20" s="42" t="s">
        <v>56</v>
      </c>
      <c r="E20" s="43">
        <v>191834</v>
      </c>
      <c r="F20" s="49" t="s">
        <v>64</v>
      </c>
      <c r="G20" s="49">
        <v>8</v>
      </c>
      <c r="H20" s="37">
        <v>950</v>
      </c>
      <c r="I20" s="20" t="s">
        <v>65</v>
      </c>
      <c r="J20" s="22">
        <f t="shared" si="1"/>
        <v>7600</v>
      </c>
      <c r="K20" s="44"/>
      <c r="L20" s="44"/>
      <c r="M20" s="45"/>
      <c r="N20" s="46"/>
      <c r="O20" s="47">
        <f t="shared" si="2"/>
        <v>0</v>
      </c>
      <c r="P20" s="47">
        <f t="shared" si="3"/>
        <v>0</v>
      </c>
    </row>
    <row r="21" spans="1:16" s="11" customFormat="1" ht="16.5">
      <c r="A21" s="19"/>
      <c r="B21" s="19" t="s">
        <v>40</v>
      </c>
      <c r="C21" s="23" t="s">
        <v>42</v>
      </c>
      <c r="D21" s="42" t="s">
        <v>57</v>
      </c>
      <c r="E21" s="43" t="s">
        <v>67</v>
      </c>
      <c r="F21" s="49" t="s">
        <v>63</v>
      </c>
      <c r="G21" s="49"/>
      <c r="H21" s="37" t="s">
        <v>63</v>
      </c>
      <c r="I21" s="20" t="s">
        <v>63</v>
      </c>
      <c r="J21" s="22">
        <f>SUM(J22:J24)</f>
        <v>368600</v>
      </c>
      <c r="K21" s="44"/>
      <c r="L21" s="44"/>
      <c r="M21" s="45"/>
      <c r="N21" s="46"/>
      <c r="O21" s="47">
        <f t="shared" ref="O21:P21" si="5">SUM(O22:O24)</f>
        <v>0</v>
      </c>
      <c r="P21" s="47">
        <f t="shared" si="5"/>
        <v>0</v>
      </c>
    </row>
    <row r="22" spans="1:16" s="11" customFormat="1" ht="114">
      <c r="A22" s="19"/>
      <c r="B22" s="19" t="s">
        <v>40</v>
      </c>
      <c r="C22" s="23" t="s">
        <v>43</v>
      </c>
      <c r="D22" s="42" t="s">
        <v>58</v>
      </c>
      <c r="E22" s="43">
        <v>191800</v>
      </c>
      <c r="F22" s="49" t="s">
        <v>64</v>
      </c>
      <c r="G22" s="49">
        <v>8</v>
      </c>
      <c r="H22" s="37">
        <v>950</v>
      </c>
      <c r="I22" s="20" t="s">
        <v>65</v>
      </c>
      <c r="J22" s="22">
        <f t="shared" si="1"/>
        <v>7600</v>
      </c>
      <c r="K22" s="44"/>
      <c r="L22" s="44"/>
      <c r="M22" s="45"/>
      <c r="N22" s="46"/>
      <c r="O22" s="47">
        <f t="shared" si="2"/>
        <v>0</v>
      </c>
      <c r="P22" s="47">
        <f t="shared" si="3"/>
        <v>0</v>
      </c>
    </row>
    <row r="23" spans="1:16" s="11" customFormat="1" ht="142.5">
      <c r="A23" s="19"/>
      <c r="B23" s="19" t="s">
        <v>40</v>
      </c>
      <c r="C23" s="23" t="s">
        <v>44</v>
      </c>
      <c r="D23" s="42" t="s">
        <v>71</v>
      </c>
      <c r="E23" s="43">
        <v>191831</v>
      </c>
      <c r="F23" s="49" t="s">
        <v>64</v>
      </c>
      <c r="G23" s="49">
        <v>92</v>
      </c>
      <c r="H23" s="37">
        <v>950</v>
      </c>
      <c r="I23" s="20" t="s">
        <v>65</v>
      </c>
      <c r="J23" s="22">
        <f t="shared" si="1"/>
        <v>87400</v>
      </c>
      <c r="K23" s="44"/>
      <c r="L23" s="44"/>
      <c r="M23" s="45"/>
      <c r="N23" s="46"/>
      <c r="O23" s="47">
        <f t="shared" si="2"/>
        <v>0</v>
      </c>
      <c r="P23" s="47">
        <f t="shared" si="3"/>
        <v>0</v>
      </c>
    </row>
    <row r="24" spans="1:16" s="11" customFormat="1" ht="142.5">
      <c r="A24" s="19"/>
      <c r="B24" s="19" t="s">
        <v>40</v>
      </c>
      <c r="C24" s="23" t="s">
        <v>45</v>
      </c>
      <c r="D24" s="42" t="s">
        <v>72</v>
      </c>
      <c r="E24" s="43">
        <v>191832</v>
      </c>
      <c r="F24" s="49" t="s">
        <v>64</v>
      </c>
      <c r="G24" s="49">
        <v>288</v>
      </c>
      <c r="H24" s="37">
        <v>950</v>
      </c>
      <c r="I24" s="20" t="s">
        <v>65</v>
      </c>
      <c r="J24" s="22">
        <f t="shared" si="1"/>
        <v>273600</v>
      </c>
      <c r="K24" s="44"/>
      <c r="L24" s="44"/>
      <c r="M24" s="45"/>
      <c r="N24" s="46"/>
      <c r="O24" s="47">
        <f t="shared" si="2"/>
        <v>0</v>
      </c>
      <c r="P24" s="47">
        <f t="shared" si="3"/>
        <v>0</v>
      </c>
    </row>
    <row r="25" spans="1:16" s="11" customFormat="1" ht="16.5">
      <c r="A25" s="19"/>
      <c r="B25" s="19" t="s">
        <v>41</v>
      </c>
      <c r="C25" s="23" t="s">
        <v>46</v>
      </c>
      <c r="D25" s="42" t="s">
        <v>59</v>
      </c>
      <c r="E25" s="43" t="s">
        <v>68</v>
      </c>
      <c r="F25" s="49" t="s">
        <v>63</v>
      </c>
      <c r="G25" s="49"/>
      <c r="H25" s="37" t="s">
        <v>63</v>
      </c>
      <c r="I25" s="20" t="s">
        <v>63</v>
      </c>
      <c r="J25" s="22">
        <f>SUM(J26:J27)</f>
        <v>310000</v>
      </c>
      <c r="K25" s="44"/>
      <c r="L25" s="44"/>
      <c r="M25" s="45"/>
      <c r="N25" s="46"/>
      <c r="O25" s="47">
        <f t="shared" ref="O25:P25" si="6">SUM(O26:O27)</f>
        <v>0</v>
      </c>
      <c r="P25" s="47">
        <f t="shared" si="6"/>
        <v>0</v>
      </c>
    </row>
    <row r="26" spans="1:16" s="11" customFormat="1" ht="256.5">
      <c r="A26" s="19"/>
      <c r="B26" s="19" t="s">
        <v>41</v>
      </c>
      <c r="C26" s="23" t="s">
        <v>47</v>
      </c>
      <c r="D26" s="42" t="s">
        <v>60</v>
      </c>
      <c r="E26" s="43">
        <v>174468</v>
      </c>
      <c r="F26" s="49" t="s">
        <v>64</v>
      </c>
      <c r="G26" s="49">
        <v>4</v>
      </c>
      <c r="H26" s="37">
        <v>2500</v>
      </c>
      <c r="I26" s="20" t="s">
        <v>65</v>
      </c>
      <c r="J26" s="22">
        <f t="shared" si="1"/>
        <v>10000</v>
      </c>
      <c r="K26" s="44"/>
      <c r="L26" s="44"/>
      <c r="M26" s="45"/>
      <c r="N26" s="46"/>
      <c r="O26" s="47">
        <f t="shared" si="2"/>
        <v>0</v>
      </c>
      <c r="P26" s="47">
        <f t="shared" si="3"/>
        <v>0</v>
      </c>
    </row>
    <row r="27" spans="1:16" s="11" customFormat="1" ht="299.25">
      <c r="A27" s="19"/>
      <c r="B27" s="19" t="s">
        <v>41</v>
      </c>
      <c r="C27" s="23" t="s">
        <v>48</v>
      </c>
      <c r="D27" s="42" t="s">
        <v>61</v>
      </c>
      <c r="E27" s="43">
        <v>157961</v>
      </c>
      <c r="F27" s="49" t="s">
        <v>64</v>
      </c>
      <c r="G27" s="49">
        <v>100</v>
      </c>
      <c r="H27" s="37">
        <v>3000</v>
      </c>
      <c r="I27" s="20" t="s">
        <v>65</v>
      </c>
      <c r="J27" s="22">
        <f t="shared" si="1"/>
        <v>300000</v>
      </c>
      <c r="K27" s="44"/>
      <c r="L27" s="44"/>
      <c r="M27" s="45"/>
      <c r="N27" s="46"/>
      <c r="O27" s="47">
        <f t="shared" si="2"/>
        <v>0</v>
      </c>
      <c r="P27" s="47">
        <f t="shared" si="3"/>
        <v>0</v>
      </c>
    </row>
    <row r="28" spans="1:16" s="11" customFormat="1" ht="142.5">
      <c r="A28" s="19"/>
      <c r="B28" s="19" t="s">
        <v>43</v>
      </c>
      <c r="C28" s="23" t="s">
        <v>49</v>
      </c>
      <c r="D28" s="42" t="s">
        <v>73</v>
      </c>
      <c r="E28" s="43">
        <v>167385</v>
      </c>
      <c r="F28" s="49" t="s">
        <v>64</v>
      </c>
      <c r="G28" s="49">
        <v>4</v>
      </c>
      <c r="H28" s="37">
        <v>950</v>
      </c>
      <c r="I28" s="20" t="s">
        <v>65</v>
      </c>
      <c r="J28" s="22">
        <f t="shared" si="1"/>
        <v>3800</v>
      </c>
      <c r="K28" s="44"/>
      <c r="L28" s="44"/>
      <c r="M28" s="45"/>
      <c r="N28" s="46"/>
      <c r="O28" s="47">
        <f t="shared" si="2"/>
        <v>0</v>
      </c>
      <c r="P28" s="47">
        <f t="shared" si="3"/>
        <v>0</v>
      </c>
    </row>
    <row r="29" spans="1:16" s="11" customFormat="1" ht="156.75">
      <c r="A29" s="19"/>
      <c r="B29" s="19" t="s">
        <v>44</v>
      </c>
      <c r="C29" s="23" t="s">
        <v>50</v>
      </c>
      <c r="D29" s="42" t="s">
        <v>74</v>
      </c>
      <c r="E29" s="43">
        <v>167386</v>
      </c>
      <c r="F29" s="49" t="s">
        <v>64</v>
      </c>
      <c r="G29" s="49">
        <v>88</v>
      </c>
      <c r="H29" s="37">
        <v>950</v>
      </c>
      <c r="I29" s="20" t="s">
        <v>65</v>
      </c>
      <c r="J29" s="22">
        <f t="shared" si="1"/>
        <v>83600</v>
      </c>
      <c r="K29" s="44"/>
      <c r="L29" s="44"/>
      <c r="M29" s="45"/>
      <c r="N29" s="46"/>
      <c r="O29" s="47">
        <f t="shared" si="2"/>
        <v>0</v>
      </c>
      <c r="P29" s="47">
        <f t="shared" si="3"/>
        <v>0</v>
      </c>
    </row>
    <row r="30" spans="1:16" s="28" customFormat="1" ht="45.75" customHeight="1" thickBot="1">
      <c r="A30" s="1"/>
      <c r="B30" s="1"/>
      <c r="C30" s="66" t="s">
        <v>22</v>
      </c>
      <c r="D30" s="67"/>
      <c r="E30" s="68"/>
      <c r="F30" s="1"/>
      <c r="G30" s="2"/>
      <c r="H30" s="3"/>
      <c r="I30" s="3"/>
      <c r="J30" s="21">
        <f>SUM(J15:J29)-J15-J18-J21-J25</f>
        <v>849600</v>
      </c>
      <c r="K30" s="4"/>
      <c r="L30" s="4"/>
      <c r="M30" s="5"/>
      <c r="N30" s="6"/>
      <c r="O30" s="21">
        <f t="shared" ref="O30:P30" si="7">SUM(O15:O29)-O15-O18-O21-O25</f>
        <v>0</v>
      </c>
      <c r="P30" s="21">
        <f t="shared" si="7"/>
        <v>0</v>
      </c>
    </row>
    <row r="31" spans="1:16" s="26" customFormat="1" ht="15">
      <c r="A31" s="29"/>
      <c r="B31" s="29"/>
      <c r="C31" s="30"/>
      <c r="D31" s="30"/>
      <c r="E31" s="31"/>
      <c r="F31" s="31"/>
      <c r="G31" s="30"/>
      <c r="H31" s="31"/>
      <c r="I31" s="31"/>
      <c r="J31" s="31"/>
      <c r="K31" s="32"/>
      <c r="L31" s="32"/>
      <c r="M31" s="32"/>
      <c r="N31" s="32"/>
      <c r="O31" s="32"/>
      <c r="P31" s="32"/>
    </row>
    <row r="32" spans="1:16" s="26" customFormat="1" ht="44.25" customHeight="1" thickBot="1">
      <c r="C32" s="33"/>
      <c r="D32" s="33"/>
      <c r="E32" s="33"/>
      <c r="F32" s="33"/>
      <c r="G32" s="33"/>
      <c r="H32" s="33"/>
      <c r="I32" s="33"/>
      <c r="J32" s="33"/>
      <c r="K32" s="33"/>
      <c r="L32" s="33"/>
      <c r="M32" s="33"/>
      <c r="N32" s="33"/>
      <c r="O32" s="33"/>
      <c r="P32" s="33"/>
    </row>
    <row r="33" spans="3:15" s="26" customFormat="1" ht="81" customHeight="1" thickBot="1">
      <c r="C33" s="70" t="s">
        <v>28</v>
      </c>
      <c r="D33" s="71"/>
      <c r="E33" s="71"/>
      <c r="F33" s="71"/>
      <c r="G33" s="71"/>
      <c r="H33" s="71"/>
      <c r="I33" s="71"/>
      <c r="J33" s="71"/>
      <c r="K33" s="71"/>
      <c r="L33" s="71"/>
      <c r="M33" s="71"/>
      <c r="N33" s="71"/>
      <c r="O33" s="72"/>
    </row>
    <row r="34" spans="3:15" s="26" customFormat="1" ht="36" customHeight="1" thickBot="1">
      <c r="C34" s="70" t="s">
        <v>31</v>
      </c>
      <c r="D34" s="71"/>
      <c r="E34" s="71"/>
      <c r="F34" s="71"/>
      <c r="G34" s="71"/>
      <c r="H34" s="71"/>
      <c r="I34" s="71"/>
      <c r="J34" s="71"/>
      <c r="K34" s="71"/>
      <c r="L34" s="71"/>
      <c r="M34" s="71"/>
      <c r="N34" s="71"/>
      <c r="O34" s="72"/>
    </row>
    <row r="35" spans="3:15" s="26" customFormat="1" ht="51" customHeight="1" thickBot="1">
      <c r="C35" s="63" t="s">
        <v>34</v>
      </c>
      <c r="D35" s="64"/>
      <c r="E35" s="64"/>
      <c r="F35" s="64"/>
      <c r="G35" s="64"/>
      <c r="H35" s="64"/>
      <c r="I35" s="64"/>
      <c r="J35" s="64"/>
      <c r="K35" s="64"/>
      <c r="L35" s="64"/>
      <c r="M35" s="64"/>
      <c r="N35" s="64"/>
      <c r="O35" s="65"/>
    </row>
    <row r="36" spans="3:15" s="26" customFormat="1" ht="81" customHeight="1" thickBot="1">
      <c r="C36" s="63" t="s">
        <v>32</v>
      </c>
      <c r="D36" s="64"/>
      <c r="E36" s="64"/>
      <c r="F36" s="64"/>
      <c r="G36" s="64"/>
      <c r="H36" s="64"/>
      <c r="I36" s="64"/>
      <c r="J36" s="64"/>
      <c r="K36" s="64"/>
      <c r="L36" s="64"/>
      <c r="M36" s="64"/>
      <c r="N36" s="64"/>
      <c r="O36" s="65"/>
    </row>
    <row r="37" spans="3:15" s="26" customFormat="1" ht="99" customHeight="1" thickBot="1">
      <c r="C37" s="63" t="s">
        <v>29</v>
      </c>
      <c r="D37" s="64"/>
      <c r="E37" s="64"/>
      <c r="F37" s="64"/>
      <c r="G37" s="64"/>
      <c r="H37" s="64"/>
      <c r="I37" s="64"/>
      <c r="J37" s="64"/>
      <c r="K37" s="64"/>
      <c r="L37" s="64"/>
      <c r="M37" s="64"/>
      <c r="N37" s="64"/>
      <c r="O37" s="65"/>
    </row>
    <row r="38" spans="3:15" s="26" customFormat="1" ht="46.5" customHeight="1" thickBot="1">
      <c r="C38" s="63" t="s">
        <v>23</v>
      </c>
      <c r="D38" s="64"/>
      <c r="E38" s="64"/>
      <c r="F38" s="64"/>
      <c r="G38" s="64"/>
      <c r="H38" s="64"/>
      <c r="I38" s="64"/>
      <c r="J38" s="64"/>
      <c r="K38" s="64"/>
      <c r="L38" s="64"/>
      <c r="M38" s="64"/>
      <c r="N38" s="64"/>
      <c r="O38" s="65"/>
    </row>
    <row r="39" spans="3:15" s="26" customFormat="1" ht="46.5" customHeight="1" thickBot="1">
      <c r="C39" s="63" t="s">
        <v>24</v>
      </c>
      <c r="D39" s="64"/>
      <c r="E39" s="64"/>
      <c r="F39" s="64"/>
      <c r="G39" s="64"/>
      <c r="H39" s="64"/>
      <c r="I39" s="64"/>
      <c r="J39" s="64"/>
      <c r="K39" s="64"/>
      <c r="L39" s="64"/>
      <c r="M39" s="64"/>
      <c r="N39" s="64"/>
      <c r="O39" s="65"/>
    </row>
    <row r="40" spans="3:15" s="26" customFormat="1" ht="70.5" customHeight="1" thickBot="1">
      <c r="C40" s="60" t="s">
        <v>35</v>
      </c>
      <c r="D40" s="61"/>
      <c r="E40" s="61"/>
      <c r="F40" s="61"/>
      <c r="G40" s="61"/>
      <c r="H40" s="61"/>
      <c r="I40" s="61"/>
      <c r="J40" s="61"/>
      <c r="K40" s="61"/>
      <c r="L40" s="61"/>
      <c r="M40" s="61"/>
      <c r="N40" s="61"/>
      <c r="O40" s="62"/>
    </row>
    <row r="41" spans="3:15" s="26" customFormat="1" ht="24.95" customHeight="1">
      <c r="D41" s="7"/>
    </row>
    <row r="42" spans="3:15" s="26" customFormat="1">
      <c r="D42" s="7"/>
    </row>
    <row r="43" spans="3:15" s="26" customFormat="1"/>
    <row r="44" spans="3:15" s="26" customFormat="1"/>
    <row r="45" spans="3:15" s="26" customFormat="1"/>
    <row r="46" spans="3:15" s="26" customFormat="1"/>
    <row r="47" spans="3:15" s="26" customFormat="1"/>
    <row r="48" spans="3:15" s="26" customFormat="1"/>
    <row r="49" s="26" customFormat="1"/>
    <row r="50" s="26" customFormat="1"/>
    <row r="51" s="26" customFormat="1"/>
    <row r="52" s="26" customFormat="1"/>
    <row r="53" s="26" customFormat="1"/>
    <row r="54" s="26" customFormat="1"/>
    <row r="55" s="26" customFormat="1"/>
    <row r="56" s="26" customFormat="1"/>
    <row r="57" s="26" customFormat="1"/>
    <row r="58" s="26" customFormat="1"/>
    <row r="59" s="26" customFormat="1"/>
    <row r="60" s="26" customFormat="1"/>
    <row r="61" s="26" customFormat="1"/>
    <row r="62" s="26" customFormat="1"/>
    <row r="63" s="26" customFormat="1"/>
    <row r="64"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row r="102" s="26" customFormat="1"/>
    <row r="103" s="26" customFormat="1"/>
    <row r="104" s="26" customFormat="1"/>
    <row r="105" s="26" customFormat="1"/>
    <row r="106" s="26" customFormat="1"/>
    <row r="107" s="26" customFormat="1"/>
    <row r="108" s="26" customFormat="1"/>
    <row r="109" s="26" customFormat="1"/>
    <row r="110" s="26" customFormat="1"/>
    <row r="111" s="26" customFormat="1"/>
    <row r="112" s="26" customFormat="1"/>
    <row r="113" s="26" customFormat="1"/>
    <row r="114" s="26" customFormat="1"/>
    <row r="115" s="26" customFormat="1"/>
    <row r="116" s="26" customFormat="1"/>
    <row r="117" s="26" customFormat="1"/>
    <row r="118" s="26" customFormat="1"/>
    <row r="119" s="26" customFormat="1"/>
    <row r="120" s="26" customFormat="1"/>
    <row r="121" s="26" customFormat="1"/>
    <row r="122" s="26" customFormat="1"/>
    <row r="123" s="26" customFormat="1"/>
    <row r="124" s="26" customFormat="1"/>
    <row r="125" s="26" customFormat="1"/>
    <row r="126" s="26" customFormat="1"/>
    <row r="127" s="26" customFormat="1"/>
    <row r="128" s="26" customFormat="1"/>
    <row r="129" spans="7:7" s="26" customFormat="1"/>
    <row r="130" spans="7:7" s="26" customFormat="1"/>
    <row r="131" spans="7:7" s="26" customFormat="1"/>
    <row r="132" spans="7:7" s="26" customFormat="1"/>
    <row r="133" spans="7:7" s="26" customFormat="1"/>
    <row r="134" spans="7:7" s="26" customFormat="1">
      <c r="G134" s="8"/>
    </row>
    <row r="135" spans="7:7" s="26" customFormat="1">
      <c r="G135" s="8"/>
    </row>
  </sheetData>
  <sheetProtection algorithmName="SHA-512" hashValue="pXw6FqryAGzO0nIczbasDpRkrhubJCrKSLG+sQUOJJePxULuXwPItuyv2+7R4AezwwrM715pC7u5vGCZOZomBQ==" saltValue="YA+JeypuLU2Web6dh1hNyw==" spinCount="100000" sheet="1" objects="1" scenarios="1"/>
  <protectedRanges>
    <protectedRange sqref="D9 D10 L9 L10 K16:N17 K19:N20 K22:N24 K26:N29" name="Rango1"/>
  </protectedRanges>
  <mergeCells count="29">
    <mergeCell ref="C1:O1"/>
    <mergeCell ref="C37:O37"/>
    <mergeCell ref="B4:C4"/>
    <mergeCell ref="B5:C5"/>
    <mergeCell ref="D9:J9"/>
    <mergeCell ref="B11:C11"/>
    <mergeCell ref="F11:J11"/>
    <mergeCell ref="C35:O35"/>
    <mergeCell ref="L9:O9"/>
    <mergeCell ref="L10:O10"/>
    <mergeCell ref="C2:O2"/>
    <mergeCell ref="C34:O34"/>
    <mergeCell ref="B6:C6"/>
    <mergeCell ref="B9:C9"/>
    <mergeCell ref="D5:O5"/>
    <mergeCell ref="B10:C10"/>
    <mergeCell ref="B12:C12"/>
    <mergeCell ref="D4:O4"/>
    <mergeCell ref="B8:O8"/>
    <mergeCell ref="D10:J10"/>
    <mergeCell ref="C40:O40"/>
    <mergeCell ref="C38:O38"/>
    <mergeCell ref="C30:E30"/>
    <mergeCell ref="C13:D13"/>
    <mergeCell ref="C33:O33"/>
    <mergeCell ref="D6:O6"/>
    <mergeCell ref="F12:J12"/>
    <mergeCell ref="C39:O39"/>
    <mergeCell ref="C36:O36"/>
  </mergeCells>
  <phoneticPr fontId="0" type="noConversion"/>
  <conditionalFormatting sqref="M15:M29">
    <cfRule type="expression" dxfId="1" priority="2" stopIfTrue="1">
      <formula>#REF!&gt;$H15</formula>
    </cfRule>
  </conditionalFormatting>
  <conditionalFormatting sqref="O15:O29">
    <cfRule type="cellIs" dxfId="0" priority="1" stopIfTrue="1" operator="greaterThan">
      <formula>$J15</formula>
    </cfRule>
  </conditionalFormatting>
  <dataValidations count="1">
    <dataValidation type="decimal" operator="equal" allowBlank="1" showInputMessage="1" showErrorMessage="1" errorTitle="2 DECIMALES" error="Se debe introducir un valor con 2 decimales" sqref="M15:M29" xr:uid="{F4C69C42-02B1-48BD-9E52-F1F882CF5F0B}">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2" fitToHeight="0" orientation="landscape" r:id="rId1"/>
  <headerFooter>
    <oddHeader>&amp;L&amp;G</oddHeader>
    <oddFooter>&amp;C&amp;18&amp;F&amp;R&amp;20&amp;P/&amp;N</oddFooter>
  </headerFooter>
  <rowBreaks count="1" manualBreakCount="1">
    <brk id="32"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3" ma:contentTypeDescription="Crea un document nou" ma:contentTypeScope="" ma:versionID="ca62935545cacadcbddc00d58d4649dc">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7bfee0425f465b79ef75c11c12cb2918"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B79A50AD-B17F-47D6-A1A6-2D9227F9CB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DD95DCF-1CB2-49A8-9AB1-915FDFE51747}">
  <ds:schemaRefs>
    <ds:schemaRef ds:uri="http://schemas.microsoft.com/office/2006/metadata/properties"/>
    <ds:schemaRef ds:uri="http://schemas.microsoft.com/office/infopath/2007/PartnerControls"/>
    <ds:schemaRef ds:uri="f57226c6-72d7-41ac-8db2-2a3bfc210604"/>
    <ds:schemaRef ds:uri="518beabd-e876-4401-abbd-c5ad4496b4e0"/>
    <ds:schemaRef ds:uri="44e8012d-71fe-413e-9307-5fe54acf1bd3"/>
  </ds:schemaRefs>
</ds:datastoreItem>
</file>

<file path=customXml/itemProps3.xml><?xml version="1.0" encoding="utf-8"?>
<ds:datastoreItem xmlns:ds="http://schemas.openxmlformats.org/officeDocument/2006/customXml" ds:itemID="{59B80C2B-D326-448D-AA86-54331D0CB290}">
  <ds:schemaRefs>
    <ds:schemaRef ds:uri="http://schemas.microsoft.com/sharepoint/v3/contenttype/forms"/>
  </ds:schemaRefs>
</ds:datastoreItem>
</file>

<file path=customXml/itemProps4.xml><?xml version="1.0" encoding="utf-8"?>
<ds:datastoreItem xmlns:ds="http://schemas.openxmlformats.org/officeDocument/2006/customXml" ds:itemID="{DBC7AEB5-48B3-4BD8-A1F6-C45296F4A913}">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PEREZ, ARANTXA (COMPRES)</cp:lastModifiedBy>
  <cp:lastPrinted>2025-09-25T11:00:02Z</cp:lastPrinted>
  <dcterms:created xsi:type="dcterms:W3CDTF">2005-12-15T16:43:39Z</dcterms:created>
  <dcterms:modified xsi:type="dcterms:W3CDTF">2025-10-17T11:33:01Z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0x010100BA02AE539385D042A68E8651039D59AF</vt:lpwstr>
  </property>
  <property fmtid="{D5CDD505-2E9C-101B-9397-08002B2CF9AE}" pid="9" name="m5a8a5f48b14460cb8518b3038af7ce6">
    <vt:lpwstr/>
  </property>
</Properties>
</file>