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uarios\mandreu\Desktop\modificat OK11-05-2025\"/>
    </mc:Choice>
  </mc:AlternateContent>
  <xr:revisionPtr revIDLastSave="0" documentId="13_ncr:1_{024C03F1-AEBC-496A-827B-DDF943C5B0EF}" xr6:coauthVersionLast="36" xr6:coauthVersionMax="47" xr10:uidLastSave="{00000000-0000-0000-0000-000000000000}"/>
  <workbookProtection workbookAlgorithmName="SHA-512" workbookHashValue="OvLOy4PXnGbnt9ScGQ6SZZmaJz5gHMzW1Q6aVOBaCHLQaGGI8BV3b0aTxaM19n9luK8YOqE6pkXWJ0CKYcvHgA==" workbookSaltValue="eorCvzxKNlaNaWTfMNi7Eg==" workbookSpinCount="100000" lockStructure="1"/>
  <bookViews>
    <workbookView xWindow="0" yWindow="0" windowWidth="51195" windowHeight="28800" activeTab="1" xr2:uid="{00000000-000D-0000-FFFF-FFFF00000000}"/>
  </bookViews>
  <sheets>
    <sheet name="LOT1 per anys" sheetId="3" r:id="rId1"/>
    <sheet name="LOT2 per any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4" l="1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" i="4" l="1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6" i="3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" i="4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6" i="3"/>
  <c r="O59" i="4"/>
  <c r="O60" i="4"/>
  <c r="O63" i="4"/>
  <c r="O64" i="4"/>
  <c r="K57" i="4"/>
  <c r="K58" i="4"/>
  <c r="K59" i="4"/>
  <c r="K60" i="4"/>
  <c r="K61" i="4"/>
  <c r="K62" i="4"/>
  <c r="K63" i="4"/>
  <c r="K64" i="4"/>
  <c r="K65" i="4"/>
  <c r="H57" i="4"/>
  <c r="H58" i="4"/>
  <c r="H59" i="4"/>
  <c r="H60" i="4"/>
  <c r="H61" i="4"/>
  <c r="H62" i="4"/>
  <c r="H63" i="4"/>
  <c r="H64" i="4"/>
  <c r="H65" i="4"/>
  <c r="O62" i="4" l="1"/>
  <c r="O58" i="4"/>
  <c r="O65" i="4"/>
  <c r="O61" i="4"/>
  <c r="O57" i="4"/>
  <c r="P41" i="3"/>
  <c r="P40" i="3"/>
  <c r="L40" i="3"/>
  <c r="L41" i="3"/>
  <c r="I41" i="3"/>
  <c r="I40" i="3"/>
  <c r="I8" i="3" l="1"/>
  <c r="I12" i="3"/>
  <c r="I17" i="3"/>
  <c r="I21" i="3"/>
  <c r="I24" i="3"/>
  <c r="I25" i="3"/>
  <c r="I29" i="3"/>
  <c r="I32" i="3"/>
  <c r="I37" i="3"/>
  <c r="H55" i="4"/>
  <c r="H54" i="4"/>
  <c r="H53" i="4"/>
  <c r="H51" i="4"/>
  <c r="H50" i="4"/>
  <c r="H49" i="4"/>
  <c r="H46" i="4"/>
  <c r="H45" i="4"/>
  <c r="H43" i="4"/>
  <c r="H42" i="4"/>
  <c r="H41" i="4"/>
  <c r="H38" i="4"/>
  <c r="H37" i="4"/>
  <c r="H33" i="4"/>
  <c r="H29" i="4"/>
  <c r="H27" i="4"/>
  <c r="H26" i="4"/>
  <c r="H25" i="4"/>
  <c r="H24" i="4"/>
  <c r="H22" i="4"/>
  <c r="H21" i="4"/>
  <c r="H17" i="4"/>
  <c r="H13" i="4"/>
  <c r="H11" i="4"/>
  <c r="H10" i="4"/>
  <c r="H9" i="4"/>
  <c r="H6" i="4"/>
  <c r="I36" i="3"/>
  <c r="I34" i="3"/>
  <c r="I30" i="3"/>
  <c r="I28" i="3"/>
  <c r="I22" i="3"/>
  <c r="I20" i="3"/>
  <c r="I18" i="3"/>
  <c r="I16" i="3"/>
  <c r="I13" i="3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H56" i="4"/>
  <c r="H52" i="4"/>
  <c r="H48" i="4"/>
  <c r="H47" i="4"/>
  <c r="H44" i="4"/>
  <c r="H40" i="4"/>
  <c r="H39" i="4"/>
  <c r="H36" i="4"/>
  <c r="H35" i="4"/>
  <c r="H34" i="4"/>
  <c r="H32" i="4"/>
  <c r="H31" i="4"/>
  <c r="H30" i="4"/>
  <c r="H28" i="4"/>
  <c r="H23" i="4"/>
  <c r="H20" i="4"/>
  <c r="H19" i="4"/>
  <c r="H18" i="4"/>
  <c r="H16" i="4"/>
  <c r="H15" i="4"/>
  <c r="H14" i="4"/>
  <c r="H12" i="4"/>
  <c r="H8" i="4"/>
  <c r="H7" i="4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I39" i="3"/>
  <c r="I38" i="3"/>
  <c r="I35" i="3"/>
  <c r="I33" i="3"/>
  <c r="I31" i="3"/>
  <c r="I27" i="3"/>
  <c r="I26" i="3"/>
  <c r="I23" i="3"/>
  <c r="I19" i="3"/>
  <c r="I15" i="3"/>
  <c r="I14" i="3"/>
  <c r="I11" i="3"/>
  <c r="I10" i="3"/>
  <c r="I9" i="3"/>
  <c r="I7" i="3"/>
  <c r="I6" i="3"/>
  <c r="K72" i="4" l="1"/>
  <c r="H72" i="4"/>
  <c r="L48" i="3"/>
  <c r="I48" i="3"/>
  <c r="P10" i="3"/>
  <c r="O6" i="4"/>
  <c r="O44" i="4" l="1"/>
  <c r="P11" i="3"/>
  <c r="O55" i="4"/>
  <c r="O54" i="4"/>
  <c r="O51" i="4"/>
  <c r="O48" i="4"/>
  <c r="O47" i="4"/>
  <c r="O43" i="4"/>
  <c r="O42" i="4"/>
  <c r="O40" i="4"/>
  <c r="O39" i="4"/>
  <c r="O38" i="4"/>
  <c r="O36" i="4"/>
  <c r="O35" i="4"/>
  <c r="O32" i="4"/>
  <c r="O31" i="4"/>
  <c r="O28" i="4"/>
  <c r="O27" i="4"/>
  <c r="O26" i="4"/>
  <c r="O24" i="4"/>
  <c r="O23" i="4"/>
  <c r="O22" i="4"/>
  <c r="O20" i="4"/>
  <c r="O19" i="4"/>
  <c r="O16" i="4"/>
  <c r="O15" i="4"/>
  <c r="O12" i="4"/>
  <c r="O11" i="4"/>
  <c r="O8" i="4"/>
  <c r="O7" i="4"/>
  <c r="P9" i="3"/>
  <c r="P7" i="3"/>
  <c r="P13" i="3"/>
  <c r="I49" i="3"/>
  <c r="I50" i="3" s="1"/>
  <c r="O18" i="4"/>
  <c r="O34" i="4"/>
  <c r="O14" i="4"/>
  <c r="O10" i="4"/>
  <c r="O50" i="4"/>
  <c r="O30" i="4"/>
  <c r="O46" i="4"/>
  <c r="P8" i="3"/>
  <c r="O9" i="4"/>
  <c r="O13" i="4"/>
  <c r="O17" i="4"/>
  <c r="O21" i="4"/>
  <c r="O25" i="4"/>
  <c r="O29" i="4"/>
  <c r="O33" i="4"/>
  <c r="O37" i="4"/>
  <c r="O41" i="4"/>
  <c r="O45" i="4"/>
  <c r="O49" i="4"/>
  <c r="O53" i="4"/>
  <c r="O52" i="4"/>
  <c r="O56" i="4"/>
  <c r="O72" i="4" l="1"/>
  <c r="O73" i="4" s="1"/>
  <c r="O74" i="4" s="1"/>
  <c r="K73" i="4"/>
  <c r="K74" i="4" s="1"/>
  <c r="P18" i="3"/>
  <c r="P15" i="3"/>
  <c r="P14" i="3"/>
  <c r="H73" i="4"/>
  <c r="H74" i="4" s="1"/>
  <c r="L49" i="3"/>
  <c r="L50" i="3" s="1"/>
  <c r="P12" i="3"/>
  <c r="P19" i="3" l="1"/>
  <c r="P17" i="3"/>
  <c r="P22" i="3"/>
  <c r="P16" i="3"/>
  <c r="P23" i="3" l="1"/>
  <c r="P20" i="3"/>
  <c r="P26" i="3"/>
  <c r="P21" i="3"/>
  <c r="P27" i="3" l="1"/>
  <c r="P25" i="3"/>
  <c r="P30" i="3"/>
  <c r="P24" i="3"/>
  <c r="P28" i="3" l="1"/>
  <c r="P34" i="3"/>
  <c r="P31" i="3"/>
  <c r="P29" i="3"/>
  <c r="P38" i="3" l="1"/>
  <c r="P35" i="3"/>
  <c r="P33" i="3"/>
  <c r="P32" i="3"/>
  <c r="P39" i="3" l="1"/>
  <c r="P36" i="3"/>
  <c r="P37" i="3"/>
  <c r="P6" i="3"/>
  <c r="P48" i="3" l="1"/>
  <c r="P49" i="3" s="1"/>
  <c r="P50" i="3" s="1"/>
</calcChain>
</file>

<file path=xl/sharedStrings.xml><?xml version="1.0" encoding="utf-8"?>
<sst xmlns="http://schemas.openxmlformats.org/spreadsheetml/2006/main" count="238" uniqueCount="118">
  <si>
    <t>NUMERACIÓ</t>
  </si>
  <si>
    <t>TIPUS</t>
  </si>
  <si>
    <t xml:space="preserve">POLO ESTIU </t>
  </si>
  <si>
    <t xml:space="preserve">POLO MÀNIGA LLARGA </t>
  </si>
  <si>
    <t>CAÇADORA</t>
  </si>
  <si>
    <t>PANTALÓ HIVERN</t>
  </si>
  <si>
    <t>PANTALÓ ESTIU</t>
  </si>
  <si>
    <t xml:space="preserve">ANORAC 2/4 </t>
  </si>
  <si>
    <t xml:space="preserve">CONJUNT IMPERMEABLE, ANORAK Y PANTALONS </t>
  </si>
  <si>
    <t xml:space="preserve">ARMILLA REFLECTANT </t>
  </si>
  <si>
    <t xml:space="preserve">SAMARRETA INTERIOR MÀNIGA CURTA </t>
  </si>
  <si>
    <t>SAMARRETA INTERIOR MÀNIGA LLARGA TÉRMICA</t>
  </si>
  <si>
    <t xml:space="preserve">PANTALÓ TÈRMIC INTERIOR </t>
  </si>
  <si>
    <t xml:space="preserve">JAQUETA DE REPRESENTACIÓ </t>
  </si>
  <si>
    <t xml:space="preserve">CAMISA DE REPRESENTACIÓ </t>
  </si>
  <si>
    <t xml:space="preserve">SABATA DE REPRESENTACIÓ </t>
  </si>
  <si>
    <t>CORBATA DE REPRESENTACIÓ</t>
  </si>
  <si>
    <t>GORRA DE REPRESENTACIÓ E. BÀSICA + ESCUT TEX-FLEX, DE REPRESENTACIÓ</t>
  </si>
  <si>
    <t>GORRA DE REPRESENTACIÓ E. EXECUTIVA + ESCUT TEX-FLEX</t>
  </si>
  <si>
    <t>XARRATERES DE REPRESENTACIO ESC. BÀSICA, INTERMITJA I EXECUTIVA</t>
  </si>
  <si>
    <t>MITJONS D’HIVERN</t>
  </si>
  <si>
    <t>MITJONS D’ESTIU</t>
  </si>
  <si>
    <t xml:space="preserve">ESCUT DE PIT </t>
  </si>
  <si>
    <t xml:space="preserve">NÚMERO TIP </t>
  </si>
  <si>
    <t xml:space="preserve">XARRATERES TEX-FLEX </t>
  </si>
  <si>
    <t>GALONS DE PIT, BÀSICA, INTERMITJA I EXECUTIVA</t>
  </si>
  <si>
    <t>GORRA ESTIU + ESCUT</t>
  </si>
  <si>
    <t>GORRA HIVERN + ESCUT</t>
  </si>
  <si>
    <t>GORRA ESTIU ESCALA EXECUTIVA + ESCUT</t>
  </si>
  <si>
    <t>GORRA HIVERN ESCALA EXECUTIVA + ESCUT</t>
  </si>
  <si>
    <t>JAQUETA ENTRETEMPS</t>
  </si>
  <si>
    <t>PROTECCIONS DE MOTO ESQUENA, ESPATLLA I COLZE</t>
  </si>
  <si>
    <t>PLACA METÀL·LICA PIT AMB NÚMERO</t>
  </si>
  <si>
    <t>BRAGA DE COLL ANTI-TALL </t>
  </si>
  <si>
    <t xml:space="preserve">BRAGA DE COLL </t>
  </si>
  <si>
    <t>ULLERES</t>
  </si>
  <si>
    <t>MANILLES D’ACER</t>
  </si>
  <si>
    <t xml:space="preserve">CLAUS DE MANILLES </t>
  </si>
  <si>
    <t>FUNDA MANILLES</t>
  </si>
  <si>
    <t>CARTERA IDENTIFICATIVA I PLACA DE POLICIA LOCAL</t>
  </si>
  <si>
    <t>PORTA PLACA I PLACA IDENTIFICATIVA</t>
  </si>
  <si>
    <t>NAVALLA TÀCTICA POLICIAL</t>
  </si>
  <si>
    <t>EINA MULTIUSOS</t>
  </si>
  <si>
    <t>FUNDA PORTA CARREGADOR</t>
  </si>
  <si>
    <t>FUNDA PER ARMA CURTA DE PAISÀ</t>
  </si>
  <si>
    <t>PORTA GUANTS</t>
  </si>
  <si>
    <t>FUNDA EMISSORA PERSONAL</t>
  </si>
  <si>
    <t>SUPORT FIXACIÓ EMISSORA</t>
  </si>
  <si>
    <t>SEPARADOR CINTURÓ POLICIAL DE SERVEI</t>
  </si>
  <si>
    <t>CINTURÓ POLICIAL DE SERVEI (INTERIOR + EXTERIOR)</t>
  </si>
  <si>
    <t>XIULET + CORDO</t>
  </si>
  <si>
    <t>GUANTS ANTI-TALL</t>
  </si>
  <si>
    <t>PORTA DOCUMENTS</t>
  </si>
  <si>
    <t>MALETA TÀCTICA POLICIAL</t>
  </si>
  <si>
    <t>MOTXILA TÀCTICA POLICIAL</t>
  </si>
  <si>
    <t>LOT TÀCTIC POLICIAL AMB FUNDA</t>
  </si>
  <si>
    <t>LOT DE PIT POLICIAL</t>
  </si>
  <si>
    <t>GANXO PORTACLAUS</t>
  </si>
  <si>
    <t>GUANTS MOTORISTA  HIVERN</t>
  </si>
  <si>
    <t>GUANTS MOTORISTA ESTIU</t>
  </si>
  <si>
    <t>GUANTS HIVERN DE DOTACIÓ</t>
  </si>
  <si>
    <t>BOTA CANYA ALTA UNIFORMITAT de 8”</t>
  </si>
  <si>
    <t>BOTA MITJA CANYA  UNIFORMITAT de 6”</t>
  </si>
  <si>
    <t>SABATA UNIFORMITAT</t>
  </si>
  <si>
    <t xml:space="preserve">ARMILLA AIRBAG PER MOTORISTES </t>
  </si>
  <si>
    <t>KIT DE RECARREGA PER L’AIRBAG DE MOTO</t>
  </si>
  <si>
    <t>TORNIQUET</t>
  </si>
  <si>
    <t>CON DE COLOR VERMELL  PER A LLANTERNA</t>
  </si>
  <si>
    <t>CINTURÓ LUMBAR INTERIOR</t>
  </si>
  <si>
    <t>CINTURÓ LUMBAR</t>
  </si>
  <si>
    <t>unitat</t>
  </si>
  <si>
    <t>parell</t>
  </si>
  <si>
    <t>joc</t>
  </si>
  <si>
    <t xml:space="preserve">IMPORT BASE  LICITACIÓ </t>
  </si>
  <si>
    <t>IVA 21%</t>
  </si>
  <si>
    <t xml:space="preserve">FUNDA PER ARMA CURTA DE SERVEI UNIFORMITAT </t>
  </si>
  <si>
    <t xml:space="preserve">PANTALONS D’ESTIU AMB PROTECCIÓ MOTO </t>
  </si>
  <si>
    <t xml:space="preserve">PANTALONS D’HIVERN AMB PROTECCIÓ MOTO </t>
  </si>
  <si>
    <t xml:space="preserve">PANTALÓ DE REPRESENTACIÓ </t>
  </si>
  <si>
    <r>
      <t>PREU</t>
    </r>
    <r>
      <rPr>
        <b/>
        <sz val="12"/>
        <rFont val="Calibri"/>
        <family val="2"/>
        <scheme val="minor"/>
      </rPr>
      <t xml:space="preserve"> UNITARI LICITACIÓ (IVA exclòs)</t>
    </r>
  </si>
  <si>
    <t>FUNDA COMPACTA PER ARMA CURTA DE SERVEI UNIFORMAT</t>
  </si>
  <si>
    <t xml:space="preserve">FUNDA DEFENSA EXTENSIBLE </t>
  </si>
  <si>
    <t xml:space="preserve">DEFENSA EXTENSIBLE </t>
  </si>
  <si>
    <t xml:space="preserve">FUNDA DEFENSA EXTENSIBLE COMPACTA </t>
  </si>
  <si>
    <t>DEFENSA EXTENSIBLE  COMPACTA</t>
  </si>
  <si>
    <r>
      <t>PREU</t>
    </r>
    <r>
      <rPr>
        <b/>
        <sz val="12"/>
        <rFont val="Calibri"/>
        <family val="2"/>
        <scheme val="minor"/>
      </rPr>
      <t xml:space="preserve"> UNITARI LICITACIÓ (IVA exclòs) </t>
    </r>
  </si>
  <si>
    <t xml:space="preserve">Preu licitació </t>
  </si>
  <si>
    <t xml:space="preserve">LOT1. VESTUARI POLICIA </t>
  </si>
  <si>
    <t>LOT2. CALCAT I COMPLEMENTS POLICIA LOCAL</t>
  </si>
  <si>
    <t>Preu licitació (IVA inclos)</t>
  </si>
  <si>
    <r>
      <t>PREU</t>
    </r>
    <r>
      <rPr>
        <b/>
        <sz val="12"/>
        <rFont val="Calibri"/>
        <family val="2"/>
        <scheme val="minor"/>
      </rPr>
      <t xml:space="preserve">  LICITACIÓ (IVA exclòs) 2026</t>
    </r>
  </si>
  <si>
    <r>
      <t>PREU</t>
    </r>
    <r>
      <rPr>
        <b/>
        <sz val="12"/>
        <rFont val="Calibri"/>
        <family val="2"/>
        <scheme val="minor"/>
      </rPr>
      <t xml:space="preserve">  LICITACIÓ (IVA exclòs) 2027</t>
    </r>
  </si>
  <si>
    <t>CAÇADORA DE PAISÀ</t>
  </si>
  <si>
    <t>JERSEI TERMIC</t>
  </si>
  <si>
    <t xml:space="preserve">ESTIMACIONS CONSUM 2026 APROXIMAT </t>
  </si>
  <si>
    <t xml:space="preserve">ESTIMACIONS CONSUM 2027 APROXIMAT </t>
  </si>
  <si>
    <t>MANILLES D'ALUMINÍ LLEUGUERES</t>
  </si>
  <si>
    <t>MOTXILA TIPUS CAMAL PER A PAISÀ NEGRA</t>
  </si>
  <si>
    <t>FUNDA PLÀSTICA ROTATÒRIA BASTÓ</t>
  </si>
  <si>
    <t>FUNDA MANILLES EXTRACCIÓ RÀPIDA</t>
  </si>
  <si>
    <t>CINTURÓ POLICIAL DE SERVEI SISTEMA MOLLE(INTERIOR/ALCOXAT + EXTERIOR)</t>
  </si>
  <si>
    <t>HEBILLA COBRA</t>
  </si>
  <si>
    <t xml:space="preserve">CARTERA IDENTIFICATIVA </t>
  </si>
  <si>
    <t>MONEDER</t>
  </si>
  <si>
    <t xml:space="preserve">FUNDA KYDEX PER ARMA CURTA DE PAISÀ </t>
  </si>
  <si>
    <t>MOTXILA TIPUS CAMAL PER A PAISÀ VERD</t>
  </si>
  <si>
    <t>MOTXILA TIPUS CAMAL PER A PAISÀ GRIS</t>
  </si>
  <si>
    <t>MOTXILA TIPUS CAMAL PER A PAISÀ DESERT</t>
  </si>
  <si>
    <t>BOTA CANYA BAIXA UNIFORMITAT de 4”</t>
  </si>
  <si>
    <t xml:space="preserve">FUNDA PER ARMA CURTA DE SERVEI UNIFORMITAT Glock 17 </t>
  </si>
  <si>
    <t>FUNDA PER ARMA CURTA DE PAISÀ Glock 17</t>
  </si>
  <si>
    <t>GUANTS ANTI-TALL AMB  PROTECCIÓ CONTRA IMPACTES</t>
  </si>
  <si>
    <t>CASC MOTORISTA</t>
  </si>
  <si>
    <t>IMPORT LICITACIÓ 2026</t>
  </si>
  <si>
    <t>IMPORT LICITACIÓ 2027</t>
  </si>
  <si>
    <t xml:space="preserve">ESTIMACIONS CONSUM 2026 i 2027 APROXIMAT </t>
  </si>
  <si>
    <r>
      <t>PREU</t>
    </r>
    <r>
      <rPr>
        <b/>
        <sz val="12"/>
        <rFont val="Calibri"/>
        <family val="2"/>
        <scheme val="minor"/>
      </rPr>
      <t xml:space="preserve">  LICITACIÓ (IVA exclòs) 2026 i 2027 </t>
    </r>
  </si>
  <si>
    <r>
      <t>PREU</t>
    </r>
    <r>
      <rPr>
        <b/>
        <sz val="12"/>
        <rFont val="Calibri"/>
        <family val="2"/>
        <scheme val="minor"/>
      </rPr>
      <t xml:space="preserve">  LICITACIÓ (IVA exclòs) 2026 i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</si>
</sst>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C0A]_-;\-* #,##0.00\ [$€-C0A]_-;_-* &quot;-&quot;??\ [$€-C0A]_-;_-@_-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 (Cuerpo)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righ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wrapText="1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1" fontId="0" fillId="0" borderId="0" xfId="0" applyNumberFormat="1"/>
    <xf numFmtId="0" fontId="8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64" fontId="6" fillId="0" borderId="11" xfId="0" applyNumberFormat="1" applyFont="1" applyBorder="1"/>
    <xf numFmtId="0" fontId="8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13" xfId="0" applyNumberFormat="1" applyFont="1" applyBorder="1"/>
    <xf numFmtId="164" fontId="6" fillId="0" borderId="16" xfId="0" applyNumberFormat="1" applyFont="1" applyBorder="1"/>
    <xf numFmtId="1" fontId="6" fillId="0" borderId="0" xfId="0" applyNumberFormat="1" applyFont="1"/>
    <xf numFmtId="164" fontId="6" fillId="0" borderId="0" xfId="0" applyNumberFormat="1" applyFont="1"/>
    <xf numFmtId="0" fontId="6" fillId="4" borderId="9" xfId="0" applyFont="1" applyFill="1" applyBorder="1"/>
    <xf numFmtId="164" fontId="6" fillId="4" borderId="11" xfId="0" applyNumberFormat="1" applyFont="1" applyFill="1" applyBorder="1"/>
    <xf numFmtId="164" fontId="6" fillId="4" borderId="13" xfId="0" applyNumberFormat="1" applyFont="1" applyFill="1" applyBorder="1"/>
    <xf numFmtId="164" fontId="0" fillId="4" borderId="3" xfId="0" applyNumberFormat="1" applyFill="1" applyBorder="1"/>
    <xf numFmtId="0" fontId="12" fillId="0" borderId="0" xfId="0" applyFont="1"/>
    <xf numFmtId="0" fontId="8" fillId="0" borderId="6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164" fontId="6" fillId="0" borderId="19" xfId="0" applyNumberFormat="1" applyFont="1" applyBorder="1"/>
    <xf numFmtId="164" fontId="6" fillId="4" borderId="19" xfId="0" applyNumberFormat="1" applyFont="1" applyFill="1" applyBorder="1"/>
    <xf numFmtId="164" fontId="14" fillId="0" borderId="20" xfId="0" applyNumberFormat="1" applyFont="1" applyBorder="1"/>
    <xf numFmtId="0" fontId="14" fillId="0" borderId="21" xfId="0" applyFont="1" applyBorder="1"/>
    <xf numFmtId="0" fontId="15" fillId="0" borderId="21" xfId="0" applyFont="1" applyBorder="1"/>
    <xf numFmtId="0" fontId="15" fillId="0" borderId="22" xfId="0" applyFont="1" applyBorder="1"/>
    <xf numFmtId="0" fontId="9" fillId="0" borderId="18" xfId="0" applyFont="1" applyBorder="1" applyAlignment="1">
      <alignment horizontal="center"/>
    </xf>
    <xf numFmtId="0" fontId="14" fillId="0" borderId="23" xfId="0" applyFont="1" applyBorder="1"/>
    <xf numFmtId="164" fontId="14" fillId="0" borderId="24" xfId="0" applyNumberFormat="1" applyFont="1" applyBorder="1"/>
    <xf numFmtId="164" fontId="14" fillId="0" borderId="25" xfId="0" applyNumberFormat="1" applyFont="1" applyBorder="1"/>
    <xf numFmtId="164" fontId="14" fillId="0" borderId="26" xfId="0" applyNumberFormat="1" applyFont="1" applyBorder="1"/>
    <xf numFmtId="164" fontId="14" fillId="0" borderId="13" xfId="0" applyNumberFormat="1" applyFont="1" applyBorder="1"/>
    <xf numFmtId="0" fontId="0" fillId="0" borderId="12" xfId="0" applyBorder="1" applyAlignment="1">
      <alignment horizontal="center"/>
    </xf>
    <xf numFmtId="164" fontId="15" fillId="0" borderId="13" xfId="0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right"/>
    </xf>
    <xf numFmtId="0" fontId="6" fillId="0" borderId="15" xfId="0" applyFont="1" applyBorder="1" applyAlignment="1">
      <alignment horizontal="center"/>
    </xf>
    <xf numFmtId="164" fontId="15" fillId="0" borderId="16" xfId="0" applyNumberFormat="1" applyFont="1" applyBorder="1"/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13" xfId="0" applyBorder="1"/>
    <xf numFmtId="0" fontId="0" fillId="0" borderId="16" xfId="0" applyBorder="1"/>
    <xf numFmtId="0" fontId="13" fillId="0" borderId="0" xfId="0" applyFont="1"/>
    <xf numFmtId="0" fontId="8" fillId="0" borderId="0" xfId="0" applyFont="1"/>
    <xf numFmtId="0" fontId="15" fillId="0" borderId="12" xfId="0" applyFont="1" applyBorder="1"/>
    <xf numFmtId="0" fontId="15" fillId="0" borderId="14" xfId="0" applyFont="1" applyBorder="1"/>
    <xf numFmtId="164" fontId="6" fillId="4" borderId="16" xfId="0" applyNumberFormat="1" applyFont="1" applyFill="1" applyBorder="1"/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4" fillId="0" borderId="27" xfId="0" applyFont="1" applyBorder="1" applyAlignment="1">
      <alignment horizontal="right"/>
    </xf>
    <xf numFmtId="0" fontId="14" fillId="0" borderId="28" xfId="0" applyFont="1" applyBorder="1" applyAlignment="1">
      <alignment horizontal="right"/>
    </xf>
    <xf numFmtId="0" fontId="14" fillId="0" borderId="29" xfId="0" applyFont="1" applyBorder="1" applyAlignment="1">
      <alignment horizontal="right"/>
    </xf>
    <xf numFmtId="0" fontId="14" fillId="0" borderId="31" xfId="0" applyFont="1" applyBorder="1" applyAlignment="1">
      <alignment horizontal="right"/>
    </xf>
    <xf numFmtId="0" fontId="14" fillId="0" borderId="30" xfId="0" applyFont="1" applyBorder="1" applyAlignment="1">
      <alignment horizontal="right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" fontId="14" fillId="0" borderId="31" xfId="0" applyNumberFormat="1" applyFont="1" applyBorder="1"/>
    <xf numFmtId="0" fontId="14" fillId="0" borderId="32" xfId="0" applyFont="1" applyBorder="1"/>
    <xf numFmtId="0" fontId="14" fillId="0" borderId="28" xfId="0" applyFont="1" applyBorder="1"/>
    <xf numFmtId="0" fontId="14" fillId="0" borderId="30" xfId="0" applyFont="1" applyBorder="1"/>
    <xf numFmtId="164" fontId="6" fillId="0" borderId="27" xfId="0" applyNumberFormat="1" applyFont="1" applyBorder="1"/>
    <xf numFmtId="164" fontId="6" fillId="0" borderId="28" xfId="0" applyNumberFormat="1" applyFont="1" applyBorder="1"/>
    <xf numFmtId="164" fontId="6" fillId="0" borderId="29" xfId="0" applyNumberFormat="1" applyFont="1" applyBorder="1"/>
    <xf numFmtId="164" fontId="6" fillId="0" borderId="30" xfId="0" applyNumberFormat="1" applyFont="1" applyBorder="1"/>
    <xf numFmtId="0" fontId="14" fillId="0" borderId="17" xfId="0" applyFont="1" applyBorder="1"/>
    <xf numFmtId="0" fontId="14" fillId="0" borderId="31" xfId="0" applyFont="1" applyBorder="1"/>
    <xf numFmtId="3" fontId="6" fillId="4" borderId="27" xfId="0" applyNumberFormat="1" applyFont="1" applyFill="1" applyBorder="1"/>
    <xf numFmtId="164" fontId="4" fillId="4" borderId="27" xfId="0" applyNumberFormat="1" applyFont="1" applyFill="1" applyBorder="1"/>
    <xf numFmtId="164" fontId="4" fillId="4" borderId="28" xfId="0" applyNumberFormat="1" applyFont="1" applyFill="1" applyBorder="1"/>
    <xf numFmtId="164" fontId="4" fillId="4" borderId="29" xfId="0" applyNumberFormat="1" applyFont="1" applyFill="1" applyBorder="1"/>
    <xf numFmtId="164" fontId="4" fillId="4" borderId="30" xfId="0" applyNumberFormat="1" applyFont="1" applyFill="1" applyBorder="1"/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right"/>
    </xf>
    <xf numFmtId="0" fontId="0" fillId="4" borderId="3" xfId="0" applyFill="1" applyBorder="1" applyAlignment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4" borderId="7" xfId="0" applyFill="1" applyBorder="1" applyAlignment="1">
      <alignment horizontal="right" wrapText="1"/>
    </xf>
    <xf numFmtId="0" fontId="0" fillId="4" borderId="8" xfId="0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832E-ACE3-4DA9-8D3B-52EA24122FBD}">
  <dimension ref="B2:R54"/>
  <sheetViews>
    <sheetView zoomScale="90" zoomScaleNormal="90" workbookViewId="0">
      <selection activeCell="H5" sqref="H5"/>
    </sheetView>
  </sheetViews>
  <sheetFormatPr baseColWidth="10" defaultRowHeight="15"/>
  <cols>
    <col min="2" max="2" width="8.7109375" style="4" customWidth="1"/>
    <col min="3" max="3" width="59.85546875" customWidth="1"/>
    <col min="4" max="4" width="11.85546875" style="6" customWidth="1"/>
    <col min="5" max="5" width="12.7109375" customWidth="1"/>
    <col min="6" max="6" width="4" bestFit="1" customWidth="1"/>
    <col min="7" max="7" width="3.42578125" customWidth="1"/>
    <col min="8" max="8" width="19" customWidth="1"/>
    <col min="9" max="9" width="14.42578125" customWidth="1"/>
    <col min="10" max="10" width="4" bestFit="1" customWidth="1"/>
    <col min="11" max="11" width="19" customWidth="1"/>
    <col min="12" max="12" width="14.42578125" customWidth="1"/>
    <col min="13" max="13" width="2.42578125" customWidth="1"/>
    <col min="14" max="14" width="19" customWidth="1"/>
    <col min="15" max="16" width="12.7109375" customWidth="1"/>
  </cols>
  <sheetData>
    <row r="2" spans="2:16" ht="15.75">
      <c r="B2" s="5"/>
      <c r="C2" s="2"/>
      <c r="D2" s="2"/>
      <c r="E2" s="1"/>
      <c r="F2" s="3"/>
      <c r="O2" s="1"/>
      <c r="P2" s="1"/>
    </row>
    <row r="3" spans="2:16" ht="15.75">
      <c r="B3" s="5"/>
      <c r="C3" s="2"/>
      <c r="D3" s="2"/>
      <c r="E3" s="1"/>
      <c r="F3" s="3"/>
      <c r="O3" s="1"/>
      <c r="P3" s="1"/>
    </row>
    <row r="4" spans="2:16" ht="16.5" thickBot="1">
      <c r="B4" s="5"/>
      <c r="C4" s="2"/>
      <c r="D4" s="2"/>
      <c r="E4" s="1"/>
      <c r="F4" s="3"/>
      <c r="O4" s="1"/>
      <c r="P4" s="1"/>
    </row>
    <row r="5" spans="2:16" ht="63.75" thickBot="1">
      <c r="B5" s="30" t="s">
        <v>0</v>
      </c>
      <c r="C5" s="30" t="s">
        <v>87</v>
      </c>
      <c r="D5" s="30" t="s">
        <v>1</v>
      </c>
      <c r="E5" s="30" t="s">
        <v>85</v>
      </c>
      <c r="F5" s="62"/>
      <c r="H5" s="30" t="s">
        <v>94</v>
      </c>
      <c r="I5" s="30" t="s">
        <v>90</v>
      </c>
      <c r="K5" s="30" t="s">
        <v>95</v>
      </c>
      <c r="L5" s="30" t="s">
        <v>91</v>
      </c>
      <c r="N5" s="31" t="s">
        <v>115</v>
      </c>
      <c r="O5" s="31" t="s">
        <v>79</v>
      </c>
      <c r="P5" s="30" t="s">
        <v>116</v>
      </c>
    </row>
    <row r="6" spans="2:16" s="32" customFormat="1" ht="13.5" thickBot="1">
      <c r="B6" s="24">
        <v>1</v>
      </c>
      <c r="C6" s="25" t="s">
        <v>2</v>
      </c>
      <c r="D6" s="26" t="s">
        <v>70</v>
      </c>
      <c r="E6" s="52">
        <v>64</v>
      </c>
      <c r="F6" s="35"/>
      <c r="H6" s="47">
        <v>128</v>
      </c>
      <c r="I6" s="27">
        <f>$E6*H6</f>
        <v>8192</v>
      </c>
      <c r="K6" s="47">
        <v>128</v>
      </c>
      <c r="L6" s="27">
        <f>$E6*K6</f>
        <v>8192</v>
      </c>
      <c r="N6" s="37">
        <f>H6+K6</f>
        <v>256</v>
      </c>
      <c r="O6" s="46">
        <f t="shared" ref="O6:O41" si="0">E6</f>
        <v>64</v>
      </c>
      <c r="P6" s="38">
        <f>N6*O6</f>
        <v>16384</v>
      </c>
    </row>
    <row r="7" spans="2:16" s="32" customFormat="1" ht="13.5" thickBot="1">
      <c r="B7" s="28">
        <v>2</v>
      </c>
      <c r="C7" s="22" t="s">
        <v>3</v>
      </c>
      <c r="D7" s="7" t="s">
        <v>70</v>
      </c>
      <c r="E7" s="53">
        <v>64</v>
      </c>
      <c r="F7" s="35"/>
      <c r="H7" s="47">
        <v>128</v>
      </c>
      <c r="I7" s="33">
        <f t="shared" ref="I7:I41" si="1">$E7*H7</f>
        <v>8192</v>
      </c>
      <c r="J7" s="65"/>
      <c r="K7" s="47">
        <v>118</v>
      </c>
      <c r="L7" s="33">
        <f t="shared" ref="L7:L41" si="2">$E7*K7</f>
        <v>7552</v>
      </c>
      <c r="N7" s="37">
        <f t="shared" ref="N7:N41" si="3">H7+K7</f>
        <v>246</v>
      </c>
      <c r="O7" s="46">
        <f t="shared" si="0"/>
        <v>64</v>
      </c>
      <c r="P7" s="39">
        <f t="shared" ref="P7:P41" si="4">N7*O7</f>
        <v>15744</v>
      </c>
    </row>
    <row r="8" spans="2:16" s="32" customFormat="1" ht="13.5" thickBot="1">
      <c r="B8" s="28">
        <v>3</v>
      </c>
      <c r="C8" s="22" t="s">
        <v>4</v>
      </c>
      <c r="D8" s="7" t="s">
        <v>70</v>
      </c>
      <c r="E8" s="53">
        <v>345</v>
      </c>
      <c r="F8" s="35"/>
      <c r="H8" s="47">
        <v>5</v>
      </c>
      <c r="I8" s="33">
        <f t="shared" si="1"/>
        <v>1725</v>
      </c>
      <c r="J8" s="65"/>
      <c r="K8" s="47">
        <v>13</v>
      </c>
      <c r="L8" s="33">
        <f t="shared" si="2"/>
        <v>4485</v>
      </c>
      <c r="N8" s="37">
        <f t="shared" si="3"/>
        <v>18</v>
      </c>
      <c r="O8" s="46">
        <f t="shared" si="0"/>
        <v>345</v>
      </c>
      <c r="P8" s="39">
        <f t="shared" si="4"/>
        <v>6210</v>
      </c>
    </row>
    <row r="9" spans="2:16" s="32" customFormat="1" ht="13.5" thickBot="1">
      <c r="B9" s="28">
        <v>4</v>
      </c>
      <c r="C9" s="22" t="s">
        <v>5</v>
      </c>
      <c r="D9" s="7" t="s">
        <v>70</v>
      </c>
      <c r="E9" s="53">
        <v>85</v>
      </c>
      <c r="F9" s="35"/>
      <c r="H9" s="47">
        <v>128</v>
      </c>
      <c r="I9" s="33">
        <f t="shared" si="1"/>
        <v>10880</v>
      </c>
      <c r="J9" s="65"/>
      <c r="K9" s="47">
        <v>118</v>
      </c>
      <c r="L9" s="33">
        <f t="shared" si="2"/>
        <v>10030</v>
      </c>
      <c r="N9" s="37">
        <f t="shared" si="3"/>
        <v>246</v>
      </c>
      <c r="O9" s="46">
        <f t="shared" si="0"/>
        <v>85</v>
      </c>
      <c r="P9" s="39">
        <f t="shared" si="4"/>
        <v>20910</v>
      </c>
    </row>
    <row r="10" spans="2:16" s="32" customFormat="1" ht="13.5" thickBot="1">
      <c r="B10" s="28">
        <v>5</v>
      </c>
      <c r="C10" s="23" t="s">
        <v>6</v>
      </c>
      <c r="D10" s="7" t="s">
        <v>70</v>
      </c>
      <c r="E10" s="53">
        <v>85</v>
      </c>
      <c r="F10" s="35"/>
      <c r="H10" s="47">
        <v>127</v>
      </c>
      <c r="I10" s="33">
        <f t="shared" si="1"/>
        <v>10795</v>
      </c>
      <c r="K10" s="47">
        <v>128</v>
      </c>
      <c r="L10" s="33">
        <f t="shared" si="2"/>
        <v>10880</v>
      </c>
      <c r="N10" s="37">
        <f t="shared" si="3"/>
        <v>255</v>
      </c>
      <c r="O10" s="46">
        <f t="shared" si="0"/>
        <v>85</v>
      </c>
      <c r="P10" s="39">
        <f t="shared" si="4"/>
        <v>21675</v>
      </c>
    </row>
    <row r="11" spans="2:16" s="32" customFormat="1" ht="13.5" thickBot="1">
      <c r="B11" s="28">
        <v>6</v>
      </c>
      <c r="C11" s="22" t="s">
        <v>76</v>
      </c>
      <c r="D11" s="7" t="s">
        <v>70</v>
      </c>
      <c r="E11" s="53">
        <v>125</v>
      </c>
      <c r="F11" s="35"/>
      <c r="H11" s="47">
        <v>1</v>
      </c>
      <c r="I11" s="33">
        <f t="shared" si="1"/>
        <v>125</v>
      </c>
      <c r="J11" s="65"/>
      <c r="K11" s="47">
        <v>3</v>
      </c>
      <c r="L11" s="33">
        <f t="shared" si="2"/>
        <v>375</v>
      </c>
      <c r="N11" s="37">
        <f t="shared" si="3"/>
        <v>4</v>
      </c>
      <c r="O11" s="46">
        <f t="shared" si="0"/>
        <v>125</v>
      </c>
      <c r="P11" s="39">
        <f t="shared" si="4"/>
        <v>500</v>
      </c>
    </row>
    <row r="12" spans="2:16" s="32" customFormat="1" ht="13.5" thickBot="1">
      <c r="B12" s="28">
        <v>7</v>
      </c>
      <c r="C12" s="22" t="s">
        <v>77</v>
      </c>
      <c r="D12" s="7" t="s">
        <v>70</v>
      </c>
      <c r="E12" s="53">
        <v>125</v>
      </c>
      <c r="F12" s="35"/>
      <c r="H12" s="47">
        <v>1</v>
      </c>
      <c r="I12" s="33">
        <f t="shared" si="1"/>
        <v>125</v>
      </c>
      <c r="J12" s="65"/>
      <c r="K12" s="47">
        <v>3</v>
      </c>
      <c r="L12" s="33">
        <f t="shared" si="2"/>
        <v>375</v>
      </c>
      <c r="N12" s="37">
        <f t="shared" si="3"/>
        <v>4</v>
      </c>
      <c r="O12" s="46">
        <f t="shared" si="0"/>
        <v>125</v>
      </c>
      <c r="P12" s="39">
        <f t="shared" si="4"/>
        <v>500</v>
      </c>
    </row>
    <row r="13" spans="2:16" s="32" customFormat="1" ht="13.5" thickBot="1">
      <c r="B13" s="29">
        <v>8</v>
      </c>
      <c r="C13" s="23" t="s">
        <v>7</v>
      </c>
      <c r="D13" s="7" t="s">
        <v>70</v>
      </c>
      <c r="E13" s="53">
        <v>348</v>
      </c>
      <c r="F13" s="35"/>
      <c r="H13" s="47">
        <v>5</v>
      </c>
      <c r="I13" s="33">
        <f t="shared" si="1"/>
        <v>1740</v>
      </c>
      <c r="J13" s="65"/>
      <c r="K13" s="47">
        <v>5</v>
      </c>
      <c r="L13" s="33">
        <f t="shared" si="2"/>
        <v>1740</v>
      </c>
      <c r="N13" s="37">
        <f t="shared" si="3"/>
        <v>10</v>
      </c>
      <c r="O13" s="46">
        <f t="shared" si="0"/>
        <v>348</v>
      </c>
      <c r="P13" s="39">
        <f t="shared" si="4"/>
        <v>3480</v>
      </c>
    </row>
    <row r="14" spans="2:16" s="32" customFormat="1" ht="13.5" thickBot="1">
      <c r="B14" s="28">
        <v>9</v>
      </c>
      <c r="C14" s="22" t="s">
        <v>8</v>
      </c>
      <c r="D14" s="7" t="s">
        <v>70</v>
      </c>
      <c r="E14" s="53">
        <v>315</v>
      </c>
      <c r="F14" s="35"/>
      <c r="H14" s="47">
        <v>9</v>
      </c>
      <c r="I14" s="33">
        <f t="shared" si="1"/>
        <v>2835</v>
      </c>
      <c r="J14" s="65"/>
      <c r="K14" s="47">
        <v>9</v>
      </c>
      <c r="L14" s="33">
        <f t="shared" si="2"/>
        <v>2835</v>
      </c>
      <c r="N14" s="37">
        <f t="shared" si="3"/>
        <v>18</v>
      </c>
      <c r="O14" s="46">
        <f t="shared" si="0"/>
        <v>315</v>
      </c>
      <c r="P14" s="39">
        <f t="shared" si="4"/>
        <v>5670</v>
      </c>
    </row>
    <row r="15" spans="2:16" s="32" customFormat="1" ht="13.5" thickBot="1">
      <c r="B15" s="28">
        <v>10</v>
      </c>
      <c r="C15" s="23" t="s">
        <v>9</v>
      </c>
      <c r="D15" s="7" t="s">
        <v>70</v>
      </c>
      <c r="E15" s="53">
        <v>43</v>
      </c>
      <c r="F15" s="35"/>
      <c r="H15" s="47">
        <v>1</v>
      </c>
      <c r="I15" s="33">
        <f t="shared" si="1"/>
        <v>43</v>
      </c>
      <c r="J15" s="65"/>
      <c r="K15" s="47">
        <v>17</v>
      </c>
      <c r="L15" s="33">
        <f t="shared" si="2"/>
        <v>731</v>
      </c>
      <c r="N15" s="37">
        <f t="shared" si="3"/>
        <v>18</v>
      </c>
      <c r="O15" s="46">
        <f t="shared" si="0"/>
        <v>43</v>
      </c>
      <c r="P15" s="39">
        <f t="shared" si="4"/>
        <v>774</v>
      </c>
    </row>
    <row r="16" spans="2:16" s="32" customFormat="1" ht="13.5" thickBot="1">
      <c r="B16" s="28">
        <v>11</v>
      </c>
      <c r="C16" s="22" t="s">
        <v>10</v>
      </c>
      <c r="D16" s="7" t="s">
        <v>70</v>
      </c>
      <c r="E16" s="53">
        <v>23</v>
      </c>
      <c r="F16" s="35"/>
      <c r="H16" s="47">
        <v>44</v>
      </c>
      <c r="I16" s="33">
        <f t="shared" si="1"/>
        <v>1012</v>
      </c>
      <c r="J16" s="65"/>
      <c r="K16" s="47">
        <v>44</v>
      </c>
      <c r="L16" s="33">
        <f t="shared" si="2"/>
        <v>1012</v>
      </c>
      <c r="N16" s="37">
        <f t="shared" si="3"/>
        <v>88</v>
      </c>
      <c r="O16" s="46">
        <f t="shared" si="0"/>
        <v>23</v>
      </c>
      <c r="P16" s="39">
        <f t="shared" si="4"/>
        <v>2024</v>
      </c>
    </row>
    <row r="17" spans="2:16" s="32" customFormat="1" ht="13.5" thickBot="1">
      <c r="B17" s="28">
        <v>12</v>
      </c>
      <c r="C17" s="22" t="s">
        <v>11</v>
      </c>
      <c r="D17" s="7" t="s">
        <v>70</v>
      </c>
      <c r="E17" s="53">
        <v>29</v>
      </c>
      <c r="F17" s="35"/>
      <c r="H17" s="47">
        <v>64</v>
      </c>
      <c r="I17" s="33">
        <f t="shared" si="1"/>
        <v>1856</v>
      </c>
      <c r="J17" s="65"/>
      <c r="K17" s="47">
        <v>64</v>
      </c>
      <c r="L17" s="33">
        <f t="shared" si="2"/>
        <v>1856</v>
      </c>
      <c r="N17" s="37">
        <f t="shared" si="3"/>
        <v>128</v>
      </c>
      <c r="O17" s="46">
        <f t="shared" si="0"/>
        <v>29</v>
      </c>
      <c r="P17" s="39">
        <f t="shared" si="4"/>
        <v>3712</v>
      </c>
    </row>
    <row r="18" spans="2:16" s="32" customFormat="1" ht="13.5" thickBot="1">
      <c r="B18" s="28">
        <v>13</v>
      </c>
      <c r="C18" s="22" t="s">
        <v>12</v>
      </c>
      <c r="D18" s="7" t="s">
        <v>70</v>
      </c>
      <c r="E18" s="53">
        <v>29</v>
      </c>
      <c r="F18" s="35"/>
      <c r="H18" s="47">
        <v>15</v>
      </c>
      <c r="I18" s="33">
        <f t="shared" si="1"/>
        <v>435</v>
      </c>
      <c r="J18" s="65"/>
      <c r="K18" s="47">
        <v>16</v>
      </c>
      <c r="L18" s="33">
        <f t="shared" si="2"/>
        <v>464</v>
      </c>
      <c r="N18" s="37">
        <f t="shared" si="3"/>
        <v>31</v>
      </c>
      <c r="O18" s="46">
        <f t="shared" si="0"/>
        <v>29</v>
      </c>
      <c r="P18" s="39">
        <f t="shared" si="4"/>
        <v>899</v>
      </c>
    </row>
    <row r="19" spans="2:16" s="32" customFormat="1" ht="13.5" thickBot="1">
      <c r="B19" s="29">
        <v>14</v>
      </c>
      <c r="C19" s="23" t="s">
        <v>13</v>
      </c>
      <c r="D19" s="7" t="s">
        <v>70</v>
      </c>
      <c r="E19" s="53">
        <v>290</v>
      </c>
      <c r="F19" s="35"/>
      <c r="H19" s="47">
        <v>10</v>
      </c>
      <c r="I19" s="33">
        <f t="shared" si="1"/>
        <v>2900</v>
      </c>
      <c r="J19" s="65"/>
      <c r="K19" s="47">
        <v>10</v>
      </c>
      <c r="L19" s="33">
        <f t="shared" si="2"/>
        <v>2900</v>
      </c>
      <c r="N19" s="37">
        <f t="shared" si="3"/>
        <v>20</v>
      </c>
      <c r="O19" s="46">
        <f t="shared" si="0"/>
        <v>290</v>
      </c>
      <c r="P19" s="39">
        <f t="shared" si="4"/>
        <v>5800</v>
      </c>
    </row>
    <row r="20" spans="2:16" s="32" customFormat="1" ht="13.5" thickBot="1">
      <c r="B20" s="28">
        <v>15</v>
      </c>
      <c r="C20" s="22" t="s">
        <v>78</v>
      </c>
      <c r="D20" s="7" t="s">
        <v>70</v>
      </c>
      <c r="E20" s="53">
        <v>72</v>
      </c>
      <c r="F20" s="35"/>
      <c r="H20" s="47">
        <v>10</v>
      </c>
      <c r="I20" s="33">
        <f t="shared" si="1"/>
        <v>720</v>
      </c>
      <c r="J20" s="65"/>
      <c r="K20" s="47">
        <v>10</v>
      </c>
      <c r="L20" s="33">
        <f t="shared" si="2"/>
        <v>720</v>
      </c>
      <c r="N20" s="37">
        <f t="shared" si="3"/>
        <v>20</v>
      </c>
      <c r="O20" s="46">
        <f t="shared" si="0"/>
        <v>72</v>
      </c>
      <c r="P20" s="39">
        <f t="shared" si="4"/>
        <v>1440</v>
      </c>
    </row>
    <row r="21" spans="2:16" s="32" customFormat="1" ht="13.5" thickBot="1">
      <c r="B21" s="28">
        <v>16</v>
      </c>
      <c r="C21" s="22" t="s">
        <v>14</v>
      </c>
      <c r="D21" s="7" t="s">
        <v>70</v>
      </c>
      <c r="E21" s="53">
        <v>40</v>
      </c>
      <c r="F21" s="35"/>
      <c r="H21" s="47">
        <v>10</v>
      </c>
      <c r="I21" s="33">
        <f t="shared" si="1"/>
        <v>400</v>
      </c>
      <c r="J21" s="65"/>
      <c r="K21" s="47">
        <v>11</v>
      </c>
      <c r="L21" s="33">
        <f t="shared" si="2"/>
        <v>440</v>
      </c>
      <c r="N21" s="37">
        <f t="shared" si="3"/>
        <v>21</v>
      </c>
      <c r="O21" s="46">
        <f t="shared" si="0"/>
        <v>40</v>
      </c>
      <c r="P21" s="39">
        <f t="shared" si="4"/>
        <v>840</v>
      </c>
    </row>
    <row r="22" spans="2:16" s="32" customFormat="1" ht="13.5" thickBot="1">
      <c r="B22" s="29">
        <v>17</v>
      </c>
      <c r="C22" s="23" t="s">
        <v>15</v>
      </c>
      <c r="D22" s="7" t="s">
        <v>70</v>
      </c>
      <c r="E22" s="53">
        <v>84</v>
      </c>
      <c r="F22" s="35"/>
      <c r="H22" s="47">
        <v>10</v>
      </c>
      <c r="I22" s="33">
        <f t="shared" si="1"/>
        <v>840</v>
      </c>
      <c r="J22" s="65"/>
      <c r="K22" s="47">
        <v>10</v>
      </c>
      <c r="L22" s="33">
        <f t="shared" si="2"/>
        <v>840</v>
      </c>
      <c r="N22" s="37">
        <f t="shared" si="3"/>
        <v>20</v>
      </c>
      <c r="O22" s="46">
        <f t="shared" si="0"/>
        <v>84</v>
      </c>
      <c r="P22" s="39">
        <f t="shared" si="4"/>
        <v>1680</v>
      </c>
    </row>
    <row r="23" spans="2:16" s="32" customFormat="1" ht="13.5" thickBot="1">
      <c r="B23" s="29">
        <v>18</v>
      </c>
      <c r="C23" s="23" t="s">
        <v>16</v>
      </c>
      <c r="D23" s="7" t="s">
        <v>70</v>
      </c>
      <c r="E23" s="53">
        <v>20</v>
      </c>
      <c r="F23" s="35"/>
      <c r="H23" s="47">
        <v>11</v>
      </c>
      <c r="I23" s="33">
        <f t="shared" si="1"/>
        <v>220</v>
      </c>
      <c r="J23" s="65"/>
      <c r="K23" s="47">
        <v>10</v>
      </c>
      <c r="L23" s="33">
        <f t="shared" si="2"/>
        <v>200</v>
      </c>
      <c r="N23" s="37">
        <f t="shared" si="3"/>
        <v>21</v>
      </c>
      <c r="O23" s="46">
        <f t="shared" si="0"/>
        <v>20</v>
      </c>
      <c r="P23" s="39">
        <f t="shared" si="4"/>
        <v>420</v>
      </c>
    </row>
    <row r="24" spans="2:16" s="32" customFormat="1" ht="13.5" thickBot="1">
      <c r="B24" s="29">
        <v>19</v>
      </c>
      <c r="C24" s="23" t="s">
        <v>17</v>
      </c>
      <c r="D24" s="7" t="s">
        <v>70</v>
      </c>
      <c r="E24" s="53">
        <v>66</v>
      </c>
      <c r="F24" s="35"/>
      <c r="H24" s="47">
        <v>10</v>
      </c>
      <c r="I24" s="33">
        <f t="shared" si="1"/>
        <v>660</v>
      </c>
      <c r="J24" s="65"/>
      <c r="K24" s="47">
        <v>10</v>
      </c>
      <c r="L24" s="33">
        <f t="shared" si="2"/>
        <v>660</v>
      </c>
      <c r="N24" s="37">
        <f t="shared" si="3"/>
        <v>20</v>
      </c>
      <c r="O24" s="46">
        <f t="shared" si="0"/>
        <v>66</v>
      </c>
      <c r="P24" s="39">
        <f t="shared" si="4"/>
        <v>1320</v>
      </c>
    </row>
    <row r="25" spans="2:16" s="32" customFormat="1" ht="13.5" thickBot="1">
      <c r="B25" s="29">
        <v>20</v>
      </c>
      <c r="C25" s="23" t="s">
        <v>18</v>
      </c>
      <c r="D25" s="7" t="s">
        <v>70</v>
      </c>
      <c r="E25" s="53">
        <v>77</v>
      </c>
      <c r="F25" s="35"/>
      <c r="H25" s="47">
        <v>4</v>
      </c>
      <c r="I25" s="33">
        <f t="shared" si="1"/>
        <v>308</v>
      </c>
      <c r="J25" s="65"/>
      <c r="K25" s="47">
        <v>4</v>
      </c>
      <c r="L25" s="33">
        <f t="shared" si="2"/>
        <v>308</v>
      </c>
      <c r="N25" s="37">
        <f t="shared" si="3"/>
        <v>8</v>
      </c>
      <c r="O25" s="46">
        <f t="shared" si="0"/>
        <v>77</v>
      </c>
      <c r="P25" s="39">
        <f t="shared" si="4"/>
        <v>616</v>
      </c>
    </row>
    <row r="26" spans="2:16" s="32" customFormat="1" ht="13.5" thickBot="1">
      <c r="B26" s="29">
        <v>21</v>
      </c>
      <c r="C26" s="22" t="s">
        <v>19</v>
      </c>
      <c r="D26" s="7" t="s">
        <v>71</v>
      </c>
      <c r="E26" s="53">
        <v>68</v>
      </c>
      <c r="F26" s="35"/>
      <c r="H26" s="47">
        <v>10</v>
      </c>
      <c r="I26" s="33">
        <f t="shared" si="1"/>
        <v>680</v>
      </c>
      <c r="J26" s="65"/>
      <c r="K26" s="47">
        <v>10</v>
      </c>
      <c r="L26" s="33">
        <f t="shared" si="2"/>
        <v>680</v>
      </c>
      <c r="N26" s="37">
        <f t="shared" si="3"/>
        <v>20</v>
      </c>
      <c r="O26" s="46">
        <f t="shared" si="0"/>
        <v>68</v>
      </c>
      <c r="P26" s="39">
        <f t="shared" si="4"/>
        <v>1360</v>
      </c>
    </row>
    <row r="27" spans="2:16" s="32" customFormat="1" ht="13.5" thickBot="1">
      <c r="B27" s="29">
        <v>22</v>
      </c>
      <c r="C27" s="22" t="s">
        <v>20</v>
      </c>
      <c r="D27" s="7" t="s">
        <v>71</v>
      </c>
      <c r="E27" s="53">
        <v>9</v>
      </c>
      <c r="F27" s="35"/>
      <c r="H27" s="47">
        <v>129</v>
      </c>
      <c r="I27" s="33">
        <f t="shared" si="1"/>
        <v>1161</v>
      </c>
      <c r="J27" s="65"/>
      <c r="K27" s="47">
        <v>117</v>
      </c>
      <c r="L27" s="33">
        <f t="shared" si="2"/>
        <v>1053</v>
      </c>
      <c r="N27" s="37">
        <f t="shared" si="3"/>
        <v>246</v>
      </c>
      <c r="O27" s="46">
        <f t="shared" si="0"/>
        <v>9</v>
      </c>
      <c r="P27" s="39">
        <f t="shared" si="4"/>
        <v>2214</v>
      </c>
    </row>
    <row r="28" spans="2:16" s="32" customFormat="1" ht="13.5" thickBot="1">
      <c r="B28" s="29">
        <v>23</v>
      </c>
      <c r="C28" s="22" t="s">
        <v>21</v>
      </c>
      <c r="D28" s="7" t="s">
        <v>71</v>
      </c>
      <c r="E28" s="53">
        <v>8</v>
      </c>
      <c r="F28" s="35"/>
      <c r="H28" s="47">
        <v>128</v>
      </c>
      <c r="I28" s="33">
        <f t="shared" si="1"/>
        <v>1024</v>
      </c>
      <c r="K28" s="47">
        <v>128</v>
      </c>
      <c r="L28" s="33">
        <f t="shared" si="2"/>
        <v>1024</v>
      </c>
      <c r="N28" s="37">
        <f t="shared" si="3"/>
        <v>256</v>
      </c>
      <c r="O28" s="46">
        <f t="shared" si="0"/>
        <v>8</v>
      </c>
      <c r="P28" s="39">
        <f t="shared" si="4"/>
        <v>2048</v>
      </c>
    </row>
    <row r="29" spans="2:16" s="32" customFormat="1" ht="13.5" thickBot="1">
      <c r="B29" s="29">
        <v>24</v>
      </c>
      <c r="C29" s="22" t="s">
        <v>22</v>
      </c>
      <c r="D29" s="7" t="s">
        <v>70</v>
      </c>
      <c r="E29" s="53">
        <v>8</v>
      </c>
      <c r="F29" s="35"/>
      <c r="H29" s="47">
        <v>12</v>
      </c>
      <c r="I29" s="33">
        <f t="shared" si="1"/>
        <v>96</v>
      </c>
      <c r="J29" s="66"/>
      <c r="K29" s="47">
        <v>11</v>
      </c>
      <c r="L29" s="33">
        <f t="shared" si="2"/>
        <v>88</v>
      </c>
      <c r="N29" s="37">
        <f t="shared" si="3"/>
        <v>23</v>
      </c>
      <c r="O29" s="46">
        <f t="shared" si="0"/>
        <v>8</v>
      </c>
      <c r="P29" s="39">
        <f t="shared" si="4"/>
        <v>184</v>
      </c>
    </row>
    <row r="30" spans="2:16" s="32" customFormat="1" ht="13.5" thickBot="1">
      <c r="B30" s="29">
        <v>25</v>
      </c>
      <c r="C30" s="22" t="s">
        <v>23</v>
      </c>
      <c r="D30" s="7" t="s">
        <v>70</v>
      </c>
      <c r="E30" s="53">
        <v>6</v>
      </c>
      <c r="F30" s="35"/>
      <c r="H30" s="47">
        <v>13</v>
      </c>
      <c r="I30" s="33">
        <f t="shared" si="1"/>
        <v>78</v>
      </c>
      <c r="J30" s="66"/>
      <c r="K30" s="47">
        <v>10</v>
      </c>
      <c r="L30" s="33">
        <f t="shared" si="2"/>
        <v>60</v>
      </c>
      <c r="N30" s="37">
        <f t="shared" si="3"/>
        <v>23</v>
      </c>
      <c r="O30" s="46">
        <f t="shared" si="0"/>
        <v>6</v>
      </c>
      <c r="P30" s="39">
        <f t="shared" si="4"/>
        <v>138</v>
      </c>
    </row>
    <row r="31" spans="2:16" s="32" customFormat="1" ht="13.5" thickBot="1">
      <c r="B31" s="29">
        <v>26</v>
      </c>
      <c r="C31" s="22" t="s">
        <v>24</v>
      </c>
      <c r="D31" s="7" t="s">
        <v>71</v>
      </c>
      <c r="E31" s="53">
        <v>29</v>
      </c>
      <c r="F31" s="35"/>
      <c r="H31" s="47">
        <v>13</v>
      </c>
      <c r="I31" s="33">
        <f t="shared" si="1"/>
        <v>377</v>
      </c>
      <c r="J31" s="65"/>
      <c r="K31" s="47">
        <v>10</v>
      </c>
      <c r="L31" s="33">
        <f t="shared" si="2"/>
        <v>290</v>
      </c>
      <c r="N31" s="37">
        <f t="shared" si="3"/>
        <v>23</v>
      </c>
      <c r="O31" s="46">
        <f t="shared" si="0"/>
        <v>29</v>
      </c>
      <c r="P31" s="39">
        <f t="shared" si="4"/>
        <v>667</v>
      </c>
    </row>
    <row r="32" spans="2:16" s="32" customFormat="1" ht="13.5" thickBot="1">
      <c r="B32" s="29">
        <v>27</v>
      </c>
      <c r="C32" s="22" t="s">
        <v>25</v>
      </c>
      <c r="D32" s="7" t="s">
        <v>70</v>
      </c>
      <c r="E32" s="53">
        <v>9</v>
      </c>
      <c r="F32" s="35"/>
      <c r="H32" s="47">
        <v>10</v>
      </c>
      <c r="I32" s="33">
        <f t="shared" si="1"/>
        <v>90</v>
      </c>
      <c r="J32" s="65"/>
      <c r="K32" s="47">
        <v>10</v>
      </c>
      <c r="L32" s="33">
        <f t="shared" si="2"/>
        <v>90</v>
      </c>
      <c r="N32" s="37">
        <f t="shared" si="3"/>
        <v>20</v>
      </c>
      <c r="O32" s="46">
        <f t="shared" si="0"/>
        <v>9</v>
      </c>
      <c r="P32" s="39">
        <f t="shared" si="4"/>
        <v>180</v>
      </c>
    </row>
    <row r="33" spans="2:18" s="32" customFormat="1" ht="13.5" thickBot="1">
      <c r="B33" s="29">
        <v>28</v>
      </c>
      <c r="C33" s="22" t="s">
        <v>26</v>
      </c>
      <c r="D33" s="7" t="s">
        <v>70</v>
      </c>
      <c r="E33" s="53">
        <v>40</v>
      </c>
      <c r="F33" s="35"/>
      <c r="H33" s="47">
        <v>64</v>
      </c>
      <c r="I33" s="33">
        <f t="shared" si="1"/>
        <v>2560</v>
      </c>
      <c r="J33" s="66"/>
      <c r="K33" s="47">
        <v>64</v>
      </c>
      <c r="L33" s="33">
        <f t="shared" si="2"/>
        <v>2560</v>
      </c>
      <c r="N33" s="37">
        <f t="shared" si="3"/>
        <v>128</v>
      </c>
      <c r="O33" s="46">
        <f t="shared" si="0"/>
        <v>40</v>
      </c>
      <c r="P33" s="39">
        <f t="shared" si="4"/>
        <v>5120</v>
      </c>
    </row>
    <row r="34" spans="2:18" s="32" customFormat="1" ht="13.5" thickBot="1">
      <c r="B34" s="29">
        <v>29</v>
      </c>
      <c r="C34" s="22" t="s">
        <v>27</v>
      </c>
      <c r="D34" s="7" t="s">
        <v>70</v>
      </c>
      <c r="E34" s="53">
        <v>40</v>
      </c>
      <c r="F34" s="35"/>
      <c r="H34" s="47">
        <v>59</v>
      </c>
      <c r="I34" s="33">
        <f t="shared" si="1"/>
        <v>2360</v>
      </c>
      <c r="J34" s="65"/>
      <c r="K34" s="47">
        <v>64</v>
      </c>
      <c r="L34" s="33">
        <f t="shared" si="2"/>
        <v>2560</v>
      </c>
      <c r="N34" s="37">
        <f t="shared" si="3"/>
        <v>123</v>
      </c>
      <c r="O34" s="46">
        <f t="shared" si="0"/>
        <v>40</v>
      </c>
      <c r="P34" s="39">
        <f t="shared" si="4"/>
        <v>4920</v>
      </c>
    </row>
    <row r="35" spans="2:18" s="32" customFormat="1" ht="13.5" thickBot="1">
      <c r="B35" s="29">
        <v>30</v>
      </c>
      <c r="C35" s="22" t="s">
        <v>28</v>
      </c>
      <c r="D35" s="7" t="s">
        <v>70</v>
      </c>
      <c r="E35" s="53">
        <v>41</v>
      </c>
      <c r="F35" s="35"/>
      <c r="H35" s="47">
        <v>5</v>
      </c>
      <c r="I35" s="33">
        <f t="shared" si="1"/>
        <v>205</v>
      </c>
      <c r="J35" s="66"/>
      <c r="K35" s="47">
        <v>2</v>
      </c>
      <c r="L35" s="33">
        <f t="shared" si="2"/>
        <v>82</v>
      </c>
      <c r="N35" s="37">
        <f t="shared" si="3"/>
        <v>7</v>
      </c>
      <c r="O35" s="46">
        <f t="shared" si="0"/>
        <v>41</v>
      </c>
      <c r="P35" s="39">
        <f t="shared" si="4"/>
        <v>287</v>
      </c>
    </row>
    <row r="36" spans="2:18" s="32" customFormat="1" ht="13.5" thickBot="1">
      <c r="B36" s="29">
        <v>31</v>
      </c>
      <c r="C36" s="22" t="s">
        <v>29</v>
      </c>
      <c r="D36" s="7" t="s">
        <v>70</v>
      </c>
      <c r="E36" s="53">
        <v>42</v>
      </c>
      <c r="F36" s="35"/>
      <c r="H36" s="47">
        <v>2</v>
      </c>
      <c r="I36" s="33">
        <f t="shared" si="1"/>
        <v>84</v>
      </c>
      <c r="J36" s="65"/>
      <c r="K36" s="47">
        <v>5</v>
      </c>
      <c r="L36" s="33">
        <f t="shared" si="2"/>
        <v>210</v>
      </c>
      <c r="N36" s="37">
        <f t="shared" si="3"/>
        <v>7</v>
      </c>
      <c r="O36" s="46">
        <f t="shared" si="0"/>
        <v>42</v>
      </c>
      <c r="P36" s="39">
        <f t="shared" si="4"/>
        <v>294</v>
      </c>
    </row>
    <row r="37" spans="2:18" s="32" customFormat="1" ht="13.5" thickBot="1">
      <c r="B37" s="29">
        <v>32</v>
      </c>
      <c r="C37" s="22" t="s">
        <v>30</v>
      </c>
      <c r="D37" s="7" t="s">
        <v>70</v>
      </c>
      <c r="E37" s="53">
        <v>135</v>
      </c>
      <c r="F37" s="35"/>
      <c r="H37" s="47">
        <v>1</v>
      </c>
      <c r="I37" s="33">
        <f t="shared" si="1"/>
        <v>135</v>
      </c>
      <c r="J37" s="65"/>
      <c r="K37" s="47">
        <v>3</v>
      </c>
      <c r="L37" s="33">
        <f t="shared" si="2"/>
        <v>405</v>
      </c>
      <c r="N37" s="37">
        <f t="shared" si="3"/>
        <v>4</v>
      </c>
      <c r="O37" s="46">
        <f t="shared" si="0"/>
        <v>135</v>
      </c>
      <c r="P37" s="39">
        <f t="shared" si="4"/>
        <v>540</v>
      </c>
    </row>
    <row r="38" spans="2:18" s="32" customFormat="1" ht="13.5" thickBot="1">
      <c r="B38" s="50">
        <v>33</v>
      </c>
      <c r="C38" s="42" t="s">
        <v>31</v>
      </c>
      <c r="D38" s="43" t="s">
        <v>72</v>
      </c>
      <c r="E38" s="54">
        <v>92</v>
      </c>
      <c r="F38" s="35"/>
      <c r="H38" s="47">
        <v>1</v>
      </c>
      <c r="I38" s="33">
        <f t="shared" si="1"/>
        <v>92</v>
      </c>
      <c r="J38" s="65"/>
      <c r="K38" s="47">
        <v>3</v>
      </c>
      <c r="L38" s="33">
        <f t="shared" si="2"/>
        <v>276</v>
      </c>
      <c r="N38" s="37">
        <f t="shared" si="3"/>
        <v>4</v>
      </c>
      <c r="O38" s="46">
        <f t="shared" si="0"/>
        <v>92</v>
      </c>
      <c r="P38" s="39">
        <f t="shared" si="4"/>
        <v>368</v>
      </c>
    </row>
    <row r="39" spans="2:18" s="32" customFormat="1" ht="13.5" thickBot="1">
      <c r="B39" s="28">
        <v>34</v>
      </c>
      <c r="C39" s="22" t="s">
        <v>32</v>
      </c>
      <c r="D39" s="7" t="s">
        <v>70</v>
      </c>
      <c r="E39" s="55">
        <v>31</v>
      </c>
      <c r="F39" s="35"/>
      <c r="H39" s="47">
        <v>9</v>
      </c>
      <c r="I39" s="44">
        <f t="shared" si="1"/>
        <v>279</v>
      </c>
      <c r="J39" s="65"/>
      <c r="K39" s="51">
        <v>9</v>
      </c>
      <c r="L39" s="44">
        <f t="shared" si="2"/>
        <v>279</v>
      </c>
      <c r="N39" s="37">
        <f t="shared" si="3"/>
        <v>18</v>
      </c>
      <c r="O39" s="46">
        <f t="shared" si="0"/>
        <v>31</v>
      </c>
      <c r="P39" s="45">
        <f t="shared" si="4"/>
        <v>558</v>
      </c>
    </row>
    <row r="40" spans="2:18" ht="15.75" thickBot="1">
      <c r="B40" s="56">
        <v>35</v>
      </c>
      <c r="C40" s="15" t="s">
        <v>92</v>
      </c>
      <c r="D40" s="7" t="s">
        <v>70</v>
      </c>
      <c r="E40" s="57">
        <v>285</v>
      </c>
      <c r="H40" s="48">
        <v>1</v>
      </c>
      <c r="I40" s="63">
        <f t="shared" si="1"/>
        <v>285</v>
      </c>
      <c r="K40" s="67">
        <v>1</v>
      </c>
      <c r="L40" s="33">
        <f t="shared" si="2"/>
        <v>285</v>
      </c>
      <c r="N40" s="37">
        <f t="shared" si="3"/>
        <v>2</v>
      </c>
      <c r="O40" s="46">
        <f t="shared" si="0"/>
        <v>285</v>
      </c>
      <c r="P40" s="45">
        <f t="shared" si="4"/>
        <v>570</v>
      </c>
    </row>
    <row r="41" spans="2:18" ht="15.75" thickBot="1">
      <c r="B41" s="58">
        <v>36</v>
      </c>
      <c r="C41" s="59" t="s">
        <v>93</v>
      </c>
      <c r="D41" s="60" t="s">
        <v>70</v>
      </c>
      <c r="E41" s="61">
        <v>65</v>
      </c>
      <c r="H41" s="49">
        <v>20</v>
      </c>
      <c r="I41" s="64">
        <f t="shared" si="1"/>
        <v>1300</v>
      </c>
      <c r="K41" s="68">
        <v>20</v>
      </c>
      <c r="L41" s="34">
        <f t="shared" si="2"/>
        <v>1300</v>
      </c>
      <c r="N41" s="37">
        <f t="shared" si="3"/>
        <v>40</v>
      </c>
      <c r="O41" s="46">
        <f t="shared" si="0"/>
        <v>65</v>
      </c>
      <c r="P41" s="69">
        <f t="shared" si="4"/>
        <v>2600</v>
      </c>
    </row>
    <row r="44" spans="2:18" ht="15" customHeight="1">
      <c r="D44" s="4"/>
      <c r="I44" s="108" t="s">
        <v>113</v>
      </c>
      <c r="L44" s="108" t="s">
        <v>114</v>
      </c>
      <c r="O44" s="9"/>
      <c r="P44" s="104" t="s">
        <v>73</v>
      </c>
    </row>
    <row r="45" spans="2:18">
      <c r="D45" s="4"/>
      <c r="I45" s="108"/>
      <c r="L45" s="108"/>
      <c r="O45" s="9"/>
      <c r="P45" s="104"/>
    </row>
    <row r="46" spans="2:18">
      <c r="D46" s="4"/>
      <c r="I46" s="108"/>
      <c r="L46" s="108"/>
      <c r="O46" s="9"/>
      <c r="P46" s="104"/>
    </row>
    <row r="47" spans="2:18">
      <c r="D47" s="4"/>
      <c r="I47" s="108"/>
      <c r="L47" s="108"/>
      <c r="O47" s="11"/>
      <c r="P47" s="105"/>
    </row>
    <row r="48" spans="2:18">
      <c r="D48" s="4"/>
      <c r="H48" s="15" t="s">
        <v>86</v>
      </c>
      <c r="I48" s="40">
        <f>SUM(I6:I41)</f>
        <v>64809</v>
      </c>
      <c r="K48" s="15" t="s">
        <v>86</v>
      </c>
      <c r="L48" s="40">
        <f>SUM(L6:L41)</f>
        <v>67837</v>
      </c>
      <c r="N48" s="106" t="s">
        <v>86</v>
      </c>
      <c r="O48" s="106"/>
      <c r="P48" s="40">
        <f>SUM(P6:P41)</f>
        <v>132646</v>
      </c>
      <c r="R48" s="8"/>
    </row>
    <row r="49" spans="4:16">
      <c r="D49" s="4"/>
      <c r="H49" s="15" t="s">
        <v>74</v>
      </c>
      <c r="I49" s="40">
        <f>I48*0.21</f>
        <v>13609.89</v>
      </c>
      <c r="K49" s="15" t="s">
        <v>74</v>
      </c>
      <c r="L49" s="40">
        <f>L48*0.21</f>
        <v>14245.769999999999</v>
      </c>
      <c r="N49" s="106" t="s">
        <v>74</v>
      </c>
      <c r="O49" s="106"/>
      <c r="P49" s="40">
        <f>P48*0.21</f>
        <v>27855.66</v>
      </c>
    </row>
    <row r="50" spans="4:16" ht="30">
      <c r="D50" s="4"/>
      <c r="H50" s="16" t="s">
        <v>89</v>
      </c>
      <c r="I50" s="40">
        <f>I48+I49</f>
        <v>78418.89</v>
      </c>
      <c r="K50" s="16" t="s">
        <v>89</v>
      </c>
      <c r="L50" s="40">
        <f>L48+L49</f>
        <v>82082.77</v>
      </c>
      <c r="N50" s="107" t="s">
        <v>89</v>
      </c>
      <c r="O50" s="107"/>
      <c r="P50" s="40">
        <f>P48+P49</f>
        <v>160501.66</v>
      </c>
    </row>
    <row r="51" spans="4:16" ht="15.75">
      <c r="O51" s="12"/>
      <c r="P51" s="12"/>
    </row>
    <row r="52" spans="4:16">
      <c r="H52" s="8"/>
      <c r="I52" s="8"/>
      <c r="J52" s="21"/>
      <c r="K52" s="8"/>
      <c r="L52" s="8"/>
      <c r="O52" s="11"/>
      <c r="P52" s="11"/>
    </row>
    <row r="53" spans="4:16">
      <c r="I53" s="8"/>
      <c r="J53" s="21"/>
      <c r="O53" s="11"/>
      <c r="P53" s="11"/>
    </row>
    <row r="54" spans="4:16">
      <c r="I54" s="8"/>
    </row>
  </sheetData>
  <sheetProtection algorithmName="SHA-512" hashValue="rjBxk2EX3tl6jJqVss00EdKfbc15auNtgxvl2oBguXVvDXpfaBwi+YlIUAmWrRAIWeDTtRThDHc3V3GkzbrOSw==" saltValue="qZIJwG7lLeUOrLXBSfTcLQ==" spinCount="100000" sheet="1" objects="1" scenarios="1"/>
  <mergeCells count="6">
    <mergeCell ref="P44:P47"/>
    <mergeCell ref="N49:O49"/>
    <mergeCell ref="N50:O50"/>
    <mergeCell ref="N48:O48"/>
    <mergeCell ref="I44:I47"/>
    <mergeCell ref="L44:L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2B76-954A-4ABB-87AE-56EC692070F5}">
  <dimension ref="B2:Q81"/>
  <sheetViews>
    <sheetView tabSelected="1" topLeftCell="A7" zoomScaleNormal="100" workbookViewId="0">
      <selection activeCell="R6" sqref="R6"/>
    </sheetView>
  </sheetViews>
  <sheetFormatPr baseColWidth="10" defaultRowHeight="15"/>
  <cols>
    <col min="2" max="2" width="8.7109375" customWidth="1"/>
    <col min="3" max="3" width="59.85546875" customWidth="1"/>
    <col min="4" max="4" width="11.85546875" customWidth="1"/>
    <col min="5" max="5" width="12.7109375" customWidth="1"/>
    <col min="6" max="6" width="3.140625" customWidth="1"/>
    <col min="7" max="7" width="19" customWidth="1"/>
    <col min="8" max="8" width="14.42578125" customWidth="1"/>
    <col min="9" max="9" width="2.85546875" style="21" customWidth="1"/>
    <col min="10" max="10" width="19" customWidth="1"/>
    <col min="11" max="11" width="14.42578125" customWidth="1"/>
    <col min="12" max="12" width="2.42578125" customWidth="1"/>
    <col min="13" max="13" width="19" customWidth="1"/>
    <col min="14" max="15" width="12.7109375" customWidth="1"/>
    <col min="16" max="16" width="18.42578125" customWidth="1"/>
  </cols>
  <sheetData>
    <row r="2" spans="2:15" ht="15.75">
      <c r="B2" s="1"/>
      <c r="C2" s="2"/>
      <c r="D2" s="2"/>
      <c r="E2" s="1"/>
      <c r="F2" s="3"/>
      <c r="N2" s="1"/>
      <c r="O2" s="1"/>
    </row>
    <row r="3" spans="2:15" ht="15.75">
      <c r="B3" s="1"/>
      <c r="C3" s="2"/>
      <c r="D3" s="2"/>
      <c r="E3" s="1"/>
      <c r="F3" s="3"/>
      <c r="N3" s="1"/>
      <c r="O3" s="1"/>
    </row>
    <row r="4" spans="2:15" ht="16.5" thickBot="1">
      <c r="B4" s="1"/>
      <c r="C4" s="2"/>
      <c r="D4" s="2"/>
      <c r="E4" s="1"/>
      <c r="F4" s="3"/>
      <c r="N4" s="1"/>
      <c r="O4" s="1"/>
    </row>
    <row r="5" spans="2:15" s="41" customFormat="1" ht="63.75" thickBot="1">
      <c r="B5" s="30" t="s">
        <v>0</v>
      </c>
      <c r="C5" s="30" t="s">
        <v>88</v>
      </c>
      <c r="D5" s="30" t="s">
        <v>1</v>
      </c>
      <c r="E5" s="30" t="s">
        <v>85</v>
      </c>
      <c r="F5" s="18"/>
      <c r="G5" s="30" t="s">
        <v>94</v>
      </c>
      <c r="H5" s="30" t="s">
        <v>90</v>
      </c>
      <c r="J5" s="30" t="s">
        <v>95</v>
      </c>
      <c r="K5" s="30" t="s">
        <v>91</v>
      </c>
      <c r="M5" s="30" t="s">
        <v>115</v>
      </c>
      <c r="N5" s="30" t="s">
        <v>79</v>
      </c>
      <c r="O5" s="30" t="s">
        <v>117</v>
      </c>
    </row>
    <row r="6" spans="2:15" s="32" customFormat="1" ht="13.5" thickBot="1">
      <c r="B6" s="70">
        <v>1</v>
      </c>
      <c r="C6" s="75" t="s">
        <v>33</v>
      </c>
      <c r="D6" s="80" t="s">
        <v>70</v>
      </c>
      <c r="E6" s="83">
        <v>24</v>
      </c>
      <c r="G6" s="89">
        <v>8</v>
      </c>
      <c r="H6" s="93">
        <f>$E6*G6</f>
        <v>192</v>
      </c>
      <c r="I6" s="35"/>
      <c r="J6" s="98">
        <v>10</v>
      </c>
      <c r="K6" s="93">
        <f>$E6*J6</f>
        <v>240</v>
      </c>
      <c r="L6" s="36"/>
      <c r="M6" s="99">
        <f>G6+J6</f>
        <v>18</v>
      </c>
      <c r="N6" s="83">
        <f t="shared" ref="N6:N37" si="0">E6</f>
        <v>24</v>
      </c>
      <c r="O6" s="100">
        <f>M6*N6</f>
        <v>432</v>
      </c>
    </row>
    <row r="7" spans="2:15" s="32" customFormat="1" ht="13.5" thickBot="1">
      <c r="B7" s="71">
        <v>2</v>
      </c>
      <c r="C7" s="76" t="s">
        <v>34</v>
      </c>
      <c r="D7" s="72" t="s">
        <v>70</v>
      </c>
      <c r="E7" s="84">
        <v>10</v>
      </c>
      <c r="G7" s="90">
        <v>11</v>
      </c>
      <c r="H7" s="94">
        <f t="shared" ref="H7:H65" si="1">$E7*G7</f>
        <v>110</v>
      </c>
      <c r="J7" s="90">
        <v>17</v>
      </c>
      <c r="K7" s="94">
        <f t="shared" ref="K7:K65" si="2">$E7*J7</f>
        <v>170</v>
      </c>
      <c r="L7" s="36"/>
      <c r="M7" s="99">
        <f t="shared" ref="M7:M65" si="3">G7+J7</f>
        <v>28</v>
      </c>
      <c r="N7" s="83">
        <f t="shared" si="0"/>
        <v>10</v>
      </c>
      <c r="O7" s="101">
        <f t="shared" ref="O7:O65" si="4">M7*N7</f>
        <v>280</v>
      </c>
    </row>
    <row r="8" spans="2:15" s="32" customFormat="1" ht="13.5" thickBot="1">
      <c r="B8" s="71">
        <v>3</v>
      </c>
      <c r="C8" s="76" t="s">
        <v>35</v>
      </c>
      <c r="D8" s="72" t="s">
        <v>70</v>
      </c>
      <c r="E8" s="84">
        <v>14</v>
      </c>
      <c r="G8" s="90">
        <v>11</v>
      </c>
      <c r="H8" s="94">
        <f t="shared" si="1"/>
        <v>154</v>
      </c>
      <c r="J8" s="90">
        <v>18</v>
      </c>
      <c r="K8" s="94">
        <f t="shared" si="2"/>
        <v>252</v>
      </c>
      <c r="L8" s="36"/>
      <c r="M8" s="99">
        <f t="shared" si="3"/>
        <v>29</v>
      </c>
      <c r="N8" s="83">
        <f t="shared" si="0"/>
        <v>14</v>
      </c>
      <c r="O8" s="101">
        <f t="shared" si="4"/>
        <v>406</v>
      </c>
    </row>
    <row r="9" spans="2:15" s="32" customFormat="1" ht="13.5" thickBot="1">
      <c r="B9" s="71">
        <v>4</v>
      </c>
      <c r="C9" s="76" t="s">
        <v>96</v>
      </c>
      <c r="D9" s="72" t="s">
        <v>71</v>
      </c>
      <c r="E9" s="84">
        <v>93</v>
      </c>
      <c r="G9" s="90">
        <v>5</v>
      </c>
      <c r="H9" s="94">
        <f t="shared" si="1"/>
        <v>465</v>
      </c>
      <c r="J9" s="90">
        <v>14</v>
      </c>
      <c r="K9" s="94">
        <f t="shared" si="2"/>
        <v>1302</v>
      </c>
      <c r="L9" s="36"/>
      <c r="M9" s="99">
        <f t="shared" si="3"/>
        <v>19</v>
      </c>
      <c r="N9" s="83">
        <f t="shared" si="0"/>
        <v>93</v>
      </c>
      <c r="O9" s="101">
        <f t="shared" si="4"/>
        <v>1767</v>
      </c>
    </row>
    <row r="10" spans="2:15" s="32" customFormat="1" ht="13.5" thickBot="1">
      <c r="B10" s="72">
        <v>5</v>
      </c>
      <c r="C10" s="76" t="s">
        <v>36</v>
      </c>
      <c r="D10" s="72" t="s">
        <v>71</v>
      </c>
      <c r="E10" s="85">
        <v>30</v>
      </c>
      <c r="G10" s="90">
        <v>4</v>
      </c>
      <c r="H10" s="94">
        <f t="shared" si="1"/>
        <v>120</v>
      </c>
      <c r="J10" s="90">
        <v>9</v>
      </c>
      <c r="K10" s="94">
        <f t="shared" si="2"/>
        <v>270</v>
      </c>
      <c r="L10" s="36"/>
      <c r="M10" s="99">
        <f t="shared" si="3"/>
        <v>13</v>
      </c>
      <c r="N10" s="83">
        <f t="shared" si="0"/>
        <v>30</v>
      </c>
      <c r="O10" s="101">
        <f t="shared" si="4"/>
        <v>390</v>
      </c>
    </row>
    <row r="11" spans="2:15" s="32" customFormat="1" ht="13.5" thickBot="1">
      <c r="B11" s="71">
        <v>6</v>
      </c>
      <c r="C11" s="76" t="s">
        <v>37</v>
      </c>
      <c r="D11" s="72" t="s">
        <v>70</v>
      </c>
      <c r="E11" s="84">
        <v>10</v>
      </c>
      <c r="G11" s="90">
        <v>10</v>
      </c>
      <c r="H11" s="94">
        <f t="shared" si="1"/>
        <v>100</v>
      </c>
      <c r="J11" s="90">
        <v>12</v>
      </c>
      <c r="K11" s="94">
        <f t="shared" si="2"/>
        <v>120</v>
      </c>
      <c r="L11" s="36"/>
      <c r="M11" s="99">
        <f t="shared" si="3"/>
        <v>22</v>
      </c>
      <c r="N11" s="83">
        <f t="shared" si="0"/>
        <v>10</v>
      </c>
      <c r="O11" s="101">
        <f t="shared" si="4"/>
        <v>220</v>
      </c>
    </row>
    <row r="12" spans="2:15" s="32" customFormat="1" ht="13.5" thickBot="1">
      <c r="B12" s="71">
        <v>7</v>
      </c>
      <c r="C12" s="76" t="s">
        <v>38</v>
      </c>
      <c r="D12" s="72" t="s">
        <v>70</v>
      </c>
      <c r="E12" s="84">
        <v>16</v>
      </c>
      <c r="G12" s="90">
        <v>10</v>
      </c>
      <c r="H12" s="94">
        <f t="shared" si="1"/>
        <v>160</v>
      </c>
      <c r="J12" s="90">
        <v>19</v>
      </c>
      <c r="K12" s="94">
        <f t="shared" si="2"/>
        <v>304</v>
      </c>
      <c r="L12" s="36"/>
      <c r="M12" s="99">
        <f t="shared" si="3"/>
        <v>29</v>
      </c>
      <c r="N12" s="83">
        <f t="shared" si="0"/>
        <v>16</v>
      </c>
      <c r="O12" s="101">
        <f t="shared" si="4"/>
        <v>464</v>
      </c>
    </row>
    <row r="13" spans="2:15" s="32" customFormat="1" ht="13.5" thickBot="1">
      <c r="B13" s="71">
        <v>8</v>
      </c>
      <c r="C13" s="76" t="s">
        <v>39</v>
      </c>
      <c r="D13" s="72" t="s">
        <v>70</v>
      </c>
      <c r="E13" s="84">
        <v>56</v>
      </c>
      <c r="G13" s="90">
        <v>10</v>
      </c>
      <c r="H13" s="94">
        <f t="shared" si="1"/>
        <v>560</v>
      </c>
      <c r="J13" s="90">
        <v>19</v>
      </c>
      <c r="K13" s="94">
        <f t="shared" si="2"/>
        <v>1064</v>
      </c>
      <c r="L13" s="36"/>
      <c r="M13" s="99">
        <f t="shared" si="3"/>
        <v>29</v>
      </c>
      <c r="N13" s="83">
        <f t="shared" si="0"/>
        <v>56</v>
      </c>
      <c r="O13" s="101">
        <f t="shared" si="4"/>
        <v>1624</v>
      </c>
    </row>
    <row r="14" spans="2:15" s="32" customFormat="1" ht="13.5" thickBot="1">
      <c r="B14" s="71">
        <v>9</v>
      </c>
      <c r="C14" s="76" t="s">
        <v>40</v>
      </c>
      <c r="D14" s="72" t="s">
        <v>70</v>
      </c>
      <c r="E14" s="84">
        <v>45</v>
      </c>
      <c r="G14" s="90">
        <v>10</v>
      </c>
      <c r="H14" s="94">
        <f t="shared" si="1"/>
        <v>450</v>
      </c>
      <c r="J14" s="90">
        <v>9</v>
      </c>
      <c r="K14" s="94">
        <f t="shared" si="2"/>
        <v>405</v>
      </c>
      <c r="L14" s="36"/>
      <c r="M14" s="99">
        <f t="shared" si="3"/>
        <v>19</v>
      </c>
      <c r="N14" s="83">
        <f t="shared" si="0"/>
        <v>45</v>
      </c>
      <c r="O14" s="101">
        <f t="shared" si="4"/>
        <v>855</v>
      </c>
    </row>
    <row r="15" spans="2:15" s="32" customFormat="1" ht="13.5" thickBot="1">
      <c r="B15" s="71">
        <v>10</v>
      </c>
      <c r="C15" s="76" t="s">
        <v>41</v>
      </c>
      <c r="D15" s="72" t="s">
        <v>70</v>
      </c>
      <c r="E15" s="84">
        <v>28</v>
      </c>
      <c r="G15" s="90">
        <v>4</v>
      </c>
      <c r="H15" s="94">
        <f t="shared" si="1"/>
        <v>112</v>
      </c>
      <c r="J15" s="90">
        <v>8</v>
      </c>
      <c r="K15" s="94">
        <f t="shared" si="2"/>
        <v>224</v>
      </c>
      <c r="L15" s="36"/>
      <c r="M15" s="99">
        <f t="shared" si="3"/>
        <v>12</v>
      </c>
      <c r="N15" s="83">
        <f t="shared" si="0"/>
        <v>28</v>
      </c>
      <c r="O15" s="101">
        <f t="shared" si="4"/>
        <v>336</v>
      </c>
    </row>
    <row r="16" spans="2:15" s="32" customFormat="1" ht="13.5" thickBot="1">
      <c r="B16" s="71">
        <v>11</v>
      </c>
      <c r="C16" s="76" t="s">
        <v>43</v>
      </c>
      <c r="D16" s="72" t="s">
        <v>70</v>
      </c>
      <c r="E16" s="85">
        <v>19</v>
      </c>
      <c r="G16" s="90">
        <v>9</v>
      </c>
      <c r="H16" s="94">
        <f t="shared" si="1"/>
        <v>171</v>
      </c>
      <c r="J16" s="90">
        <v>17</v>
      </c>
      <c r="K16" s="94">
        <f t="shared" si="2"/>
        <v>323</v>
      </c>
      <c r="L16" s="36"/>
      <c r="M16" s="99">
        <f t="shared" si="3"/>
        <v>26</v>
      </c>
      <c r="N16" s="83">
        <f t="shared" si="0"/>
        <v>19</v>
      </c>
      <c r="O16" s="101">
        <f t="shared" si="4"/>
        <v>494</v>
      </c>
    </row>
    <row r="17" spans="2:15" s="32" customFormat="1" ht="13.5" thickBot="1">
      <c r="B17" s="71">
        <v>12</v>
      </c>
      <c r="C17" s="76" t="s">
        <v>80</v>
      </c>
      <c r="D17" s="72" t="s">
        <v>70</v>
      </c>
      <c r="E17" s="85">
        <v>162</v>
      </c>
      <c r="G17" s="90">
        <v>8</v>
      </c>
      <c r="H17" s="94">
        <f t="shared" si="1"/>
        <v>1296</v>
      </c>
      <c r="J17" s="90">
        <v>19</v>
      </c>
      <c r="K17" s="94">
        <f t="shared" si="2"/>
        <v>3078</v>
      </c>
      <c r="L17" s="36"/>
      <c r="M17" s="99">
        <f t="shared" si="3"/>
        <v>27</v>
      </c>
      <c r="N17" s="83">
        <f t="shared" si="0"/>
        <v>162</v>
      </c>
      <c r="O17" s="101">
        <f t="shared" si="4"/>
        <v>4374</v>
      </c>
    </row>
    <row r="18" spans="2:15" s="32" customFormat="1" ht="13.5" thickBot="1">
      <c r="B18" s="71">
        <v>13</v>
      </c>
      <c r="C18" s="76" t="s">
        <v>75</v>
      </c>
      <c r="D18" s="72" t="s">
        <v>70</v>
      </c>
      <c r="E18" s="85">
        <v>74</v>
      </c>
      <c r="G18" s="90">
        <v>4</v>
      </c>
      <c r="H18" s="94">
        <f t="shared" si="1"/>
        <v>296</v>
      </c>
      <c r="J18" s="90">
        <v>8</v>
      </c>
      <c r="K18" s="94">
        <f t="shared" si="2"/>
        <v>592</v>
      </c>
      <c r="L18" s="36"/>
      <c r="M18" s="99">
        <f t="shared" si="3"/>
        <v>12</v>
      </c>
      <c r="N18" s="83">
        <f t="shared" si="0"/>
        <v>74</v>
      </c>
      <c r="O18" s="101">
        <f t="shared" si="4"/>
        <v>888</v>
      </c>
    </row>
    <row r="19" spans="2:15" s="32" customFormat="1" ht="13.5" thickBot="1">
      <c r="B19" s="71">
        <v>14</v>
      </c>
      <c r="C19" s="76" t="s">
        <v>44</v>
      </c>
      <c r="D19" s="72" t="s">
        <v>70</v>
      </c>
      <c r="E19" s="85">
        <v>19</v>
      </c>
      <c r="G19" s="90">
        <v>10</v>
      </c>
      <c r="H19" s="94">
        <f t="shared" si="1"/>
        <v>190</v>
      </c>
      <c r="J19" s="90">
        <v>12</v>
      </c>
      <c r="K19" s="94">
        <f t="shared" si="2"/>
        <v>228</v>
      </c>
      <c r="L19" s="36"/>
      <c r="M19" s="99">
        <f t="shared" si="3"/>
        <v>22</v>
      </c>
      <c r="N19" s="83">
        <f t="shared" si="0"/>
        <v>19</v>
      </c>
      <c r="O19" s="101">
        <f t="shared" si="4"/>
        <v>418</v>
      </c>
    </row>
    <row r="20" spans="2:15" s="32" customFormat="1" ht="13.5" thickBot="1">
      <c r="B20" s="71">
        <v>15</v>
      </c>
      <c r="C20" s="76" t="s">
        <v>45</v>
      </c>
      <c r="D20" s="72" t="s">
        <v>70</v>
      </c>
      <c r="E20" s="85">
        <v>8</v>
      </c>
      <c r="G20" s="90">
        <v>10</v>
      </c>
      <c r="H20" s="94">
        <f t="shared" si="1"/>
        <v>80</v>
      </c>
      <c r="J20" s="90">
        <v>20</v>
      </c>
      <c r="K20" s="94">
        <f t="shared" si="2"/>
        <v>160</v>
      </c>
      <c r="L20" s="36"/>
      <c r="M20" s="99">
        <f t="shared" si="3"/>
        <v>30</v>
      </c>
      <c r="N20" s="83">
        <f t="shared" si="0"/>
        <v>8</v>
      </c>
      <c r="O20" s="101">
        <f t="shared" si="4"/>
        <v>240</v>
      </c>
    </row>
    <row r="21" spans="2:15" s="32" customFormat="1" ht="13.5" thickBot="1">
      <c r="B21" s="71">
        <v>16</v>
      </c>
      <c r="C21" s="76" t="s">
        <v>46</v>
      </c>
      <c r="D21" s="72" t="s">
        <v>70</v>
      </c>
      <c r="E21" s="84">
        <v>21</v>
      </c>
      <c r="G21" s="90">
        <v>10</v>
      </c>
      <c r="H21" s="94">
        <f t="shared" si="1"/>
        <v>210</v>
      </c>
      <c r="J21" s="90">
        <v>19</v>
      </c>
      <c r="K21" s="94">
        <f t="shared" si="2"/>
        <v>399</v>
      </c>
      <c r="L21" s="36"/>
      <c r="M21" s="99">
        <f t="shared" si="3"/>
        <v>29</v>
      </c>
      <c r="N21" s="83">
        <f t="shared" si="0"/>
        <v>21</v>
      </c>
      <c r="O21" s="101">
        <f t="shared" si="4"/>
        <v>609</v>
      </c>
    </row>
    <row r="22" spans="2:15" s="32" customFormat="1" ht="13.5" thickBot="1">
      <c r="B22" s="71">
        <v>17</v>
      </c>
      <c r="C22" s="76" t="s">
        <v>47</v>
      </c>
      <c r="D22" s="72" t="s">
        <v>70</v>
      </c>
      <c r="E22" s="84">
        <v>7</v>
      </c>
      <c r="G22" s="90">
        <v>20</v>
      </c>
      <c r="H22" s="94">
        <f t="shared" si="1"/>
        <v>140</v>
      </c>
      <c r="J22" s="90">
        <v>9</v>
      </c>
      <c r="K22" s="94">
        <f t="shared" si="2"/>
        <v>63</v>
      </c>
      <c r="L22" s="36"/>
      <c r="M22" s="99">
        <f t="shared" si="3"/>
        <v>29</v>
      </c>
      <c r="N22" s="83">
        <f t="shared" si="0"/>
        <v>7</v>
      </c>
      <c r="O22" s="101">
        <f t="shared" si="4"/>
        <v>203</v>
      </c>
    </row>
    <row r="23" spans="2:15" s="32" customFormat="1" ht="13.5" thickBot="1">
      <c r="B23" s="71">
        <v>18</v>
      </c>
      <c r="C23" s="76" t="s">
        <v>48</v>
      </c>
      <c r="D23" s="72" t="s">
        <v>70</v>
      </c>
      <c r="E23" s="84">
        <v>4</v>
      </c>
      <c r="G23" s="90">
        <v>10</v>
      </c>
      <c r="H23" s="94">
        <f t="shared" si="1"/>
        <v>40</v>
      </c>
      <c r="J23" s="90">
        <v>19</v>
      </c>
      <c r="K23" s="94">
        <f t="shared" si="2"/>
        <v>76</v>
      </c>
      <c r="L23" s="36"/>
      <c r="M23" s="99">
        <f t="shared" si="3"/>
        <v>29</v>
      </c>
      <c r="N23" s="83">
        <f t="shared" si="0"/>
        <v>4</v>
      </c>
      <c r="O23" s="101">
        <f t="shared" si="4"/>
        <v>116</v>
      </c>
    </row>
    <row r="24" spans="2:15" s="32" customFormat="1" ht="13.5" thickBot="1">
      <c r="B24" s="71">
        <v>19</v>
      </c>
      <c r="C24" s="76" t="s">
        <v>49</v>
      </c>
      <c r="D24" s="72" t="s">
        <v>70</v>
      </c>
      <c r="E24" s="84">
        <v>22</v>
      </c>
      <c r="G24" s="90">
        <v>10</v>
      </c>
      <c r="H24" s="94">
        <f t="shared" si="1"/>
        <v>220</v>
      </c>
      <c r="J24" s="90">
        <v>19</v>
      </c>
      <c r="K24" s="94">
        <f t="shared" si="2"/>
        <v>418</v>
      </c>
      <c r="L24" s="36"/>
      <c r="M24" s="99">
        <f t="shared" si="3"/>
        <v>29</v>
      </c>
      <c r="N24" s="83">
        <f t="shared" si="0"/>
        <v>22</v>
      </c>
      <c r="O24" s="101">
        <f t="shared" si="4"/>
        <v>638</v>
      </c>
    </row>
    <row r="25" spans="2:15" s="32" customFormat="1" ht="13.5" thickBot="1">
      <c r="B25" s="71">
        <v>20</v>
      </c>
      <c r="C25" s="76" t="s">
        <v>50</v>
      </c>
      <c r="D25" s="72" t="s">
        <v>72</v>
      </c>
      <c r="E25" s="84">
        <v>7</v>
      </c>
      <c r="G25" s="90">
        <v>11</v>
      </c>
      <c r="H25" s="94">
        <f t="shared" si="1"/>
        <v>77</v>
      </c>
      <c r="J25" s="90">
        <v>19</v>
      </c>
      <c r="K25" s="94">
        <f t="shared" si="2"/>
        <v>133</v>
      </c>
      <c r="L25" s="36"/>
      <c r="M25" s="99">
        <f t="shared" si="3"/>
        <v>30</v>
      </c>
      <c r="N25" s="83">
        <f t="shared" si="0"/>
        <v>7</v>
      </c>
      <c r="O25" s="101">
        <f t="shared" si="4"/>
        <v>210</v>
      </c>
    </row>
    <row r="26" spans="2:15" s="32" customFormat="1" ht="13.5" thickBot="1">
      <c r="B26" s="71">
        <v>21</v>
      </c>
      <c r="C26" s="76" t="s">
        <v>51</v>
      </c>
      <c r="D26" s="72" t="s">
        <v>71</v>
      </c>
      <c r="E26" s="84">
        <v>31</v>
      </c>
      <c r="G26" s="90">
        <v>4</v>
      </c>
      <c r="H26" s="94">
        <f t="shared" si="1"/>
        <v>124</v>
      </c>
      <c r="J26" s="90">
        <v>14</v>
      </c>
      <c r="K26" s="94">
        <f t="shared" si="2"/>
        <v>434</v>
      </c>
      <c r="L26" s="36"/>
      <c r="M26" s="99">
        <f t="shared" si="3"/>
        <v>18</v>
      </c>
      <c r="N26" s="83">
        <f t="shared" si="0"/>
        <v>31</v>
      </c>
      <c r="O26" s="101">
        <f t="shared" si="4"/>
        <v>558</v>
      </c>
    </row>
    <row r="27" spans="2:15" s="32" customFormat="1" ht="13.5" thickBot="1">
      <c r="B27" s="71">
        <v>22</v>
      </c>
      <c r="C27" s="76" t="s">
        <v>111</v>
      </c>
      <c r="D27" s="72" t="s">
        <v>71</v>
      </c>
      <c r="E27" s="84">
        <v>16</v>
      </c>
      <c r="G27" s="90">
        <v>4</v>
      </c>
      <c r="H27" s="94">
        <f t="shared" si="1"/>
        <v>64</v>
      </c>
      <c r="J27" s="90">
        <v>8</v>
      </c>
      <c r="K27" s="94">
        <f t="shared" si="2"/>
        <v>128</v>
      </c>
      <c r="L27" s="36"/>
      <c r="M27" s="99">
        <f t="shared" si="3"/>
        <v>12</v>
      </c>
      <c r="N27" s="83">
        <f t="shared" si="0"/>
        <v>16</v>
      </c>
      <c r="O27" s="101">
        <f t="shared" si="4"/>
        <v>192</v>
      </c>
    </row>
    <row r="28" spans="2:15" s="32" customFormat="1" ht="13.5" thickBot="1">
      <c r="B28" s="71">
        <v>23</v>
      </c>
      <c r="C28" s="76" t="s">
        <v>52</v>
      </c>
      <c r="D28" s="72" t="s">
        <v>70</v>
      </c>
      <c r="E28" s="84">
        <v>11</v>
      </c>
      <c r="G28" s="90">
        <v>9</v>
      </c>
      <c r="H28" s="94">
        <f t="shared" si="1"/>
        <v>99</v>
      </c>
      <c r="J28" s="90">
        <v>11</v>
      </c>
      <c r="K28" s="94">
        <f t="shared" si="2"/>
        <v>121</v>
      </c>
      <c r="L28" s="36"/>
      <c r="M28" s="99">
        <f t="shared" si="3"/>
        <v>20</v>
      </c>
      <c r="N28" s="83">
        <f t="shared" si="0"/>
        <v>11</v>
      </c>
      <c r="O28" s="101">
        <f t="shared" si="4"/>
        <v>220</v>
      </c>
    </row>
    <row r="29" spans="2:15" s="32" customFormat="1" ht="13.5" thickBot="1">
      <c r="B29" s="71">
        <v>24</v>
      </c>
      <c r="C29" s="76" t="s">
        <v>112</v>
      </c>
      <c r="D29" s="72" t="s">
        <v>70</v>
      </c>
      <c r="E29" s="84">
        <v>275</v>
      </c>
      <c r="G29" s="90">
        <v>1</v>
      </c>
      <c r="H29" s="94">
        <f t="shared" si="1"/>
        <v>275</v>
      </c>
      <c r="J29" s="90">
        <v>2</v>
      </c>
      <c r="K29" s="94">
        <f t="shared" si="2"/>
        <v>550</v>
      </c>
      <c r="L29" s="36"/>
      <c r="M29" s="99">
        <f t="shared" si="3"/>
        <v>3</v>
      </c>
      <c r="N29" s="83">
        <f t="shared" si="0"/>
        <v>275</v>
      </c>
      <c r="O29" s="101">
        <f t="shared" si="4"/>
        <v>825</v>
      </c>
    </row>
    <row r="30" spans="2:15" s="32" customFormat="1" ht="13.5" thickBot="1">
      <c r="B30" s="71">
        <v>25</v>
      </c>
      <c r="C30" s="76" t="s">
        <v>53</v>
      </c>
      <c r="D30" s="72" t="s">
        <v>70</v>
      </c>
      <c r="E30" s="84">
        <v>51</v>
      </c>
      <c r="G30" s="90">
        <v>4</v>
      </c>
      <c r="H30" s="94">
        <f t="shared" si="1"/>
        <v>204</v>
      </c>
      <c r="J30" s="90">
        <v>8</v>
      </c>
      <c r="K30" s="94">
        <f t="shared" si="2"/>
        <v>408</v>
      </c>
      <c r="L30" s="36"/>
      <c r="M30" s="99">
        <f t="shared" si="3"/>
        <v>12</v>
      </c>
      <c r="N30" s="83">
        <f t="shared" si="0"/>
        <v>51</v>
      </c>
      <c r="O30" s="101">
        <f t="shared" si="4"/>
        <v>612</v>
      </c>
    </row>
    <row r="31" spans="2:15" s="32" customFormat="1" ht="13.5" thickBot="1">
      <c r="B31" s="71">
        <v>26</v>
      </c>
      <c r="C31" s="76" t="s">
        <v>54</v>
      </c>
      <c r="D31" s="72" t="s">
        <v>70</v>
      </c>
      <c r="E31" s="84">
        <v>42</v>
      </c>
      <c r="G31" s="90">
        <v>4</v>
      </c>
      <c r="H31" s="94">
        <f t="shared" si="1"/>
        <v>168</v>
      </c>
      <c r="J31" s="90">
        <v>8</v>
      </c>
      <c r="K31" s="94">
        <f t="shared" si="2"/>
        <v>336</v>
      </c>
      <c r="L31" s="36"/>
      <c r="M31" s="99">
        <f t="shared" si="3"/>
        <v>12</v>
      </c>
      <c r="N31" s="83">
        <f t="shared" si="0"/>
        <v>42</v>
      </c>
      <c r="O31" s="101">
        <f t="shared" si="4"/>
        <v>504</v>
      </c>
    </row>
    <row r="32" spans="2:15" s="32" customFormat="1" ht="13.5" thickBot="1">
      <c r="B32" s="71">
        <v>27</v>
      </c>
      <c r="C32" s="76" t="s">
        <v>97</v>
      </c>
      <c r="D32" s="72" t="s">
        <v>70</v>
      </c>
      <c r="E32" s="84">
        <v>34</v>
      </c>
      <c r="G32" s="90">
        <v>10</v>
      </c>
      <c r="H32" s="94">
        <f t="shared" si="1"/>
        <v>340</v>
      </c>
      <c r="J32" s="90">
        <v>12</v>
      </c>
      <c r="K32" s="94">
        <f t="shared" si="2"/>
        <v>408</v>
      </c>
      <c r="L32" s="36"/>
      <c r="M32" s="99">
        <f t="shared" si="3"/>
        <v>22</v>
      </c>
      <c r="N32" s="83">
        <f t="shared" si="0"/>
        <v>34</v>
      </c>
      <c r="O32" s="101">
        <f t="shared" si="4"/>
        <v>748</v>
      </c>
    </row>
    <row r="33" spans="2:15" s="32" customFormat="1" ht="13.5" thickBot="1">
      <c r="B33" s="71">
        <v>28</v>
      </c>
      <c r="C33" s="76" t="s">
        <v>55</v>
      </c>
      <c r="D33" s="72" t="s">
        <v>70</v>
      </c>
      <c r="E33" s="84">
        <v>79</v>
      </c>
      <c r="G33" s="90">
        <v>5</v>
      </c>
      <c r="H33" s="94">
        <f t="shared" si="1"/>
        <v>395</v>
      </c>
      <c r="J33" s="90">
        <v>14</v>
      </c>
      <c r="K33" s="94">
        <f t="shared" si="2"/>
        <v>1106</v>
      </c>
      <c r="L33" s="36"/>
      <c r="M33" s="99">
        <f t="shared" si="3"/>
        <v>19</v>
      </c>
      <c r="N33" s="83">
        <f t="shared" si="0"/>
        <v>79</v>
      </c>
      <c r="O33" s="101">
        <f t="shared" si="4"/>
        <v>1501</v>
      </c>
    </row>
    <row r="34" spans="2:15" s="32" customFormat="1" ht="13.5" thickBot="1">
      <c r="B34" s="71">
        <v>29</v>
      </c>
      <c r="C34" s="76" t="s">
        <v>56</v>
      </c>
      <c r="D34" s="72" t="s">
        <v>70</v>
      </c>
      <c r="E34" s="85">
        <v>132</v>
      </c>
      <c r="G34" s="90">
        <v>10</v>
      </c>
      <c r="H34" s="94">
        <f t="shared" si="1"/>
        <v>1320</v>
      </c>
      <c r="J34" s="90">
        <v>12</v>
      </c>
      <c r="K34" s="94">
        <f t="shared" si="2"/>
        <v>1584</v>
      </c>
      <c r="L34" s="36"/>
      <c r="M34" s="99">
        <f t="shared" si="3"/>
        <v>22</v>
      </c>
      <c r="N34" s="83">
        <f t="shared" si="0"/>
        <v>132</v>
      </c>
      <c r="O34" s="101">
        <f t="shared" si="4"/>
        <v>2904</v>
      </c>
    </row>
    <row r="35" spans="2:15" s="32" customFormat="1" ht="13.5" thickBot="1">
      <c r="B35" s="71">
        <v>30</v>
      </c>
      <c r="C35" s="76" t="s">
        <v>57</v>
      </c>
      <c r="D35" s="72" t="s">
        <v>70</v>
      </c>
      <c r="E35" s="85">
        <v>9</v>
      </c>
      <c r="G35" s="90">
        <v>6</v>
      </c>
      <c r="H35" s="94">
        <f t="shared" si="1"/>
        <v>54</v>
      </c>
      <c r="J35" s="90">
        <v>13</v>
      </c>
      <c r="K35" s="94">
        <f t="shared" si="2"/>
        <v>117</v>
      </c>
      <c r="L35" s="36"/>
      <c r="M35" s="99">
        <f t="shared" si="3"/>
        <v>19</v>
      </c>
      <c r="N35" s="83">
        <f t="shared" si="0"/>
        <v>9</v>
      </c>
      <c r="O35" s="101">
        <f t="shared" si="4"/>
        <v>171</v>
      </c>
    </row>
    <row r="36" spans="2:15" s="32" customFormat="1" ht="13.5" thickBot="1">
      <c r="B36" s="71">
        <v>31</v>
      </c>
      <c r="C36" s="76" t="s">
        <v>81</v>
      </c>
      <c r="D36" s="72" t="s">
        <v>70</v>
      </c>
      <c r="E36" s="85">
        <v>28</v>
      </c>
      <c r="G36" s="90">
        <v>4</v>
      </c>
      <c r="H36" s="94">
        <f t="shared" si="1"/>
        <v>112</v>
      </c>
      <c r="J36" s="90">
        <v>8</v>
      </c>
      <c r="K36" s="94">
        <f t="shared" si="2"/>
        <v>224</v>
      </c>
      <c r="L36" s="36"/>
      <c r="M36" s="99">
        <f t="shared" si="3"/>
        <v>12</v>
      </c>
      <c r="N36" s="83">
        <f t="shared" si="0"/>
        <v>28</v>
      </c>
      <c r="O36" s="101">
        <f t="shared" si="4"/>
        <v>336</v>
      </c>
    </row>
    <row r="37" spans="2:15" s="32" customFormat="1" ht="13.5" thickBot="1">
      <c r="B37" s="71">
        <v>32</v>
      </c>
      <c r="C37" s="76" t="s">
        <v>82</v>
      </c>
      <c r="D37" s="72" t="s">
        <v>70</v>
      </c>
      <c r="E37" s="85">
        <v>66</v>
      </c>
      <c r="G37" s="90">
        <v>10</v>
      </c>
      <c r="H37" s="94">
        <f t="shared" si="1"/>
        <v>660</v>
      </c>
      <c r="J37" s="90">
        <v>12</v>
      </c>
      <c r="K37" s="94">
        <f t="shared" si="2"/>
        <v>792</v>
      </c>
      <c r="L37" s="36"/>
      <c r="M37" s="99">
        <f t="shared" si="3"/>
        <v>22</v>
      </c>
      <c r="N37" s="83">
        <f t="shared" si="0"/>
        <v>66</v>
      </c>
      <c r="O37" s="101">
        <f t="shared" si="4"/>
        <v>1452</v>
      </c>
    </row>
    <row r="38" spans="2:15" s="32" customFormat="1" ht="13.5" thickBot="1">
      <c r="B38" s="71">
        <v>33</v>
      </c>
      <c r="C38" s="76" t="s">
        <v>83</v>
      </c>
      <c r="D38" s="72" t="s">
        <v>70</v>
      </c>
      <c r="E38" s="85">
        <v>112</v>
      </c>
      <c r="G38" s="90">
        <v>9</v>
      </c>
      <c r="H38" s="94">
        <f t="shared" si="1"/>
        <v>1008</v>
      </c>
      <c r="J38" s="90">
        <v>11</v>
      </c>
      <c r="K38" s="94">
        <f t="shared" si="2"/>
        <v>1232</v>
      </c>
      <c r="L38" s="36"/>
      <c r="M38" s="99">
        <f t="shared" si="3"/>
        <v>20</v>
      </c>
      <c r="N38" s="83">
        <f t="shared" ref="N38:N65" si="5">E38</f>
        <v>112</v>
      </c>
      <c r="O38" s="101">
        <f t="shared" si="4"/>
        <v>2240</v>
      </c>
    </row>
    <row r="39" spans="2:15" s="32" customFormat="1" ht="13.5" thickBot="1">
      <c r="B39" s="71">
        <v>34</v>
      </c>
      <c r="C39" s="76" t="s">
        <v>84</v>
      </c>
      <c r="D39" s="72" t="s">
        <v>70</v>
      </c>
      <c r="E39" s="85">
        <v>297</v>
      </c>
      <c r="G39" s="90">
        <v>16</v>
      </c>
      <c r="H39" s="94">
        <f t="shared" si="1"/>
        <v>4752</v>
      </c>
      <c r="J39" s="90">
        <v>18</v>
      </c>
      <c r="K39" s="94">
        <f t="shared" si="2"/>
        <v>5346</v>
      </c>
      <c r="L39" s="36"/>
      <c r="M39" s="99">
        <f t="shared" si="3"/>
        <v>34</v>
      </c>
      <c r="N39" s="83">
        <f t="shared" si="5"/>
        <v>297</v>
      </c>
      <c r="O39" s="101">
        <f t="shared" si="4"/>
        <v>10098</v>
      </c>
    </row>
    <row r="40" spans="2:15" s="32" customFormat="1" ht="13.5" thickBot="1">
      <c r="B40" s="71">
        <v>35</v>
      </c>
      <c r="C40" s="76" t="s">
        <v>58</v>
      </c>
      <c r="D40" s="72" t="s">
        <v>71</v>
      </c>
      <c r="E40" s="85">
        <v>59</v>
      </c>
      <c r="G40" s="90">
        <v>12</v>
      </c>
      <c r="H40" s="94">
        <f t="shared" si="1"/>
        <v>708</v>
      </c>
      <c r="J40" s="90">
        <v>25</v>
      </c>
      <c r="K40" s="94">
        <f t="shared" si="2"/>
        <v>1475</v>
      </c>
      <c r="L40" s="36"/>
      <c r="M40" s="99">
        <f t="shared" si="3"/>
        <v>37</v>
      </c>
      <c r="N40" s="83">
        <f t="shared" si="5"/>
        <v>59</v>
      </c>
      <c r="O40" s="101">
        <f t="shared" si="4"/>
        <v>2183</v>
      </c>
    </row>
    <row r="41" spans="2:15" s="32" customFormat="1" ht="13.5" thickBot="1">
      <c r="B41" s="71">
        <v>36</v>
      </c>
      <c r="C41" s="76" t="s">
        <v>59</v>
      </c>
      <c r="D41" s="72" t="s">
        <v>71</v>
      </c>
      <c r="E41" s="85">
        <v>41</v>
      </c>
      <c r="G41" s="90">
        <v>10</v>
      </c>
      <c r="H41" s="94">
        <f t="shared" si="1"/>
        <v>410</v>
      </c>
      <c r="J41" s="90">
        <v>19</v>
      </c>
      <c r="K41" s="94">
        <f t="shared" si="2"/>
        <v>779</v>
      </c>
      <c r="L41" s="36"/>
      <c r="M41" s="99">
        <f t="shared" si="3"/>
        <v>29</v>
      </c>
      <c r="N41" s="83">
        <f t="shared" si="5"/>
        <v>41</v>
      </c>
      <c r="O41" s="101">
        <f t="shared" si="4"/>
        <v>1189</v>
      </c>
    </row>
    <row r="42" spans="2:15" s="32" customFormat="1" ht="13.5" thickBot="1">
      <c r="B42" s="71">
        <v>37</v>
      </c>
      <c r="C42" s="76" t="s">
        <v>60</v>
      </c>
      <c r="D42" s="72" t="s">
        <v>71</v>
      </c>
      <c r="E42" s="85">
        <v>37</v>
      </c>
      <c r="G42" s="90">
        <v>3</v>
      </c>
      <c r="H42" s="94">
        <f t="shared" si="1"/>
        <v>111</v>
      </c>
      <c r="J42" s="90">
        <v>15</v>
      </c>
      <c r="K42" s="94">
        <f t="shared" si="2"/>
        <v>555</v>
      </c>
      <c r="L42" s="36"/>
      <c r="M42" s="99">
        <f t="shared" si="3"/>
        <v>18</v>
      </c>
      <c r="N42" s="83">
        <f t="shared" si="5"/>
        <v>37</v>
      </c>
      <c r="O42" s="101">
        <f t="shared" si="4"/>
        <v>666</v>
      </c>
    </row>
    <row r="43" spans="2:15" s="32" customFormat="1" ht="13.5" thickBot="1">
      <c r="B43" s="71">
        <v>38</v>
      </c>
      <c r="C43" s="76" t="s">
        <v>61</v>
      </c>
      <c r="D43" s="72" t="s">
        <v>71</v>
      </c>
      <c r="E43" s="85">
        <v>210</v>
      </c>
      <c r="G43" s="90">
        <v>6</v>
      </c>
      <c r="H43" s="94">
        <f t="shared" si="1"/>
        <v>1260</v>
      </c>
      <c r="J43" s="90">
        <v>16</v>
      </c>
      <c r="K43" s="94">
        <f t="shared" si="2"/>
        <v>3360</v>
      </c>
      <c r="L43" s="36"/>
      <c r="M43" s="99">
        <f t="shared" si="3"/>
        <v>22</v>
      </c>
      <c r="N43" s="83">
        <f t="shared" si="5"/>
        <v>210</v>
      </c>
      <c r="O43" s="101">
        <f t="shared" si="4"/>
        <v>4620</v>
      </c>
    </row>
    <row r="44" spans="2:15" s="32" customFormat="1" ht="13.5" thickBot="1">
      <c r="B44" s="71">
        <v>39</v>
      </c>
      <c r="C44" s="76" t="s">
        <v>62</v>
      </c>
      <c r="D44" s="72" t="s">
        <v>71</v>
      </c>
      <c r="E44" s="85">
        <v>193</v>
      </c>
      <c r="G44" s="90">
        <v>6</v>
      </c>
      <c r="H44" s="94">
        <f t="shared" si="1"/>
        <v>1158</v>
      </c>
      <c r="J44" s="90">
        <v>14</v>
      </c>
      <c r="K44" s="94">
        <f t="shared" si="2"/>
        <v>2702</v>
      </c>
      <c r="L44" s="36"/>
      <c r="M44" s="99">
        <f t="shared" si="3"/>
        <v>20</v>
      </c>
      <c r="N44" s="83">
        <f t="shared" si="5"/>
        <v>193</v>
      </c>
      <c r="O44" s="101">
        <f t="shared" si="4"/>
        <v>3860</v>
      </c>
    </row>
    <row r="45" spans="2:15" s="32" customFormat="1" ht="13.5" thickBot="1">
      <c r="B45" s="71">
        <v>40</v>
      </c>
      <c r="C45" s="76" t="s">
        <v>63</v>
      </c>
      <c r="D45" s="72" t="s">
        <v>71</v>
      </c>
      <c r="E45" s="85">
        <v>156</v>
      </c>
      <c r="G45" s="90">
        <v>47</v>
      </c>
      <c r="H45" s="94">
        <f t="shared" si="1"/>
        <v>7332</v>
      </c>
      <c r="J45" s="90">
        <v>86</v>
      </c>
      <c r="K45" s="94">
        <f t="shared" si="2"/>
        <v>13416</v>
      </c>
      <c r="L45" s="36"/>
      <c r="M45" s="99">
        <f t="shared" si="3"/>
        <v>133</v>
      </c>
      <c r="N45" s="83">
        <f t="shared" si="5"/>
        <v>156</v>
      </c>
      <c r="O45" s="101">
        <f t="shared" si="4"/>
        <v>20748</v>
      </c>
    </row>
    <row r="46" spans="2:15" s="32" customFormat="1" ht="13.5" thickBot="1">
      <c r="B46" s="71">
        <v>41</v>
      </c>
      <c r="C46" s="76" t="s">
        <v>64</v>
      </c>
      <c r="D46" s="72" t="s">
        <v>70</v>
      </c>
      <c r="E46" s="85">
        <v>444</v>
      </c>
      <c r="G46" s="90">
        <v>5</v>
      </c>
      <c r="H46" s="94">
        <f t="shared" si="1"/>
        <v>2220</v>
      </c>
      <c r="J46" s="90">
        <v>8</v>
      </c>
      <c r="K46" s="94">
        <f t="shared" si="2"/>
        <v>3552</v>
      </c>
      <c r="L46" s="36"/>
      <c r="M46" s="99">
        <f t="shared" si="3"/>
        <v>13</v>
      </c>
      <c r="N46" s="83">
        <f t="shared" si="5"/>
        <v>444</v>
      </c>
      <c r="O46" s="101">
        <f t="shared" si="4"/>
        <v>5772</v>
      </c>
    </row>
    <row r="47" spans="2:15" s="32" customFormat="1" ht="13.5" thickBot="1">
      <c r="B47" s="71">
        <v>42</v>
      </c>
      <c r="C47" s="76" t="s">
        <v>65</v>
      </c>
      <c r="D47" s="72" t="s">
        <v>70</v>
      </c>
      <c r="E47" s="85">
        <v>5</v>
      </c>
      <c r="G47" s="90">
        <v>6</v>
      </c>
      <c r="H47" s="94">
        <f t="shared" si="1"/>
        <v>30</v>
      </c>
      <c r="J47" s="90">
        <v>13</v>
      </c>
      <c r="K47" s="94">
        <f t="shared" si="2"/>
        <v>65</v>
      </c>
      <c r="L47" s="36"/>
      <c r="M47" s="99">
        <f t="shared" si="3"/>
        <v>19</v>
      </c>
      <c r="N47" s="83">
        <f t="shared" si="5"/>
        <v>5</v>
      </c>
      <c r="O47" s="101">
        <f t="shared" si="4"/>
        <v>95</v>
      </c>
    </row>
    <row r="48" spans="2:15" s="32" customFormat="1" ht="13.5" thickBot="1">
      <c r="B48" s="71">
        <v>43</v>
      </c>
      <c r="C48" s="76" t="s">
        <v>66</v>
      </c>
      <c r="D48" s="72" t="s">
        <v>70</v>
      </c>
      <c r="E48" s="85">
        <v>47</v>
      </c>
      <c r="G48" s="90">
        <v>4</v>
      </c>
      <c r="H48" s="94">
        <f t="shared" si="1"/>
        <v>188</v>
      </c>
      <c r="J48" s="90">
        <v>12</v>
      </c>
      <c r="K48" s="94">
        <f t="shared" si="2"/>
        <v>564</v>
      </c>
      <c r="L48" s="36"/>
      <c r="M48" s="99">
        <f t="shared" si="3"/>
        <v>16</v>
      </c>
      <c r="N48" s="83">
        <f t="shared" si="5"/>
        <v>47</v>
      </c>
      <c r="O48" s="101">
        <f t="shared" si="4"/>
        <v>752</v>
      </c>
    </row>
    <row r="49" spans="2:15" s="32" customFormat="1" ht="13.5" thickBot="1">
      <c r="B49" s="71">
        <v>44</v>
      </c>
      <c r="C49" s="76" t="s">
        <v>67</v>
      </c>
      <c r="D49" s="72" t="s">
        <v>70</v>
      </c>
      <c r="E49" s="85">
        <v>6</v>
      </c>
      <c r="G49" s="90">
        <v>5</v>
      </c>
      <c r="H49" s="94">
        <f t="shared" si="1"/>
        <v>30</v>
      </c>
      <c r="J49" s="90">
        <v>11</v>
      </c>
      <c r="K49" s="94">
        <f t="shared" si="2"/>
        <v>66</v>
      </c>
      <c r="L49" s="36"/>
      <c r="M49" s="99">
        <f t="shared" si="3"/>
        <v>16</v>
      </c>
      <c r="N49" s="83">
        <f t="shared" si="5"/>
        <v>6</v>
      </c>
      <c r="O49" s="101">
        <f t="shared" si="4"/>
        <v>96</v>
      </c>
    </row>
    <row r="50" spans="2:15" s="32" customFormat="1" ht="13.5" thickBot="1">
      <c r="B50" s="71">
        <v>45</v>
      </c>
      <c r="C50" s="77" t="s">
        <v>68</v>
      </c>
      <c r="D50" s="72" t="s">
        <v>70</v>
      </c>
      <c r="E50" s="86">
        <v>37</v>
      </c>
      <c r="G50" s="90">
        <v>3</v>
      </c>
      <c r="H50" s="94">
        <f t="shared" si="1"/>
        <v>111</v>
      </c>
      <c r="J50" s="90">
        <v>6</v>
      </c>
      <c r="K50" s="94">
        <f t="shared" si="2"/>
        <v>222</v>
      </c>
      <c r="L50" s="36"/>
      <c r="M50" s="99">
        <f t="shared" si="3"/>
        <v>9</v>
      </c>
      <c r="N50" s="83">
        <f t="shared" si="5"/>
        <v>37</v>
      </c>
      <c r="O50" s="101">
        <f t="shared" si="4"/>
        <v>333</v>
      </c>
    </row>
    <row r="51" spans="2:15" s="32" customFormat="1" ht="13.5" thickBot="1">
      <c r="B51" s="71">
        <v>46</v>
      </c>
      <c r="C51" s="76" t="s">
        <v>69</v>
      </c>
      <c r="D51" s="72" t="s">
        <v>70</v>
      </c>
      <c r="E51" s="85">
        <v>26</v>
      </c>
      <c r="G51" s="90">
        <v>2</v>
      </c>
      <c r="H51" s="94">
        <f t="shared" si="1"/>
        <v>52</v>
      </c>
      <c r="J51" s="90">
        <v>6</v>
      </c>
      <c r="K51" s="94">
        <f t="shared" si="2"/>
        <v>156</v>
      </c>
      <c r="L51" s="36"/>
      <c r="M51" s="99">
        <f t="shared" si="3"/>
        <v>8</v>
      </c>
      <c r="N51" s="83">
        <f t="shared" si="5"/>
        <v>26</v>
      </c>
      <c r="O51" s="101">
        <f t="shared" si="4"/>
        <v>208</v>
      </c>
    </row>
    <row r="52" spans="2:15" s="32" customFormat="1" ht="13.5" thickBot="1">
      <c r="B52" s="71">
        <v>47</v>
      </c>
      <c r="C52" s="76" t="s">
        <v>98</v>
      </c>
      <c r="D52" s="72" t="s">
        <v>70</v>
      </c>
      <c r="E52" s="85">
        <v>27</v>
      </c>
      <c r="G52" s="90">
        <v>8</v>
      </c>
      <c r="H52" s="94">
        <f t="shared" si="1"/>
        <v>216</v>
      </c>
      <c r="J52" s="90">
        <v>11</v>
      </c>
      <c r="K52" s="94">
        <f t="shared" si="2"/>
        <v>297</v>
      </c>
      <c r="L52" s="36"/>
      <c r="M52" s="99">
        <f t="shared" si="3"/>
        <v>19</v>
      </c>
      <c r="N52" s="83">
        <f t="shared" si="5"/>
        <v>27</v>
      </c>
      <c r="O52" s="101">
        <f t="shared" si="4"/>
        <v>513</v>
      </c>
    </row>
    <row r="53" spans="2:15" s="32" customFormat="1" ht="13.5" thickBot="1">
      <c r="B53" s="71">
        <v>48</v>
      </c>
      <c r="C53" s="76" t="s">
        <v>99</v>
      </c>
      <c r="D53" s="72" t="s">
        <v>70</v>
      </c>
      <c r="E53" s="85">
        <v>14</v>
      </c>
      <c r="G53" s="90">
        <v>10</v>
      </c>
      <c r="H53" s="94">
        <f t="shared" si="1"/>
        <v>140</v>
      </c>
      <c r="J53" s="90">
        <v>19</v>
      </c>
      <c r="K53" s="94">
        <f t="shared" si="2"/>
        <v>266</v>
      </c>
      <c r="L53" s="36"/>
      <c r="M53" s="99">
        <f t="shared" si="3"/>
        <v>29</v>
      </c>
      <c r="N53" s="83">
        <f t="shared" si="5"/>
        <v>14</v>
      </c>
      <c r="O53" s="101">
        <f t="shared" si="4"/>
        <v>406</v>
      </c>
    </row>
    <row r="54" spans="2:15" s="32" customFormat="1" ht="13.5" thickBot="1">
      <c r="B54" s="71">
        <v>49</v>
      </c>
      <c r="C54" s="76" t="s">
        <v>42</v>
      </c>
      <c r="D54" s="72" t="s">
        <v>70</v>
      </c>
      <c r="E54" s="85">
        <v>32</v>
      </c>
      <c r="G54" s="90">
        <v>10</v>
      </c>
      <c r="H54" s="94">
        <f t="shared" si="1"/>
        <v>320</v>
      </c>
      <c r="J54" s="90">
        <v>12</v>
      </c>
      <c r="K54" s="94">
        <f t="shared" si="2"/>
        <v>384</v>
      </c>
      <c r="L54" s="36"/>
      <c r="M54" s="99">
        <f t="shared" si="3"/>
        <v>22</v>
      </c>
      <c r="N54" s="83">
        <f t="shared" si="5"/>
        <v>32</v>
      </c>
      <c r="O54" s="101">
        <f t="shared" si="4"/>
        <v>704</v>
      </c>
    </row>
    <row r="55" spans="2:15" s="32" customFormat="1" ht="13.5" thickBot="1">
      <c r="B55" s="71">
        <v>50</v>
      </c>
      <c r="C55" s="78" t="s">
        <v>100</v>
      </c>
      <c r="D55" s="72" t="s">
        <v>70</v>
      </c>
      <c r="E55" s="87">
        <v>37</v>
      </c>
      <c r="G55" s="90">
        <v>2</v>
      </c>
      <c r="H55" s="94">
        <f t="shared" si="1"/>
        <v>74</v>
      </c>
      <c r="J55" s="90">
        <v>4</v>
      </c>
      <c r="K55" s="94">
        <f t="shared" si="2"/>
        <v>148</v>
      </c>
      <c r="L55" s="36"/>
      <c r="M55" s="99">
        <f t="shared" si="3"/>
        <v>6</v>
      </c>
      <c r="N55" s="83">
        <f t="shared" si="5"/>
        <v>37</v>
      </c>
      <c r="O55" s="101">
        <f t="shared" si="4"/>
        <v>222</v>
      </c>
    </row>
    <row r="56" spans="2:15" s="32" customFormat="1" ht="13.5" thickBot="1">
      <c r="B56" s="73">
        <v>51</v>
      </c>
      <c r="C56" s="77" t="s">
        <v>101</v>
      </c>
      <c r="D56" s="81" t="s">
        <v>70</v>
      </c>
      <c r="E56" s="86">
        <v>36</v>
      </c>
      <c r="G56" s="97">
        <v>2</v>
      </c>
      <c r="H56" s="95">
        <f t="shared" si="1"/>
        <v>72</v>
      </c>
      <c r="J56" s="97">
        <v>4</v>
      </c>
      <c r="K56" s="95">
        <f t="shared" si="2"/>
        <v>144</v>
      </c>
      <c r="L56" s="36"/>
      <c r="M56" s="99">
        <f t="shared" si="3"/>
        <v>6</v>
      </c>
      <c r="N56" s="83">
        <f t="shared" si="5"/>
        <v>36</v>
      </c>
      <c r="O56" s="102">
        <f t="shared" si="4"/>
        <v>216</v>
      </c>
    </row>
    <row r="57" spans="2:15" ht="15.75" thickBot="1">
      <c r="B57" s="71">
        <v>52</v>
      </c>
      <c r="C57" s="76" t="s">
        <v>102</v>
      </c>
      <c r="D57" s="72" t="s">
        <v>70</v>
      </c>
      <c r="E57" s="85">
        <v>37</v>
      </c>
      <c r="G57" s="91">
        <v>2</v>
      </c>
      <c r="H57" s="94">
        <f t="shared" si="1"/>
        <v>74</v>
      </c>
      <c r="J57" s="91">
        <v>4</v>
      </c>
      <c r="K57" s="94">
        <f t="shared" si="2"/>
        <v>148</v>
      </c>
      <c r="M57" s="99">
        <f t="shared" si="3"/>
        <v>6</v>
      </c>
      <c r="N57" s="83">
        <f t="shared" si="5"/>
        <v>37</v>
      </c>
      <c r="O57" s="101">
        <f t="shared" si="4"/>
        <v>222</v>
      </c>
    </row>
    <row r="58" spans="2:15" ht="15.75" thickBot="1">
      <c r="B58" s="71">
        <v>53</v>
      </c>
      <c r="C58" s="76" t="s">
        <v>103</v>
      </c>
      <c r="D58" s="72" t="s">
        <v>70</v>
      </c>
      <c r="E58" s="85">
        <v>41</v>
      </c>
      <c r="G58" s="91">
        <v>2</v>
      </c>
      <c r="H58" s="94">
        <f t="shared" si="1"/>
        <v>82</v>
      </c>
      <c r="J58" s="91">
        <v>4</v>
      </c>
      <c r="K58" s="94">
        <f t="shared" si="2"/>
        <v>164</v>
      </c>
      <c r="M58" s="99">
        <f t="shared" si="3"/>
        <v>6</v>
      </c>
      <c r="N58" s="83">
        <f t="shared" si="5"/>
        <v>41</v>
      </c>
      <c r="O58" s="101">
        <f t="shared" si="4"/>
        <v>246</v>
      </c>
    </row>
    <row r="59" spans="2:15" ht="15.75" thickBot="1">
      <c r="B59" s="71">
        <v>54</v>
      </c>
      <c r="C59" s="76" t="s">
        <v>104</v>
      </c>
      <c r="D59" s="72" t="s">
        <v>70</v>
      </c>
      <c r="E59" s="85">
        <v>32</v>
      </c>
      <c r="G59" s="91">
        <v>5</v>
      </c>
      <c r="H59" s="94">
        <f t="shared" si="1"/>
        <v>160</v>
      </c>
      <c r="J59" s="91">
        <v>9</v>
      </c>
      <c r="K59" s="94">
        <f t="shared" si="2"/>
        <v>288</v>
      </c>
      <c r="M59" s="99">
        <f t="shared" si="3"/>
        <v>14</v>
      </c>
      <c r="N59" s="83">
        <f t="shared" si="5"/>
        <v>32</v>
      </c>
      <c r="O59" s="101">
        <f t="shared" si="4"/>
        <v>448</v>
      </c>
    </row>
    <row r="60" spans="2:15" ht="15.75" thickBot="1">
      <c r="B60" s="71">
        <v>55</v>
      </c>
      <c r="C60" s="76" t="s">
        <v>105</v>
      </c>
      <c r="D60" s="72" t="s">
        <v>70</v>
      </c>
      <c r="E60" s="85">
        <v>34</v>
      </c>
      <c r="G60" s="91">
        <v>2</v>
      </c>
      <c r="H60" s="94">
        <f t="shared" si="1"/>
        <v>68</v>
      </c>
      <c r="J60" s="91">
        <v>4</v>
      </c>
      <c r="K60" s="94">
        <f t="shared" si="2"/>
        <v>136</v>
      </c>
      <c r="M60" s="99">
        <f t="shared" si="3"/>
        <v>6</v>
      </c>
      <c r="N60" s="83">
        <f t="shared" si="5"/>
        <v>34</v>
      </c>
      <c r="O60" s="101">
        <f t="shared" si="4"/>
        <v>204</v>
      </c>
    </row>
    <row r="61" spans="2:15" ht="15.75" thickBot="1">
      <c r="B61" s="71">
        <v>56</v>
      </c>
      <c r="C61" s="76" t="s">
        <v>106</v>
      </c>
      <c r="D61" s="72" t="s">
        <v>70</v>
      </c>
      <c r="E61" s="85">
        <v>34</v>
      </c>
      <c r="G61" s="91">
        <v>2</v>
      </c>
      <c r="H61" s="94">
        <f t="shared" si="1"/>
        <v>68</v>
      </c>
      <c r="J61" s="91">
        <v>4</v>
      </c>
      <c r="K61" s="94">
        <f t="shared" si="2"/>
        <v>136</v>
      </c>
      <c r="M61" s="99">
        <f t="shared" si="3"/>
        <v>6</v>
      </c>
      <c r="N61" s="83">
        <f t="shared" si="5"/>
        <v>34</v>
      </c>
      <c r="O61" s="101">
        <f t="shared" si="4"/>
        <v>204</v>
      </c>
    </row>
    <row r="62" spans="2:15" ht="15.75" thickBot="1">
      <c r="B62" s="71">
        <v>57</v>
      </c>
      <c r="C62" s="76" t="s">
        <v>107</v>
      </c>
      <c r="D62" s="72" t="s">
        <v>70</v>
      </c>
      <c r="E62" s="85">
        <v>34</v>
      </c>
      <c r="G62" s="91">
        <v>2</v>
      </c>
      <c r="H62" s="94">
        <f t="shared" si="1"/>
        <v>68</v>
      </c>
      <c r="J62" s="91">
        <v>4</v>
      </c>
      <c r="K62" s="94">
        <f t="shared" si="2"/>
        <v>136</v>
      </c>
      <c r="M62" s="99">
        <f t="shared" si="3"/>
        <v>6</v>
      </c>
      <c r="N62" s="83">
        <f t="shared" si="5"/>
        <v>34</v>
      </c>
      <c r="O62" s="101">
        <f t="shared" si="4"/>
        <v>204</v>
      </c>
    </row>
    <row r="63" spans="2:15" ht="15.75" thickBot="1">
      <c r="B63" s="71">
        <v>58</v>
      </c>
      <c r="C63" s="76" t="s">
        <v>108</v>
      </c>
      <c r="D63" s="72" t="s">
        <v>71</v>
      </c>
      <c r="E63" s="85">
        <v>189</v>
      </c>
      <c r="G63" s="91">
        <v>2</v>
      </c>
      <c r="H63" s="94">
        <f t="shared" si="1"/>
        <v>378</v>
      </c>
      <c r="J63" s="91">
        <v>4</v>
      </c>
      <c r="K63" s="94">
        <f t="shared" si="2"/>
        <v>756</v>
      </c>
      <c r="M63" s="99">
        <f t="shared" si="3"/>
        <v>6</v>
      </c>
      <c r="N63" s="83">
        <f t="shared" si="5"/>
        <v>189</v>
      </c>
      <c r="O63" s="101">
        <f t="shared" si="4"/>
        <v>1134</v>
      </c>
    </row>
    <row r="64" spans="2:15" ht="15.75" thickBot="1">
      <c r="B64" s="71">
        <v>59</v>
      </c>
      <c r="C64" s="76" t="s">
        <v>109</v>
      </c>
      <c r="D64" s="72" t="s">
        <v>70</v>
      </c>
      <c r="E64" s="85">
        <v>74</v>
      </c>
      <c r="G64" s="91">
        <v>2</v>
      </c>
      <c r="H64" s="94">
        <f t="shared" si="1"/>
        <v>148</v>
      </c>
      <c r="J64" s="91">
        <v>4</v>
      </c>
      <c r="K64" s="94">
        <f t="shared" si="2"/>
        <v>296</v>
      </c>
      <c r="M64" s="99">
        <f t="shared" si="3"/>
        <v>6</v>
      </c>
      <c r="N64" s="83">
        <f t="shared" si="5"/>
        <v>74</v>
      </c>
      <c r="O64" s="101">
        <f t="shared" si="4"/>
        <v>444</v>
      </c>
    </row>
    <row r="65" spans="2:17" ht="15.75" thickBot="1">
      <c r="B65" s="74">
        <v>60</v>
      </c>
      <c r="C65" s="79" t="s">
        <v>110</v>
      </c>
      <c r="D65" s="82" t="s">
        <v>70</v>
      </c>
      <c r="E65" s="88">
        <v>19</v>
      </c>
      <c r="G65" s="92">
        <v>2</v>
      </c>
      <c r="H65" s="96">
        <f t="shared" si="1"/>
        <v>38</v>
      </c>
      <c r="J65" s="92">
        <v>4</v>
      </c>
      <c r="K65" s="96">
        <f t="shared" si="2"/>
        <v>76</v>
      </c>
      <c r="M65" s="99">
        <f t="shared" si="3"/>
        <v>6</v>
      </c>
      <c r="N65" s="83">
        <f t="shared" si="5"/>
        <v>19</v>
      </c>
      <c r="O65" s="103">
        <f t="shared" si="4"/>
        <v>114</v>
      </c>
    </row>
    <row r="68" spans="2:17" ht="15" customHeight="1">
      <c r="C68" s="9"/>
      <c r="D68" s="9"/>
      <c r="E68" s="9"/>
      <c r="H68" s="108" t="s">
        <v>113</v>
      </c>
      <c r="I68"/>
      <c r="K68" s="108" t="s">
        <v>114</v>
      </c>
      <c r="N68" s="9"/>
      <c r="O68" s="104" t="s">
        <v>73</v>
      </c>
    </row>
    <row r="69" spans="2:17" ht="15" customHeight="1">
      <c r="C69" s="9"/>
      <c r="D69" s="9"/>
      <c r="E69" s="9"/>
      <c r="H69" s="108"/>
      <c r="I69"/>
      <c r="K69" s="108"/>
      <c r="N69" s="9"/>
      <c r="O69" s="104"/>
    </row>
    <row r="70" spans="2:17" ht="15" customHeight="1">
      <c r="C70" s="9"/>
      <c r="D70" s="9"/>
      <c r="E70" s="9"/>
      <c r="H70" s="108"/>
      <c r="I70"/>
      <c r="K70" s="108"/>
      <c r="N70" s="9"/>
      <c r="O70" s="104"/>
    </row>
    <row r="71" spans="2:17" ht="15" customHeight="1">
      <c r="C71" s="10"/>
      <c r="D71" s="11"/>
      <c r="E71" s="11"/>
      <c r="H71" s="108"/>
      <c r="I71"/>
      <c r="K71" s="108"/>
      <c r="N71" s="11"/>
      <c r="O71" s="105"/>
    </row>
    <row r="72" spans="2:17" ht="15.75">
      <c r="C72" s="13"/>
      <c r="D72" s="13"/>
      <c r="E72" s="13"/>
      <c r="F72" s="19"/>
      <c r="G72" s="15" t="s">
        <v>86</v>
      </c>
      <c r="H72" s="40">
        <f>SUM(H6:H65)</f>
        <v>30234</v>
      </c>
      <c r="J72" s="15" t="s">
        <v>86</v>
      </c>
      <c r="K72" s="40">
        <f>SUM(K6:K65)</f>
        <v>52894</v>
      </c>
      <c r="M72" s="109" t="s">
        <v>86</v>
      </c>
      <c r="N72" s="110"/>
      <c r="O72" s="40">
        <f>SUM(O6:O65)</f>
        <v>83128</v>
      </c>
      <c r="Q72" s="8"/>
    </row>
    <row r="73" spans="2:17" ht="15.75">
      <c r="C73" s="13"/>
      <c r="D73" s="13"/>
      <c r="E73" s="13"/>
      <c r="F73" s="19"/>
      <c r="G73" s="15" t="s">
        <v>74</v>
      </c>
      <c r="H73" s="40">
        <f>H72*0.21</f>
        <v>6349.1399999999994</v>
      </c>
      <c r="J73" s="15" t="s">
        <v>74</v>
      </c>
      <c r="K73" s="40">
        <f>K72*0.21</f>
        <v>11107.74</v>
      </c>
      <c r="M73" s="109" t="s">
        <v>74</v>
      </c>
      <c r="N73" s="110"/>
      <c r="O73" s="40">
        <f>O72*0.21</f>
        <v>17456.88</v>
      </c>
    </row>
    <row r="74" spans="2:17" ht="30">
      <c r="C74" s="13"/>
      <c r="D74" s="13"/>
      <c r="E74" s="13"/>
      <c r="F74" s="20"/>
      <c r="G74" s="16" t="s">
        <v>89</v>
      </c>
      <c r="H74" s="40">
        <f>H72+H73</f>
        <v>36583.14</v>
      </c>
      <c r="J74" s="16" t="s">
        <v>89</v>
      </c>
      <c r="K74" s="40">
        <f>K72+K73</f>
        <v>64001.74</v>
      </c>
      <c r="M74" s="111" t="s">
        <v>89</v>
      </c>
      <c r="N74" s="112"/>
      <c r="O74" s="40">
        <f>O72+O73</f>
        <v>100584.88</v>
      </c>
    </row>
    <row r="75" spans="2:17" ht="15.75">
      <c r="C75" s="10"/>
      <c r="D75" s="11"/>
      <c r="E75" s="13"/>
      <c r="F75" s="17"/>
      <c r="N75" s="12"/>
      <c r="O75" s="12"/>
    </row>
    <row r="76" spans="2:17" ht="15.75">
      <c r="C76" s="10"/>
      <c r="D76" s="11"/>
      <c r="E76" s="13"/>
      <c r="F76" s="4"/>
      <c r="H76" s="8"/>
      <c r="N76" s="14"/>
      <c r="O76" s="14"/>
    </row>
    <row r="77" spans="2:17" ht="15.75" customHeight="1">
      <c r="C77" s="10"/>
      <c r="D77" s="11"/>
      <c r="E77" s="13"/>
      <c r="F77" s="11"/>
      <c r="H77" s="8"/>
      <c r="K77" s="8"/>
      <c r="N77" s="14"/>
      <c r="O77" s="14"/>
    </row>
    <row r="78" spans="2:17" ht="15" customHeight="1">
      <c r="C78" s="10"/>
      <c r="D78" s="11"/>
      <c r="E78" s="11"/>
      <c r="F78" s="11"/>
      <c r="H78" s="8"/>
      <c r="K78" s="8"/>
      <c r="N78" s="11"/>
      <c r="O78" s="11"/>
    </row>
    <row r="79" spans="2:17" ht="15.75">
      <c r="C79" s="10"/>
      <c r="D79" s="11"/>
      <c r="E79" s="11"/>
      <c r="F79" s="18"/>
      <c r="G79" s="8"/>
      <c r="H79" s="8"/>
      <c r="J79" s="8"/>
      <c r="K79" s="8"/>
      <c r="N79" s="11"/>
      <c r="O79" s="11"/>
    </row>
    <row r="80" spans="2:17" ht="15.75">
      <c r="C80" s="10"/>
      <c r="D80" s="11"/>
      <c r="E80" s="11"/>
      <c r="F80" s="18"/>
      <c r="N80" s="11"/>
      <c r="O80" s="11"/>
    </row>
    <row r="81" spans="3:15" ht="15.75">
      <c r="C81" s="10"/>
      <c r="D81" s="11"/>
      <c r="E81" s="11"/>
      <c r="F81" s="18"/>
      <c r="N81" s="11"/>
      <c r="O81" s="11"/>
    </row>
  </sheetData>
  <sheetProtection algorithmName="SHA-512" hashValue="s5py2w9gDwDQJw4bYO0nFgfNMNyZdE7SkVFIZsQzyo5ZV2BVqjyONBDod2pXTT4cKaurAhiJkQjzcYS+BCCAQw==" saltValue="hPeTWF2Ft7tSA/A8I59syA==" spinCount="100000" sheet="1" objects="1" scenarios="1"/>
  <mergeCells count="6">
    <mergeCell ref="M73:N73"/>
    <mergeCell ref="M74:N74"/>
    <mergeCell ref="O68:O71"/>
    <mergeCell ref="M72:N72"/>
    <mergeCell ref="H68:H71"/>
    <mergeCell ref="K68:K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LOT1 per anys</vt:lpstr>
      <vt:lpstr>LOT2 per anys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Royuela</dc:creator>
  <cp:lastModifiedBy>Mario Andreu</cp:lastModifiedBy>
  <dcterms:created xsi:type="dcterms:W3CDTF">2015-06-05T18:19:34Z</dcterms:created>
  <dcterms:modified xsi:type="dcterms:W3CDTF">2025-06-11T05:09:00Z</dcterms:modified>
</cp:coreProperties>
</file>