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03"/>
  <workbookPr codeName="ThisWorkbook"/>
  <mc:AlternateContent xmlns:mc="http://schemas.openxmlformats.org/markup-compatibility/2006">
    <mc:Choice Requires="x15">
      <x15ac:absPath xmlns:x15ac="http://schemas.microsoft.com/office/spreadsheetml/2010/11/ac" url="https://tmbbcn.sharepoint.com/sites/UME/Documents compartits/01-MANTENIMENT XARXA/L00-XARXA/LXR-Obres/23-050_16075269_Remodelació enllaç Cat/01-DOCs/0 DOC. SUBIDOS A SAP/"/>
    </mc:Choice>
  </mc:AlternateContent>
  <xr:revisionPtr revIDLastSave="74" documentId="14_{184010BE-17DB-4396-A306-95088E400C6C}" xr6:coauthVersionLast="47" xr6:coauthVersionMax="47" xr10:uidLastSave="{B0D1894F-0BF7-444E-9CC7-322026A17AF0}"/>
  <bookViews>
    <workbookView xWindow="-28920" yWindow="1620" windowWidth="29040" windowHeight="15840" xr2:uid="{00000000-000D-0000-FFFF-FFFF00000000}"/>
  </bookViews>
  <sheets>
    <sheet name="amianto" sheetId="8" r:id="rId1"/>
    <sheet name="OBRA CIVIL" sheetId="2" r:id="rId2"/>
    <sheet name="INSTAL·LACIONS" sheetId="6" r:id="rId3"/>
    <sheet name="Comunicacions" sheetId="7" r:id="rId4"/>
    <sheet name="Senyalització provisional" sheetId="11" r:id="rId5"/>
  </sheets>
  <definedNames>
    <definedName name="_xlnm.Print_Area" localSheetId="0">amianto!$A$1:$H$35</definedName>
    <definedName name="_xlnm.Print_Area" localSheetId="1">'OBRA CIVIL'!$A$1:$H$62</definedName>
    <definedName name="_xlnm.Print_Area" localSheetId="2">INSTAL·LACIONS!$A$1:$H$63</definedName>
    <definedName name="_xlnm.Print_Area" localSheetId="3">Comunicacions!$B$2:$F$35</definedName>
    <definedName name="_xlnm.Print_Area" localSheetId="4">'Senyalització provisional'!$A$2:$K$38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2" l="1"/>
  <c r="H57" i="2"/>
  <c r="H56" i="2"/>
  <c r="H55" i="2"/>
  <c r="H59" i="2" s="1"/>
  <c r="H49" i="2"/>
  <c r="H48" i="2"/>
  <c r="H50" i="2" s="1"/>
  <c r="H41" i="2"/>
  <c r="H40" i="2"/>
  <c r="H39" i="2"/>
  <c r="H38" i="2"/>
  <c r="H37" i="2"/>
  <c r="H36" i="2"/>
  <c r="H35" i="2"/>
  <c r="H34" i="2"/>
  <c r="H33" i="2"/>
  <c r="H32" i="2"/>
  <c r="H31" i="2"/>
  <c r="H30" i="2"/>
  <c r="H29" i="2"/>
  <c r="H43" i="2" s="1"/>
  <c r="H23" i="2"/>
  <c r="H22" i="2"/>
  <c r="H21" i="2"/>
  <c r="H20" i="2"/>
  <c r="H19" i="2"/>
  <c r="H18" i="2"/>
  <c r="H17" i="2"/>
  <c r="H24" i="2" s="1"/>
  <c r="H10" i="2"/>
  <c r="H9" i="2"/>
  <c r="H12" i="2" s="1"/>
  <c r="H32" i="8"/>
  <c r="H31" i="8"/>
  <c r="H30" i="8"/>
  <c r="H29" i="8"/>
  <c r="H33" i="8" s="1"/>
  <c r="H22" i="8"/>
  <c r="H21" i="8"/>
  <c r="H20" i="8"/>
  <c r="H19" i="8"/>
  <c r="H18" i="8"/>
  <c r="H17" i="8"/>
  <c r="H24" i="8" s="1"/>
  <c r="H11" i="8"/>
  <c r="H10" i="8"/>
  <c r="H9" i="8"/>
  <c r="H8" i="8"/>
  <c r="H12" i="8" s="1"/>
  <c r="J38" i="11"/>
  <c r="I26" i="11"/>
  <c r="I8" i="11"/>
  <c r="I9" i="11"/>
  <c r="I10" i="11"/>
  <c r="I11" i="11"/>
  <c r="I12" i="11"/>
  <c r="I13" i="11"/>
  <c r="I14" i="11"/>
  <c r="I15" i="11"/>
  <c r="I16" i="11"/>
  <c r="I17" i="11"/>
  <c r="I18" i="11"/>
  <c r="I19" i="11"/>
  <c r="I20" i="11"/>
  <c r="I21" i="11"/>
  <c r="I22" i="11"/>
  <c r="I23" i="11"/>
  <c r="I24" i="11"/>
  <c r="I7" i="11"/>
  <c r="H62" i="2" l="1"/>
  <c r="H35" i="8"/>
  <c r="F32" i="7" l="1"/>
  <c r="F31" i="7"/>
  <c r="F28" i="7"/>
  <c r="F27" i="7"/>
  <c r="F23" i="7"/>
  <c r="F22" i="7"/>
  <c r="F19" i="7"/>
  <c r="F18" i="7"/>
  <c r="F17" i="7"/>
  <c r="F16" i="7"/>
  <c r="F13" i="7"/>
  <c r="F12" i="7"/>
  <c r="F11" i="7"/>
  <c r="F10" i="7"/>
  <c r="F7" i="7"/>
  <c r="F35" i="7" l="1"/>
  <c r="H60" i="6"/>
  <c r="H59" i="6"/>
  <c r="H58" i="6"/>
  <c r="H57" i="6"/>
  <c r="H56" i="6"/>
  <c r="H55" i="6"/>
  <c r="H54" i="6"/>
  <c r="H53" i="6"/>
  <c r="H47" i="6"/>
  <c r="H46" i="6"/>
  <c r="H45" i="6"/>
  <c r="H44" i="6"/>
  <c r="H43" i="6"/>
  <c r="H42" i="6"/>
  <c r="H41" i="6"/>
  <c r="H35" i="6"/>
  <c r="H34" i="6"/>
  <c r="H33" i="6"/>
  <c r="H36" i="6" s="1"/>
  <c r="H27" i="6"/>
  <c r="H26" i="6"/>
  <c r="H25" i="6"/>
  <c r="H24" i="6"/>
  <c r="H23" i="6"/>
  <c r="H22" i="6"/>
  <c r="H21" i="6"/>
  <c r="H20" i="6"/>
  <c r="H19" i="6"/>
  <c r="H18" i="6"/>
  <c r="H17" i="6"/>
  <c r="H16" i="6"/>
  <c r="H15" i="6"/>
  <c r="H14" i="6"/>
  <c r="H13" i="6"/>
  <c r="H12" i="6"/>
  <c r="H11" i="6"/>
  <c r="H10" i="6"/>
  <c r="H9" i="6"/>
  <c r="H8" i="6"/>
  <c r="H48" i="6" l="1"/>
  <c r="H28" i="6"/>
  <c r="H61" i="6"/>
</calcChain>
</file>

<file path=xl/sharedStrings.xml><?xml version="1.0" encoding="utf-8"?>
<sst xmlns="http://schemas.openxmlformats.org/spreadsheetml/2006/main" count="437" uniqueCount="235">
  <si>
    <t> </t>
  </si>
  <si>
    <t>AMIDAMENTS DESAMIANTAT</t>
  </si>
  <si>
    <t>Preu</t>
  </si>
  <si>
    <t>Amidament</t>
  </si>
  <si>
    <t>Import</t>
  </si>
  <si>
    <t>Obra</t>
  </si>
  <si>
    <t>Pressupost retirada fibrociment enllaç Catalunya L1-L3</t>
  </si>
  <si>
    <t>Capítulo</t>
  </si>
  <si>
    <t>Treballs previs</t>
  </si>
  <si>
    <t>ut</t>
  </si>
  <si>
    <r>
      <t>TANCAMENT TIPUS 1 (segons plànols) - feines en horari nocturn</t>
    </r>
    <r>
      <rPr>
        <sz val="8"/>
        <color rgb="FF000000"/>
        <rFont val="Calibri"/>
        <family val="2"/>
      </rPr>
      <t xml:space="preserve">
Subministrament i instal·lació de tancament provisional d'obra a l'enllaç de Catalunya L1-L3. Tancament realitzat a nivell d'andana VIA2 de Catalunya L1. Unicacions definides als plànols. El replanteig s'haurà de realitzar amb tècnic FMB abans de l'inici de les tasques.
Tancament 100% estanc, format per construcció de trasdosat de pladur de 12'5mm. Incloent tancament en parament vertical i parament horitzontal. De fins a 3 metres d'alçada. Incloent estructura secundaria de suport del trasdosat de pladur. Incloent el forrat de plàstics per l'interior del tacament de pladur per tal d'assegurar l'estanqueitat al 100% per als treballs de retirada de fibrociment. Incloent tots els mitjans auxiliars i materials necessaris per a la realització de la tasca.
Incloent porta d'acer galvanitzat d'accés peatonal a la zona d'obres. Porta de 90cm de pas lliure, amb clau unificada segons consideracions de FMB. </t>
    </r>
  </si>
  <si>
    <r>
      <t>TANCAMENT TIPUS 2 (segons plànols) - feines en horari nocturn</t>
    </r>
    <r>
      <rPr>
        <sz val="8"/>
        <color rgb="FF000000"/>
        <rFont val="Calibri"/>
        <family val="2"/>
      </rPr>
      <t xml:space="preserve">
Subministrament i instal·lació de tancament provisional d'obra a l'enllaç de Catalunya L1-L3. Tancament realitzat a nivell d'andana VIA1 de Catalunya L1, VIA2 de Catalunya L3 i VIA1 de Catalunya L3. Ubicacions definides als plànols. El replanteig s'haurà de realitzar amb tècnic FMB abans de l'inici de les tasques.
Tancament 100% estanc, format per construcció de trasdosat de pladur de 12'5mm. Incloent tancament en parament vertical i parament horitzontal. De fins a 3 metres d'alçada. Incloent estructura secundaria de suport del trasdosat de pladur. Incloent el forrat de plàstics per l'interior del tacament de pladur per tal d'assegurar l'estanqueitat al 100% per als treballs de retirada de fibrociment. Incloent tots els mitjans auxiliars i materials necessaris per a la realització de la tasca.
Incloent porta d'acer galvanitzat d'accés peatonal a la zona d'obres. Porta de 90cm de pas lliure, amb clau unificada segons consideracions de FMB. </t>
    </r>
  </si>
  <si>
    <t>Desmuntatge de tots els elements (definits a continuació) que es trobin a sobre del revestiment vertical amb contingut d'amiant; de l'enllaç de Catalunya L1-L3:
- Baranes i/o passamans
- Lluminàries
- Altaveus
- Cameres de seguretat
- Vitrines de senyalització
- Papereres
- Sòcol perimetral del revestiment vertical (sense retirar-ho, no es pot desmuntar la planxa de fibrociment)
- Embellidor superior del revestiment vertical (sense retirar-ho, no es pot desmuntar la planxa de fibrociment)
- Altres elements que puguin existir al passadís i que s'hagin de desmuntar per tal de realitzar la retirada de fibrociment
Aquest desmuntatge pot implicar la manipulació d'elements amb conexió de Baixa Tensió. Es necesitarà personal qualificat per realitzar aquestes tasques.
Els elements hauran de ser guardats per a un posterior muntatge i/o reciclatge segons consideracions de FMB.
Incloent tots els mitjans necessaris per a la realització de la tasca, així com els mitjans personas i materials.</t>
  </si>
  <si>
    <t>Subministrament i instal·lació d'enllumenat provisional per al transcurs de les feines de retirada de fibrociment.
Incloent tots els mitjans necessaris per a la realització de la tasca, així com els mitjans personas i materials.</t>
  </si>
  <si>
    <t>TOTAL</t>
  </si>
  <si>
    <t>Retirada fibrociment</t>
  </si>
  <si>
    <t>Redacció del o dels Plans Específics necessaris per a la realització de les tasques de retirada de fibrociment a l'enllaç de Catalunya L1-L3.
Aquesta partida ha d'incloure les hores del tècnic/a necessari per a la redacció del o dels plans necessaris, les taxes a pagar a l'Autoritat Laboral, així com les despesses derivables per la redacció del o dels plans necessaris.
La redacció i presentació a l'Autoritat Laboral del o dels Plans Específics necessaris ha de realitzar-se en 15 dies naturals com a màxim des del moment d'iniciar-se el contracte.</t>
  </si>
  <si>
    <t>m2</t>
  </si>
  <si>
    <t>Treballs de retirada del revestiment vertical amb contingut d'amiant; situat a l'enllaç de Catalunya L1-L3. Incloent tots els requisits establerts al Plec de Prescripcions Tècniques.
Treballs de retirada realitzats segons el o els PLANS ESPECÍFICS entregats i aprovats per l'Autoritat Laboral.
Incloent la retirada del revestiment vertical (que conté amiant) i de tots els elements adherits i/o que hagin estat en contacte amb el revestiment vertical (estructura portant posterior metàl·lica, etc...). Tot s'ha de tractar com a residu, on l'adjudicatari es considerarà el productor i encarregat de la seva gestió.
Incloent tots els mitjans auxiliars (materials i personals) necessaris per a la realització de la tasca. Incloent la gestió dels residus generats. Incloent tots els mitjans materials i personals per a la realització de la retirada de fibrociment segons normativa (EPI's, cabines de descontaminació personal, cabines de descontaminació de material, bombolles de confinament dinàmic i/o estàtic, etc...).
Incloent neteja final de totes les superfícies afectades (dins de l'àmbit de l'obra al passadís d'enllç) per la retirada del revestiment vertical amb contingut d'amiant. Ha de quedar tot desconaminat i net per a l'execució de les posteriors fases un cop retirat el material amb contingut d'amiant.
Incloent el trasllat i càrrega manual sobre plataforma de transport situada a Catalunya L1-L3. Incloent la descàrrega del material extret a Catalunya L1-L3 i transportat al pati de vies de la cotxera de Can Boixeres.
Al Plec de Prescripcions Tècniques s'aporten fotografies d'una prova de retirada realitzada al passadís de l'enllaç, per poder veure l'estat de les planxes de fibrociment.</t>
  </si>
  <si>
    <t>Treballs de retirada del revestiment horitzontal amb contingut d'amiant; situat a l'enllaç de Catalunya L1-L3. Incloent tots els requisits establerts al Plec de Prescripcions Tècniques.
Treballs de retirada realitzats segons el o els PLANS ESPECÍFICS entregats i aprovats per l'Autoritat Laboral.
Incloent la retirada del revestiment horitzontal(que conté amiant) i de tots els elements adherits i/o que hagin estat en contacte amb el revestiment horitzontal (estructura portant posterior metàl·lica, etc...). Tot s'ha de tractar com a residu, on l'adjudicatari es considerarà el productor i encarregat de la seva gestió.
Incloent tots els mitjans auxiliars (materials i personals) necessaris per a la realització de la tasca. Incloent la gestió dels residus generats. Incloent tots els mitjans materials i personals per a la realització de la retirada de fibrociment segons normativa (EPI's, cabines de descontaminació personal, cabines de descontaminació de material, bombolles de confinament dinàmic i/o estàtic, etc...).
Incloent el trasllat i càrrega manual sobre plataforma de transport situada a Catalunya L1-L3.
Incloent neteja final de totes les superfícies afectades (dins de l'àmbit de l'obra al passadís d'enllç) per la retirada del revestiment horitzontal amb contingut d'amiant. Ha de quedar tot desconaminat i net per a l'execució de les posteriors fases un cop retirat el material amb contingut d'amiant.
Incloent el trasllat i càrrega manual sobre plataforma de transport situada a Catalunya L1-L3. Incloent la descàrrega del material extret a Catalunya L1-L3 i transportat al pati de vies de la cotxera de Can Boixeres.
Al Plec de Prescripcions Tècniques s'aporten fotografies d'una prova de retirada realitzada al passadís de l'enllaç, per poder veure l'estat de les planxes de fibrociment.</t>
  </si>
  <si>
    <r>
      <t>Realització de mostrejos i mesures ambientals segons Pla Específic per comprovar que la zona de treballs queda degudament descontaminada i sense presència de fibres a l'ambient.
Mostreig ambiental i posterior anàlisis a laboratori, amb aportació de resultats en un màxim de 12 hores des de la pressa de dades. Aquests mostrejos s'han de realitzar durant les feines de desamiantatge.</t>
    </r>
    <r>
      <rPr>
        <b/>
        <sz val="8"/>
        <color rgb="FF000000"/>
        <rFont val="Calibri"/>
      </rPr>
      <t xml:space="preserve">
Mostreig ambiental mitjançant analítica óptica.</t>
    </r>
    <r>
      <rPr>
        <sz val="8"/>
        <color rgb="FF000000"/>
        <rFont val="Calibri"/>
      </rPr>
      <t xml:space="preserve">
Els confinaments dinàmics: disposen de una descontaminació exclusivament “interior”, segon RD 396/06.
L’empresa efectuarà en el pla de Treball una estrategia de mostreig durant els treballs per garantizar els límits d’exposició així com la inexistència de riscos a tercers durant els mateixos. En base al RD 396/06 i la Guia Tècnica d’aplicació, així com normativa de referencia.
Incloent tots els mitjans auxiliars i materials necessaris per a la realització de la tasca. Despeses de transport de la mostra també incloses en el preu.</t>
    </r>
  </si>
  <si>
    <r>
      <t>Realització de mostrejos i mesures ambientals segons Pla Específic per comprovar que la zona de treballs queda degudament descontaminada i sense presència de fibres a l'ambient.
Mostreig ambiental i posterior anàlisis a laboratori, amb aportació de resultats en un màxim de 12 hores des de la pressa de dades. Aquests mostrejos s'han de realitzar durant les feines de desamiantatge.</t>
    </r>
    <r>
      <rPr>
        <b/>
        <sz val="8"/>
        <color rgb="FF000000"/>
        <rFont val="Calibri"/>
      </rPr>
      <t xml:space="preserve">
Mostreig ambiental mitjançant analítica electrónica.</t>
    </r>
    <r>
      <rPr>
        <sz val="8"/>
        <color rgb="FF000000"/>
        <rFont val="Calibri"/>
      </rPr>
      <t xml:space="preserve">
Els confinaments dinàmics: disposen de una descontaminació exclusivament “interior”, segon RD 396/06.
L’empresa efectuarà en el pla de Treball una estrategia de mostreig durant els treballs per garantizar els límits d’exposició així com la inexistència de riscos a tercers durant els mateixos. En base al RD 396/06 i la Guia Tècnica d’aplicació, així com normativa de referencia.
Incloent tots els mitjans auxiliars i materials necessaris per a la realització de la tasca. Despres de transport de la mostra també incloses en el preu.</t>
    </r>
  </si>
  <si>
    <t xml:space="preserve">Gestió documental. Entrega dels informes requerits per FMB; de retirada i descontaminació, segons procediment P.884 de FMB. </t>
  </si>
  <si>
    <t xml:space="preserve"> VARIS</t>
  </si>
  <si>
    <t>Deposició controlada a dipòsit autoritzat inclòs el cànon sobre la deposició controlada dels residus de la construcció, segons la LLEI 8/2008, de residus de fibrociment perillosos amb una densitat 0.9t/m3, procedents de construcció o demolició, amb codi 170605 segons la Llista Europea de Residus (Orden MAM/304/2002)</t>
  </si>
  <si>
    <t>pa</t>
  </si>
  <si>
    <t>Partida alçada a justificar de transport d'elements de fibrociment amb amiant procedents d'una demolició, a abocador autoritzat, instal·lació de tractament de residus de construcció i demolició externa a l'obra o centre de valorització o eliminació de residus, considerant anada, descàrrega i tornada. Incloent el plastificat, etiquetatge, paletitzat i la càrrega d'aquests. Gestió de residus duta a terme d'acord amb les especificacions del Reial Decret 105/2008, d'1 de febrer, per la qual es regula la Producció i Gestió dels Residus de la Construcció i Demolició, i de l'estudi de Gestió de Residus de la Construcció i Demolició, contingut en annex al Projecte; fins i tot aportació dels certificats i altra documentació acreditativa expedida pel gestor de residus i/o de la instal·lació de tractament de residus. No podran certificar-se aquestes partides sense l'aportació dels certificats. El lliurament del posseïdor de residus al gestor haurà de constar en document fefaent, en el qual figuri almenys la identificació del posseïdor i del productor, de l'obra de procedència i el número de llicència d'obra. També haurà d'aparèixer la quantitat en tones, metres cúbics i el tipus de residu lliurat (7.500 €).</t>
  </si>
  <si>
    <t>PA</t>
  </si>
  <si>
    <t>Partida alçada a justificar per a la Seguretat i Salut durant l'execució de l'obra (1.500 €).</t>
  </si>
  <si>
    <t>PARTIDA ALÇADA NO MODIFICABLE A JUSTIFICAR PER A CONTINGÈNCIA D'OBRES NO AVALUABLES EN EL PRESENT PROJECTE,  A CAUSA DE POSSIBLES DEFECTES O VICIS OCULTS EN LES INSTAL·LACIONS NO DETECTABLES DURANT LA REDACCIÓ DEL PROJECTE (15.000 €).</t>
  </si>
  <si>
    <t xml:space="preserve">IMPORT TOTAL DEL PRESSUPOST : </t>
  </si>
  <si>
    <t>AMIDAMENTS OBRA CIVIL</t>
  </si>
  <si>
    <t>01</t>
  </si>
  <si>
    <t>Pressupost obra civil remodelació enllaç Catalunya L1-L3</t>
  </si>
  <si>
    <t>Transport per vies</t>
  </si>
  <si>
    <t>mes</t>
  </si>
  <si>
    <t>Servei de transport per vies entre Catalunya L1-L3 fins a Can Boixeres per a retirada de residus generats durant la remodelació de l'enllaç i per entrada de material d'obra.
En aquesta partida comptabilitzar el següent:
- Trasllat d'anada de composició formada per tracció DT-40+plataformes (inclou maquinista habilitat per a TMB i operari de suport) de Can Boixeres fins a Catalunya 
- Càrrega dels residus de fibrociment generats al passadís d'enllaç de Catalunya L1-L3
- Trasllat de tornada (amb el material carregat) de composició formada per tracció DT-40+plataformes (inclou maquinista habilitat per a TMB i operari de suport) de Catalunya fins a Can Boixeres
- Adaptació de la composició i revisió per a la circulació (mecànics per preparar les plataformes)
- Formació específica referent a l'amiant, EPI's específics, etc per als operaris assignats a realitzar el trasllat
En aquesta partida es comptabilitza una (1) unitat de trasllat d'anada i tornada.
Incloent tots els mitjans necessaris per a la realització de la tasca, així com els mitjans personas i materials.
Servei de transport per realitzar l'entrada de material necessari per a les tasques descrites en aquest plec i per a retirar la runa i residus generats.</t>
  </si>
  <si>
    <t>Homologació</t>
  </si>
  <si>
    <t>02</t>
  </si>
  <si>
    <t>Revestiments verticals</t>
  </si>
  <si>
    <t>Neteja de revestiment vertical, de rajola ceràmica, en mal estat de conservació, mitjançant raspallat manual amb aigua i raspall tou d'arrels i/o mitjançant aigua a pressió; considerant un grau de complexitat mitjà.
Incloent tots els mitjans necessaris per a la realització de les tasques.
Incloent part proporcional de la bastida i/o mitjans axuliars necessaris per a realitzar les tasques en alçada. 
Totalment acabat, incloent part proporcional d'ajuts per ram de paleta.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 L'adjudicatari es considerarà el productor  del residu i encarregat de la seva gestió.</t>
  </si>
  <si>
    <t>Reparació puntual de revestiment vertical, com a preparació de superfície per permetre la instal·lació del revestiment autoportant amb panells HPL RAL9010 8mm. Mitjançant enderroc de revestiment de rajola ceràmica existent, posterior aplicació d'una primera capa de morter de reparació i anivellament superficial, amb una resistència a compressió a 28 dies major o igual a 25 N/mm² i un mòdul d'elasticitat de 15000 N/mm², classe R3 segons UNE-EN 1504-3, Euroclasse A1 de reacció al foc, segons UNE-EN 13501-1, col·locació de malla de fibra de vidre, antiàlcalis i aplicació d'una segona capa del mateix morter, fins a aconseguir un gruix mig total de 5 mm, amb un rendiment de 10 kg/m², per a procedir posteriorment al seu acabat final (no inclòs en aquest preu).
Incloent tots els mitjans necessaris per a la realització de les tasques.
Incloent part proporcional de la bastida i/o mitjans axuliars necessaris per a realitzar les tasques en alçada.
Totalment acabat, incloent part proporcional d'ajuts per ram de paleta.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L'adjudicatari es considerarà el productor  del residu i encarregat de la seva gestió.</t>
  </si>
  <si>
    <t>Subministrament i instal·lació de parament vertical / trasdossat autoportant amb pannells HPL RAL9010 8mm o equivalent, amb xapa ceramicsteel i tauler de fibrociment hidròfug de 12mm de gruix, antivandàlic i antigraffiti, format per modulatge màxim amb 1200mm, pannells conformats en taller i montats en obra, fixades a subestructura metàl.lica de fixació i anivellament, en perfils tubulars o conformats d'acer S235JRC galvanitzats, fixats a estructura de formigó mitjançant platabandes i tacs mecànics/químics, reacció al foc incombustible A1, antigraffitti i fàcil de netejar, inclou mecanitzacions i elements per a encaixar les instal.lacions encastades, connexió a xarxa de terres, especejament segons planols de disseny.
Incloent remat superior d'acer inoxidable juntament amb sostre existent.
Incloent sòcol inferior de 10cm d'alçada d'acer inoxidable de remat entre parament vertical d'acer vitrificat i paviment.
Incloent tots els mitjans necessaris per a la realització de les tasques.
Incloent part proporcional de la bastida i/o mitjans axuliars necessaris per a realitzar les tasques en alçada.
Totalment acabat, incloent part proporcional d'ajuts per ram de paleta.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 L'adjudicatari es considerarà el productor  del residu i encarregat de la seva gestió.</t>
  </si>
  <si>
    <t>Sanejament, reparació, polit i abrillantat de superfícies d'acer inoxidable, amb mitjans manuals i/o mecànics. Incloent herratges i part proporcional de materials per a realitzar la tasca.
Marcat en plànols. 
Incloent tots els mitjans necessaris per a la realització de les tasques.
Incloent part proporcional de la bastida i/o mitjans axuliars necessaris per a realitzar les tasques en alçada.
Totalment acabat, incloent part proporcional d'ajuts per ram de paleta.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L'adjudicatari es considerarà el productor  del residu i encarregat de la seva gestió.</t>
  </si>
  <si>
    <t>Subminsitrament i instal·lació de Reixeta de ventilació de làmines fixes d'acer galvanitzat, amb plegadura senzilla en les vores. Fins i tot suports del mateix material, platines per a fixació mitjançant caragolat en element de formigó amb tacs d'expansió i caragols d'acer, segellat perimetral de juntes per mitjà d'un cordó de silicona neutra, accessoris i rematades</t>
  </si>
  <si>
    <t>Subminsitrament i instal·lació de registre per a pas d'instal·lacions, sobre parament HPL RAL9010 8mm. Es proposa que cada 10 metres, un dels panells de 1200mm instal·lats sigui registrable mitjançant porta accessible per a manipular les instal·lacions que passaran per darrere del trasdossat instal·lat. Ubicació segons plànols. 
Incloent tots els mitjans necessaris per a la realització de les tasques.
Incloent part proporcional de la bastida i/o mitjans axuliars necessaris per a realitzar les tasques en alçada.
Totalment acabat, incloent part proporcional d'ajuts per ram de paleta.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L'adjudicatari es considerarà el productor  del residu i encarregat de la seva gestió.</t>
  </si>
  <si>
    <t>Subministrament i col·locació de porta interior abatible d'una fulla de 38mm de gruix, d'alumini lacat blanc RAL a definir per FMB, de 72 a 92 cm de fulla i de fins a 205 cm d'alçària lliure formada per dues xapes d'alumini de 0'5mm de gruix, plegades, assemblades i muntades, amb cambra intermèdia farcida de poliuretà, sobre marc d'acer d'1mm de gruix, amb premarc. Fins i tot cargols auto-enroscats per a la fixació del premarc al parament i cargols auto-enroscats per a la fixació del marc al premarc. Amb tancament amb pany de clau "unificada" i/o amb maneta i/o amb pestell d'apertura de seguretat per l'exterior. Sentit d'obertura a definir per FMB. Totalment acabat i instal·lat, incloent tots els mitjans necessaris per a la realització de la tasca, així com ajudes de paleteria. Incloent marc i premarc, així com els herratges necessaris per a la realització de la tasca. Totalment acabada. Incloent enderroc existent. 
Aquesta unitat de porta ha de quedar integrada sobre el parament HPL RAL9010 8mm construit al passadís d'enllaç.  
Ubicació segons plànols. 
Incloent tots els mitjans necessaris per a la realització de les tasques.
Incloent part proporcional de la bastida i/o mitjans axuliars necessaris per a realitzar les tasques en alçada.
Totalment acabat, incloent part proporcional d'ajuts per ram de paleta.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L'adjudicatari es considerarà el productor  del residu i encarregat de la seva gestió.</t>
  </si>
  <si>
    <t>03</t>
  </si>
  <si>
    <t>Revestiments horitzontals</t>
  </si>
  <si>
    <t>ml</t>
  </si>
  <si>
    <t>Enderroc de graó d'obra, amb compressor i càrrega de runa sobre plataforma a vies i posterior sortida a camió o contenidor. Sense afectació al suport estructural del graonat. Incloent tots els mitjans necessaris per a la realització de les tasques. Totalment acabat, incloent part proporcional d'ajuts per ram de paleta. Incloent retirada de runa i transport a abocador autoritzat en contenidor o saca.Incloent tots els mitjans personals i materials necessaris per a la realització de les tasques. Totalment acabat, incloent part proporcional d'ajuts per ram de paleta.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L'adjudicatari es considerarà el productor  del residu i encarregat de la seva gestió.</t>
  </si>
  <si>
    <t>Enderroc (arrencada) de paviment de terratzo, amb mitjans manuals i/o mecànics i càrrega sobre plataforma a vies i posterior sortida a camió o contenidor.. Incloent tots els mitjans necessaris per a la realització de les tasques. Totalment acabat, incloent part proporcional d'ajuts per ram de paleta. Incloent retirada de runa i transport a abocador autoritzat en contenidor o saca.Incloent tots els mitjans personals i materials necessaris per a la realització de les tasques. Totalment acabat, incloent part proporcional d'ajuts per ram de paleta.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L'adjudicatari es considerarà el productor  del residu i encarregat de la seva gestió.</t>
  </si>
  <si>
    <t>Subministrament i col·locació de graó de terratzo, color negre amb una franja de carborúndum de 3cm a 3cm de la vora, de les mateixes característiques dimensionals requerides en replanteig, col·locat a truc de maceta amb morter ciment 1:8, inclòs p.p. de formació de graonat i canals laterals de 10 cm de terratzo de color negre per formar la recollida d'aigües i repassos de arrebossats i pintura de sòcols afectats (alçada aprox. 20cm). L'esglaó ha de venir preparat de fabrica amb una franja longitudinal de 5cm d'amplada, situada a 3cm del cantell del graó. Aquesta franja ha d'anar rebaixada 3mm i ha de portar instal·lada una tira de carborundum de color RAL7035 enrassada al graó. Inclou part proporcional de la formació de l'escala i del graó. S'inclou part proporcional de la reparació de les parets colindants afectades per el canvi de graons d'escala. Aquesta reparació s'ha de realitzar amb un material similar a l'existent. S'inclou part proporcional de la possible modificació de la subjecció de la barana existent en cas de que sigui necessari. L'acabat superficial ha de ser polit, havent de complir la classificació C2 envers el lliscament. Aquesta reparació s'ha de realitzar amb un material similar a l'existent. Imprescindible fer replanteig abans de executar la partida. El paviment ha de complir el DB SUA del CTE amb una classificació de tipus C2 envers el lliscament. S'haurà de proporcionar d'un informe realitzat de l'assaig del pèndol segons UNE 41901:2017 on es certifiqui que el paviment instal·lat compleix amb la classificació requerida tipus C2. Incloent part proporcional de la protecció hidròfuga i oleòfuga de paviment de pedra natural, imprimació producte ecològic de dos components de naturalesa inorgànica, tipus LC-EVERHARD 100S o similar, aplicada segons indicacions del fabricant. Incloent tots els mitjans necessaris per a la realització de les tasques. Totalment acabat, incloent part proporcional d'ajuts per ram de paleta. Incloent part proporcional de la neteja final d'obra.</t>
  </si>
  <si>
    <t>Subministrament i col·locació de paviment de terratzo, de 40x40cm, color negre, de les mateixes característiques dimensionals requerides en replanteig, col·locat a truc de maceta amb morter ciment 1:8,. Sobre capa de sorra de 2cm de gruix, per a ús interior intens. Inclou part proporcional de la formació de la base. S'inclou part proporcional de la possible modificació de la subjecció de la barana existent en cas de que sigui necessari. L'acabat superficial ha de ser polit, havent de complir la classificació C2 envers el lliscament. Imprescindible fer replanteig abans de executar la partida. El paviment ha de complir el DB SUA del CTE amb una classificació de tipus C2 envers el lliscament. S'haurà de proporcionar d'un informe realitzat de l'assaig del pèndol segons UNE 41901:2017 on es certifiqui que el paviment instal·lat compleix amb la classificació requerida tipus C2. Incloent part proporcional de la protecció hidròfuga i oleòfuga de paviment de pedra natural, imprimació producte ecològic de dos components de naturalesa inorgànica, tipus LC-EVERHARD 100S o similar, aplicada segons indicacions del fabricant. Incloent tots els mitjans necessaris per a la realització de les tasques. Totalment acabat, incloent part proporcional d'ajuts per ram de paleta. Incloent part proporcional de la neteja final d'obra.</t>
  </si>
  <si>
    <t>Subministrament i instal·lació de peça de terratzo color blanc de 40x40cm amb 6 pastilles de franges horitzontals (paviment podo-tàctil) per a formació l'embarcament a escala interior, inclòs part proporcional de tall de paviments amb disc de diamant, rejuntat, rebaixat i polit, retirada de runa a abocador. Imprescindible fer replanteig abans de executar la partida. El paviment ha de complir el DB SUA del CTE amb una classificació de tipus C2 envers el lliscament. S'haurà de proporcionar d'un informe realitzat de l'assaig del pèndol segons UNE 41901:2017 on es certifiqui que el paviment instal·lat compleix amb la classificació requerida tipus C2. Incloent tots els mitjans necessaris per a la realització de les tasques. Totalment acabat, incloent part proporcional d'ajuts per ram de paleta. Incloent part proporcional de la neteja final d'obra.</t>
  </si>
  <si>
    <t>Subministrament i instal·lació (incloent la retirada de l'existent) d'arqueta i tapa de registre d'instal·lacions situada al paviment de l'enllaç de Catalunya L1-L3. 
Marc d'acer galvanitzat i tapa de composite per a arqueta d'instal·lacions de servei amb una tapa de 400x400 mm classe B125 segons norma UNE-EN 124 i marc per a arqueta. L'arqueta ha de quedar enrasada en el paviment nou de terratzo.
Incloent tots els mitjans necessaris per a la realització de les tasques. Totalment acabat, incloent part proporcional d'ajuts per ram de paleta. Incloent part proporcional de la neteja final d'obra.</t>
  </si>
  <si>
    <t>Arrencada de làmina impermeabilitzant, amb mitjans manuals i càrrega manual de runa sobre camió o contenidor, deixant superfície completament neta.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L'adjudicatari es considerarà el productor  del residu i encarregat de la seva gestió.</t>
  </si>
  <si>
    <t>Enderroc de cel ras en xapa conformada nervada lacada sobre perfil de suport, inclou arrencada de subestructura de perfils metàl·lics i perfils auxiliars de remat, fins deixar superfície neta, amb mitjans manuals o mecànics.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L'adjudicatari es considerarà el productor  del residu i encarregat de la seva gestió.</t>
  </si>
  <si>
    <t>Partida alçada a justificar (de 35.000€) de reparació de filtracions en el sostre del passadís d'enllaç. Incloent el subministrament i instal·lació de làmina impermeable i/o injecció de filtracions mitjançan resines, així com la reparació d'aquesta si es troba en mal estat. La làmina impermeable existent es troba entre el fals sostre de xapa grecada i el forjat superior del passadís d'enllaç.
Totalment acabat, incloent part proporcional d'ajuts per ram de paleta.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L'adjudicatari es considerarà el productor  del residu i encarregat de la seva gestió.</t>
  </si>
  <si>
    <t>Pintat amb 3 mans de pintura anti humitat (antitaques) més 1 d'emprimació, color a determinar, en paraments horitzontals. Aplicació amb mitjans mecànics, fins i tot part proporcional de recobriment, protecció i elements auxiliars.</t>
  </si>
  <si>
    <t xml:space="preserve"> Subministrament i col·locació de làmina impermeabilitzant en volta de dependències, tipus TROCELLEN 4mm, classificació de resistència davant del foc tipus BS1D0, cara vista, col·locada segons indicacions del fabricant, amb ancoratge tipus HILTI sobre formigó en massa o ciclopi, 6uds/m2, de 10cm de llargària i juntes termosoldades. Inclòu ajuts i material auxiliar. Amb certificat de subministrament i col·locació. Totalment acabat i instal·lat, incloent tots els mitjans necessaris per a la realització de la tasca.</t>
  </si>
  <si>
    <t xml:space="preserve">Subministrament i col·locació de porta interior abatible d'una fulla de 38 mm de gruix, d'alumini lacat RAL7015, de 62 a 102 cm de fulla i de 205 cm d'alçària lliure formada per dues xapes d'alumini de 0'5mm de gruix amb reixetes de 50x25cm de ventilació encunyades en la part superior i inferior, plegades, assemblades i muntades, amb cambra intermèdia farcida de poliuretà, sobre marc d'acer d'1mm de gruix, amb premarc. Fins i tot cargols auto-enroscats per a la fixació del premarc al parament i cargols auto-enroscats per a la fixació del marc al premarc. Amb tancament amb pany de clau ´´unificada´´ i/o amb maneta i/o amb pestell d'apertura de seguretat per l'exterior.
Sentit d'obertura a definir per FMB.
Totalment acabat i instal·lat, incloent tots els mitjans necessaris per a la realització de la tasca, així com ajudes de paleteria. Incloent marc i premarc, així com els herratges necessaris per a la realització de la tasca. Totalment acabada.
Incloent enderroc porta de fusta existent. Retirada de la porta de fusta existents,incloent retirada del marc, premarc i tapetes. Incloent tots els mitjans necessaris per a la realització de les tasques. 
Totalment acabat,incloent part proporcional d’ajuts per ram de paleta.
Incloent treballs d'obra necessaris per adaptar el forat d'obra a les mides necessàries de la porta. Totalment acabat i instal·lat. Les portes es poden trobar a parets amb ceràmica i/o amb acabat de pintura. Considerar part proporcional dels remats de la porta amb la paret. </t>
  </si>
  <si>
    <t>Col·lector enterrat de xarxa horitzontal de sanejament, sense arquetes, mitjançant sistema integral enregistrable, amb un pendent mínim del 2%, per a l'evacuació d'aigües residuals i/o pluvials, format per tub de PVC llis, sèrie SN-4, rigidesa anul·lar nominal 4 kN/m², de 110 mm de diàmetre exterior, amb junta elàstica, col·locat sobre llit de sorra de 10 cm de gruix, degudament compactada i anivellada amb pisón vibrant de guiat manual, farcit lateral compactant fins als ronyons i posterior farcit amb la mateixa sorra fins a 30 cm per sobre de la generatriu superior de la canonada. Fins i tot accessoris, registres, unions, peces especials i lubrificant per a muntatge. El preu no inclou l'excavació ni el farciment principal.</t>
  </si>
  <si>
    <t>BARANES</t>
  </si>
  <si>
    <t>Subministrament i col·locació de barana d’acer inoxidable de doble tub Ø 42 mm i 1,5 mm de gruix fixada a la paret mitjançant 2 rodons d’acer inoxidable Ø 14 mm, realitzada amb acer inoxidable AISI-304 polit i abrillantat, a dues alçades separades entre si 20 cm (el passamà de dalt 95 cm en replans i 75 cm respecte punta de graó). Embellidors circulars plans de Ø 55 i 2 mm de gruix, també realitzats en acer inox polit i abrillantat. Inclús eliminació de la barana existent. Totalment instal·lada.
S’ha de tenir en compte que la barana és de doble tub i cada amidament d’1 ml són 2 ml de tub d’inox, a més que els passamans es prolongaran 30 cm horitzontalment a l’inici i final (amidament ja inclòs).
La barana d'acer ha de complir amb la normativa "NTE FDB Barandillas", complint l'assaig de compressió vertical de 150 kg/ml.
Incloent tots els mitjans necessaris per a la realització de les tasques.
Incloent part proporcional de la bastida i/o mitjans axuliars necessaris per a realitzar les tasques en alçada.
Totalment acabat, incloent part proporcional d'ajuts per ram de paleta.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L'adjudicatari es considerarà el productor  del residu i encarregat de la seva gestió.</t>
  </si>
  <si>
    <t>Col·locació de barana d’acer inoxidable de doble tub Ø 42 mm i 1,5 mm de gruix fixada a la paret mitjançant 2 rodons d’acer inoxidable Ø 14 mm, realitzada amb acer inoxidable AISI-304 polit i abrillantat, a dues alçades separades entre si 20 cm (el passamà de dalt 95 cm en replans i 75 cm respecte punta de graó). Embellidors circulars plans de Ø 55 i 2 mm de gruix, també realitzats en acer inox polit i abrillantat. Inclús eliminació de la barana existent. Totalment instal·lada.
S’ha de tenir en compte que la barana és de doble tub i cada amidament d’1 ml són 2 ml de tub d’inox, a més que els passamans es prolongaran 30 cm horitzontalment a l’inici i final (amidament ja inclòs).
La barana d'acer ha de complir amb la normativa "NTE FDB Barandillas", complint l'assaig de compressió vertical de 150 kg/ml.
Incloent tots els mitjans necessaris per a la realització de les tasques.
Incloent part proporcional de la bastida i/o mitjans axuliars necessaris per a realitzar les tasques en alçada.
Totalment acabat, incloent part proporcional d'ajuts per ram de paleta.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L'adjudicatari es considerarà el productor  del residu i encarregat de la seva gestió.</t>
  </si>
  <si>
    <t>04</t>
  </si>
  <si>
    <t>VARIS</t>
  </si>
  <si>
    <t>u</t>
  </si>
  <si>
    <t>Control Qualitat de tota la obra, en concret els següents assajos:
- Assaig lliscament graons terratzo: S'haurà de proporcionar d'un informe realitzat de l'assaig del pèndol segons UNE 41901:2017 on es certifiqui que el paviment instal·lat compleix amb la classificació requerida tipus C2. Ralitzar 5 assajos entregant un (1) únic informe amb fotografies i resultats.
- Assaig lliscament paviment terratzo: S'haurà de proporcionar d'un informe realitzat de l'assaig del pèndol segons UNE 41901:2017 on es certifiqui que el paviment instal·lat compleix amb la classificació requerida tipus C2. Realitzar 10 assajos entregant un (1) únic informe amb fotografies i resultats.
- Assaig resistència baranes: S'haurà de proporcionar d'un informe realitzat de l'assaig "NTE FDB Barandillas" i la "NTP 404 Escaleras fijas"  Realitzar un (1) assaig per cada tram de barana instal·lat en l'obra, entregant un (1) únic informe amb fotografies i resultats.</t>
  </si>
  <si>
    <t>Neteja de final d'obra en passadís enllaç L1-L3 Catalunya, amb una superfície construïda mitjana de 900 m², incloent-hi els treballs d'eliminació de la brutícia i la pols acumulada en paraments i fusteries, eliminació de taques i restes de guix i morter adherits en sòls i altres elements, recollida i retirada de plàstics i cartons, tot això juntament amb les altres restes de fi d'obra dipositats en el contenidor de residus per al seu transport a abocador autoritzat.
Incloent tots els mitjans necessaris per a la realització de les tasques.
Incloent part proporcional de la bastida i/o mitjans axuliars necessaris per a realitzar les tasques en alçada.
Totalment acabat, incloent part proporcional d'ajuts per ram de paleta.
Els residus generats hauran de ser retirats mitjançant mitjans manual. Incloent la càrrega material extret a Catalunya L1-L3 sobre la plataforma de transport per vies que es situarà a les andanes de L1 i L3.
Incloent la descàrrega del material extret a Catalunya L1-L3 i transportat al pati de vies de la cotxera de Can Boixeres a abocador autoritzat. . L'adjudicatari es considerarà el productor  del residu i encarregat de la seva gestió.</t>
  </si>
  <si>
    <t>Partida alçada a justificar per execució d'obres imprevistes (29.000€)</t>
  </si>
  <si>
    <t>Partida alçada a justificar per la seguretat i salut a l'obra (10.000€)</t>
  </si>
  <si>
    <t>AMIDAMENTS INSTAL·LACIONS</t>
  </si>
  <si>
    <t>Pressupost Instal.lacions Catalunya L1-L3</t>
  </si>
  <si>
    <t>ENLLUMENAT I FORÇA</t>
  </si>
  <si>
    <t>01.01</t>
  </si>
  <si>
    <t>P1C0101</t>
  </si>
  <si>
    <t>M</t>
  </si>
  <si>
    <t>SUBMINISTRAMENT I INSTAL·LACIÓ DE TUB ANELLAT FLEXIBLE DE POLIAMIDA PA6 DE 23MM DE DIÀMETRE,  AMB GRAU D'INFLAMABILITAT V0, AUTO-EXTINGIBLE, LLIURE D'HALÒGENS, FÒSFOR I CADMI, TEMPERATURA DE TREBALL -40ºC FINS A 105ºC AMB UN MÀXIM PUNTUAL DE 150º, IK 08, TIPUS INTERFLEX NYLOFIX MODEL IRT. INSTAL·LAT EN PARET, PANELLS PREFABRICATS VERTICALS O SOSTRE, INCLOENT FIXACIÓ AMB GRAPES DE TIRAFONS TIPUS APOLO O TACS I BRIDES  UNEX, CADA 60CM I ACCESSORIS DE MUNTATGE COM UNIONS, ADAPTADORS, RECORDS, ETC. PER TAL DE DEIXAR-LO TERMINAT AMB UN GRAU DE PROTECCIÓ MÍNIM IP42.</t>
  </si>
  <si>
    <t>P1C0041</t>
  </si>
  <si>
    <t>U</t>
  </si>
  <si>
    <t>SUBMINISTRAMENT I INSTAL·LACIÓ DE CAIXA METÀL·LICA DE DERIVACIÓ ESTANCA (100X150)MM, IP55, TANCAMENT PER MITJÀ DE CARGOLS ROSCATS,  EQUIPADA AMB BORNS DE TIPUS WAGO, PER A TRES RECEPTORS FIXATS EN CARRIL DIN A LA CAIXA. INCLOENT PREMSAESTOPES, ACCESSORIS I ELEMENTS DE FIXACIÓ.</t>
  </si>
  <si>
    <t>P1C0005</t>
  </si>
  <si>
    <t xml:space="preserve">SUBMINISTRAMENT I INSTAL·LACIÓ DE TUB FLEXIBLE D'ACER GALVANITZAT, DE DIÀMETRE NOMINAL REFERÈNCIA 40. INCLOU ABRAÇADORES CADA 0,5M DE TUB.
FEINES REALITZADES, EN HORARI NOCTURN, DIURN I/O REDUÏT, INCLOENT,  TOTS EL MEDIS AUXILIARS NECESSARIS I LA NETEJA DE LA ZONA DE FEINA </t>
  </si>
  <si>
    <t>P1C0003</t>
  </si>
  <si>
    <t xml:space="preserve">SUBMINISTRAMENT I INSTAL·LACIÓ DE TUB D'ACER GALVANITZAT ENDOLLABLE MÈTRIC 32MM (S'ADMET LA UTILITZACIÓ DE TUB DE POLIAMIDA REFORÇAT ADAPTAT M1, PER A TRAMS CURTS DE DIFÍCIL ACCÉS O EXECUCIÓ). INCLOENT FIXACIÓ AMB GRAPES DE TIRAFONS TIPUS APOLO CADA 60CM I ACCESSORIS DE MUNTATGE COM UNIONS ADAPTADORS, RACORDS, ETC. PER TAL DE DEIXAR-LO ACABAT AMB UN GRAU DE PROTECCIÓ MÍNIMA IP-42.   </t>
  </si>
  <si>
    <t>P1C0002</t>
  </si>
  <si>
    <t xml:space="preserve">SUBMINISTRAMENT I INSTAL·LACIÓ DE TUB D'ACER GALVANITZAT ENDOLLABLE MÈTRIC 20MM (S'ADMET LA UTILITZACIÓ DE TUB DE POLIAMIDA REFORÇAT ADAPTAT M1, PER A TRAMS CURTS DE DIFÍCIL ACCÉS O EXECUCIÓ). INCLOENT FIXACIÓ AMB GRAPES DE TIRAFONS TIPUS APOLO CADA 60CM I ACCESSORIS DE MUNTATGE COM UNIONS ADAPTADORS, RACORDS, ETC. PER TAL DE DEIXAR-LO ACABAT AMB UN GRAU DE PROTECCIÓ MÍNIMA IP-42.  
FEINES REALITZADES, EN HORARI NOCTURN, DIURN I/O REDUÏT, INCLOENT,  TOTS EL MEDIS AUXILIARS NECESSARIS I LA NETEJA DE LA ZONA DE FEINA </t>
  </si>
  <si>
    <t>P1L0001</t>
  </si>
  <si>
    <t>SUBMINISTRAMENT I INSTAL·LACIÓ PER A LES INSTAL·LACIONS  INTERIORS  I LÍNIES D'ALIMENTACIÓ DE CABLE MULTICONDUCTOR CU, TIPUS RZ1-K (AS), 0,6/1KV, 2x2'5MM2+TT DE SECCIÓ. LA LÍNIA S'ESTENDRÀ PER QUALSEVOL CANALITZACIÓ, NOVA O EXISTENT, I A UNA ALÇADA IGUAL O SUPERIOR A 3,5 METRES. S'INCLOU LA CONNEXIÓ A BARRES EN HORARI NOCTURN I REDUÏT I EL PETIT MATERIAL PER TAL DE DEIXAR-LO EN FUNCIONAMENT, IDENTIFICAT I CONNECTAT AMB LA CÀRREGA.</t>
  </si>
  <si>
    <t>P1L0013</t>
  </si>
  <si>
    <t>SUBMINISTRAMENT I INSTAL·LACIÓ PER A LES INSTAL·LACIONS  INTERIORS  I LÍNIES D'ALIMENTACIÓ DE CABLE MULTICONDUCTOR CU,  TIPUS RZ1-K (AS), 0,6/1KV, 3x6MM2+TT DE SECCIÓ. LA LÍNIA S'ESTENDRÀ PER QUALSEVOL CANALITZACIÓ, NOVA O EXISTENT, I A UNA ALÇADA IGUAL O SUPERIOR A 3,5 METRES. S'INCLOU LA CONNEXIÓ A BARRES EN HORARI NOCTURN I REDUÏT I EL PETIT MATERIAL PER TAL DE DEIXAR-LO EN FUNCIONAMENT, IDENTIFICAT I CONNECTAT AMB LA CÀRREGA.</t>
  </si>
  <si>
    <t>P1E0011</t>
  </si>
  <si>
    <t>SUBMINISTRAMENT I INSTAL·LACIÓ D'EQUIP D'ENLLUMENAT D'EMERGENCIA NO PERMANENT TIPUS LED, 230 LÚMENS I 2H D'AUTONOMIA, MODEL NOVA LD 2N5 + KES NOVA DE DAISALUX. INCLOENT CAIXA PER ENCASTAR, ACCESSORIS I FIXACIONS PER AL SEU CORRECTE ACABAT, DEIXANT-LO CONNECTAT, PROVAT I EN FUNCIONAMENT.</t>
  </si>
  <si>
    <t>P1E0012</t>
  </si>
  <si>
    <t xml:space="preserve">SUBMINISTRAMENT I INSTAL·LACIÓ DE LLUMINÀRIA LED MODEL L3F + DALI DE LA MARCA COMERCIAL NOVOLUX LIGHTING O SIMILAR. DEIXANT-LO CONNECTAT, PROVAT I EN FUNCIONAMENT. S'INCLOU PP CABLEJAT I ELEMENTS AUXILIARS PER DEIXAR INSTAL.LAT EL SISTEMA DALI. </t>
  </si>
  <si>
    <t>P1C0022</t>
  </si>
  <si>
    <t xml:space="preserve">SUBMINISTRAMENT I INSTAL·LACIÓ DE SAFATA METÀL.LICA DE DIMENSIONS 200X100 MM, TIPUS MALLA DE VARILLA ELECTROSOLDADA, REJIBAND O EQUIVALENT, AMB SEPARADOR I CABLE NU DE TERRA. S'INCLOU TOTS ELS ACCESORIS, ELEMENTS DE FIXACIÓ NECESSARIS PER A LA SEVA CORRECTA INSTAL.LACIÓ A PARET. </t>
  </si>
  <si>
    <t>P1L0014</t>
  </si>
  <si>
    <t>SUBMINISTRAMENT I INSTAL·LACIÓ PER A LES INSTAL·LACIONS  INTERIORS  I LÍNIES D'ALIMENTACIÓ DE CABLE MULTICONDUCTOR CU,  TIPUS RZ1-K (AS), 0,6/1KV, 3x4MM2+TT DE SECCIÓ. LA LÍNIA S'ESTENDRÀ PER QUALSEVOL CANALITZACIÓ, NOVA O EXISTENT, I A UNA ALÇADA IGUAL O SUPERIOR A 3,5 METRES. S'INCLOU LA CONNEXIÓ A BARRES EN HORARI NOCTURN I REDUÏT I EL PETIT MATERIAL PER TAL DE DEIXAR-LO EN FUNCIONAMENT, IDENTIFICAT I CONNECTAT AMB LA CÀRREGA.</t>
  </si>
  <si>
    <t>P1L0011</t>
  </si>
  <si>
    <t>SUBMINISTRAMENT I INSTAL·LACIÓ PER A LES INSTAL·LACIONS  INTERIORS  I LÍNIES D'ALIMENTACIÓ DE CABLE MULTICONDUCTOR CU, TIPUS RZ1-K (AS), 0,6/1KV, 2x10MM2+TT DE SECCIÓ. LA LÍNIA S'ESTENDRÀ PER QUALSEVOL CANALITZACIÓ, NOVA O EXISTENT, I A UNA ALÇADA IGUAL O SUPERIOR A 3,5 METRES. S'INCLOU LA CONNEXIÓ A BARRES EN HORARI NOCTURN I REDUÏT I EL PETIT MATERIAL PER TAL DE DEIXAR-LO EN FUNCIONAMENT, IDENTIFICAT I CONNECTAT AMB LA CÀRREGA.</t>
  </si>
  <si>
    <t>P1C0042</t>
  </si>
  <si>
    <t>SUBMINISTRAMENT I INSTAL·LACIÓ DE CAIXA METÀL·LICA DE DERIVACIÓ ESTANCA (250X150)MM, IP55, TANCAMENT PER MITJÀ DE CARGOLS ROSCATS,  PER A ALBERGAR LA FONT D'ALIMENTACIÓ DE LES VITRINES D'INFORMACIÓ. INCLOENT PREMSAESTOPES, ACCESSORIS I ELEMENTS DE FIXACIÓ.</t>
  </si>
  <si>
    <t>P1C0043</t>
  </si>
  <si>
    <t xml:space="preserve">Subministrament i instal·lació de controlador DYNALITE PHILIPS DDBC320-DALI 913703079709, per al control de drivers lluminàries DALI, protocols 1-10 V, DSI, DALI i Broadcast DALI, muntatge sobre carril DIN i connectat. inclou accessoris necessaris per un correcte acabat </t>
  </si>
  <si>
    <t>P1C0044</t>
  </si>
  <si>
    <t>Subministrament i instal·lació de polsadors control lluminositat DYNALITE PHILIPS PDRxE Revolution Euro, inclou mòdul de comunicació i la configuració per a eliminar la possibilitat de que es pugui apagar, i configurar dos polsadors siguin els de pujar i baixar el nivell d'il·luminació quedant limitat el mínim a un nivell mínim d' il·luminació de servei.</t>
  </si>
  <si>
    <t>P1C0045</t>
  </si>
  <si>
    <t xml:space="preserve">Subministrament i instal·lació d'armari metàl·lic amb porta transparent de les dimensions adients per ubicar els controladors. Inclou les fixacions, perfil DIN forats de ventilació inferior superior i accessoris necessaris per a un correcte acabat </t>
  </si>
  <si>
    <t>PG63-8965</t>
  </si>
  <si>
    <t>Endoll estanc amb tapa de superficie, de preu alt, muntada superficialment, estanc amb tapa</t>
  </si>
  <si>
    <t>P1P0006</t>
  </si>
  <si>
    <t>SUBMINISTRAMENT I INSTAL·LACIÓ D'INTERRUPTOR AUTOMÀTIC 2P DE LA MARCA SCHNEIDER MODEL C60N, 10A, CORBA C, ICS 15KA A 230V MÉS BLOC DIFERENCIAL DE 2P/25A, 30MA, CLASSE A.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</si>
  <si>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P1P0008</t>
  </si>
  <si>
    <t>SUBMINISTRAMENT I INSTAL·LACIÓ D'INTERRUPTOR AUTOMÀTIC 3P DE LA MARCA SCHNEIDER MODEL C60N, 16A, CORBA C, ICS 15KA A 230V MÉS BLOC DIFERENCIAL DE 3P/25A, 30MA, CLASSE A SUPERIMMUNITZAT.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</si>
  <si>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P1P0009</t>
  </si>
  <si>
    <t>SUBMINISTRAMENT I INSTAL·LACIÓ D'INTERRUPTOR AUTOMÀTIC 3P DE LA MARCA SCHNEIDER MODEL C60N, 16A, CORBA C, ICS 15KA A 230V MÉS BLOC DIFERENCIAL DE 3P/25A, 30MA, CLASSE A SUPERIMMUNITZAT. + TELERRUPTOR.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</si>
  <si>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PressupostInstal.lacions Catalunya L1-L3</t>
  </si>
  <si>
    <t>FONTANERIA</t>
  </si>
  <si>
    <t>01.03</t>
  </si>
  <si>
    <t>EJ28511G</t>
  </si>
  <si>
    <t>Aixeta monocomandament, muntada superficialment, de llautó cromat preu superior, amb broc giratori de tub. S'inclou tapa d'inox de dimensions aprox de 30x30 cm, amb pany per a encastar al panell i tots els elements auxiliars i soportacions necessàries per a la seva correcta execució.</t>
  </si>
  <si>
    <t>EF5353B7</t>
  </si>
  <si>
    <t>m</t>
  </si>
  <si>
    <t>Tub de coure R220 (recuit) de 14 mm de diàmetre nominal, d'1 mm de gruix, segons normaUNE-EN 1057, soldat per capil·laritat, amb grau de dificultat mitjà i col·locat encastat. S'inclou la vàlvula de tall per a conexió amb canonada existent.</t>
  </si>
  <si>
    <t>EF5353B8</t>
  </si>
  <si>
    <t>Buïdat de la instal.lació existent d'AFS i reompliment de la mateixa després de realitzar el nou ramal del passadís.</t>
  </si>
  <si>
    <t>PCI</t>
  </si>
  <si>
    <t>01.04</t>
  </si>
  <si>
    <t>Y1T0200</t>
  </si>
  <si>
    <t>SUBMINISTRAMENT I INSTAL·LACIÓ DE CABLE MANGUERA FORMAT PER DOS CONDUCTORS TRENATS (VERMELL/NEGRE) DE COURE PULIT FLEXIBLE DE 1,5 MM2 DE SECCIÓ, AMB AÏLLAMENT DE POLIOLEFINA I AMB COBERTA EXTERIOR DE POLIOLEFINA NO PROPAGADORA DE LA LLAMA (UNE-EN 60332-2-1) I NO PROPAGADORA DEL FOC (UNE50266), AMB BAIXA EMISSIÓ DE FUMS (&gt;60%) I LLIURE D’HALÒGENS (&lt;0,5%) DE COLOR VERMELL. INCLOU LA INSTAL·LACIÓ EN TUB D’ACER SEGONS PLEC DE CONDICIONS TÈCNIQUES. INCLOU PETIT MATERIAL DE MUNTATGE.
FEINES REALITZADES, EN HORARI NOCTURN, DIURN I/O REDUÏT, INCLOENT TOTS EL MEDIS AUXILIARS NECESSARIS I LA NETEJA DE LA ZONA DE FEINA</t>
  </si>
  <si>
    <t>Y1T0201</t>
  </si>
  <si>
    <t>SUBMINISTRAMENT I MUNTATGE DE TUB D'ACER GALVANITZAT, ACABAT SENDZIMIR, PER A PAS DE CABLES, DE 25 MM DE DIÀMETRE NOMINAL EXTERIOR, ROSCAT, PER A INSTAL·LACIÓ DE SUPERFÍCIE, AMB PART PROPORCIONAL DE SUPORTS I ACCESSORIS INCLÒS TRANSPORT A OBRA.
EL RECORREGUT DEL TUB + CABLE DES DE LA SAFATA DE PARET FINS AL DETECTOR ANIRÀ SOTA LES PLANXES DEL SOSTRE. S'INCLOU, EL DESMUNTATGE I POSTERIOR MUNTATGE DE LES PLANXES CARGOLADES QUE SIGUIN NECESSARIES.</t>
  </si>
  <si>
    <t>Y1T0204</t>
  </si>
  <si>
    <t>SUBMINISTRAMENT I MUNTATGE DE CAIXA DE DERIVACIÓ QUADRADA DE XAPA D'ACER EMBUTIDA AMB   TRACTAMENT   SUPERFICIAL    DE   PINTURA    EPOXI,   DE 150X150X68 MM, I BORNS TIPUS CLEMA-CEP DE WAGO O EQUIVALENT, INCLOSES PREMSAESTOPES I MATERIAL AUXILIAR DE FIXACIÓ I ANCORATGE.
FEINES REALITZADES, EN HORARI NOCTURN, DIURN I/O REDUÏT, INCLOENT TOTS EL MEDIS AUXILIARS NECESSARIS I LA NETEJA DE LA ZONA DE FEINA</t>
  </si>
  <si>
    <t>Y1T1101</t>
  </si>
  <si>
    <t>P.A</t>
  </si>
  <si>
    <t>PROGRAMACIÓ  I  POSTA  EN  SERVEI  DE  LA  CENTRAL DE PCI  A L'ESTACIÓ O L'EMPLAÇAMENT, I DE TOTS ELS ELEMENTS TANT EXISTENTS TANT A  L'EMPLAÇAMENT COM DE L'ABAST DEL PROJECTE, INCLOENT DIFERENTS FASES D'ACTUACIÓ PER ASSEGURAR EL CORRECTE FUNCIONAMENT I INTEGRACIÓ DELS ELEMENTS CONTEMPLATS A L'ABAST. REALITZAT PER PROVEÏDOR HOMOLOGAT DE FMB, AMB CERTIFICACIÓ OFICIAL CORRESPONENT DE MANS D' UN CONTRACTISTA AUTORITZAT. INCLOU ENTREGA DE PROGRAMACIÓ, CONFECCIÓ DE PLÀNOLS I DOCUMENTACIÓ SEGONS PLEC DE PREINSCRIPCIONS TÈCNIQUES DEL SISTEMA DE PROTECCIÓ CONTRA INCENDIS DE FMB
FEINES REALITZADES, EN HORARI NOCTURN, DIURN I/O REDUÏT, FESTIU O CAP DE SETMANA,  INCLOENT TOTS EL MEDIS AUXILIARS NECESSARIS I LA NETEJA DE LA ZONA DE FEINA</t>
  </si>
  <si>
    <t>Y1T1102</t>
  </si>
  <si>
    <t>SUBMINISTRAMENT I INSTAL·LACIÓ DEL SOFTWARE CORRESPONENT AL LOC CENTRAL DEL SISTEMA D’INCENDIS(VIGIPLUS),INCLOENT LLICENCIES, PROGRAMACIÓ, SINÒPTICS, PARAMETRITZACIÓ I PROVES. INTEGRACIÓ, PROVES I POSADA EN SERVEI DEL TELECOMANDAMENT DE PCI, PER PROVEÏDOR HOMOLOGAT  DEL SISTEMA DE TELECOMANDAMENT DE PCI D'FMB, EN EL CENTRE DE CONTROL DE METRO, INCLOENT DEFINICIÓ DE PUNTS NECESSÀRIS I PANTALLES GRÀFIQUES A L'ESCDA VIGIPLUS, ACTUALITZACIÓ DE PANTALLES AFECTADES PER LES INSTAL·LACIONS DINS DE L'ABAST DE L'EMPLAÇAMENT (MENÚS, PLÀNOLS DE XARXA, ETC.) I SCRIPTS NECESSARIS PEL CORRECTE FUNCIONAMENT SEGONS ELS ESTÀNDARDS DE METRO. TOT COMPATIBLE AMB EL SISTEMA DE PCI DE FMB, INCLOENT LA DOCUMENTACIÓ COMPLERTA DE PROGRÀMES, DIAGRAMENS DE FLUXOS, CODIS FONT I DOCUMENTACIÓ DE PROVES REALITZADES. AQUESTES PROVES S'HAURÀN D'EXECUTAR PER INSTAL·LACIÓ DE FORMA INDIVIDUAL, PER ASSEGURAR LA MÀXIMA DISPONIBILITAT.
FEINES REALITZADES, EN HORARI NOCTURN, DIURN I/O REDUÏT, FESTIU O CAP DE SETMANA, INCLOENT TOTS EL MEDIS AUXILIARS NECESSARIS I LA NETEJA DE LA ZONA DE FEINA</t>
  </si>
  <si>
    <t>Y1TR099</t>
  </si>
  <si>
    <t>SUBMINISTRAMENT, INSTAL·LACIÓ I CONNEXIONAT DE DETECTOR ÒPTIC DE FUMS ANALÒGIC PER A CONNEXIÓ DIRECTA A LLAÇ ANALÒGIC, MARCA ZITON ZP-730. INCLOENT BASE ZP7-SB1, TOTALMENT INSTAL·LAT I PROVAT, AIXÍ COM PETIT MATERIAL DE MUNTATGE.
FEINES REALITZADES, EN HORARI NOCTURN, DIURN I/O REDUÏT, FESTIU O CAP DE SETMANA, INCLOENT TOTS EL MEDIS AUXILIARS NECESSARIS I LA NETEJA DE LA ZONA DE FEINA</t>
  </si>
  <si>
    <t>05</t>
  </si>
  <si>
    <t>01.05</t>
  </si>
  <si>
    <t>Z1T0031</t>
  </si>
  <si>
    <t>P.A.</t>
  </si>
  <si>
    <t>DOCUMENTACIÓ AS BUILT SEGONS FORMAT FMB.</t>
  </si>
  <si>
    <t>Z1T0014</t>
  </si>
  <si>
    <t>PARTIDA ALÇADA NO MODIFICABLE A JUSTIFICAR D'OBRA CIVIL PER LA REALITZACIÓ DE PASSAMURS PER LA INSTAL·LACIÓ, SEGELLAR TOTES LES OBERTURES EXISTENTS, ETC (2.000 €).</t>
  </si>
  <si>
    <t>V3D0003</t>
  </si>
  <si>
    <t>DESMUNTATGE I RETIRADA DE L'ACTUAL INSTAL·LACIÓ DE IL.LUMINACIÓ I FORÇA (CABLES, CAIXES, TUBS, SAFATES, LLUMINARIES, ENDOLLS, APARAMENTA, ETC.). ES PRESENTARÀ AL TÈCNIC DE METRO EL CERTIFICAT DE DESTRUCCIÓ DEL MATERIAL RETIRAT, EXPEDIT PER UN ABOCADOR DE RESIDUS AUTORITZAT.
INCLOU TOTS ELS MITJANS MECÀNICS I D'ELEVACIÓ NECESSÀRIS, RECOLLIDA I TRANSPORT A ABOCADOR.
FEINES REALITZADES, EN HORARI NOCTURN, DIURN I/O REDUÏT, INCLOENT TOTS EL MEDIS AUXILIARS NECESSARIS I LA NETEJA DE LA ZONA DE FEINA</t>
  </si>
  <si>
    <t>V3D0004</t>
  </si>
  <si>
    <t>PARTIDA ALÇADA NO MODIFICABLE A JUSTIFICAR PER LA IDENTIFICACIÓ I RETIRADA A ABOCADOR DE QUALSEVOL INSTAL.LACIÓ QUE ES TROBI FORA DE SERVEI. ES PRESENTARÀ AL TÈCNIC DE METRO EL CERTIFICAT DE DESTRUCCIÓ DEL MATERIAL RETIRAT, EXPEDIT PER UN ABOCADOR DE RESIDUS AUTORITZAT.
INCLOU TOTS ELS MITJANS MECÀNICS I D'ELEVACIÓ NECESSÀRIS, RECOLLIDA I TRANSPORT A ABOCADOR.
FEINES REALITZADES, EN HORARI NOCTURN, DIURN I/O REDUÏT, INCLOENT TOTS EL MEDIS AUXILIARS NECESSARIS I LA NETEJA DE LA ZONA DE FEINA (3.600 €).</t>
  </si>
  <si>
    <t>Z1T0130</t>
  </si>
  <si>
    <t xml:space="preserve">PROJECTE DE LEGALITZACIÓ DE BT I LA SEVA PRESENTACIÓ, PAGAMENT DE TAXES, ETC. INCLOU INSPECCIÓ NO REGLAMENTÀRIA PER ORGANISME ACREDITAT. </t>
  </si>
  <si>
    <t>Z1T0015</t>
  </si>
  <si>
    <t>PARTIDA ALÇADA NO MODIFICABLE A JUSTIFICAR D'OBRA CIVIL PER LA REALITZACIÓ DE PROVES DE QUALITAT (MEDICIÓ LUXES, DISPARO DIFERENCIALS, ETC) (2.000 €).</t>
  </si>
  <si>
    <t>V3D0008</t>
  </si>
  <si>
    <t>PARTIDA ALÇADA A JUSTIFICAR PER A LA RETIRADA I POSTERIOR UBICACIÓ DE TOTES LES INSTAL.LACIONS EN FUNCIONAMENT QUE MOLESTIN AL LLARG DE LES OBRES. 
FEINES REALITZADES, EN HORARI NOCTURN, DIURN I/O REDUÏT, INCLOENT TOTS EL MEDIS AUXILIARS NECESSARIS I LA NETEJA DE LA ZONA DE FEINA (3.600 €).</t>
  </si>
  <si>
    <t>Z1T0020</t>
  </si>
  <si>
    <t>PARTIDA ALÇADA NO MODIFICABLE A JUSTIFICAR PER A CONTINGÈNCIA D'OBRES NO AVALUABLES EN EL PRESENT PROJECTE,  A CAUSA DE POSSIBLES DEFECTES O VICIS OCULTS EN LES INSTAL·LACIONS NO DETECTABLES DURANT LA REDACCIÓ DEL PROJECTE (25.000 €).</t>
  </si>
  <si>
    <t>AMIDAMENTS COMUNICACIONS</t>
  </si>
  <si>
    <t>Pressupost</t>
  </si>
  <si>
    <t>INP</t>
  </si>
  <si>
    <t xml:space="preserve"> </t>
  </si>
  <si>
    <t>Desconnexió, recuperació i gestió del residu d' un cartell INP. Inclou la recuperació del cablejat i de la caixa de connexió.</t>
  </si>
  <si>
    <t>CCTV</t>
  </si>
  <si>
    <t>Desconnexió, recuperació i emmagatzematge d'una càmera de sistema CCTV y de la carcasa antivandàlica. Inclou la recuperació del cablejat i de la caixa de connexió.</t>
  </si>
  <si>
    <t xml:space="preserve">Instal·lació de càmera de sistema de CCTV.  inclou material auxiliar, canaletes, cablejat i tirantet de xarxa (costat equip), connexió, etc., tot lliure d'halògens. totalment instal·lat, provat i funcionant, segons plec de prescripcions. </t>
  </si>
  <si>
    <t>Subministrament  instal·lació , connexionat i posta en servei de caixa de dades simple per càmeres alimentades directament del poe mod.dbn-15/10-ref. himel o similar, amb grau de protecció ip55,  amb ´´roseta´´ rj 45 de dades aèria model eline keystone cat 6a tool less de kerpen , inclosos ràcords d’entrada i petit material d'ancoratge.</t>
  </si>
  <si>
    <t xml:space="preserve">Instal·lació i certificació d'un cablejat de xarxa tipus ks-02ysch 4p (s/ftp) o similar de 4 parells cat 7 awg 23 amb coberta lszhs/ftp per canalitzacions existents confeccionat des de 61 m a 90 m. inclou el desmuntatge de fals sostre, de les tapes de les canalitzacions, forats passants, passos de boveda i tot el necessari per a passar el cable entre els dos punts. inclou etiquetatge segons normativa de tmb. Inclou l'ompliment del fitxer excel de cablejat estructurat amb els nous punts. inclou el sellament amb material ignífug del forat realitzat pel pas dels cables en cas necessari. s’entregarà a tmb el document en pdf acreditatiu de la correcta certificació del cable en cat.6a (500 mhz) i documentació en un planell de planta del recorregut realitzat pel cablejat en format cad.
</t>
  </si>
  <si>
    <t>MEGAFONIA</t>
  </si>
  <si>
    <t>Desconnexió, recuperació i gestió del residu d' un altaveu de megafonia . Inclou la recuperació del cablejat i de la caixa de connexió.</t>
  </si>
  <si>
    <t>Subministrament i instal·lació de línies d’altaveus amb cable de coure per àudio trenat i apantallat, tipus afumex o similar de 2x4, 2x2,5 instal·lat i col·locat. inclou la part proporcional de bornes en els seus extrems. inclou material auxiliar, canaletes, cablejat, connexió, etc., tot lliure d'halògens. totalment instal·lat, provat i funcionant, segons plec de prescripcions.</t>
  </si>
  <si>
    <t>Subministrament, instal·lació de caixa d’empiulaments metàl·lica mecanitzada 155x105x61 mm, amb protecció ip-55 o ip-66, incloent-hi 3 bornes wago de connexió de 4 pols. inclou material auxiliar, canaletes, cablejat, connexió, etc., tot lliure d'halògens. totalment instal·lat, provat i funcionant, segons plec de prescripcions.</t>
  </si>
  <si>
    <t>Instal·lació, connexió i posta en marxa d'altaveu de megafonia en-54-24 (Optimus C740VA, Bosch LA1-UM40E-1, Penton MC540T/EN o equivalent) per linies de 100v sense medis auxiliars per a la elevació.  inclou material auxiliar, canaletes, cablejat, connexió, etc., tot lliure d'halògens.  Totalment instal·lat, provat i funcionant, segons plec de prescripcions.</t>
  </si>
  <si>
    <t>RADIOTELEFONIA</t>
  </si>
  <si>
    <t>Desconnexió, recuperació i gestió del residu de cable radiant de radiotelefonia.</t>
  </si>
  <si>
    <t>Subministrament i instal·lació de  cable radiant de radiotelefonia de mitja polzada instal·lat i col·locat. Inclou material auxiliar, canaletes, cablejat, connexió, etc., tot lliure d'halògens. Totalment instal·lat, provat i funcionant, segons plec de prescripcions.</t>
  </si>
  <si>
    <t>TELEFONÍA MÓVIL</t>
  </si>
  <si>
    <t>Desconnexió, recuperació i emmagatzematge d'una antena de telefonia mòbil. Inclou la recuperació del cablejat en la zona afectada per l'obra.</t>
  </si>
  <si>
    <t>Instal·lació d'una antena de telefonia mòbil.  Inclou material auxiliar. Totalment instal·lat, provat i funcionant.</t>
  </si>
  <si>
    <t>RED RESCAT</t>
  </si>
  <si>
    <t>Desconnexió, recuperació i emmagatzematge d'una antena de rescat. Inclou la recuperació del cablejat en la zona afectada per l'obra.</t>
  </si>
  <si>
    <t>Instal·lació d'una antena de rescat.  Inclou material auxiliar. Totalment instal·lat, provat i funcionant.</t>
  </si>
  <si>
    <t>AMIDAMENTS SENYALITZACIÓ</t>
  </si>
  <si>
    <t>TANCAMENT</t>
  </si>
  <si>
    <t>CATALUNYA L1</t>
  </si>
  <si>
    <t>CATALUNYA L3</t>
  </si>
  <si>
    <t>TOTALS</t>
  </si>
  <si>
    <t>PREU UNITARI</t>
  </si>
  <si>
    <t>TOTALS € PRODUCCIÓ</t>
  </si>
  <si>
    <t>PASSADÍS ENLLAÇ</t>
  </si>
  <si>
    <t>MATERIAL</t>
  </si>
  <si>
    <t>DESCRIPCIÓ</t>
  </si>
  <si>
    <t>Ample</t>
  </si>
  <si>
    <t>Llarg</t>
  </si>
  <si>
    <t>ADHESIU</t>
  </si>
  <si>
    <t>VINIL 600*1800</t>
  </si>
  <si>
    <t>VINIL 1875*300</t>
  </si>
  <si>
    <t>CINTA D'OBRES</t>
  </si>
  <si>
    <t>VINIL 700*500</t>
  </si>
  <si>
    <t>VINIL 500*700</t>
  </si>
  <si>
    <t>VINIL 1500*300</t>
  </si>
  <si>
    <t>VINIL 3000*300</t>
  </si>
  <si>
    <t>VINIL 1000*700</t>
  </si>
  <si>
    <t>MÀSCARA</t>
  </si>
  <si>
    <t>VINIL MÀSCARA 600*1800</t>
  </si>
  <si>
    <t>PAPER</t>
  </si>
  <si>
    <t>OPIS INTERIOR 1185*1750</t>
  </si>
  <si>
    <t>BON VIATGE 1000*1500</t>
  </si>
  <si>
    <t>LONES</t>
  </si>
  <si>
    <t>LONA 5000*700</t>
  </si>
  <si>
    <t>LONA 5000*300</t>
  </si>
  <si>
    <t>LONA 3700*700</t>
  </si>
  <si>
    <t>POLIPROPILÈ</t>
  </si>
  <si>
    <t>VINIL POLIPROPILÈ 700*500</t>
  </si>
  <si>
    <t>VINIL POLIPROPILÈ 500*700</t>
  </si>
  <si>
    <t>VINIL POLIPROPILÈ 1000*700</t>
  </si>
  <si>
    <t>VINIL POLIPROPILÈ 3000*300</t>
  </si>
  <si>
    <t>Total producció</t>
  </si>
  <si>
    <t xml:space="preserve"> Muntatge </t>
  </si>
  <si>
    <t xml:space="preserve"> 4 operaris </t>
  </si>
  <si>
    <t xml:space="preserve">Partida per al muntatge de les unitats definides al Plec de Prescripcions Tècniques, a les ubicacions definides per FMB. </t>
  </si>
  <si>
    <t xml:space="preserve">Manteniment </t>
  </si>
  <si>
    <t xml:space="preserve"> cada 15 dies </t>
  </si>
  <si>
    <t xml:space="preserve">Partida que ha d’incloure el personal necessari per a realitzar el manteniment de la senyalització instal·lada, cada 15 dies, per a comprovar que totes les unitats instal·lades segueixen a les ubicacions definides i estan en correcte estat.  </t>
  </si>
  <si>
    <t xml:space="preserve">Incidències </t>
  </si>
  <si>
    <t xml:space="preserve"> un 35% de la producció </t>
  </si>
  <si>
    <t xml:space="preserve">Partida per a valorar tenir un 35% de l’estoc instal·lat en cas d’haver de substituir cartells en mal estat que hagin de ser substituïts. Partida a justificar al finalitzar les feines. </t>
  </si>
  <si>
    <t xml:space="preserve">Desmuntatge </t>
  </si>
  <si>
    <r>
      <t> </t>
    </r>
    <r>
      <rPr>
        <sz val="10"/>
        <color rgb="FF000000"/>
        <rFont val="Tahoma"/>
        <family val="2"/>
      </rPr>
      <t xml:space="preserve">Partida per al desmuntatge de les unitats definides al Plec de Prescripcions Tècniques, de les ubicacions definides per FMB. Els residus els haurà de gestionar l’adjudicatari. </t>
    </r>
  </si>
  <si>
    <t>Total (producció + muntatge + manteniment + incidències + desmuntatge)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</si>
</sst>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 &quot;€&quot;"/>
  </numFmts>
  <fonts count="23">
    <font>
      <sz val="11"/>
      <color rgb="FF000000"/>
      <name val="Calibri"/>
      <family val="2"/>
    </font>
    <font>
      <sz val="11"/>
      <color theme="1"/>
      <name val="Calibri"/>
      <family val="2"/>
      <scheme val="minor"/>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b/>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sz val="8"/>
      <color rgb="FF000000"/>
      <name val="Calibri"/>
    </font>
    <font>
      <sz val="8"/>
      <color rgb="FF000000"/>
      <name val="Calibri"/>
      <charset val="1"/>
    </font>
    <font>
      <sz val="8"/>
      <color rgb="FF000000"/>
      <name val="Calibri"/>
      <family val="2"/>
      <charset val="1"/>
    </font>
    <font>
      <u/>
      <sz val="8"/>
      <color rgb="FF000000"/>
      <name val="Calibri"/>
      <family val="2"/>
    </font>
    <font>
      <b/>
      <sz val="8"/>
      <color rgb="FF000000"/>
      <name val="Calibri"/>
    </font>
    <font>
      <sz val="10"/>
      <color rgb="FF000000"/>
      <name val="Times New Roman"/>
      <family val="1"/>
    </font>
    <font>
      <sz val="11"/>
      <color rgb="FF000000"/>
      <name val="Arial"/>
      <family val="2"/>
    </font>
    <font>
      <b/>
      <sz val="9"/>
      <color rgb="FF000000"/>
      <name val="Tahoma"/>
      <family val="2"/>
    </font>
    <font>
      <b/>
      <sz val="9"/>
      <color rgb="FFFFFFFF"/>
      <name val="Tahoma"/>
      <family val="2"/>
    </font>
    <font>
      <b/>
      <sz val="10"/>
      <color rgb="FF000000"/>
      <name val="Tahoma"/>
      <family val="2"/>
    </font>
    <font>
      <sz val="10"/>
      <color rgb="FF000000"/>
      <name val="Tahoma"/>
      <family val="2"/>
    </font>
    <font>
      <b/>
      <i/>
      <sz val="10"/>
      <color rgb="FF000000"/>
      <name val="Tahoma"/>
      <family val="2"/>
    </font>
  </fonts>
  <fills count="20">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FFFFCC"/>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A9D08E"/>
        <bgColor indexed="64"/>
      </patternFill>
    </fill>
    <fill>
      <patternFill patternType="solid">
        <fgColor rgb="FFD9D9D9"/>
        <bgColor indexed="64"/>
      </patternFill>
    </fill>
    <fill>
      <patternFill patternType="solid">
        <fgColor rgb="FFAEAAAA"/>
        <bgColor indexed="64"/>
      </patternFill>
    </fill>
    <fill>
      <patternFill patternType="solid">
        <fgColor rgb="FFC6E0B4"/>
        <bgColor indexed="64"/>
      </patternFill>
    </fill>
    <fill>
      <patternFill patternType="solid">
        <fgColor rgb="FFBDD7EE"/>
        <bgColor indexed="64"/>
      </patternFill>
    </fill>
    <fill>
      <patternFill patternType="solid">
        <fgColor rgb="FFFFE699"/>
        <bgColor indexed="64"/>
      </patternFill>
    </fill>
    <fill>
      <patternFill patternType="solid">
        <fgColor rgb="FFF8CBAD"/>
        <bgColor indexed="64"/>
      </patternFill>
    </fill>
    <fill>
      <patternFill patternType="solid">
        <fgColor theme="2" tint="-0.249977111117893"/>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2">
    <xf numFmtId="0" fontId="0" fillId="0" borderId="0" applyNumberFormat="0" applyBorder="0" applyAlignment="0"/>
    <xf numFmtId="0" fontId="1" fillId="0" borderId="0"/>
  </cellStyleXfs>
  <cellXfs count="142">
    <xf numFmtId="0" fontId="0" fillId="0" borderId="0" xfId="0"/>
    <xf numFmtId="0" fontId="0" fillId="0" borderId="0" xfId="0" applyAlignment="1">
      <alignment vertical="center"/>
    </xf>
    <xf numFmtId="0" fontId="0" fillId="2" borderId="0" xfId="0" applyFill="1" applyAlignment="1">
      <alignment vertical="center"/>
    </xf>
    <xf numFmtId="0" fontId="3" fillId="2" borderId="0" xfId="0" applyFont="1" applyFill="1" applyAlignment="1">
      <alignment horizontal="center" vertical="center" wrapText="1"/>
    </xf>
    <xf numFmtId="0" fontId="0" fillId="0" borderId="0" xfId="0" applyAlignment="1">
      <alignment vertical="center" wrapText="1"/>
    </xf>
    <xf numFmtId="0" fontId="4" fillId="3" borderId="0" xfId="0" applyFont="1" applyFill="1" applyAlignment="1">
      <alignment horizontal="right" vertical="center"/>
    </xf>
    <xf numFmtId="0" fontId="4" fillId="0" borderId="0" xfId="0" applyFont="1" applyAlignment="1">
      <alignment vertical="center"/>
    </xf>
    <xf numFmtId="0" fontId="4"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center" wrapText="1"/>
    </xf>
    <xf numFmtId="164" fontId="2" fillId="4" borderId="0" xfId="0" applyNumberFormat="1" applyFont="1" applyFill="1" applyAlignment="1" applyProtection="1">
      <alignment vertical="center"/>
      <protection locked="0"/>
    </xf>
    <xf numFmtId="165" fontId="2" fillId="0" borderId="0" xfId="0" applyNumberFormat="1" applyFont="1" applyAlignment="1">
      <alignment vertical="center"/>
    </xf>
    <xf numFmtId="164" fontId="2" fillId="0" borderId="0" xfId="0" applyNumberFormat="1" applyFont="1" applyAlignment="1">
      <alignment vertical="center"/>
    </xf>
    <xf numFmtId="49" fontId="2" fillId="0" borderId="0" xfId="0" applyNumberFormat="1" applyFont="1" applyAlignment="1">
      <alignment vertical="center"/>
    </xf>
    <xf numFmtId="164" fontId="4" fillId="0" borderId="0" xfId="0" applyNumberFormat="1" applyFont="1" applyAlignment="1">
      <alignment vertical="center"/>
    </xf>
    <xf numFmtId="0" fontId="2" fillId="0" borderId="0" xfId="0" applyFont="1" applyAlignment="1">
      <alignment vertical="top" wrapText="1"/>
    </xf>
    <xf numFmtId="0" fontId="0" fillId="0" borderId="0" xfId="0" applyAlignment="1">
      <alignment wrapText="1"/>
    </xf>
    <xf numFmtId="0" fontId="0" fillId="2" borderId="0" xfId="0" applyFill="1" applyAlignment="1">
      <alignment wrapText="1"/>
    </xf>
    <xf numFmtId="0" fontId="3" fillId="2" borderId="0" xfId="0" applyFont="1" applyFill="1" applyAlignment="1">
      <alignment horizontal="center" wrapText="1"/>
    </xf>
    <xf numFmtId="0" fontId="4" fillId="3" borderId="0" xfId="0" applyFont="1" applyFill="1" applyAlignment="1">
      <alignment horizontal="right" wrapText="1"/>
    </xf>
    <xf numFmtId="0" fontId="4" fillId="0" borderId="0" xfId="0" applyFont="1" applyAlignment="1">
      <alignment wrapText="1"/>
    </xf>
    <xf numFmtId="49" fontId="4" fillId="0" borderId="0" xfId="0" applyNumberFormat="1" applyFont="1" applyAlignment="1">
      <alignment wrapText="1"/>
    </xf>
    <xf numFmtId="0" fontId="2" fillId="0" borderId="0" xfId="0" applyFont="1" applyAlignment="1">
      <alignment wrapText="1"/>
    </xf>
    <xf numFmtId="49" fontId="2" fillId="0" borderId="0" xfId="0" applyNumberFormat="1" applyFont="1" applyAlignment="1">
      <alignment wrapText="1"/>
    </xf>
    <xf numFmtId="164" fontId="2" fillId="4" borderId="0" xfId="0" applyNumberFormat="1" applyFont="1" applyFill="1" applyAlignment="1" applyProtection="1">
      <alignment wrapText="1"/>
      <protection locked="0"/>
    </xf>
    <xf numFmtId="165" fontId="2" fillId="0" borderId="0" xfId="0" applyNumberFormat="1" applyFont="1" applyAlignment="1">
      <alignment wrapText="1"/>
    </xf>
    <xf numFmtId="164" fontId="2" fillId="0" borderId="0" xfId="0" applyNumberFormat="1" applyFont="1" applyAlignment="1">
      <alignment wrapText="1"/>
    </xf>
    <xf numFmtId="164" fontId="4" fillId="0" borderId="0" xfId="0" applyNumberFormat="1" applyFont="1" applyAlignment="1">
      <alignment wrapText="1"/>
    </xf>
    <xf numFmtId="0" fontId="5" fillId="0" borderId="0" xfId="0" applyFont="1" applyAlignment="1">
      <alignment wrapText="1"/>
    </xf>
    <xf numFmtId="164" fontId="5" fillId="0" borderId="0" xfId="0" applyNumberFormat="1" applyFont="1" applyAlignment="1">
      <alignment wrapText="1"/>
    </xf>
    <xf numFmtId="0" fontId="1" fillId="0" borderId="0" xfId="1"/>
    <xf numFmtId="0" fontId="9" fillId="0" borderId="0" xfId="1" applyFont="1"/>
    <xf numFmtId="0" fontId="10" fillId="0" borderId="1" xfId="1" applyFont="1" applyBorder="1" applyAlignment="1">
      <alignment horizontal="center" vertical="center"/>
    </xf>
    <xf numFmtId="0" fontId="7" fillId="0" borderId="1" xfId="1" applyFont="1" applyBorder="1" applyAlignment="1">
      <alignment horizontal="center" vertical="center"/>
    </xf>
    <xf numFmtId="4" fontId="1" fillId="0" borderId="0" xfId="1" applyNumberFormat="1" applyAlignment="1">
      <alignment horizontal="center" vertical="center"/>
    </xf>
    <xf numFmtId="0" fontId="1" fillId="0" borderId="1" xfId="1" applyBorder="1" applyAlignment="1">
      <alignment horizontal="center" vertical="center"/>
    </xf>
    <xf numFmtId="0" fontId="1" fillId="0" borderId="1" xfId="1" applyBorder="1" applyAlignment="1">
      <alignment horizontal="justify" vertical="center" wrapText="1"/>
    </xf>
    <xf numFmtId="166" fontId="1" fillId="0" borderId="1" xfId="1" applyNumberFormat="1" applyBorder="1" applyAlignment="1">
      <alignment horizontal="center" vertical="center"/>
    </xf>
    <xf numFmtId="0" fontId="1" fillId="0" borderId="0" xfId="1" applyAlignment="1">
      <alignment horizontal="right"/>
    </xf>
    <xf numFmtId="0" fontId="8" fillId="0" borderId="2" xfId="1" applyFont="1" applyBorder="1" applyAlignment="1">
      <alignment horizontal="justify" vertical="center" wrapText="1"/>
    </xf>
    <xf numFmtId="4" fontId="1" fillId="0" borderId="2" xfId="1" applyNumberFormat="1" applyBorder="1" applyAlignment="1">
      <alignment horizontal="center" vertical="center"/>
    </xf>
    <xf numFmtId="0" fontId="1" fillId="0" borderId="0" xfId="1" applyAlignment="1">
      <alignment horizontal="center" vertical="center"/>
    </xf>
    <xf numFmtId="0" fontId="6" fillId="0" borderId="1" xfId="1" applyFont="1" applyBorder="1" applyAlignment="1">
      <alignment wrapText="1"/>
    </xf>
    <xf numFmtId="0" fontId="1" fillId="0" borderId="1" xfId="1" applyBorder="1" applyAlignment="1">
      <alignment wrapText="1"/>
    </xf>
    <xf numFmtId="166" fontId="1" fillId="0" borderId="0" xfId="1" applyNumberFormat="1"/>
    <xf numFmtId="166" fontId="1" fillId="5" borderId="1" xfId="1" applyNumberFormat="1" applyFill="1" applyBorder="1" applyAlignment="1">
      <alignment horizontal="center" vertical="center"/>
    </xf>
    <xf numFmtId="4" fontId="1" fillId="5" borderId="1" xfId="1" applyNumberFormat="1" applyFill="1" applyBorder="1" applyAlignment="1">
      <alignment horizontal="center" vertical="center"/>
    </xf>
    <xf numFmtId="0" fontId="0" fillId="6" borderId="0" xfId="0" applyFill="1" applyAlignment="1">
      <alignment vertical="center"/>
    </xf>
    <xf numFmtId="0" fontId="4" fillId="6" borderId="0" xfId="0" applyFont="1" applyFill="1" applyAlignment="1">
      <alignment vertical="center"/>
    </xf>
    <xf numFmtId="49" fontId="4" fillId="6" borderId="0" xfId="0" applyNumberFormat="1" applyFont="1" applyFill="1" applyAlignment="1">
      <alignment vertical="center"/>
    </xf>
    <xf numFmtId="0" fontId="4" fillId="6" borderId="0" xfId="0" applyFont="1" applyFill="1" applyAlignment="1">
      <alignment vertical="center" wrapText="1"/>
    </xf>
    <xf numFmtId="0" fontId="11" fillId="0" borderId="0" xfId="0" applyFont="1" applyAlignment="1">
      <alignment vertical="center" wrapText="1"/>
    </xf>
    <xf numFmtId="0" fontId="0" fillId="8" borderId="0" xfId="0" applyFill="1" applyAlignment="1">
      <alignment vertical="center"/>
    </xf>
    <xf numFmtId="0" fontId="4" fillId="8" borderId="0" xfId="0" applyFont="1" applyFill="1" applyAlignment="1">
      <alignment vertical="center"/>
    </xf>
    <xf numFmtId="49" fontId="4" fillId="8" borderId="0" xfId="0" applyNumberFormat="1" applyFont="1" applyFill="1" applyAlignment="1">
      <alignment vertical="center"/>
    </xf>
    <xf numFmtId="0" fontId="4" fillId="8" borderId="0" xfId="0" applyFont="1" applyFill="1" applyAlignment="1">
      <alignment vertical="center" wrapText="1"/>
    </xf>
    <xf numFmtId="0" fontId="0" fillId="9" borderId="0" xfId="0" applyFill="1" applyAlignment="1">
      <alignment vertical="center"/>
    </xf>
    <xf numFmtId="0" fontId="2" fillId="9" borderId="0" xfId="0" applyFont="1" applyFill="1" applyAlignment="1">
      <alignment vertical="center"/>
    </xf>
    <xf numFmtId="49" fontId="2" fillId="9" borderId="0" xfId="0" applyNumberFormat="1" applyFont="1" applyFill="1" applyAlignment="1">
      <alignment vertical="center"/>
    </xf>
    <xf numFmtId="0" fontId="4" fillId="9" borderId="0" xfId="0" applyFont="1" applyFill="1" applyAlignment="1">
      <alignment vertical="center" wrapText="1"/>
    </xf>
    <xf numFmtId="0" fontId="4" fillId="9" borderId="0" xfId="0" applyFont="1" applyFill="1" applyAlignment="1">
      <alignment vertical="center"/>
    </xf>
    <xf numFmtId="164" fontId="4" fillId="9" borderId="0" xfId="0" applyNumberFormat="1" applyFont="1" applyFill="1" applyAlignment="1">
      <alignment vertical="center"/>
    </xf>
    <xf numFmtId="164" fontId="2" fillId="0" borderId="0" xfId="0" applyNumberFormat="1" applyFont="1" applyAlignment="1" applyProtection="1">
      <alignment vertical="center"/>
      <protection locked="0"/>
    </xf>
    <xf numFmtId="0" fontId="0" fillId="0" borderId="0" xfId="0" applyBorder="1" applyAlignment="1"/>
    <xf numFmtId="165" fontId="2" fillId="5" borderId="0" xfId="0" applyNumberFormat="1" applyFont="1" applyFill="1" applyAlignment="1">
      <alignment vertical="center"/>
    </xf>
    <xf numFmtId="0" fontId="12" fillId="0" borderId="0" xfId="0" applyFont="1" applyAlignment="1">
      <alignment wrapText="1"/>
    </xf>
    <xf numFmtId="0" fontId="13" fillId="0" borderId="0" xfId="0" applyFont="1" applyAlignment="1">
      <alignment wrapText="1"/>
    </xf>
    <xf numFmtId="0" fontId="0" fillId="0" borderId="0" xfId="0" applyAlignment="1">
      <alignment vertical="top" wrapText="1"/>
    </xf>
    <xf numFmtId="0" fontId="0" fillId="0" borderId="0" xfId="0" applyBorder="1" applyAlignment="1">
      <alignment vertical="center"/>
    </xf>
    <xf numFmtId="0" fontId="20" fillId="0" borderId="11" xfId="0" applyFont="1" applyBorder="1" applyAlignment="1">
      <alignment vertical="center"/>
    </xf>
    <xf numFmtId="0" fontId="20" fillId="0" borderId="9" xfId="0" applyFont="1" applyBorder="1" applyAlignment="1">
      <alignment horizontal="center" vertical="center"/>
    </xf>
    <xf numFmtId="0" fontId="20" fillId="0" borderId="9" xfId="0" applyFont="1" applyBorder="1" applyAlignment="1">
      <alignment horizontal="center" vertical="center" textRotation="90" wrapText="1"/>
    </xf>
    <xf numFmtId="0" fontId="20" fillId="12" borderId="9" xfId="0" applyFont="1" applyFill="1" applyBorder="1" applyAlignment="1">
      <alignment horizontal="center" vertical="center" textRotation="90" wrapText="1"/>
    </xf>
    <xf numFmtId="0" fontId="20" fillId="0" borderId="8" xfId="0" applyFont="1" applyBorder="1" applyAlignment="1">
      <alignment horizontal="center" vertical="center" textRotation="90" wrapText="1"/>
    </xf>
    <xf numFmtId="0" fontId="21" fillId="13" borderId="11" xfId="0" applyFont="1" applyFill="1" applyBorder="1" applyAlignment="1">
      <alignment vertical="center"/>
    </xf>
    <xf numFmtId="0" fontId="21" fillId="0" borderId="9" xfId="0" applyFont="1" applyBorder="1" applyAlignment="1">
      <alignment vertical="center"/>
    </xf>
    <xf numFmtId="0" fontId="21" fillId="0" borderId="9" xfId="0" applyFont="1" applyBorder="1" applyAlignment="1">
      <alignment horizontal="center" vertical="center"/>
    </xf>
    <xf numFmtId="0" fontId="21" fillId="12" borderId="9" xfId="0" applyFont="1" applyFill="1" applyBorder="1" applyAlignment="1">
      <alignment horizontal="center" vertical="center"/>
    </xf>
    <xf numFmtId="0" fontId="20" fillId="12" borderId="9" xfId="0" applyFont="1" applyFill="1" applyBorder="1" applyAlignment="1">
      <alignment horizontal="center" vertical="center"/>
    </xf>
    <xf numFmtId="0" fontId="21" fillId="12" borderId="9" xfId="0" applyFont="1" applyFill="1" applyBorder="1" applyAlignment="1">
      <alignment horizontal="right" vertical="center"/>
    </xf>
    <xf numFmtId="0" fontId="21" fillId="14" borderId="11" xfId="0" applyFont="1" applyFill="1" applyBorder="1" applyAlignment="1">
      <alignment vertical="center"/>
    </xf>
    <xf numFmtId="0" fontId="21" fillId="15" borderId="11" xfId="0" applyFont="1" applyFill="1" applyBorder="1" applyAlignment="1">
      <alignment vertical="center"/>
    </xf>
    <xf numFmtId="0" fontId="21" fillId="16" borderId="11" xfId="0" applyFont="1" applyFill="1" applyBorder="1" applyAlignment="1">
      <alignment vertical="center"/>
    </xf>
    <xf numFmtId="0" fontId="21" fillId="17" borderId="11" xfId="0" applyFont="1" applyFill="1" applyBorder="1" applyAlignment="1">
      <alignment vertical="center"/>
    </xf>
    <xf numFmtId="0" fontId="16" fillId="0" borderId="0" xfId="0" applyFont="1"/>
    <xf numFmtId="0" fontId="21" fillId="0" borderId="0" xfId="0" applyFont="1" applyAlignment="1">
      <alignment vertical="center"/>
    </xf>
    <xf numFmtId="0" fontId="16" fillId="0" borderId="0" xfId="0" applyFont="1" applyAlignment="1">
      <alignment vertical="center"/>
    </xf>
    <xf numFmtId="0" fontId="21" fillId="0" borderId="10" xfId="0" applyFont="1" applyBorder="1" applyAlignment="1">
      <alignment horizontal="center" vertical="center"/>
    </xf>
    <xf numFmtId="0" fontId="22" fillId="12" borderId="10" xfId="0" applyFont="1" applyFill="1" applyBorder="1" applyAlignment="1">
      <alignment horizontal="center" vertical="center"/>
    </xf>
    <xf numFmtId="0" fontId="16" fillId="12" borderId="10" xfId="0" applyFont="1" applyFill="1" applyBorder="1" applyAlignment="1">
      <alignment vertical="center"/>
    </xf>
    <xf numFmtId="0" fontId="22" fillId="0" borderId="10" xfId="0" applyFont="1" applyBorder="1" applyAlignment="1">
      <alignment vertical="center"/>
    </xf>
    <xf numFmtId="0" fontId="22" fillId="0" borderId="3" xfId="0" applyFont="1" applyBorder="1" applyAlignment="1">
      <alignment vertical="center"/>
    </xf>
    <xf numFmtId="0" fontId="16" fillId="12" borderId="10" xfId="0" applyFont="1" applyFill="1" applyBorder="1"/>
    <xf numFmtId="0" fontId="17" fillId="0" borderId="0" xfId="0" applyFont="1" applyAlignment="1">
      <alignment vertical="center" wrapText="1"/>
    </xf>
    <xf numFmtId="0" fontId="0" fillId="2" borderId="0" xfId="0" applyFill="1"/>
    <xf numFmtId="0" fontId="4" fillId="3" borderId="0" xfId="0" applyFont="1" applyFill="1"/>
    <xf numFmtId="0" fontId="4" fillId="0" borderId="0" xfId="0" applyFont="1"/>
    <xf numFmtId="0" fontId="2" fillId="0" borderId="0" xfId="0" applyFont="1"/>
    <xf numFmtId="0" fontId="14" fillId="0" borderId="0" xfId="0" applyFont="1" applyAlignment="1">
      <alignment wrapText="1"/>
    </xf>
    <xf numFmtId="4" fontId="2" fillId="4" borderId="0" xfId="0" applyNumberFormat="1" applyFont="1" applyFill="1"/>
    <xf numFmtId="4" fontId="2" fillId="0" borderId="0" xfId="0" applyNumberFormat="1" applyFont="1"/>
    <xf numFmtId="0" fontId="4" fillId="18" borderId="0" xfId="0" applyFont="1" applyFill="1" applyAlignment="1">
      <alignment wrapText="1"/>
    </xf>
    <xf numFmtId="0" fontId="4" fillId="18" borderId="0" xfId="0" applyFont="1" applyFill="1"/>
    <xf numFmtId="4" fontId="4" fillId="18" borderId="0" xfId="0" applyNumberFormat="1" applyFont="1" applyFill="1"/>
    <xf numFmtId="0" fontId="4" fillId="9" borderId="0" xfId="0" applyFont="1" applyFill="1" applyAlignment="1">
      <alignment wrapText="1"/>
    </xf>
    <xf numFmtId="0" fontId="0" fillId="9" borderId="0" xfId="0" applyFill="1"/>
    <xf numFmtId="0" fontId="2" fillId="4" borderId="0" xfId="0" applyFont="1" applyFill="1"/>
    <xf numFmtId="0" fontId="11" fillId="0" borderId="0" xfId="0" applyFont="1" applyAlignment="1">
      <alignment wrapText="1"/>
    </xf>
    <xf numFmtId="0" fontId="5" fillId="19" borderId="0" xfId="0" applyFont="1" applyFill="1" applyAlignment="1">
      <alignment wrapText="1"/>
    </xf>
    <xf numFmtId="0" fontId="0" fillId="19" borderId="0" xfId="0" applyFill="1"/>
    <xf numFmtId="4" fontId="5" fillId="19" borderId="0" xfId="0" applyNumberFormat="1" applyFont="1" applyFill="1"/>
    <xf numFmtId="164" fontId="4" fillId="18" borderId="0" xfId="0" applyNumberFormat="1" applyFont="1" applyFill="1" applyAlignment="1">
      <alignment vertical="center"/>
    </xf>
    <xf numFmtId="0" fontId="2" fillId="0" borderId="0" xfId="0" applyFont="1" applyAlignment="1">
      <alignment vertical="center"/>
    </xf>
    <xf numFmtId="0" fontId="3" fillId="2" borderId="0" xfId="0" applyFont="1" applyFill="1" applyAlignment="1">
      <alignment horizontal="center" wrapText="1"/>
    </xf>
    <xf numFmtId="0" fontId="16" fillId="0" borderId="14" xfId="0" applyFont="1" applyBorder="1" applyAlignment="1"/>
    <xf numFmtId="0" fontId="18" fillId="12" borderId="13" xfId="0" applyFont="1" applyFill="1" applyBorder="1" applyAlignment="1">
      <alignment horizontal="center" vertical="center" textRotation="90" wrapText="1"/>
    </xf>
    <xf numFmtId="0" fontId="18" fillId="12" borderId="11" xfId="0" applyFont="1" applyFill="1" applyBorder="1" applyAlignment="1">
      <alignment horizontal="center" vertical="center" textRotation="90" wrapText="1"/>
    </xf>
    <xf numFmtId="0" fontId="22" fillId="0" borderId="12" xfId="0" applyFont="1" applyBorder="1" applyAlignment="1">
      <alignment vertical="center"/>
    </xf>
    <xf numFmtId="0" fontId="22" fillId="0" borderId="10" xfId="0" applyFont="1" applyBorder="1" applyAlignment="1">
      <alignment vertical="center"/>
    </xf>
    <xf numFmtId="0" fontId="18" fillId="0" borderId="13"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18" fillId="7" borderId="4"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9" fillId="10" borderId="13" xfId="0" applyFont="1" applyFill="1" applyBorder="1" applyAlignment="1">
      <alignment horizontal="center" vertical="center" textRotation="90" wrapText="1"/>
    </xf>
    <xf numFmtId="0" fontId="19" fillId="10" borderId="11" xfId="0" applyFont="1" applyFill="1" applyBorder="1" applyAlignment="1">
      <alignment horizontal="center" vertical="center" textRotation="90" wrapText="1"/>
    </xf>
    <xf numFmtId="0" fontId="18" fillId="11" borderId="13" xfId="0" applyFont="1" applyFill="1" applyBorder="1" applyAlignment="1">
      <alignment horizontal="center" vertical="center" textRotation="90" wrapText="1"/>
    </xf>
    <xf numFmtId="0" fontId="18" fillId="11" borderId="11" xfId="0" applyFont="1" applyFill="1" applyBorder="1" applyAlignment="1">
      <alignment horizontal="center" vertical="center" textRotation="90" wrapText="1"/>
    </xf>
    <xf numFmtId="0" fontId="21" fillId="0" borderId="12" xfId="0" applyFont="1" applyBorder="1" applyAlignment="1">
      <alignment vertical="center"/>
    </xf>
    <xf numFmtId="0" fontId="21" fillId="0" borderId="14" xfId="0" applyFont="1" applyBorder="1" applyAlignment="1">
      <alignment vertical="center"/>
    </xf>
    <xf numFmtId="0" fontId="21" fillId="0" borderId="10" xfId="0" applyFont="1" applyBorder="1" applyAlignment="1">
      <alignment vertical="center"/>
    </xf>
    <xf numFmtId="0" fontId="16" fillId="12" borderId="12" xfId="0" applyFont="1" applyFill="1" applyBorder="1" applyAlignment="1">
      <alignment vertical="center"/>
    </xf>
    <xf numFmtId="0" fontId="16" fillId="12" borderId="14" xfId="0" applyFont="1" applyFill="1" applyBorder="1" applyAlignment="1">
      <alignment vertical="center"/>
    </xf>
    <xf numFmtId="0" fontId="16" fillId="12" borderId="10" xfId="0" applyFont="1" applyFill="1" applyBorder="1" applyAlignment="1">
      <alignment vertical="center"/>
    </xf>
    <xf numFmtId="0" fontId="22" fillId="0" borderId="12" xfId="0" applyFont="1" applyBorder="1" applyAlignment="1">
      <alignment horizontal="justify" vertical="center"/>
    </xf>
    <xf numFmtId="0" fontId="22" fillId="0" borderId="14" xfId="0" applyFont="1" applyBorder="1" applyAlignment="1">
      <alignment horizontal="justify" vertical="center"/>
    </xf>
    <xf numFmtId="0" fontId="22" fillId="0" borderId="10" xfId="0" applyFont="1" applyBorder="1" applyAlignment="1">
      <alignment horizontal="justify" vertical="center"/>
    </xf>
    <xf numFmtId="0" fontId="22" fillId="0" borderId="14" xfId="0" applyFont="1" applyBorder="1" applyAlignment="1">
      <alignment vertical="center"/>
    </xf>
    <xf numFmtId="0" fontId="16" fillId="0" borderId="5" xfId="0" applyFont="1" applyBorder="1" applyAlignment="1"/>
  </cellXfs>
  <cellStyles count="2">
    <cellStyle name="Normal" xfId="0" builtinId="0"/>
    <cellStyle name="Normal 2" xfId="1" xr:uid="{94F1473E-E867-4780-A8DD-F4CB68F5745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E929-42C0-402F-B337-0C3D3AAF0657}">
  <sheetPr>
    <pageSetUpPr fitToPage="1"/>
  </sheetPr>
  <dimension ref="B1:O35"/>
  <sheetViews>
    <sheetView tabSelected="1" topLeftCell="A10" workbookViewId="0">
      <selection activeCell="J8" sqref="J8"/>
    </sheetView>
  </sheetViews>
  <sheetFormatPr defaultColWidth="9.140625" defaultRowHeight="15"/>
  <cols>
    <col min="3" max="3" width="6.5703125" bestFit="1" customWidth="1"/>
    <col min="5" max="5" width="49.28515625" customWidth="1"/>
    <col min="6" max="6" width="23.85546875" customWidth="1"/>
    <col min="8" max="8" width="11" bestFit="1" customWidth="1"/>
  </cols>
  <sheetData>
    <row r="1" spans="2:15" ht="18.75">
      <c r="C1" s="94" t="s">
        <v>0</v>
      </c>
      <c r="D1" s="94" t="s">
        <v>0</v>
      </c>
      <c r="E1" s="3" t="s">
        <v>1</v>
      </c>
      <c r="F1" s="94" t="s">
        <v>0</v>
      </c>
      <c r="G1" s="94" t="s">
        <v>0</v>
      </c>
      <c r="H1" s="94" t="s">
        <v>0</v>
      </c>
      <c r="I1" s="63"/>
      <c r="J1" s="63"/>
      <c r="K1" s="63"/>
      <c r="L1" s="63"/>
      <c r="M1" s="63"/>
      <c r="N1" s="63"/>
      <c r="O1" s="63"/>
    </row>
    <row r="2" spans="2:15">
      <c r="E2" s="16"/>
    </row>
    <row r="3" spans="2:15">
      <c r="E3" s="16"/>
      <c r="F3" s="95" t="s">
        <v>2</v>
      </c>
      <c r="G3" s="95" t="s">
        <v>3</v>
      </c>
      <c r="H3" s="95" t="s">
        <v>4</v>
      </c>
    </row>
    <row r="4" spans="2:15">
      <c r="E4" s="16"/>
    </row>
    <row r="5" spans="2:15">
      <c r="C5" s="96" t="s">
        <v>5</v>
      </c>
      <c r="D5" s="96">
        <v>1</v>
      </c>
      <c r="E5" s="20" t="s">
        <v>6</v>
      </c>
    </row>
    <row r="6" spans="2:15">
      <c r="C6" s="96" t="s">
        <v>7</v>
      </c>
      <c r="D6" s="96">
        <v>1</v>
      </c>
      <c r="E6" s="20" t="s">
        <v>8</v>
      </c>
    </row>
    <row r="7" spans="2:15">
      <c r="E7" s="16"/>
    </row>
    <row r="8" spans="2:15" ht="186">
      <c r="B8" s="97">
        <v>1</v>
      </c>
      <c r="D8" s="97" t="s">
        <v>9</v>
      </c>
      <c r="E8" s="98" t="s">
        <v>10</v>
      </c>
      <c r="F8" s="99">
        <v>0</v>
      </c>
      <c r="G8" s="97">
        <v>2</v>
      </c>
      <c r="H8" s="100">
        <f>F8*G8</f>
        <v>0</v>
      </c>
    </row>
    <row r="9" spans="2:15" ht="197.25">
      <c r="B9" s="97">
        <v>2</v>
      </c>
      <c r="D9" s="97" t="s">
        <v>9</v>
      </c>
      <c r="E9" s="98" t="s">
        <v>11</v>
      </c>
      <c r="F9" s="99">
        <v>0</v>
      </c>
      <c r="G9" s="97">
        <v>7</v>
      </c>
      <c r="H9" s="100">
        <f>F9*G9</f>
        <v>0</v>
      </c>
    </row>
    <row r="10" spans="2:15" ht="255">
      <c r="B10" s="97">
        <v>3</v>
      </c>
      <c r="C10" s="97"/>
      <c r="D10" s="97" t="s">
        <v>9</v>
      </c>
      <c r="E10" s="22" t="s">
        <v>12</v>
      </c>
      <c r="F10" s="99">
        <v>0</v>
      </c>
      <c r="G10" s="97">
        <v>1</v>
      </c>
      <c r="H10" s="100">
        <f>F10*G10</f>
        <v>0</v>
      </c>
    </row>
    <row r="11" spans="2:15" ht="46.5">
      <c r="B11" s="97">
        <v>4</v>
      </c>
      <c r="C11" s="97"/>
      <c r="D11" s="97" t="s">
        <v>9</v>
      </c>
      <c r="E11" s="22" t="s">
        <v>13</v>
      </c>
      <c r="F11" s="99">
        <v>0</v>
      </c>
      <c r="G11" s="97">
        <v>1</v>
      </c>
      <c r="H11" s="100">
        <f>F11*G11</f>
        <v>0</v>
      </c>
    </row>
    <row r="12" spans="2:15">
      <c r="E12" s="101" t="s">
        <v>14</v>
      </c>
      <c r="F12" s="102"/>
      <c r="G12" s="102"/>
      <c r="H12" s="103">
        <f>SUM(H8:H11)</f>
        <v>0</v>
      </c>
    </row>
    <row r="13" spans="2:15">
      <c r="E13" s="20"/>
      <c r="F13" s="96"/>
      <c r="G13" s="96"/>
      <c r="H13" s="96"/>
    </row>
    <row r="14" spans="2:15">
      <c r="C14" s="96" t="s">
        <v>5</v>
      </c>
      <c r="D14" s="96">
        <v>1</v>
      </c>
      <c r="E14" s="20" t="s">
        <v>6</v>
      </c>
    </row>
    <row r="15" spans="2:15">
      <c r="C15" s="96" t="s">
        <v>7</v>
      </c>
      <c r="D15" s="96">
        <v>2</v>
      </c>
      <c r="E15" s="104" t="s">
        <v>15</v>
      </c>
      <c r="F15" s="105"/>
      <c r="G15" s="105"/>
      <c r="H15" s="105"/>
    </row>
    <row r="16" spans="2:15">
      <c r="E16" s="16"/>
    </row>
    <row r="17" spans="2:8" ht="92.25">
      <c r="B17" s="97">
        <v>1</v>
      </c>
      <c r="D17" s="97" t="s">
        <v>9</v>
      </c>
      <c r="E17" s="22" t="s">
        <v>16</v>
      </c>
      <c r="F17" s="106">
        <v>0</v>
      </c>
      <c r="G17" s="97">
        <v>1</v>
      </c>
      <c r="H17" s="97">
        <f>F17*G17</f>
        <v>0</v>
      </c>
    </row>
    <row r="18" spans="2:8" ht="302.25">
      <c r="B18" s="97">
        <v>2</v>
      </c>
      <c r="C18" s="97"/>
      <c r="D18" s="97" t="s">
        <v>17</v>
      </c>
      <c r="E18" s="22" t="s">
        <v>18</v>
      </c>
      <c r="F18" s="106">
        <v>0</v>
      </c>
      <c r="G18" s="97">
        <v>917.2</v>
      </c>
      <c r="H18" s="97">
        <f t="shared" ref="H18:H22" si="0">F18*G18</f>
        <v>0</v>
      </c>
    </row>
    <row r="19" spans="2:8" ht="325.5">
      <c r="B19" s="97">
        <v>3</v>
      </c>
      <c r="C19" s="97"/>
      <c r="D19" s="97" t="s">
        <v>17</v>
      </c>
      <c r="E19" s="22" t="s">
        <v>19</v>
      </c>
      <c r="F19" s="106">
        <v>0</v>
      </c>
      <c r="G19" s="97">
        <v>70</v>
      </c>
      <c r="H19" s="97">
        <f>F19*G19</f>
        <v>0</v>
      </c>
    </row>
    <row r="20" spans="2:8" ht="174">
      <c r="B20" s="97">
        <v>4</v>
      </c>
      <c r="C20" s="97"/>
      <c r="D20" s="97" t="s">
        <v>9</v>
      </c>
      <c r="E20" s="107" t="s">
        <v>20</v>
      </c>
      <c r="F20" s="106">
        <v>0</v>
      </c>
      <c r="G20" s="97">
        <v>20</v>
      </c>
      <c r="H20" s="97">
        <f t="shared" si="0"/>
        <v>0</v>
      </c>
    </row>
    <row r="21" spans="2:8" ht="174">
      <c r="B21" s="97">
        <v>5</v>
      </c>
      <c r="C21" s="97"/>
      <c r="D21" s="97" t="s">
        <v>9</v>
      </c>
      <c r="E21" s="107" t="s">
        <v>21</v>
      </c>
      <c r="F21" s="106">
        <v>0</v>
      </c>
      <c r="G21" s="97">
        <v>10</v>
      </c>
      <c r="H21" s="97">
        <f t="shared" si="0"/>
        <v>0</v>
      </c>
    </row>
    <row r="22" spans="2:8" ht="23.25">
      <c r="B22" s="97">
        <v>7</v>
      </c>
      <c r="C22" s="97"/>
      <c r="D22" s="97" t="s">
        <v>9</v>
      </c>
      <c r="E22" s="22" t="s">
        <v>22</v>
      </c>
      <c r="F22" s="99">
        <v>0</v>
      </c>
      <c r="G22" s="97">
        <v>1</v>
      </c>
      <c r="H22" s="97">
        <f t="shared" si="0"/>
        <v>0</v>
      </c>
    </row>
    <row r="23" spans="2:8">
      <c r="B23" s="97"/>
      <c r="C23" s="97"/>
      <c r="D23" s="97"/>
      <c r="E23" s="22"/>
      <c r="F23" s="97"/>
      <c r="G23" s="97"/>
      <c r="H23" s="97"/>
    </row>
    <row r="24" spans="2:8">
      <c r="E24" s="101" t="s">
        <v>14</v>
      </c>
      <c r="F24" s="102"/>
      <c r="G24" s="102"/>
      <c r="H24" s="103">
        <f>SUM(H17:H22)</f>
        <v>0</v>
      </c>
    </row>
    <row r="25" spans="2:8">
      <c r="E25" s="16"/>
    </row>
    <row r="26" spans="2:8">
      <c r="C26" s="96" t="s">
        <v>5</v>
      </c>
      <c r="D26" s="96">
        <v>1</v>
      </c>
      <c r="E26" s="20" t="s">
        <v>6</v>
      </c>
    </row>
    <row r="27" spans="2:8">
      <c r="C27" s="96" t="s">
        <v>7</v>
      </c>
      <c r="D27" s="96">
        <v>3</v>
      </c>
      <c r="E27" s="20" t="s">
        <v>23</v>
      </c>
    </row>
    <row r="28" spans="2:8">
      <c r="E28" s="16"/>
    </row>
    <row r="29" spans="2:8" ht="57.75">
      <c r="B29" s="97">
        <v>1</v>
      </c>
      <c r="C29" s="97"/>
      <c r="D29" s="97" t="s">
        <v>9</v>
      </c>
      <c r="E29" s="22" t="s">
        <v>24</v>
      </c>
      <c r="F29" s="99">
        <v>0</v>
      </c>
      <c r="G29" s="97">
        <v>1</v>
      </c>
      <c r="H29" s="100">
        <f>F29*G29</f>
        <v>0</v>
      </c>
    </row>
    <row r="30" spans="2:8" ht="186">
      <c r="B30" s="97">
        <v>2</v>
      </c>
      <c r="C30" s="97"/>
      <c r="D30" s="97" t="s">
        <v>25</v>
      </c>
      <c r="E30" s="22" t="s">
        <v>26</v>
      </c>
      <c r="F30" s="99">
        <v>0</v>
      </c>
      <c r="G30" s="97">
        <v>1</v>
      </c>
      <c r="H30" s="100">
        <f t="shared" ref="H30:H31" si="1">F30*G30</f>
        <v>0</v>
      </c>
    </row>
    <row r="31" spans="2:8" ht="23.25">
      <c r="B31" s="97">
        <v>3</v>
      </c>
      <c r="C31" s="97"/>
      <c r="D31" s="97" t="s">
        <v>27</v>
      </c>
      <c r="E31" s="22" t="s">
        <v>28</v>
      </c>
      <c r="F31" s="99">
        <v>0</v>
      </c>
      <c r="G31" s="97">
        <v>1</v>
      </c>
      <c r="H31" s="100">
        <f t="shared" si="1"/>
        <v>0</v>
      </c>
    </row>
    <row r="32" spans="2:8" ht="46.5">
      <c r="B32" s="97">
        <v>4</v>
      </c>
      <c r="C32" s="97"/>
      <c r="D32" s="97" t="s">
        <v>27</v>
      </c>
      <c r="E32" s="22" t="s">
        <v>29</v>
      </c>
      <c r="F32" s="99">
        <v>0</v>
      </c>
      <c r="G32" s="97">
        <v>1</v>
      </c>
      <c r="H32" s="100">
        <f>G32*F32</f>
        <v>0</v>
      </c>
    </row>
    <row r="33" spans="5:8">
      <c r="E33" s="101" t="s">
        <v>14</v>
      </c>
      <c r="F33" s="102"/>
      <c r="G33" s="102"/>
      <c r="H33" s="103">
        <f>SUM(H29:H32)</f>
        <v>0</v>
      </c>
    </row>
    <row r="34" spans="5:8">
      <c r="E34" s="16"/>
    </row>
    <row r="35" spans="5:8">
      <c r="E35" s="108" t="s">
        <v>30</v>
      </c>
      <c r="F35" s="109"/>
      <c r="G35" s="109"/>
      <c r="H35" s="110">
        <f>H33+H24+H12</f>
        <v>0</v>
      </c>
    </row>
  </sheetData>
  <pageMargins left="0.7" right="0.7"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9"/>
  <sheetViews>
    <sheetView zoomScale="115" zoomScaleNormal="115" workbookViewId="0">
      <selection activeCell="I13" sqref="I13"/>
    </sheetView>
  </sheetViews>
  <sheetFormatPr defaultColWidth="9.140625" defaultRowHeight="15"/>
  <cols>
    <col min="1" max="1" width="9.140625" style="1"/>
    <col min="2" max="2" width="3.42578125" style="1" customWidth="1"/>
    <col min="3" max="3" width="13.7109375" style="1" customWidth="1"/>
    <col min="4" max="4" width="4.42578125" style="1" customWidth="1"/>
    <col min="5" max="5" width="58.28515625" style="4" customWidth="1"/>
    <col min="6" max="7" width="12.7109375" style="1" customWidth="1"/>
    <col min="8" max="8" width="13.7109375" style="1" customWidth="1"/>
    <col min="9" max="9" width="69.42578125" style="1" customWidth="1"/>
    <col min="10" max="10" width="14" style="1" customWidth="1"/>
    <col min="11" max="16384" width="9.140625" style="1"/>
  </cols>
  <sheetData>
    <row r="1" spans="1:8">
      <c r="E1" s="112"/>
      <c r="F1" s="112"/>
      <c r="G1" s="112"/>
      <c r="H1" s="112"/>
    </row>
    <row r="2" spans="1:8" ht="18.75">
      <c r="C2" s="2"/>
      <c r="D2" s="2"/>
      <c r="E2" s="3" t="s">
        <v>31</v>
      </c>
      <c r="F2" s="2"/>
      <c r="G2" s="2"/>
      <c r="H2" s="2"/>
    </row>
    <row r="4" spans="1:8">
      <c r="F4" s="5" t="s">
        <v>2</v>
      </c>
      <c r="G4" s="5" t="s">
        <v>3</v>
      </c>
      <c r="H4" s="5" t="s">
        <v>4</v>
      </c>
    </row>
    <row r="6" spans="1:8">
      <c r="A6" s="47"/>
      <c r="B6" s="47"/>
      <c r="C6" s="48" t="s">
        <v>5</v>
      </c>
      <c r="D6" s="49" t="s">
        <v>32</v>
      </c>
      <c r="E6" s="50" t="s">
        <v>33</v>
      </c>
      <c r="F6" s="47"/>
      <c r="G6" s="47"/>
      <c r="H6" s="47"/>
    </row>
    <row r="7" spans="1:8">
      <c r="A7" s="52"/>
      <c r="B7" s="52"/>
      <c r="C7" s="53" t="s">
        <v>7</v>
      </c>
      <c r="D7" s="54" t="s">
        <v>32</v>
      </c>
      <c r="E7" s="55" t="s">
        <v>34</v>
      </c>
      <c r="F7" s="52"/>
      <c r="G7" s="52"/>
      <c r="H7" s="52"/>
    </row>
    <row r="9" spans="1:8" ht="232.5">
      <c r="B9" s="8">
        <v>1</v>
      </c>
      <c r="D9" s="13" t="s">
        <v>35</v>
      </c>
      <c r="E9" s="9" t="s">
        <v>36</v>
      </c>
      <c r="F9" s="10">
        <v>0</v>
      </c>
      <c r="G9" s="11">
        <v>3</v>
      </c>
      <c r="H9" s="12">
        <f>ROUND(ROUND(F9,2)*ROUND(G9,3),2)</f>
        <v>0</v>
      </c>
    </row>
    <row r="10" spans="1:8">
      <c r="B10" s="8">
        <v>2</v>
      </c>
      <c r="D10" s="13" t="s">
        <v>9</v>
      </c>
      <c r="E10" s="9" t="s">
        <v>37</v>
      </c>
      <c r="F10" s="10">
        <v>0</v>
      </c>
      <c r="G10" s="11">
        <v>2</v>
      </c>
      <c r="H10" s="12">
        <f>F10*G10</f>
        <v>0</v>
      </c>
    </row>
    <row r="11" spans="1:8">
      <c r="B11" s="8"/>
      <c r="D11" s="13"/>
      <c r="E11" s="9"/>
      <c r="F11" s="9"/>
      <c r="G11" s="11"/>
      <c r="H11" s="12"/>
    </row>
    <row r="12" spans="1:8">
      <c r="A12" s="56"/>
      <c r="B12" s="57"/>
      <c r="C12" s="56"/>
      <c r="D12" s="58"/>
      <c r="E12" s="59" t="s">
        <v>14</v>
      </c>
      <c r="F12" s="60"/>
      <c r="G12" s="60"/>
      <c r="H12" s="61">
        <f>SUM(H9:H10)</f>
        <v>0</v>
      </c>
    </row>
    <row r="13" spans="1:8">
      <c r="B13" s="8"/>
      <c r="D13" s="13"/>
      <c r="E13" s="7"/>
      <c r="F13" s="6"/>
      <c r="G13" s="6"/>
      <c r="H13" s="14"/>
    </row>
    <row r="14" spans="1:8">
      <c r="A14" s="47"/>
      <c r="B14" s="47"/>
      <c r="C14" s="48" t="s">
        <v>5</v>
      </c>
      <c r="D14" s="49" t="s">
        <v>32</v>
      </c>
      <c r="E14" s="50" t="s">
        <v>33</v>
      </c>
      <c r="F14" s="47"/>
      <c r="G14" s="47"/>
      <c r="H14" s="47"/>
    </row>
    <row r="15" spans="1:8">
      <c r="A15" s="52"/>
      <c r="B15" s="52"/>
      <c r="C15" s="53" t="s">
        <v>7</v>
      </c>
      <c r="D15" s="54" t="s">
        <v>38</v>
      </c>
      <c r="E15" s="55" t="s">
        <v>39</v>
      </c>
      <c r="F15" s="52"/>
      <c r="G15" s="52"/>
      <c r="H15" s="52"/>
    </row>
    <row r="16" spans="1:8" ht="6.75" customHeight="1"/>
    <row r="17" spans="1:15" ht="139.5">
      <c r="B17" s="8">
        <v>1</v>
      </c>
      <c r="D17" s="13" t="s">
        <v>17</v>
      </c>
      <c r="E17" s="9" t="s">
        <v>40</v>
      </c>
      <c r="F17" s="10">
        <v>0</v>
      </c>
      <c r="G17" s="11">
        <v>917.2</v>
      </c>
      <c r="H17" s="12">
        <f>G17*F17</f>
        <v>0</v>
      </c>
      <c r="I17" s="9"/>
      <c r="J17" s="12"/>
    </row>
    <row r="18" spans="1:15" ht="209.25">
      <c r="B18" s="8">
        <v>2</v>
      </c>
      <c r="D18" s="13" t="s">
        <v>17</v>
      </c>
      <c r="E18" s="51" t="s">
        <v>41</v>
      </c>
      <c r="F18" s="10">
        <v>0</v>
      </c>
      <c r="G18" s="11">
        <v>400</v>
      </c>
      <c r="H18" s="12">
        <f t="shared" ref="H18:H23" si="0">ROUND(ROUND(F18,2)*ROUND(G18,3),2)</f>
        <v>0</v>
      </c>
      <c r="I18" s="51"/>
    </row>
    <row r="19" spans="1:15" ht="255">
      <c r="B19" s="8">
        <v>3</v>
      </c>
      <c r="D19" s="13" t="s">
        <v>17</v>
      </c>
      <c r="E19" s="9" t="s">
        <v>42</v>
      </c>
      <c r="F19" s="10">
        <v>0</v>
      </c>
      <c r="G19" s="11">
        <v>917.2</v>
      </c>
      <c r="H19" s="12">
        <f t="shared" si="0"/>
        <v>0</v>
      </c>
      <c r="I19" s="9"/>
    </row>
    <row r="20" spans="1:15" ht="162.75">
      <c r="B20" s="8">
        <v>3</v>
      </c>
      <c r="C20" s="13"/>
      <c r="D20" s="13" t="s">
        <v>17</v>
      </c>
      <c r="E20" s="9" t="s">
        <v>43</v>
      </c>
      <c r="F20" s="10">
        <v>0</v>
      </c>
      <c r="G20" s="11">
        <v>50</v>
      </c>
      <c r="H20" s="12">
        <f t="shared" si="0"/>
        <v>0</v>
      </c>
      <c r="I20" s="9"/>
    </row>
    <row r="21" spans="1:15" ht="63" customHeight="1">
      <c r="B21" s="8"/>
      <c r="C21" s="13"/>
      <c r="D21" s="13"/>
      <c r="E21" s="9" t="s">
        <v>44</v>
      </c>
      <c r="F21" s="64">
        <v>0</v>
      </c>
      <c r="G21" s="8">
        <v>20</v>
      </c>
      <c r="H21" s="12">
        <f>ROUND(ROUND(F21,2)*ROUND(G21,3),2)</f>
        <v>0</v>
      </c>
      <c r="I21" s="9"/>
    </row>
    <row r="22" spans="1:15" ht="162.75">
      <c r="B22" s="8">
        <v>4</v>
      </c>
      <c r="C22" s="13"/>
      <c r="D22" s="13" t="s">
        <v>9</v>
      </c>
      <c r="E22" s="9" t="s">
        <v>45</v>
      </c>
      <c r="F22" s="10">
        <v>0</v>
      </c>
      <c r="G22" s="11">
        <v>50</v>
      </c>
      <c r="H22" s="12">
        <f t="shared" si="0"/>
        <v>0</v>
      </c>
      <c r="I22" s="9"/>
    </row>
    <row r="23" spans="1:15" ht="279">
      <c r="B23" s="8">
        <v>5</v>
      </c>
      <c r="C23" s="13"/>
      <c r="D23" s="13" t="s">
        <v>9</v>
      </c>
      <c r="E23" s="15" t="s">
        <v>46</v>
      </c>
      <c r="F23" s="10">
        <v>0</v>
      </c>
      <c r="G23" s="11">
        <v>5</v>
      </c>
      <c r="H23" s="12">
        <f t="shared" si="0"/>
        <v>0</v>
      </c>
      <c r="I23" s="15"/>
      <c r="K23" s="67"/>
      <c r="L23" s="67"/>
      <c r="M23" s="67"/>
      <c r="N23" s="67"/>
      <c r="O23" s="67"/>
    </row>
    <row r="24" spans="1:15">
      <c r="A24" s="56"/>
      <c r="B24" s="56"/>
      <c r="C24" s="56"/>
      <c r="D24" s="56"/>
      <c r="E24" s="59" t="s">
        <v>14</v>
      </c>
      <c r="F24" s="60"/>
      <c r="G24" s="60"/>
      <c r="H24" s="61">
        <f>SUM(H17:H23)</f>
        <v>0</v>
      </c>
      <c r="I24" s="15"/>
      <c r="K24"/>
      <c r="L24" s="67"/>
      <c r="M24" s="67"/>
      <c r="N24" s="67"/>
      <c r="O24" s="67"/>
    </row>
    <row r="25" spans="1:15">
      <c r="E25" s="7"/>
      <c r="F25" s="6"/>
      <c r="G25" s="6"/>
      <c r="H25" s="14"/>
    </row>
    <row r="26" spans="1:15">
      <c r="A26" s="47"/>
      <c r="B26" s="47"/>
      <c r="C26" s="48" t="s">
        <v>5</v>
      </c>
      <c r="D26" s="49" t="s">
        <v>32</v>
      </c>
      <c r="E26" s="50" t="s">
        <v>6</v>
      </c>
      <c r="F26" s="47"/>
      <c r="G26" s="47"/>
      <c r="H26" s="47"/>
    </row>
    <row r="27" spans="1:15">
      <c r="A27" s="52"/>
      <c r="B27" s="52"/>
      <c r="C27" s="53" t="s">
        <v>7</v>
      </c>
      <c r="D27" s="54" t="s">
        <v>47</v>
      </c>
      <c r="E27" s="55" t="s">
        <v>48</v>
      </c>
      <c r="F27" s="52"/>
      <c r="G27" s="52"/>
      <c r="H27" s="52"/>
    </row>
    <row r="29" spans="1:15" ht="139.5">
      <c r="B29" s="8">
        <v>1</v>
      </c>
      <c r="D29" s="13" t="s">
        <v>49</v>
      </c>
      <c r="E29" s="9" t="s">
        <v>50</v>
      </c>
      <c r="F29" s="10">
        <v>0</v>
      </c>
      <c r="G29" s="11">
        <v>300</v>
      </c>
      <c r="H29" s="12">
        <f t="shared" ref="H29:H34" si="1">ROUND(ROUND(F29,2)*ROUND(G29,3),2)</f>
        <v>0</v>
      </c>
    </row>
    <row r="30" spans="1:15" ht="139.5">
      <c r="B30" s="8">
        <v>2</v>
      </c>
      <c r="C30" s="13"/>
      <c r="D30" s="13" t="s">
        <v>17</v>
      </c>
      <c r="E30" s="9" t="s">
        <v>51</v>
      </c>
      <c r="F30" s="10">
        <v>0</v>
      </c>
      <c r="G30" s="11">
        <v>650</v>
      </c>
      <c r="H30" s="12">
        <f t="shared" si="1"/>
        <v>0</v>
      </c>
      <c r="I30" s="9"/>
    </row>
    <row r="31" spans="1:15" ht="279">
      <c r="B31" s="8">
        <v>3</v>
      </c>
      <c r="C31" s="13"/>
      <c r="D31" s="13" t="s">
        <v>49</v>
      </c>
      <c r="E31" s="9" t="s">
        <v>52</v>
      </c>
      <c r="F31" s="10">
        <v>0</v>
      </c>
      <c r="G31" s="11">
        <v>300</v>
      </c>
      <c r="H31" s="12">
        <f t="shared" si="1"/>
        <v>0</v>
      </c>
      <c r="I31" s="9"/>
    </row>
    <row r="32" spans="1:15" ht="186">
      <c r="B32" s="8">
        <v>4</v>
      </c>
      <c r="C32" s="13"/>
      <c r="D32" s="13" t="s">
        <v>17</v>
      </c>
      <c r="E32" s="9" t="s">
        <v>53</v>
      </c>
      <c r="F32" s="10">
        <v>0</v>
      </c>
      <c r="G32" s="11">
        <v>650</v>
      </c>
      <c r="H32" s="12">
        <f t="shared" si="1"/>
        <v>0</v>
      </c>
      <c r="I32" s="9"/>
    </row>
    <row r="33" spans="1:10" ht="116.25">
      <c r="B33" s="8">
        <v>5</v>
      </c>
      <c r="C33" s="13"/>
      <c r="D33" s="13" t="s">
        <v>17</v>
      </c>
      <c r="E33" s="9" t="s">
        <v>54</v>
      </c>
      <c r="F33" s="10">
        <v>0</v>
      </c>
      <c r="G33" s="11">
        <v>60</v>
      </c>
      <c r="H33" s="12">
        <f t="shared" si="1"/>
        <v>0</v>
      </c>
      <c r="I33" s="9"/>
    </row>
    <row r="34" spans="1:10" ht="92.25">
      <c r="B34" s="8">
        <v>6</v>
      </c>
      <c r="C34" s="13"/>
      <c r="D34" s="13" t="s">
        <v>9</v>
      </c>
      <c r="E34" s="9" t="s">
        <v>55</v>
      </c>
      <c r="F34" s="10">
        <v>0</v>
      </c>
      <c r="G34" s="11">
        <v>10</v>
      </c>
      <c r="H34" s="12">
        <f t="shared" si="1"/>
        <v>0</v>
      </c>
      <c r="I34" s="9"/>
    </row>
    <row r="35" spans="1:10" ht="92.25">
      <c r="B35" s="8">
        <v>7</v>
      </c>
      <c r="C35" s="13"/>
      <c r="D35" s="13" t="s">
        <v>17</v>
      </c>
      <c r="E35" s="9" t="s">
        <v>56</v>
      </c>
      <c r="F35" s="10">
        <v>0</v>
      </c>
      <c r="G35" s="11">
        <v>800</v>
      </c>
      <c r="H35" s="12">
        <f>F35*G35</f>
        <v>0</v>
      </c>
      <c r="I35" s="9"/>
    </row>
    <row r="36" spans="1:10" ht="92.25">
      <c r="B36" s="8">
        <v>8</v>
      </c>
      <c r="C36" s="13"/>
      <c r="D36" s="13" t="s">
        <v>17</v>
      </c>
      <c r="E36" s="9" t="s">
        <v>57</v>
      </c>
      <c r="F36" s="10">
        <v>0</v>
      </c>
      <c r="G36" s="11">
        <v>800</v>
      </c>
      <c r="H36" s="12">
        <f>F36*G36</f>
        <v>0</v>
      </c>
      <c r="I36" s="12"/>
    </row>
    <row r="37" spans="1:10" ht="139.5">
      <c r="A37" s="13"/>
      <c r="B37" s="13">
        <v>9</v>
      </c>
      <c r="C37" s="13"/>
      <c r="D37" s="13" t="s">
        <v>25</v>
      </c>
      <c r="E37" s="9" t="s">
        <v>58</v>
      </c>
      <c r="F37" s="10">
        <v>0</v>
      </c>
      <c r="G37" s="11">
        <v>1</v>
      </c>
      <c r="H37" s="12">
        <f>+F37*G37</f>
        <v>0</v>
      </c>
      <c r="I37" s="9"/>
    </row>
    <row r="38" spans="1:10" ht="34.5">
      <c r="A38" s="13"/>
      <c r="B38" s="13">
        <v>8</v>
      </c>
      <c r="C38" s="13"/>
      <c r="D38" s="13" t="s">
        <v>17</v>
      </c>
      <c r="E38" s="66" t="s">
        <v>59</v>
      </c>
      <c r="F38" s="10">
        <v>0</v>
      </c>
      <c r="G38" s="11">
        <v>700</v>
      </c>
      <c r="H38" s="12">
        <f t="shared" ref="H38:H39" si="2">ROUND(ROUND(F38,2)*ROUND(G38,3),2)</f>
        <v>0</v>
      </c>
      <c r="I38" s="65"/>
    </row>
    <row r="39" spans="1:10" ht="41.25" customHeight="1">
      <c r="A39" s="13"/>
      <c r="B39" s="13">
        <v>10</v>
      </c>
      <c r="C39" s="13"/>
      <c r="D39" s="13" t="s">
        <v>17</v>
      </c>
      <c r="E39" s="9" t="s">
        <v>60</v>
      </c>
      <c r="F39" s="10">
        <v>0</v>
      </c>
      <c r="G39" s="11">
        <v>920</v>
      </c>
      <c r="H39" s="12">
        <f t="shared" si="2"/>
        <v>0</v>
      </c>
      <c r="I39" s="65"/>
    </row>
    <row r="40" spans="1:10" ht="220.5">
      <c r="B40" s="8"/>
      <c r="C40" s="13"/>
      <c r="D40" s="13"/>
      <c r="E40" s="9" t="s">
        <v>61</v>
      </c>
      <c r="F40" s="10">
        <v>0</v>
      </c>
      <c r="G40" s="11">
        <v>2</v>
      </c>
      <c r="H40" s="12">
        <f>+G40*F40</f>
        <v>0</v>
      </c>
      <c r="I40" s="9"/>
    </row>
    <row r="41" spans="1:10" ht="105">
      <c r="B41" s="8"/>
      <c r="C41" s="13"/>
      <c r="D41" s="13" t="s">
        <v>49</v>
      </c>
      <c r="E41" s="9" t="s">
        <v>62</v>
      </c>
      <c r="F41" s="10">
        <v>0</v>
      </c>
      <c r="G41" s="11">
        <v>100</v>
      </c>
      <c r="H41" s="12">
        <f>G41*F41</f>
        <v>0</v>
      </c>
    </row>
    <row r="42" spans="1:10" ht="84.75" customHeight="1">
      <c r="B42" s="8"/>
      <c r="C42" s="13"/>
      <c r="D42" s="13"/>
      <c r="E42" s="9"/>
      <c r="F42" s="62"/>
      <c r="G42" s="11"/>
      <c r="H42" s="12"/>
    </row>
    <row r="43" spans="1:10">
      <c r="A43" s="56"/>
      <c r="B43" s="56"/>
      <c r="C43" s="56"/>
      <c r="D43" s="56"/>
      <c r="E43" s="59" t="s">
        <v>14</v>
      </c>
      <c r="F43" s="60"/>
      <c r="G43" s="60"/>
      <c r="H43" s="61">
        <f>SUM(H29:H41)</f>
        <v>0</v>
      </c>
    </row>
    <row r="44" spans="1:10">
      <c r="J44" s="14"/>
    </row>
    <row r="45" spans="1:10">
      <c r="A45" s="47"/>
      <c r="B45" s="47"/>
      <c r="C45" s="48" t="s">
        <v>5</v>
      </c>
      <c r="D45" s="49" t="s">
        <v>32</v>
      </c>
      <c r="E45" s="50" t="s">
        <v>6</v>
      </c>
      <c r="F45" s="47"/>
      <c r="G45" s="47"/>
      <c r="H45" s="47"/>
    </row>
    <row r="46" spans="1:10">
      <c r="A46" s="52"/>
      <c r="B46" s="52"/>
      <c r="C46" s="53" t="s">
        <v>7</v>
      </c>
      <c r="D46" s="54" t="s">
        <v>47</v>
      </c>
      <c r="E46" s="55" t="s">
        <v>63</v>
      </c>
      <c r="F46" s="52"/>
      <c r="G46" s="52"/>
      <c r="H46" s="52"/>
    </row>
    <row r="48" spans="1:10" ht="243.75">
      <c r="B48" s="8">
        <v>1</v>
      </c>
      <c r="C48" s="13"/>
      <c r="D48" s="13" t="s">
        <v>49</v>
      </c>
      <c r="E48" s="9" t="s">
        <v>64</v>
      </c>
      <c r="F48" s="10">
        <v>0</v>
      </c>
      <c r="G48" s="11">
        <v>100</v>
      </c>
      <c r="H48" s="12">
        <f>ROUND(ROUND(F48,2)*ROUND(G48,3),2)</f>
        <v>0</v>
      </c>
    </row>
    <row r="49" spans="1:8" ht="247.5" customHeight="1">
      <c r="B49" s="8"/>
      <c r="C49" s="13"/>
      <c r="D49" s="13" t="s">
        <v>49</v>
      </c>
      <c r="E49" s="9" t="s">
        <v>65</v>
      </c>
      <c r="F49" s="10">
        <v>0</v>
      </c>
      <c r="G49" s="11">
        <v>20</v>
      </c>
      <c r="H49" s="12">
        <f>G49*F49</f>
        <v>0</v>
      </c>
    </row>
    <row r="50" spans="1:8">
      <c r="A50" s="56"/>
      <c r="B50" s="56"/>
      <c r="C50" s="56"/>
      <c r="D50" s="56"/>
      <c r="E50" s="59" t="s">
        <v>14</v>
      </c>
      <c r="F50" s="60"/>
      <c r="G50" s="60"/>
      <c r="H50" s="61">
        <f>SUM(H48:H49)</f>
        <v>0</v>
      </c>
    </row>
    <row r="51" spans="1:8">
      <c r="E51" s="7"/>
      <c r="F51" s="6"/>
      <c r="G51" s="6"/>
      <c r="H51" s="14"/>
    </row>
    <row r="52" spans="1:8">
      <c r="A52" s="47"/>
      <c r="B52" s="47"/>
      <c r="C52" s="48" t="s">
        <v>5</v>
      </c>
      <c r="D52" s="49" t="s">
        <v>32</v>
      </c>
      <c r="E52" s="50" t="s">
        <v>6</v>
      </c>
      <c r="F52" s="47"/>
      <c r="G52" s="47"/>
      <c r="H52" s="47"/>
    </row>
    <row r="53" spans="1:8">
      <c r="A53" s="52"/>
      <c r="B53" s="52"/>
      <c r="C53" s="53" t="s">
        <v>7</v>
      </c>
      <c r="D53" s="54" t="s">
        <v>66</v>
      </c>
      <c r="E53" s="55" t="s">
        <v>67</v>
      </c>
      <c r="F53" s="52"/>
      <c r="G53" s="52"/>
      <c r="H53" s="52"/>
    </row>
    <row r="55" spans="1:8" ht="139.5">
      <c r="B55" s="8">
        <v>1</v>
      </c>
      <c r="C55" s="13"/>
      <c r="D55" s="13" t="s">
        <v>68</v>
      </c>
      <c r="E55" s="9" t="s">
        <v>69</v>
      </c>
      <c r="F55" s="10">
        <v>0</v>
      </c>
      <c r="G55" s="11">
        <v>1</v>
      </c>
      <c r="H55" s="12">
        <f>ROUND(ROUND(F55,2)*ROUND(G55,3),2)</f>
        <v>0</v>
      </c>
    </row>
    <row r="56" spans="1:8" ht="186">
      <c r="B56" s="8">
        <v>2</v>
      </c>
      <c r="C56" s="13"/>
      <c r="D56" s="13" t="s">
        <v>68</v>
      </c>
      <c r="E56" s="9" t="s">
        <v>70</v>
      </c>
      <c r="F56" s="10">
        <v>0</v>
      </c>
      <c r="G56" s="11">
        <v>1</v>
      </c>
      <c r="H56" s="12">
        <f>ROUND(ROUND(F56,2)*ROUND(G56,3),2)</f>
        <v>0</v>
      </c>
    </row>
    <row r="57" spans="1:8">
      <c r="B57" s="8">
        <v>3</v>
      </c>
      <c r="C57" s="13"/>
      <c r="D57" s="13" t="s">
        <v>25</v>
      </c>
      <c r="E57" s="9" t="s">
        <v>71</v>
      </c>
      <c r="F57" s="10">
        <v>0</v>
      </c>
      <c r="G57" s="11">
        <v>1</v>
      </c>
      <c r="H57" s="12">
        <f>ROUND(ROUND(F57,2)*ROUND(G57,3),2)</f>
        <v>0</v>
      </c>
    </row>
    <row r="58" spans="1:8">
      <c r="B58" s="8">
        <v>4</v>
      </c>
      <c r="C58" s="13"/>
      <c r="D58" s="13" t="s">
        <v>25</v>
      </c>
      <c r="E58" s="9" t="s">
        <v>72</v>
      </c>
      <c r="F58" s="10">
        <v>0</v>
      </c>
      <c r="G58" s="11">
        <v>1</v>
      </c>
      <c r="H58" s="12">
        <f>ROUND(ROUND(F58,2)*ROUND(G58,3),2)</f>
        <v>0</v>
      </c>
    </row>
    <row r="59" spans="1:8">
      <c r="A59" s="56"/>
      <c r="B59" s="56"/>
      <c r="C59" s="56"/>
      <c r="D59" s="56"/>
      <c r="E59" s="59" t="s">
        <v>14</v>
      </c>
      <c r="F59" s="56"/>
      <c r="G59" s="56"/>
      <c r="H59" s="61">
        <f>SUM(H55:H58)</f>
        <v>0</v>
      </c>
    </row>
    <row r="62" spans="1:8" s="68" customFormat="1">
      <c r="A62" s="101"/>
      <c r="B62" s="101"/>
      <c r="C62" s="101"/>
      <c r="D62" s="101"/>
      <c r="E62" s="101" t="s">
        <v>30</v>
      </c>
      <c r="F62" s="101"/>
      <c r="G62" s="101"/>
      <c r="H62" s="111">
        <f>+H59+H50+H43+H24+H12</f>
        <v>0</v>
      </c>
    </row>
    <row r="63" spans="1:8" s="68" customFormat="1">
      <c r="A63" s="1"/>
      <c r="B63" s="1"/>
      <c r="C63" s="1"/>
      <c r="D63" s="1"/>
      <c r="E63" s="1"/>
      <c r="F63" s="1"/>
      <c r="G63" s="1"/>
      <c r="H63" s="1"/>
    </row>
    <row r="64" spans="1:8" s="68" customFormat="1">
      <c r="A64" s="1"/>
      <c r="B64" s="1"/>
      <c r="C64" s="1"/>
      <c r="D64" s="1"/>
      <c r="E64" s="1"/>
      <c r="F64" s="1"/>
      <c r="G64" s="1"/>
      <c r="H64" s="1"/>
    </row>
    <row r="65" spans="5:5">
      <c r="E65" s="1"/>
    </row>
    <row r="66" spans="5:5">
      <c r="E66" s="1"/>
    </row>
    <row r="67" spans="5:5">
      <c r="E67" s="1"/>
    </row>
    <row r="69" spans="5:5" ht="114" customHeight="1">
      <c r="E69" s="9"/>
    </row>
  </sheetData>
  <mergeCells count="1">
    <mergeCell ref="E1:H1"/>
  </mergeCells>
  <pageMargins left="0.75" right="0.75" top="0.75" bottom="0.5" header="0.5" footer="0.75"/>
  <pageSetup paperSize="9" scale="62"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7106C-9635-4811-88FE-B268228BBDD4}">
  <sheetPr>
    <pageSetUpPr fitToPage="1"/>
  </sheetPr>
  <dimension ref="A1:H63"/>
  <sheetViews>
    <sheetView showGridLines="0" workbookViewId="0">
      <pane ySplit="3" topLeftCell="A55" activePane="bottomLeft" state="frozenSplit"/>
      <selection pane="bottomLeft" activeCell="O59" sqref="O59"/>
    </sheetView>
  </sheetViews>
  <sheetFormatPr defaultColWidth="9.140625" defaultRowHeight="15"/>
  <cols>
    <col min="1" max="1" width="18.7109375" style="16" customWidth="1"/>
    <col min="2" max="2" width="3.42578125" style="16" customWidth="1"/>
    <col min="3" max="3" width="13.7109375" style="16" customWidth="1"/>
    <col min="4" max="4" width="4.42578125" style="16" customWidth="1"/>
    <col min="5" max="5" width="48.7109375" style="16" customWidth="1"/>
    <col min="6" max="7" width="12.7109375" style="16" customWidth="1"/>
    <col min="8" max="8" width="13.7109375" style="16" customWidth="1"/>
    <col min="9" max="16384" width="9.140625" style="16"/>
  </cols>
  <sheetData>
    <row r="1" spans="1:8" ht="18.75">
      <c r="C1" s="17"/>
      <c r="D1" s="17"/>
      <c r="E1" s="18" t="s">
        <v>73</v>
      </c>
      <c r="F1" s="17"/>
      <c r="G1" s="17"/>
      <c r="H1" s="17"/>
    </row>
    <row r="3" spans="1:8">
      <c r="F3" s="19" t="s">
        <v>2</v>
      </c>
      <c r="G3" s="19" t="s">
        <v>3</v>
      </c>
      <c r="H3" s="19" t="s">
        <v>4</v>
      </c>
    </row>
    <row r="5" spans="1:8">
      <c r="C5" s="20" t="s">
        <v>5</v>
      </c>
      <c r="D5" s="21" t="s">
        <v>32</v>
      </c>
      <c r="E5" s="20" t="s">
        <v>74</v>
      </c>
    </row>
    <row r="6" spans="1:8">
      <c r="C6" s="20" t="s">
        <v>7</v>
      </c>
      <c r="D6" s="21" t="s">
        <v>32</v>
      </c>
      <c r="E6" s="20" t="s">
        <v>75</v>
      </c>
    </row>
    <row r="8" spans="1:8" ht="113.25">
      <c r="A8" s="22" t="s">
        <v>76</v>
      </c>
      <c r="B8" s="22">
        <v>1</v>
      </c>
      <c r="C8" s="22" t="s">
        <v>77</v>
      </c>
      <c r="D8" s="23" t="s">
        <v>78</v>
      </c>
      <c r="E8" s="22" t="s">
        <v>79</v>
      </c>
      <c r="F8" s="24">
        <v>0</v>
      </c>
      <c r="G8" s="25">
        <v>200</v>
      </c>
      <c r="H8" s="26">
        <f t="shared" ref="H8:H27" si="0">ROUND(ROUND(F8,2)*ROUND(G8,3),2)</f>
        <v>0</v>
      </c>
    </row>
    <row r="9" spans="1:8" ht="57">
      <c r="A9" s="22" t="s">
        <v>76</v>
      </c>
      <c r="B9" s="22">
        <v>2</v>
      </c>
      <c r="C9" s="22" t="s">
        <v>80</v>
      </c>
      <c r="D9" s="23" t="s">
        <v>81</v>
      </c>
      <c r="E9" s="22" t="s">
        <v>82</v>
      </c>
      <c r="F9" s="24">
        <v>0</v>
      </c>
      <c r="G9" s="25">
        <v>150</v>
      </c>
      <c r="H9" s="26">
        <f t="shared" si="0"/>
        <v>0</v>
      </c>
    </row>
    <row r="10" spans="1:8" ht="90.75">
      <c r="A10" s="22" t="s">
        <v>76</v>
      </c>
      <c r="B10" s="22">
        <v>3</v>
      </c>
      <c r="C10" s="22" t="s">
        <v>83</v>
      </c>
      <c r="D10" s="23" t="s">
        <v>81</v>
      </c>
      <c r="E10" s="22" t="s">
        <v>84</v>
      </c>
      <c r="F10" s="24">
        <v>0</v>
      </c>
      <c r="G10" s="25">
        <v>100</v>
      </c>
      <c r="H10" s="26">
        <f t="shared" si="0"/>
        <v>0</v>
      </c>
    </row>
    <row r="11" spans="1:8" ht="79.5">
      <c r="A11" s="22" t="s">
        <v>76</v>
      </c>
      <c r="B11" s="22">
        <v>4</v>
      </c>
      <c r="C11" s="22" t="s">
        <v>85</v>
      </c>
      <c r="D11" s="23" t="s">
        <v>78</v>
      </c>
      <c r="E11" s="22" t="s">
        <v>86</v>
      </c>
      <c r="F11" s="24">
        <v>0</v>
      </c>
      <c r="G11" s="25">
        <v>100</v>
      </c>
      <c r="H11" s="26">
        <f t="shared" si="0"/>
        <v>0</v>
      </c>
    </row>
    <row r="12" spans="1:8" ht="124.5">
      <c r="A12" s="22" t="s">
        <v>76</v>
      </c>
      <c r="B12" s="22">
        <v>5</v>
      </c>
      <c r="C12" s="22" t="s">
        <v>87</v>
      </c>
      <c r="D12" s="23" t="s">
        <v>78</v>
      </c>
      <c r="E12" s="22" t="s">
        <v>88</v>
      </c>
      <c r="F12" s="24">
        <v>0</v>
      </c>
      <c r="G12" s="25">
        <v>100</v>
      </c>
      <c r="H12" s="26">
        <f t="shared" si="0"/>
        <v>0</v>
      </c>
    </row>
    <row r="13" spans="1:8" ht="79.5">
      <c r="A13" s="22" t="s">
        <v>76</v>
      </c>
      <c r="B13" s="22">
        <v>6</v>
      </c>
      <c r="C13" s="22" t="s">
        <v>89</v>
      </c>
      <c r="D13" s="23" t="s">
        <v>78</v>
      </c>
      <c r="E13" s="22" t="s">
        <v>90</v>
      </c>
      <c r="F13" s="24">
        <v>0</v>
      </c>
      <c r="G13" s="25">
        <v>830</v>
      </c>
      <c r="H13" s="26">
        <f t="shared" si="0"/>
        <v>0</v>
      </c>
    </row>
    <row r="14" spans="1:8" ht="79.5">
      <c r="A14" s="22" t="s">
        <v>76</v>
      </c>
      <c r="B14" s="22">
        <v>7</v>
      </c>
      <c r="C14" s="22" t="s">
        <v>91</v>
      </c>
      <c r="D14" s="23" t="s">
        <v>78</v>
      </c>
      <c r="E14" s="22" t="s">
        <v>92</v>
      </c>
      <c r="F14" s="24">
        <v>0</v>
      </c>
      <c r="G14" s="25">
        <v>950</v>
      </c>
      <c r="H14" s="26">
        <f t="shared" si="0"/>
        <v>0</v>
      </c>
    </row>
    <row r="15" spans="1:8" ht="68.25">
      <c r="A15" s="22" t="s">
        <v>76</v>
      </c>
      <c r="B15" s="22">
        <v>8</v>
      </c>
      <c r="C15" s="22" t="s">
        <v>93</v>
      </c>
      <c r="D15" s="23" t="s">
        <v>81</v>
      </c>
      <c r="E15" s="22" t="s">
        <v>94</v>
      </c>
      <c r="F15" s="24">
        <v>0</v>
      </c>
      <c r="G15" s="25">
        <v>150</v>
      </c>
      <c r="H15" s="26">
        <f t="shared" si="0"/>
        <v>0</v>
      </c>
    </row>
    <row r="16" spans="1:8" ht="45.75">
      <c r="A16" s="22" t="s">
        <v>76</v>
      </c>
      <c r="B16" s="22">
        <v>9</v>
      </c>
      <c r="C16" s="22" t="s">
        <v>95</v>
      </c>
      <c r="D16" s="23" t="s">
        <v>81</v>
      </c>
      <c r="E16" s="22" t="s">
        <v>96</v>
      </c>
      <c r="F16" s="24">
        <v>0</v>
      </c>
      <c r="G16" s="25">
        <v>175</v>
      </c>
      <c r="H16" s="26">
        <f t="shared" si="0"/>
        <v>0</v>
      </c>
    </row>
    <row r="17" spans="1:8" ht="57">
      <c r="A17" s="22" t="s">
        <v>76</v>
      </c>
      <c r="B17" s="22">
        <v>10</v>
      </c>
      <c r="C17" s="22" t="s">
        <v>97</v>
      </c>
      <c r="D17" s="23" t="s">
        <v>78</v>
      </c>
      <c r="E17" s="22" t="s">
        <v>98</v>
      </c>
      <c r="F17" s="24">
        <v>0</v>
      </c>
      <c r="G17" s="25">
        <v>600</v>
      </c>
      <c r="H17" s="26">
        <f t="shared" si="0"/>
        <v>0</v>
      </c>
    </row>
    <row r="18" spans="1:8" ht="79.5">
      <c r="A18" s="22" t="s">
        <v>76</v>
      </c>
      <c r="B18" s="22">
        <v>11</v>
      </c>
      <c r="C18" s="22" t="s">
        <v>99</v>
      </c>
      <c r="D18" s="23" t="s">
        <v>78</v>
      </c>
      <c r="E18" s="22" t="s">
        <v>100</v>
      </c>
      <c r="F18" s="24">
        <v>0</v>
      </c>
      <c r="G18" s="25">
        <v>1660</v>
      </c>
      <c r="H18" s="26">
        <f t="shared" si="0"/>
        <v>0</v>
      </c>
    </row>
    <row r="19" spans="1:8" ht="79.5">
      <c r="A19" s="22" t="s">
        <v>76</v>
      </c>
      <c r="B19" s="22">
        <v>12</v>
      </c>
      <c r="C19" s="22" t="s">
        <v>101</v>
      </c>
      <c r="D19" s="23" t="s">
        <v>78</v>
      </c>
      <c r="E19" s="22" t="s">
        <v>102</v>
      </c>
      <c r="F19" s="24">
        <v>0</v>
      </c>
      <c r="G19" s="25">
        <v>465</v>
      </c>
      <c r="H19" s="26">
        <f t="shared" si="0"/>
        <v>0</v>
      </c>
    </row>
    <row r="20" spans="1:8" ht="57">
      <c r="A20" s="22" t="s">
        <v>76</v>
      </c>
      <c r="B20" s="22">
        <v>13</v>
      </c>
      <c r="C20" s="22" t="s">
        <v>103</v>
      </c>
      <c r="D20" s="23" t="s">
        <v>81</v>
      </c>
      <c r="E20" s="22" t="s">
        <v>104</v>
      </c>
      <c r="F20" s="24">
        <v>0</v>
      </c>
      <c r="G20" s="25">
        <v>65</v>
      </c>
      <c r="H20" s="26">
        <f t="shared" si="0"/>
        <v>0</v>
      </c>
    </row>
    <row r="21" spans="1:8" ht="57">
      <c r="A21" s="22" t="s">
        <v>76</v>
      </c>
      <c r="B21" s="22">
        <v>14</v>
      </c>
      <c r="C21" s="22" t="s">
        <v>105</v>
      </c>
      <c r="D21" s="23" t="s">
        <v>81</v>
      </c>
      <c r="E21" s="22" t="s">
        <v>106</v>
      </c>
      <c r="F21" s="24">
        <v>0</v>
      </c>
      <c r="G21" s="25">
        <v>2</v>
      </c>
      <c r="H21" s="26">
        <f t="shared" si="0"/>
        <v>0</v>
      </c>
    </row>
    <row r="22" spans="1:8" ht="68.25">
      <c r="A22" s="22" t="s">
        <v>76</v>
      </c>
      <c r="B22" s="22">
        <v>15</v>
      </c>
      <c r="C22" s="22" t="s">
        <v>107</v>
      </c>
      <c r="D22" s="23" t="s">
        <v>81</v>
      </c>
      <c r="E22" s="22" t="s">
        <v>108</v>
      </c>
      <c r="F22" s="24">
        <v>0</v>
      </c>
      <c r="G22" s="25">
        <v>2</v>
      </c>
      <c r="H22" s="26">
        <f t="shared" si="0"/>
        <v>0</v>
      </c>
    </row>
    <row r="23" spans="1:8" ht="45.75">
      <c r="A23" s="22" t="s">
        <v>76</v>
      </c>
      <c r="B23" s="22">
        <v>16</v>
      </c>
      <c r="C23" s="22" t="s">
        <v>109</v>
      </c>
      <c r="D23" s="23" t="s">
        <v>81</v>
      </c>
      <c r="E23" s="22" t="s">
        <v>110</v>
      </c>
      <c r="F23" s="24">
        <v>0</v>
      </c>
      <c r="G23" s="25">
        <v>2</v>
      </c>
      <c r="H23" s="26">
        <f t="shared" si="0"/>
        <v>0</v>
      </c>
    </row>
    <row r="24" spans="1:8" ht="23.25">
      <c r="A24" s="22" t="s">
        <v>76</v>
      </c>
      <c r="B24" s="22">
        <v>17</v>
      </c>
      <c r="C24" s="22" t="s">
        <v>111</v>
      </c>
      <c r="D24" s="23" t="s">
        <v>68</v>
      </c>
      <c r="E24" s="22" t="s">
        <v>112</v>
      </c>
      <c r="F24" s="24">
        <v>0</v>
      </c>
      <c r="G24" s="25">
        <v>10</v>
      </c>
      <c r="H24" s="26">
        <f t="shared" si="0"/>
        <v>0</v>
      </c>
    </row>
    <row r="25" spans="1:8" ht="113.25">
      <c r="A25" s="22" t="s">
        <v>76</v>
      </c>
      <c r="B25" s="22">
        <v>18</v>
      </c>
      <c r="C25" s="22" t="s">
        <v>113</v>
      </c>
      <c r="D25" s="23" t="s">
        <v>81</v>
      </c>
      <c r="E25" s="22" t="s">
        <v>114</v>
      </c>
      <c r="F25" s="24">
        <v>0</v>
      </c>
      <c r="G25" s="25">
        <v>6</v>
      </c>
      <c r="H25" s="26">
        <f t="shared" si="0"/>
        <v>0</v>
      </c>
    </row>
    <row r="26" spans="1:8" ht="113.25">
      <c r="A26" s="22" t="s">
        <v>76</v>
      </c>
      <c r="B26" s="22">
        <v>19</v>
      </c>
      <c r="C26" s="22" t="s">
        <v>115</v>
      </c>
      <c r="D26" s="23" t="s">
        <v>81</v>
      </c>
      <c r="E26" s="22" t="s">
        <v>116</v>
      </c>
      <c r="F26" s="24">
        <v>0</v>
      </c>
      <c r="G26" s="25">
        <v>6</v>
      </c>
      <c r="H26" s="26">
        <f t="shared" si="0"/>
        <v>0</v>
      </c>
    </row>
    <row r="27" spans="1:8" ht="124.5">
      <c r="A27" s="22" t="s">
        <v>76</v>
      </c>
      <c r="B27" s="22">
        <v>20</v>
      </c>
      <c r="C27" s="22" t="s">
        <v>117</v>
      </c>
      <c r="D27" s="23" t="s">
        <v>81</v>
      </c>
      <c r="E27" s="22" t="s">
        <v>118</v>
      </c>
      <c r="F27" s="24">
        <v>0</v>
      </c>
      <c r="G27" s="25">
        <v>4</v>
      </c>
      <c r="H27" s="26">
        <f t="shared" si="0"/>
        <v>0</v>
      </c>
    </row>
    <row r="28" spans="1:8">
      <c r="E28" s="20" t="s">
        <v>14</v>
      </c>
      <c r="F28" s="20"/>
      <c r="G28" s="20"/>
      <c r="H28" s="27">
        <f>SUM(H8:H27)</f>
        <v>0</v>
      </c>
    </row>
    <row r="30" spans="1:8">
      <c r="C30" s="20" t="s">
        <v>5</v>
      </c>
      <c r="D30" s="21" t="s">
        <v>32</v>
      </c>
      <c r="E30" s="20" t="s">
        <v>119</v>
      </c>
    </row>
    <row r="31" spans="1:8">
      <c r="C31" s="20" t="s">
        <v>7</v>
      </c>
      <c r="D31" s="21" t="s">
        <v>47</v>
      </c>
      <c r="E31" s="20" t="s">
        <v>120</v>
      </c>
    </row>
    <row r="33" spans="1:8" ht="57">
      <c r="A33" s="22" t="s">
        <v>121</v>
      </c>
      <c r="B33" s="22">
        <v>1</v>
      </c>
      <c r="C33" s="22" t="s">
        <v>122</v>
      </c>
      <c r="D33" s="23" t="s">
        <v>68</v>
      </c>
      <c r="E33" s="22" t="s">
        <v>123</v>
      </c>
      <c r="F33" s="24">
        <v>0</v>
      </c>
      <c r="G33" s="25">
        <v>4</v>
      </c>
      <c r="H33" s="26">
        <f>ROUND(ROUND(F33,2)*ROUND(G33,3),2)</f>
        <v>0</v>
      </c>
    </row>
    <row r="34" spans="1:8" ht="45.75">
      <c r="A34" s="22" t="s">
        <v>121</v>
      </c>
      <c r="B34" s="22">
        <v>2</v>
      </c>
      <c r="C34" s="22" t="s">
        <v>124</v>
      </c>
      <c r="D34" s="23" t="s">
        <v>125</v>
      </c>
      <c r="E34" s="22" t="s">
        <v>126</v>
      </c>
      <c r="F34" s="24">
        <v>0</v>
      </c>
      <c r="G34" s="25">
        <v>100</v>
      </c>
      <c r="H34" s="26">
        <f>ROUND(ROUND(F34,2)*ROUND(G34,3),2)</f>
        <v>0</v>
      </c>
    </row>
    <row r="35" spans="1:8" ht="23.25">
      <c r="A35" s="22" t="s">
        <v>121</v>
      </c>
      <c r="B35" s="22">
        <v>3</v>
      </c>
      <c r="C35" s="22" t="s">
        <v>127</v>
      </c>
      <c r="D35" s="23" t="s">
        <v>27</v>
      </c>
      <c r="E35" s="22" t="s">
        <v>128</v>
      </c>
      <c r="F35" s="24">
        <v>0</v>
      </c>
      <c r="G35" s="25">
        <v>1</v>
      </c>
      <c r="H35" s="26">
        <f>ROUND(ROUND(F35,2)*ROUND(G35,3),2)</f>
        <v>0</v>
      </c>
    </row>
    <row r="36" spans="1:8">
      <c r="E36" s="20" t="s">
        <v>14</v>
      </c>
      <c r="F36" s="20"/>
      <c r="G36" s="20"/>
      <c r="H36" s="27">
        <f>SUM(H33:H35)</f>
        <v>0</v>
      </c>
    </row>
    <row r="38" spans="1:8">
      <c r="C38" s="20" t="s">
        <v>5</v>
      </c>
      <c r="D38" s="21" t="s">
        <v>32</v>
      </c>
      <c r="E38" s="20" t="s">
        <v>74</v>
      </c>
    </row>
    <row r="39" spans="1:8">
      <c r="C39" s="20" t="s">
        <v>7</v>
      </c>
      <c r="D39" s="21" t="s">
        <v>66</v>
      </c>
      <c r="E39" s="20" t="s">
        <v>129</v>
      </c>
    </row>
    <row r="41" spans="1:8" ht="135.75">
      <c r="A41" s="22" t="s">
        <v>130</v>
      </c>
      <c r="B41" s="22">
        <v>1</v>
      </c>
      <c r="C41" s="22" t="s">
        <v>131</v>
      </c>
      <c r="D41" s="23" t="s">
        <v>78</v>
      </c>
      <c r="E41" s="22" t="s">
        <v>132</v>
      </c>
      <c r="F41" s="24">
        <v>0</v>
      </c>
      <c r="G41" s="25">
        <v>800</v>
      </c>
      <c r="H41" s="26">
        <f t="shared" ref="H41:H47" si="1">ROUND(ROUND(F41,2)*ROUND(G41,3),2)</f>
        <v>0</v>
      </c>
    </row>
    <row r="42" spans="1:8" ht="102">
      <c r="A42" s="22" t="s">
        <v>130</v>
      </c>
      <c r="B42" s="22">
        <v>2</v>
      </c>
      <c r="C42" s="22" t="s">
        <v>133</v>
      </c>
      <c r="D42" s="23" t="s">
        <v>78</v>
      </c>
      <c r="E42" s="22" t="s">
        <v>134</v>
      </c>
      <c r="F42" s="24">
        <v>0</v>
      </c>
      <c r="G42" s="25">
        <v>150</v>
      </c>
      <c r="H42" s="26">
        <f t="shared" si="1"/>
        <v>0</v>
      </c>
    </row>
    <row r="43" spans="1:8" ht="90.75">
      <c r="A43" s="22" t="s">
        <v>130</v>
      </c>
      <c r="B43" s="22">
        <v>3</v>
      </c>
      <c r="C43" s="22" t="s">
        <v>135</v>
      </c>
      <c r="D43" s="23" t="s">
        <v>81</v>
      </c>
      <c r="E43" s="22" t="s">
        <v>136</v>
      </c>
      <c r="F43" s="24">
        <v>0</v>
      </c>
      <c r="G43" s="25">
        <v>50</v>
      </c>
      <c r="H43" s="26">
        <f t="shared" si="1"/>
        <v>0</v>
      </c>
    </row>
    <row r="44" spans="1:8" ht="158.25">
      <c r="A44" s="22" t="s">
        <v>130</v>
      </c>
      <c r="B44" s="22">
        <v>4</v>
      </c>
      <c r="C44" s="22" t="s">
        <v>137</v>
      </c>
      <c r="D44" s="23" t="s">
        <v>138</v>
      </c>
      <c r="E44" s="22" t="s">
        <v>139</v>
      </c>
      <c r="F44" s="24">
        <v>0</v>
      </c>
      <c r="G44" s="25">
        <v>1</v>
      </c>
      <c r="H44" s="26">
        <f t="shared" si="1"/>
        <v>0</v>
      </c>
    </row>
    <row r="45" spans="1:8" ht="225.75">
      <c r="A45" s="22" t="s">
        <v>130</v>
      </c>
      <c r="B45" s="22">
        <v>5</v>
      </c>
      <c r="C45" s="22" t="s">
        <v>140</v>
      </c>
      <c r="D45" s="23" t="s">
        <v>138</v>
      </c>
      <c r="E45" s="22" t="s">
        <v>141</v>
      </c>
      <c r="F45" s="24">
        <v>0</v>
      </c>
      <c r="G45" s="25">
        <v>1</v>
      </c>
      <c r="H45" s="26">
        <f t="shared" si="1"/>
        <v>0</v>
      </c>
    </row>
    <row r="46" spans="1:8" ht="90.75">
      <c r="A46" s="22" t="s">
        <v>130</v>
      </c>
      <c r="B46" s="22">
        <v>6</v>
      </c>
      <c r="C46" s="22" t="s">
        <v>142</v>
      </c>
      <c r="D46" s="23" t="s">
        <v>81</v>
      </c>
      <c r="E46" s="22" t="s">
        <v>143</v>
      </c>
      <c r="F46" s="24">
        <v>0</v>
      </c>
      <c r="G46" s="25">
        <v>35</v>
      </c>
      <c r="H46" s="26">
        <f t="shared" si="1"/>
        <v>0</v>
      </c>
    </row>
    <row r="47" spans="1:8" ht="57">
      <c r="A47" s="22" t="s">
        <v>130</v>
      </c>
      <c r="B47" s="22">
        <v>7</v>
      </c>
      <c r="C47" s="22" t="s">
        <v>97</v>
      </c>
      <c r="D47" s="23" t="s">
        <v>78</v>
      </c>
      <c r="E47" s="22" t="s">
        <v>98</v>
      </c>
      <c r="F47" s="24">
        <v>0</v>
      </c>
      <c r="G47" s="25">
        <v>600</v>
      </c>
      <c r="H47" s="26">
        <f t="shared" si="1"/>
        <v>0</v>
      </c>
    </row>
    <row r="48" spans="1:8">
      <c r="E48" s="20" t="s">
        <v>14</v>
      </c>
      <c r="F48" s="20"/>
      <c r="G48" s="20"/>
      <c r="H48" s="27">
        <f>SUM(H41:H47)</f>
        <v>0</v>
      </c>
    </row>
    <row r="50" spans="1:8">
      <c r="C50" s="20" t="s">
        <v>5</v>
      </c>
      <c r="D50" s="21" t="s">
        <v>32</v>
      </c>
      <c r="E50" s="20" t="s">
        <v>74</v>
      </c>
    </row>
    <row r="51" spans="1:8">
      <c r="C51" s="20" t="s">
        <v>7</v>
      </c>
      <c r="D51" s="21" t="s">
        <v>144</v>
      </c>
      <c r="E51" s="20" t="s">
        <v>67</v>
      </c>
    </row>
    <row r="53" spans="1:8">
      <c r="A53" s="22" t="s">
        <v>145</v>
      </c>
      <c r="B53" s="22">
        <v>1</v>
      </c>
      <c r="C53" s="22" t="s">
        <v>146</v>
      </c>
      <c r="D53" s="23" t="s">
        <v>147</v>
      </c>
      <c r="E53" s="22" t="s">
        <v>148</v>
      </c>
      <c r="F53" s="24">
        <v>0</v>
      </c>
      <c r="G53" s="25">
        <v>2</v>
      </c>
      <c r="H53" s="26">
        <f t="shared" ref="H53:H60" si="2">ROUND(ROUND(F53,2)*ROUND(G53,3),2)</f>
        <v>0</v>
      </c>
    </row>
    <row r="54" spans="1:8" ht="34.5">
      <c r="A54" s="22" t="s">
        <v>145</v>
      </c>
      <c r="B54" s="22">
        <v>2</v>
      </c>
      <c r="C54" s="22" t="s">
        <v>149</v>
      </c>
      <c r="D54" s="23" t="s">
        <v>147</v>
      </c>
      <c r="E54" s="22" t="s">
        <v>150</v>
      </c>
      <c r="F54" s="24">
        <v>0</v>
      </c>
      <c r="G54" s="25">
        <v>1</v>
      </c>
      <c r="H54" s="26">
        <f t="shared" si="2"/>
        <v>0</v>
      </c>
    </row>
    <row r="55" spans="1:8" ht="113.25">
      <c r="A55" s="22" t="s">
        <v>145</v>
      </c>
      <c r="B55" s="22">
        <v>3</v>
      </c>
      <c r="C55" s="22" t="s">
        <v>151</v>
      </c>
      <c r="D55" s="23" t="s">
        <v>81</v>
      </c>
      <c r="E55" s="22" t="s">
        <v>152</v>
      </c>
      <c r="F55" s="24">
        <v>0</v>
      </c>
      <c r="G55" s="25">
        <v>1</v>
      </c>
      <c r="H55" s="26">
        <f t="shared" si="2"/>
        <v>0</v>
      </c>
    </row>
    <row r="56" spans="1:8" ht="124.5">
      <c r="A56" s="22" t="s">
        <v>145</v>
      </c>
      <c r="B56" s="22">
        <v>4</v>
      </c>
      <c r="C56" s="22" t="s">
        <v>153</v>
      </c>
      <c r="D56" s="23" t="s">
        <v>27</v>
      </c>
      <c r="E56" s="22" t="s">
        <v>154</v>
      </c>
      <c r="F56" s="24">
        <v>0</v>
      </c>
      <c r="G56" s="25">
        <v>1</v>
      </c>
      <c r="H56" s="26">
        <f t="shared" si="2"/>
        <v>0</v>
      </c>
    </row>
    <row r="57" spans="1:8" ht="34.5">
      <c r="A57" s="22" t="s">
        <v>145</v>
      </c>
      <c r="B57" s="22">
        <v>5</v>
      </c>
      <c r="C57" s="22" t="s">
        <v>155</v>
      </c>
      <c r="D57" s="23" t="s">
        <v>147</v>
      </c>
      <c r="E57" s="22" t="s">
        <v>156</v>
      </c>
      <c r="F57" s="24">
        <v>0</v>
      </c>
      <c r="G57" s="25">
        <v>2</v>
      </c>
      <c r="H57" s="26">
        <f t="shared" si="2"/>
        <v>0</v>
      </c>
    </row>
    <row r="58" spans="1:8" ht="34.5">
      <c r="A58" s="22" t="s">
        <v>145</v>
      </c>
      <c r="B58" s="22">
        <v>6</v>
      </c>
      <c r="C58" s="22" t="s">
        <v>157</v>
      </c>
      <c r="D58" s="23" t="s">
        <v>147</v>
      </c>
      <c r="E58" s="22" t="s">
        <v>158</v>
      </c>
      <c r="F58" s="24">
        <v>0</v>
      </c>
      <c r="G58" s="25">
        <v>1</v>
      </c>
      <c r="H58" s="26">
        <f t="shared" si="2"/>
        <v>0</v>
      </c>
    </row>
    <row r="59" spans="1:8" ht="79.5">
      <c r="A59" s="22" t="s">
        <v>145</v>
      </c>
      <c r="B59" s="22">
        <v>7</v>
      </c>
      <c r="C59" s="22" t="s">
        <v>159</v>
      </c>
      <c r="D59" s="23" t="s">
        <v>81</v>
      </c>
      <c r="E59" s="22" t="s">
        <v>160</v>
      </c>
      <c r="F59" s="24">
        <v>0</v>
      </c>
      <c r="G59" s="25">
        <v>1</v>
      </c>
      <c r="H59" s="26">
        <f t="shared" si="2"/>
        <v>0</v>
      </c>
    </row>
    <row r="60" spans="1:8" ht="45.75">
      <c r="A60" s="22" t="s">
        <v>145</v>
      </c>
      <c r="B60" s="22">
        <v>8</v>
      </c>
      <c r="C60" s="22" t="s">
        <v>161</v>
      </c>
      <c r="D60" s="23" t="s">
        <v>147</v>
      </c>
      <c r="E60" s="22" t="s">
        <v>162</v>
      </c>
      <c r="F60" s="24">
        <v>0</v>
      </c>
      <c r="G60" s="25">
        <v>1</v>
      </c>
      <c r="H60" s="26">
        <f t="shared" si="2"/>
        <v>0</v>
      </c>
    </row>
    <row r="61" spans="1:8">
      <c r="E61" s="20" t="s">
        <v>14</v>
      </c>
      <c r="F61" s="20"/>
      <c r="G61" s="20"/>
      <c r="H61" s="27">
        <f>SUM(H53:H60)</f>
        <v>0</v>
      </c>
    </row>
    <row r="63" spans="1:8">
      <c r="E63" s="28" t="s">
        <v>30</v>
      </c>
      <c r="H63" s="29"/>
    </row>
  </sheetData>
  <pageMargins left="0.75" right="0.75" top="0.75" bottom="0.5" header="0.5" footer="0.75"/>
  <pageSetup paperSize="9"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353C-645A-4738-B6DD-1CAB1660848B}">
  <sheetPr>
    <pageSetUpPr fitToPage="1"/>
  </sheetPr>
  <dimension ref="B2:I35"/>
  <sheetViews>
    <sheetView workbookViewId="0">
      <selection activeCell="G12" sqref="G12"/>
    </sheetView>
  </sheetViews>
  <sheetFormatPr defaultColWidth="11.42578125" defaultRowHeight="15"/>
  <cols>
    <col min="1" max="1" width="11.42578125" style="30"/>
    <col min="2" max="2" width="4.85546875" style="30" customWidth="1"/>
    <col min="3" max="3" width="122.140625" style="30" customWidth="1"/>
    <col min="4" max="6" width="11.42578125" style="30"/>
    <col min="7" max="7" width="21" style="30" customWidth="1"/>
    <col min="8" max="16384" width="11.42578125" style="30"/>
  </cols>
  <sheetData>
    <row r="2" spans="2:9" ht="15" customHeight="1">
      <c r="B2" s="113" t="s">
        <v>163</v>
      </c>
      <c r="C2" s="113"/>
      <c r="D2" s="113"/>
      <c r="E2" s="113"/>
      <c r="F2" s="113"/>
    </row>
    <row r="4" spans="2:9">
      <c r="B4" s="31"/>
      <c r="C4" s="32" t="s">
        <v>164</v>
      </c>
      <c r="D4" s="32" t="s">
        <v>2</v>
      </c>
      <c r="E4" s="32" t="s">
        <v>3</v>
      </c>
      <c r="F4" s="32" t="s">
        <v>4</v>
      </c>
    </row>
    <row r="6" spans="2:9">
      <c r="C6" s="33" t="s">
        <v>165</v>
      </c>
      <c r="D6" s="34"/>
      <c r="I6" s="30" t="s">
        <v>166</v>
      </c>
    </row>
    <row r="7" spans="2:9">
      <c r="B7" s="35" t="s">
        <v>68</v>
      </c>
      <c r="C7" s="36" t="s">
        <v>167</v>
      </c>
      <c r="D7" s="45">
        <v>0</v>
      </c>
      <c r="E7" s="35">
        <v>1</v>
      </c>
      <c r="F7" s="37">
        <f>D7*E7</f>
        <v>0</v>
      </c>
    </row>
    <row r="8" spans="2:9">
      <c r="B8" s="38"/>
      <c r="C8" s="39"/>
      <c r="D8" s="40"/>
      <c r="E8" s="41"/>
      <c r="F8" s="41"/>
    </row>
    <row r="9" spans="2:9">
      <c r="B9" s="38"/>
      <c r="C9" s="33" t="s">
        <v>168</v>
      </c>
      <c r="E9" s="41"/>
      <c r="F9" s="41"/>
    </row>
    <row r="10" spans="2:9" ht="30">
      <c r="B10" s="35" t="s">
        <v>68</v>
      </c>
      <c r="C10" s="36" t="s">
        <v>169</v>
      </c>
      <c r="D10" s="46">
        <v>0</v>
      </c>
      <c r="E10" s="35">
        <v>4</v>
      </c>
      <c r="F10" s="37">
        <f>D10*E10</f>
        <v>0</v>
      </c>
    </row>
    <row r="11" spans="2:9" ht="30">
      <c r="B11" s="35" t="s">
        <v>68</v>
      </c>
      <c r="C11" s="42" t="s">
        <v>170</v>
      </c>
      <c r="D11" s="46">
        <v>0</v>
      </c>
      <c r="E11" s="35">
        <v>4</v>
      </c>
      <c r="F11" s="37">
        <f>D11*E11</f>
        <v>0</v>
      </c>
    </row>
    <row r="12" spans="2:9" ht="45">
      <c r="B12" s="35" t="s">
        <v>68</v>
      </c>
      <c r="C12" s="43" t="s">
        <v>171</v>
      </c>
      <c r="D12" s="46">
        <v>0</v>
      </c>
      <c r="E12" s="35">
        <v>4</v>
      </c>
      <c r="F12" s="37">
        <f>D12*E12</f>
        <v>0</v>
      </c>
    </row>
    <row r="13" spans="2:9" ht="105">
      <c r="B13" s="35" t="s">
        <v>68</v>
      </c>
      <c r="C13" s="43" t="s">
        <v>172</v>
      </c>
      <c r="D13" s="46">
        <v>0</v>
      </c>
      <c r="E13" s="35">
        <v>4</v>
      </c>
      <c r="F13" s="37">
        <f>D13*E13</f>
        <v>0</v>
      </c>
    </row>
    <row r="14" spans="2:9">
      <c r="B14" s="38"/>
    </row>
    <row r="15" spans="2:9">
      <c r="B15" s="38"/>
      <c r="C15" s="33" t="s">
        <v>173</v>
      </c>
      <c r="E15" s="41"/>
      <c r="F15" s="41"/>
    </row>
    <row r="16" spans="2:9">
      <c r="B16" s="35" t="s">
        <v>68</v>
      </c>
      <c r="C16" s="36" t="s">
        <v>174</v>
      </c>
      <c r="D16" s="46">
        <v>0</v>
      </c>
      <c r="E16" s="35">
        <v>10</v>
      </c>
      <c r="F16" s="37">
        <f>D16*E16</f>
        <v>0</v>
      </c>
    </row>
    <row r="17" spans="2:6" ht="45">
      <c r="B17" s="35" t="s">
        <v>125</v>
      </c>
      <c r="C17" s="42" t="s">
        <v>175</v>
      </c>
      <c r="D17" s="46">
        <v>0</v>
      </c>
      <c r="E17" s="35">
        <v>100</v>
      </c>
      <c r="F17" s="37">
        <f>D17*E17</f>
        <v>0</v>
      </c>
    </row>
    <row r="18" spans="2:6" ht="45">
      <c r="B18" s="35" t="s">
        <v>68</v>
      </c>
      <c r="C18" s="43" t="s">
        <v>176</v>
      </c>
      <c r="D18" s="46">
        <v>0</v>
      </c>
      <c r="E18" s="35">
        <v>11</v>
      </c>
      <c r="F18" s="37">
        <f>D18*E18</f>
        <v>0</v>
      </c>
    </row>
    <row r="19" spans="2:6" ht="45">
      <c r="B19" s="35" t="s">
        <v>68</v>
      </c>
      <c r="C19" s="43" t="s">
        <v>177</v>
      </c>
      <c r="D19" s="46">
        <v>0</v>
      </c>
      <c r="E19" s="35">
        <v>11</v>
      </c>
      <c r="F19" s="37">
        <f>D19*E19</f>
        <v>0</v>
      </c>
    </row>
    <row r="20" spans="2:6">
      <c r="B20" s="38"/>
    </row>
    <row r="21" spans="2:6">
      <c r="B21" s="38"/>
      <c r="C21" s="33" t="s">
        <v>178</v>
      </c>
      <c r="E21" s="41"/>
      <c r="F21" s="41"/>
    </row>
    <row r="22" spans="2:6">
      <c r="B22" s="35" t="s">
        <v>125</v>
      </c>
      <c r="C22" s="36" t="s">
        <v>179</v>
      </c>
      <c r="D22" s="46">
        <v>0</v>
      </c>
      <c r="E22" s="35">
        <v>250</v>
      </c>
      <c r="F22" s="37">
        <f t="shared" ref="F22:F23" si="0">D22*E22</f>
        <v>0</v>
      </c>
    </row>
    <row r="23" spans="2:6" ht="39.75" customHeight="1">
      <c r="B23" s="35" t="s">
        <v>125</v>
      </c>
      <c r="C23" s="42" t="s">
        <v>180</v>
      </c>
      <c r="D23" s="46">
        <v>0</v>
      </c>
      <c r="E23" s="35">
        <v>250</v>
      </c>
      <c r="F23" s="37">
        <f t="shared" si="0"/>
        <v>0</v>
      </c>
    </row>
    <row r="26" spans="2:6">
      <c r="B26" s="38"/>
      <c r="C26" s="33" t="s">
        <v>181</v>
      </c>
      <c r="E26" s="41"/>
      <c r="F26" s="41"/>
    </row>
    <row r="27" spans="2:6" ht="30">
      <c r="B27" s="35" t="s">
        <v>68</v>
      </c>
      <c r="C27" s="36" t="s">
        <v>182</v>
      </c>
      <c r="D27" s="46">
        <v>0</v>
      </c>
      <c r="E27" s="35">
        <v>2</v>
      </c>
      <c r="F27" s="37">
        <f t="shared" ref="F27" si="1">D27*E27</f>
        <v>0</v>
      </c>
    </row>
    <row r="28" spans="2:6">
      <c r="B28" s="35" t="s">
        <v>68</v>
      </c>
      <c r="C28" s="42" t="s">
        <v>183</v>
      </c>
      <c r="D28" s="46">
        <v>0</v>
      </c>
      <c r="E28" s="35">
        <v>2</v>
      </c>
      <c r="F28" s="37">
        <f>D28*E28</f>
        <v>0</v>
      </c>
    </row>
    <row r="30" spans="2:6">
      <c r="B30" s="38"/>
      <c r="C30" s="33" t="s">
        <v>184</v>
      </c>
      <c r="E30" s="41"/>
      <c r="F30" s="41"/>
    </row>
    <row r="31" spans="2:6">
      <c r="B31" s="35" t="s">
        <v>68</v>
      </c>
      <c r="C31" s="36" t="s">
        <v>185</v>
      </c>
      <c r="D31" s="46">
        <v>0</v>
      </c>
      <c r="E31" s="35">
        <v>1</v>
      </c>
      <c r="F31" s="37">
        <f t="shared" ref="F31" si="2">D31*E31</f>
        <v>0</v>
      </c>
    </row>
    <row r="32" spans="2:6">
      <c r="B32" s="35" t="s">
        <v>68</v>
      </c>
      <c r="C32" s="42" t="s">
        <v>186</v>
      </c>
      <c r="D32" s="46">
        <v>0</v>
      </c>
      <c r="E32" s="35">
        <v>1</v>
      </c>
      <c r="F32" s="37">
        <f>D32*E32</f>
        <v>0</v>
      </c>
    </row>
    <row r="35" spans="3:6">
      <c r="C35" s="28" t="s">
        <v>30</v>
      </c>
      <c r="F35" s="44">
        <f>SUM(F7:F32)</f>
        <v>0</v>
      </c>
    </row>
  </sheetData>
  <mergeCells count="1">
    <mergeCell ref="B2:F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5B0C-2242-4F1A-9719-F6AE320368B3}">
  <sheetPr>
    <pageSetUpPr fitToPage="1"/>
  </sheetPr>
  <dimension ref="A2:K38"/>
  <sheetViews>
    <sheetView workbookViewId="0">
      <selection activeCell="T16" sqref="T16"/>
    </sheetView>
  </sheetViews>
  <sheetFormatPr defaultColWidth="11.42578125" defaultRowHeight="15"/>
  <cols>
    <col min="1" max="1" width="14.5703125" bestFit="1" customWidth="1"/>
    <col min="2" max="2" width="25.42578125" bestFit="1" customWidth="1"/>
    <col min="8" max="8" width="22.28515625" bestFit="1" customWidth="1"/>
  </cols>
  <sheetData>
    <row r="2" spans="1:9" ht="18.75" customHeight="1">
      <c r="A2" s="113" t="s">
        <v>187</v>
      </c>
      <c r="B2" s="113"/>
      <c r="C2" s="113"/>
      <c r="D2" s="113"/>
      <c r="E2" s="113"/>
      <c r="F2" s="113"/>
      <c r="G2" s="113"/>
      <c r="H2" s="113"/>
      <c r="I2" s="113"/>
    </row>
    <row r="3" spans="1:9" ht="15.75" thickBot="1"/>
    <row r="4" spans="1:9">
      <c r="A4" s="121" t="s">
        <v>188</v>
      </c>
      <c r="B4" s="122"/>
      <c r="C4" s="122"/>
      <c r="D4" s="123"/>
      <c r="E4" s="127" t="s">
        <v>189</v>
      </c>
      <c r="F4" s="129" t="s">
        <v>190</v>
      </c>
      <c r="G4" s="115" t="s">
        <v>191</v>
      </c>
      <c r="H4" s="119" t="s">
        <v>192</v>
      </c>
      <c r="I4" s="115" t="s">
        <v>193</v>
      </c>
    </row>
    <row r="5" spans="1:9" ht="67.5" customHeight="1" thickBot="1">
      <c r="A5" s="124" t="s">
        <v>194</v>
      </c>
      <c r="B5" s="125"/>
      <c r="C5" s="125"/>
      <c r="D5" s="126"/>
      <c r="E5" s="128"/>
      <c r="F5" s="130"/>
      <c r="G5" s="116"/>
      <c r="H5" s="120"/>
      <c r="I5" s="116"/>
    </row>
    <row r="6" spans="1:9" ht="15.75" thickBot="1">
      <c r="A6" s="69" t="s">
        <v>195</v>
      </c>
      <c r="B6" s="70" t="s">
        <v>196</v>
      </c>
      <c r="C6" s="70" t="s">
        <v>197</v>
      </c>
      <c r="D6" s="70" t="s">
        <v>198</v>
      </c>
      <c r="E6" s="71"/>
      <c r="F6" s="72"/>
      <c r="G6" s="72"/>
      <c r="H6" s="71"/>
      <c r="I6" s="73"/>
    </row>
    <row r="7" spans="1:9" ht="15.75" thickBot="1">
      <c r="A7" s="74" t="s">
        <v>199</v>
      </c>
      <c r="B7" s="75" t="s">
        <v>200</v>
      </c>
      <c r="C7" s="76">
        <v>1800</v>
      </c>
      <c r="D7" s="76">
        <v>600</v>
      </c>
      <c r="E7" s="76">
        <v>6</v>
      </c>
      <c r="F7" s="77">
        <v>4</v>
      </c>
      <c r="G7" s="78">
        <v>10</v>
      </c>
      <c r="H7" s="76"/>
      <c r="I7" s="79">
        <f>H7*G7</f>
        <v>0</v>
      </c>
    </row>
    <row r="8" spans="1:9" ht="15.75" thickBot="1">
      <c r="A8" s="74" t="s">
        <v>199</v>
      </c>
      <c r="B8" s="75" t="s">
        <v>201</v>
      </c>
      <c r="C8" s="76">
        <v>300</v>
      </c>
      <c r="D8" s="76">
        <v>1875</v>
      </c>
      <c r="E8" s="76">
        <v>0</v>
      </c>
      <c r="F8" s="77">
        <v>3</v>
      </c>
      <c r="G8" s="78">
        <v>3</v>
      </c>
      <c r="H8" s="76"/>
      <c r="I8" s="79">
        <f t="shared" ref="I8:I24" si="0">H8*G8</f>
        <v>0</v>
      </c>
    </row>
    <row r="9" spans="1:9" ht="15.75" thickBot="1">
      <c r="A9" s="74" t="s">
        <v>199</v>
      </c>
      <c r="B9" s="75" t="s">
        <v>202</v>
      </c>
      <c r="C9" s="76">
        <v>50</v>
      </c>
      <c r="D9" s="76">
        <v>1000</v>
      </c>
      <c r="E9" s="76">
        <v>24</v>
      </c>
      <c r="F9" s="77">
        <v>32</v>
      </c>
      <c r="G9" s="78">
        <v>56</v>
      </c>
      <c r="H9" s="76"/>
      <c r="I9" s="79">
        <f t="shared" si="0"/>
        <v>0</v>
      </c>
    </row>
    <row r="10" spans="1:9" ht="15.75" thickBot="1">
      <c r="A10" s="74" t="s">
        <v>199</v>
      </c>
      <c r="B10" s="75" t="s">
        <v>203</v>
      </c>
      <c r="C10" s="76">
        <v>500</v>
      </c>
      <c r="D10" s="76">
        <v>700</v>
      </c>
      <c r="E10" s="76">
        <v>38</v>
      </c>
      <c r="F10" s="77">
        <v>38</v>
      </c>
      <c r="G10" s="78">
        <v>76</v>
      </c>
      <c r="H10" s="76"/>
      <c r="I10" s="79">
        <f t="shared" si="0"/>
        <v>0</v>
      </c>
    </row>
    <row r="11" spans="1:9" ht="15.75" thickBot="1">
      <c r="A11" s="74" t="s">
        <v>199</v>
      </c>
      <c r="B11" s="75" t="s">
        <v>204</v>
      </c>
      <c r="C11" s="76">
        <v>700</v>
      </c>
      <c r="D11" s="76">
        <v>500</v>
      </c>
      <c r="E11" s="76">
        <v>18</v>
      </c>
      <c r="F11" s="77">
        <v>2</v>
      </c>
      <c r="G11" s="78">
        <v>20</v>
      </c>
      <c r="H11" s="76"/>
      <c r="I11" s="79">
        <f t="shared" si="0"/>
        <v>0</v>
      </c>
    </row>
    <row r="12" spans="1:9" ht="15.75" thickBot="1">
      <c r="A12" s="74" t="s">
        <v>199</v>
      </c>
      <c r="B12" s="75" t="s">
        <v>205</v>
      </c>
      <c r="C12" s="76">
        <v>300</v>
      </c>
      <c r="D12" s="76">
        <v>1500</v>
      </c>
      <c r="E12" s="76">
        <v>0</v>
      </c>
      <c r="F12" s="77">
        <v>3</v>
      </c>
      <c r="G12" s="78">
        <v>3</v>
      </c>
      <c r="H12" s="76"/>
      <c r="I12" s="79">
        <f t="shared" si="0"/>
        <v>0</v>
      </c>
    </row>
    <row r="13" spans="1:9" ht="15.75" thickBot="1">
      <c r="A13" s="74" t="s">
        <v>199</v>
      </c>
      <c r="B13" s="75" t="s">
        <v>206</v>
      </c>
      <c r="C13" s="76">
        <v>300</v>
      </c>
      <c r="D13" s="76">
        <v>3000</v>
      </c>
      <c r="E13" s="76">
        <v>0</v>
      </c>
      <c r="F13" s="77">
        <v>4</v>
      </c>
      <c r="G13" s="78">
        <v>4</v>
      </c>
      <c r="H13" s="76"/>
      <c r="I13" s="79">
        <f t="shared" si="0"/>
        <v>0</v>
      </c>
    </row>
    <row r="14" spans="1:9" ht="15.75" thickBot="1">
      <c r="A14" s="74" t="s">
        <v>199</v>
      </c>
      <c r="B14" s="75" t="s">
        <v>207</v>
      </c>
      <c r="C14" s="76">
        <v>700</v>
      </c>
      <c r="D14" s="76">
        <v>1000</v>
      </c>
      <c r="E14" s="76">
        <v>2</v>
      </c>
      <c r="F14" s="77">
        <v>0</v>
      </c>
      <c r="G14" s="78">
        <v>2</v>
      </c>
      <c r="H14" s="76"/>
      <c r="I14" s="79">
        <f t="shared" si="0"/>
        <v>0</v>
      </c>
    </row>
    <row r="15" spans="1:9" ht="15.75" thickBot="1">
      <c r="A15" s="80" t="s">
        <v>208</v>
      </c>
      <c r="B15" s="75" t="s">
        <v>209</v>
      </c>
      <c r="C15" s="76">
        <v>1800</v>
      </c>
      <c r="D15" s="76">
        <v>600</v>
      </c>
      <c r="E15" s="76">
        <v>5</v>
      </c>
      <c r="F15" s="77">
        <v>0</v>
      </c>
      <c r="G15" s="78">
        <v>5</v>
      </c>
      <c r="H15" s="76"/>
      <c r="I15" s="79">
        <f t="shared" si="0"/>
        <v>0</v>
      </c>
    </row>
    <row r="16" spans="1:9" ht="15.75" thickBot="1">
      <c r="A16" s="81" t="s">
        <v>210</v>
      </c>
      <c r="B16" s="75" t="s">
        <v>211</v>
      </c>
      <c r="C16" s="76">
        <v>1750</v>
      </c>
      <c r="D16" s="76">
        <v>1185</v>
      </c>
      <c r="E16" s="76">
        <v>0</v>
      </c>
      <c r="F16" s="78">
        <v>1</v>
      </c>
      <c r="G16" s="78">
        <v>1</v>
      </c>
      <c r="H16" s="76"/>
      <c r="I16" s="79">
        <f t="shared" si="0"/>
        <v>0</v>
      </c>
    </row>
    <row r="17" spans="1:11" ht="15.75" thickBot="1">
      <c r="A17" s="81" t="s">
        <v>210</v>
      </c>
      <c r="B17" s="75" t="s">
        <v>212</v>
      </c>
      <c r="C17" s="76">
        <v>1500</v>
      </c>
      <c r="D17" s="76">
        <v>1000</v>
      </c>
      <c r="E17" s="76">
        <v>1</v>
      </c>
      <c r="F17" s="77">
        <v>0</v>
      </c>
      <c r="G17" s="78">
        <v>1</v>
      </c>
      <c r="H17" s="76"/>
      <c r="I17" s="79">
        <f t="shared" si="0"/>
        <v>0</v>
      </c>
    </row>
    <row r="18" spans="1:11" ht="15.75" thickBot="1">
      <c r="A18" s="82" t="s">
        <v>213</v>
      </c>
      <c r="B18" s="75" t="s">
        <v>214</v>
      </c>
      <c r="C18" s="76">
        <v>700</v>
      </c>
      <c r="D18" s="76">
        <v>5000</v>
      </c>
      <c r="E18" s="76">
        <v>0</v>
      </c>
      <c r="F18" s="77">
        <v>2</v>
      </c>
      <c r="G18" s="78">
        <v>2</v>
      </c>
      <c r="H18" s="76"/>
      <c r="I18" s="79">
        <f t="shared" si="0"/>
        <v>0</v>
      </c>
    </row>
    <row r="19" spans="1:11" ht="15.75" thickBot="1">
      <c r="A19" s="82" t="s">
        <v>213</v>
      </c>
      <c r="B19" s="75" t="s">
        <v>215</v>
      </c>
      <c r="C19" s="76">
        <v>300</v>
      </c>
      <c r="D19" s="76">
        <v>5000</v>
      </c>
      <c r="E19" s="76">
        <v>2</v>
      </c>
      <c r="F19" s="77">
        <v>0</v>
      </c>
      <c r="G19" s="78">
        <v>2</v>
      </c>
      <c r="H19" s="76"/>
      <c r="I19" s="79">
        <f t="shared" si="0"/>
        <v>0</v>
      </c>
    </row>
    <row r="20" spans="1:11" ht="15.75" thickBot="1">
      <c r="A20" s="82" t="s">
        <v>213</v>
      </c>
      <c r="B20" s="75" t="s">
        <v>216</v>
      </c>
      <c r="C20" s="76">
        <v>700</v>
      </c>
      <c r="D20" s="76">
        <v>3700</v>
      </c>
      <c r="E20" s="76">
        <v>0</v>
      </c>
      <c r="F20" s="77">
        <v>1</v>
      </c>
      <c r="G20" s="78">
        <v>1</v>
      </c>
      <c r="H20" s="76"/>
      <c r="I20" s="79">
        <f t="shared" si="0"/>
        <v>0</v>
      </c>
    </row>
    <row r="21" spans="1:11" ht="15.75" thickBot="1">
      <c r="A21" s="83" t="s">
        <v>217</v>
      </c>
      <c r="B21" s="75" t="s">
        <v>218</v>
      </c>
      <c r="C21" s="76">
        <v>500</v>
      </c>
      <c r="D21" s="76">
        <v>700</v>
      </c>
      <c r="E21" s="76">
        <v>32</v>
      </c>
      <c r="F21" s="77">
        <v>44</v>
      </c>
      <c r="G21" s="78">
        <v>76</v>
      </c>
      <c r="H21" s="76"/>
      <c r="I21" s="79">
        <f t="shared" si="0"/>
        <v>0</v>
      </c>
    </row>
    <row r="22" spans="1:11" ht="15.75" thickBot="1">
      <c r="A22" s="83" t="s">
        <v>217</v>
      </c>
      <c r="B22" s="75" t="s">
        <v>219</v>
      </c>
      <c r="C22" s="76">
        <v>700</v>
      </c>
      <c r="D22" s="76">
        <v>500</v>
      </c>
      <c r="E22" s="76">
        <v>15</v>
      </c>
      <c r="F22" s="77">
        <v>0</v>
      </c>
      <c r="G22" s="78">
        <v>15</v>
      </c>
      <c r="H22" s="76"/>
      <c r="I22" s="79">
        <f t="shared" si="0"/>
        <v>0</v>
      </c>
    </row>
    <row r="23" spans="1:11" ht="15.75" thickBot="1">
      <c r="A23" s="83" t="s">
        <v>217</v>
      </c>
      <c r="B23" s="75" t="s">
        <v>220</v>
      </c>
      <c r="C23" s="76">
        <v>700</v>
      </c>
      <c r="D23" s="76">
        <v>1000</v>
      </c>
      <c r="E23" s="76">
        <v>7</v>
      </c>
      <c r="F23" s="77">
        <v>0</v>
      </c>
      <c r="G23" s="78">
        <v>7</v>
      </c>
      <c r="H23" s="76"/>
      <c r="I23" s="79">
        <f t="shared" si="0"/>
        <v>0</v>
      </c>
    </row>
    <row r="24" spans="1:11" ht="15.75" thickBot="1">
      <c r="A24" s="83" t="s">
        <v>217</v>
      </c>
      <c r="B24" s="75" t="s">
        <v>221</v>
      </c>
      <c r="C24" s="76">
        <v>300</v>
      </c>
      <c r="D24" s="76">
        <v>3000</v>
      </c>
      <c r="E24" s="76">
        <v>1</v>
      </c>
      <c r="F24" s="77">
        <v>0</v>
      </c>
      <c r="G24" s="78">
        <v>1</v>
      </c>
      <c r="H24" s="76"/>
      <c r="I24" s="79">
        <f t="shared" si="0"/>
        <v>0</v>
      </c>
    </row>
    <row r="25" spans="1:11" ht="15.75" thickBot="1">
      <c r="A25" s="84"/>
      <c r="B25" s="85"/>
      <c r="C25" s="86"/>
      <c r="D25" s="86"/>
      <c r="E25" s="84"/>
      <c r="F25" s="84"/>
      <c r="G25" s="84"/>
      <c r="H25" s="84"/>
      <c r="I25" s="84"/>
    </row>
    <row r="26" spans="1:11" ht="15.75" thickBot="1">
      <c r="A26" s="117" t="s">
        <v>222</v>
      </c>
      <c r="B26" s="118"/>
      <c r="C26" s="87"/>
      <c r="D26" s="87"/>
      <c r="E26" s="87">
        <v>151</v>
      </c>
      <c r="F26" s="87">
        <v>134</v>
      </c>
      <c r="G26" s="88">
        <v>285</v>
      </c>
      <c r="H26" s="87"/>
      <c r="I26" s="89">
        <f>SUM(I7:I24)</f>
        <v>0</v>
      </c>
    </row>
    <row r="29" spans="1:11" ht="15.75" thickBot="1"/>
    <row r="30" spans="1:11" ht="15.75" thickBot="1">
      <c r="A30" s="91" t="s">
        <v>223</v>
      </c>
      <c r="B30" s="90" t="s">
        <v>224</v>
      </c>
      <c r="C30" s="131" t="s">
        <v>225</v>
      </c>
      <c r="D30" s="132"/>
      <c r="E30" s="132"/>
      <c r="F30" s="132"/>
      <c r="G30" s="132"/>
      <c r="H30" s="133"/>
      <c r="I30" s="134"/>
      <c r="J30" s="135"/>
      <c r="K30" s="136"/>
    </row>
    <row r="31" spans="1:11" ht="15.75" thickBot="1">
      <c r="A31" s="84"/>
      <c r="B31" s="84"/>
      <c r="C31" s="86"/>
      <c r="D31" s="86"/>
      <c r="E31" s="84"/>
      <c r="F31" s="84"/>
      <c r="G31" s="84"/>
      <c r="H31" s="84"/>
      <c r="I31" s="114"/>
      <c r="J31" s="114"/>
      <c r="K31" s="114"/>
    </row>
    <row r="32" spans="1:11" ht="15.75" thickBot="1">
      <c r="A32" s="91" t="s">
        <v>226</v>
      </c>
      <c r="B32" s="90" t="s">
        <v>227</v>
      </c>
      <c r="C32" s="131" t="s">
        <v>228</v>
      </c>
      <c r="D32" s="132"/>
      <c r="E32" s="132"/>
      <c r="F32" s="132"/>
      <c r="G32" s="132"/>
      <c r="H32" s="133"/>
      <c r="I32" s="134"/>
      <c r="J32" s="135"/>
      <c r="K32" s="136"/>
    </row>
    <row r="33" spans="1:11" ht="15.75" thickBot="1">
      <c r="A33" s="84"/>
      <c r="B33" s="84"/>
      <c r="C33" s="86"/>
      <c r="D33" s="86"/>
      <c r="E33" s="84"/>
      <c r="F33" s="84"/>
      <c r="G33" s="84"/>
      <c r="H33" s="84"/>
      <c r="I33" s="114"/>
      <c r="J33" s="114"/>
      <c r="K33" s="114"/>
    </row>
    <row r="34" spans="1:11" ht="15.75" thickBot="1">
      <c r="A34" s="91" t="s">
        <v>229</v>
      </c>
      <c r="B34" s="90" t="s">
        <v>230</v>
      </c>
      <c r="C34" s="131" t="s">
        <v>231</v>
      </c>
      <c r="D34" s="132"/>
      <c r="E34" s="132"/>
      <c r="F34" s="132"/>
      <c r="G34" s="132"/>
      <c r="H34" s="133"/>
      <c r="I34" s="134"/>
      <c r="J34" s="135"/>
      <c r="K34" s="136"/>
    </row>
    <row r="35" spans="1:11" ht="15.75" thickBot="1">
      <c r="A35" s="84"/>
      <c r="B35" s="84"/>
      <c r="C35" s="86"/>
      <c r="D35" s="86"/>
      <c r="E35" s="84"/>
      <c r="F35" s="84"/>
      <c r="G35" s="84"/>
      <c r="H35" s="84"/>
      <c r="I35" s="114"/>
      <c r="J35" s="114"/>
      <c r="K35" s="114"/>
    </row>
    <row r="36" spans="1:11" ht="15.75" thickBot="1">
      <c r="A36" s="91" t="s">
        <v>232</v>
      </c>
      <c r="B36" s="90" t="s">
        <v>224</v>
      </c>
      <c r="C36" s="117" t="s">
        <v>233</v>
      </c>
      <c r="D36" s="140"/>
      <c r="E36" s="140"/>
      <c r="F36" s="140"/>
      <c r="G36" s="140"/>
      <c r="H36" s="118"/>
      <c r="I36" s="134"/>
      <c r="J36" s="135"/>
      <c r="K36" s="136"/>
    </row>
    <row r="37" spans="1:11" ht="15.75" thickBot="1">
      <c r="A37" s="84"/>
      <c r="B37" s="84"/>
      <c r="C37" s="86"/>
      <c r="D37" s="86"/>
      <c r="E37" s="84"/>
      <c r="F37" s="84"/>
      <c r="G37" s="84"/>
      <c r="H37" s="84"/>
      <c r="I37" s="141"/>
      <c r="J37" s="141"/>
      <c r="K37" s="141"/>
    </row>
    <row r="38" spans="1:11" ht="15.75" thickBot="1">
      <c r="A38" s="137" t="s">
        <v>234</v>
      </c>
      <c r="B38" s="138"/>
      <c r="C38" s="138"/>
      <c r="D38" s="138"/>
      <c r="E38" s="138"/>
      <c r="F38" s="138"/>
      <c r="G38" s="138"/>
      <c r="H38" s="138"/>
      <c r="I38" s="139"/>
      <c r="J38" s="92">
        <f>I26+I30+I32+I34+I36</f>
        <v>0</v>
      </c>
      <c r="K38" s="93"/>
    </row>
  </sheetData>
  <mergeCells count="22">
    <mergeCell ref="A38:I38"/>
    <mergeCell ref="C34:H34"/>
    <mergeCell ref="I34:K34"/>
    <mergeCell ref="I35:K35"/>
    <mergeCell ref="C36:H36"/>
    <mergeCell ref="I36:K36"/>
    <mergeCell ref="I37:K37"/>
    <mergeCell ref="I33:K33"/>
    <mergeCell ref="I4:I5"/>
    <mergeCell ref="A26:B26"/>
    <mergeCell ref="A2:I2"/>
    <mergeCell ref="G4:G5"/>
    <mergeCell ref="H4:H5"/>
    <mergeCell ref="A4:D4"/>
    <mergeCell ref="A5:D5"/>
    <mergeCell ref="E4:E5"/>
    <mergeCell ref="F4:F5"/>
    <mergeCell ref="C30:H30"/>
    <mergeCell ref="I30:K30"/>
    <mergeCell ref="I31:K31"/>
    <mergeCell ref="C32:H32"/>
    <mergeCell ref="I32:K3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TaxCatchAll xmlns="c8de0594-42e2-4f26-8a69-9df094374455">
      <Value>3089</Value>
      <Value>3159</Value>
    </TaxCatchAll>
    <lcf76f155ced4ddcb4097134ff3c332f xmlns="b33c6233-2ab6-44e4-b566-b78dc0012292" xsi:nil="true"/>
    <TMB_seguimentWorkflow xmlns="c8de0594-42e2-4f26-8a69-9df094374455" xsi:nil="true"/>
    <TMB_NumeroSolicitud xmlns="c8de0594-42e2-4f26-8a69-9df094374455">16075269</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 xsi:nil="true"/>
    <TMB_IDLicitacio xmlns="c8de0594-42e2-4f26-8a69-9df094374455">451724</TMB_IDLicitacio>
    <TMB_DataComiteWF xmlns="c8de0594-42e2-4f26-8a69-9df094374455" xsi:nil="true"/>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ecb982cbbbba49edba287c0296970fd2 xmlns="c8de0594-42e2-4f26-8a69-9df094374455">
      <Terms xmlns="http://schemas.microsoft.com/office/infopath/2007/PartnerControls"/>
    </ecb982cbbbba49edba287c0296970fd2>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 xsi:nil="true"/>
    <TMB_CH_TipusDocu xmlns="c8de0594-42e2-4f26-8a69-9df094374455" xsi:nil="true"/>
    <b3a2275c509d4b0394d7e35eb2e777cd xmlns="c8de0594-42e2-4f26-8a69-9df094374455" xsi:nil="true"/>
    <TMB_DataAltres xmlns="c8de0594-42e2-4f26-8a69-9df094374455" xsi:nil="true"/>
    <TMB_OP xmlns="c8de0594-42e2-4f26-8a69-9df094374455">2025-09-17T22:00:00+00:00</TMB_OP>
    <TMB_CC xmlns="c8de0594-42e2-4f26-8a69-9df094374455">2025-10-13T22:00:00+00:00</TMB_CC>
  </documentManagement>
</p:properties>
</file>

<file path=customXml/item3.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8" ma:contentTypeDescription="Crea un document nou" ma:contentTypeScope="" ma:versionID="6a79979daf9c4bb71ad06abc9744014d">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190bd4b0fbafb5d368427c28395083e0"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A42C77-44BE-4414-8B61-57AD51C54AF6}"/>
</file>

<file path=customXml/itemProps2.xml><?xml version="1.0" encoding="utf-8"?>
<ds:datastoreItem xmlns:ds="http://schemas.openxmlformats.org/officeDocument/2006/customXml" ds:itemID="{70DBDBDE-FD07-4D33-B761-B9EFF14EEEAA}"/>
</file>

<file path=customXml/itemProps3.xml><?xml version="1.0" encoding="utf-8"?>
<ds:datastoreItem xmlns:ds="http://schemas.openxmlformats.org/officeDocument/2006/customXml" ds:itemID="{E52ED406-149D-450F-AC11-E669A1F0495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Robleda, Rubén (Personal Extern PFM)</dc:creator>
  <cp:keywords/>
  <dc:description/>
  <cp:lastModifiedBy>Garcia Galvez, Raquel</cp:lastModifiedBy>
  <cp:revision/>
  <dcterms:created xsi:type="dcterms:W3CDTF">2021-10-22T08:52:09Z</dcterms:created>
  <dcterms:modified xsi:type="dcterms:W3CDTF">2025-09-17T09:26:01Z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MediaServiceImageTags">
    <vt:lpwstr/>
  </property>
  <property fmtid="{D5CDD505-2E9C-101B-9397-08002B2CF9AE}" pid="4" name="eaedb32f61974917bc22b3946021685c">
    <vt:lpwstr/>
  </property>
  <property fmtid="{D5CDD505-2E9C-101B-9397-08002B2CF9AE}" pid="5" name="TMB_Docprov">
    <vt:lpwstr/>
  </property>
  <property fmtid="{D5CDD505-2E9C-101B-9397-08002B2CF9AE}" pid="6" name="TMB_FaseDocProv">
    <vt:lpwstr/>
  </property>
  <property fmtid="{D5CDD505-2E9C-101B-9397-08002B2CF9AE}" pid="7" name="TMB_Proveidor">
    <vt:lpwstr/>
  </property>
  <property fmtid="{D5CDD505-2E9C-101B-9397-08002B2CF9AE}" pid="8" name="g93776c333e34272ab15451ee7fa82be">
    <vt:lpwstr/>
  </property>
  <property fmtid="{D5CDD505-2E9C-101B-9397-08002B2CF9AE}" pid="9" name="TMB_OrganC">
    <vt:lpwstr/>
  </property>
  <property fmtid="{D5CDD505-2E9C-101B-9397-08002B2CF9AE}" pid="10" name="TMB_TipusDoc">
    <vt:lpwstr/>
  </property>
  <property fmtid="{D5CDD505-2E9C-101B-9397-08002B2CF9AE}" pid="11" name="TMB_Fase">
    <vt:lpwstr>3089;#Inici|1ed37523-d63e-4991-aef8-399e829bfef8</vt:lpwstr>
  </property>
  <property fmtid="{D5CDD505-2E9C-101B-9397-08002B2CF9AE}" pid="12" name="TMB_Sobres">
    <vt:lpwstr/>
  </property>
  <property fmtid="{D5CDD505-2E9C-101B-9397-08002B2CF9AE}" pid="13" name="ecb982cbbbba49edba287c0296970fd2">
    <vt:lpwstr/>
  </property>
  <property fmtid="{D5CDD505-2E9C-101B-9397-08002B2CF9AE}" pid="14" name="TMB_Estat">
    <vt:lpwstr>3159;#Public|5cd44708-a357-4aee-a9ab-ade886f4bbf7</vt:lpwstr>
  </property>
  <property fmtid="{D5CDD505-2E9C-101B-9397-08002B2CF9AE}" pid="15" name="b82b7a08db3a4ab5a955c48b15659d84">
    <vt:lpwstr/>
  </property>
  <property fmtid="{D5CDD505-2E9C-101B-9397-08002B2CF9AE}" pid="16" name="TMB_Plecs">
    <vt:lpwstr/>
  </property>
  <property fmtid="{D5CDD505-2E9C-101B-9397-08002B2CF9AE}" pid="18" name="TMB_IDLicitacio">
    <vt:r8>451724</vt:r8>
  </property>
  <property fmtid="{D5CDD505-2E9C-101B-9397-08002B2CF9AE}" pid="19" name="h80888fb7b914359b90c46b7c452b251">
    <vt:lpwstr/>
  </property>
  <property fmtid="{D5CDD505-2E9C-101B-9397-08002B2CF9AE}" pid="20" name="o0f6527fa5184dfa91381007b0eb82df">
    <vt:lpwstr/>
  </property>
  <property fmtid="{D5CDD505-2E9C-101B-9397-08002B2CF9AE}" pid="21" name="ba05a5f98ed745b98d9dacf37bda167c">
    <vt:lpwstr/>
  </property>
  <property fmtid="{D5CDD505-2E9C-101B-9397-08002B2CF9AE}" pid="22" name="h3e189544f4e4582960eb2fb36374928">
    <vt:lpwstr/>
  </property>
</Properties>
</file>